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.caldeira\Desktop\"/>
    </mc:Choice>
  </mc:AlternateContent>
  <bookViews>
    <workbookView xWindow="-120" yWindow="-120" windowWidth="29040" windowHeight="15840"/>
  </bookViews>
  <sheets>
    <sheet name="Participação" sheetId="1" r:id="rId1"/>
    <sheet name="CP" sheetId="13" state="hidden" r:id="rId2"/>
    <sheet name="Pivot" sheetId="10" state="hidden" r:id="rId3"/>
    <sheet name="Candidatura_Tomador" sheetId="6" state="hidden" r:id="rId4"/>
    <sheet name="Candidatura_Seguros" sheetId="14" state="hidden" r:id="rId5"/>
    <sheet name="Variedades" sheetId="3" state="hidden" r:id="rId6"/>
    <sheet name="Tabelas" sheetId="2" state="hidden" r:id="rId7"/>
    <sheet name="Zonas" sheetId="5" state="hidden" r:id="rId8"/>
  </sheets>
  <externalReferences>
    <externalReference r:id="rId9"/>
  </externalReferences>
  <definedNames>
    <definedName name="_xlnm._FilterDatabase" localSheetId="1" hidden="1">CP!$A$1:$T$60</definedName>
  </definedNames>
  <calcPr calcId="181029"/>
  <pivotCaches>
    <pivotCache cacheId="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3" l="1"/>
  <c r="U3" i="13"/>
  <c r="U4" i="13"/>
  <c r="U5" i="13"/>
  <c r="U6" i="13"/>
  <c r="Q92" i="1" l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P1077" i="6" l="1"/>
  <c r="P1076" i="6"/>
  <c r="P1075" i="6"/>
  <c r="P1074" i="6"/>
  <c r="P1073" i="6"/>
  <c r="P1072" i="6"/>
  <c r="P1071" i="6"/>
  <c r="P1070" i="6"/>
  <c r="P1069" i="6"/>
  <c r="P1068" i="6"/>
  <c r="P1067" i="6"/>
  <c r="P1066" i="6"/>
  <c r="P1065" i="6"/>
  <c r="P1064" i="6"/>
  <c r="P1063" i="6"/>
  <c r="P1062" i="6"/>
  <c r="P1061" i="6"/>
  <c r="P1060" i="6"/>
  <c r="P1059" i="6"/>
  <c r="P1058" i="6"/>
  <c r="P1057" i="6"/>
  <c r="P1056" i="6"/>
  <c r="P1055" i="6"/>
  <c r="P1054" i="6"/>
  <c r="P1053" i="6"/>
  <c r="P1052" i="6"/>
  <c r="P1051" i="6"/>
  <c r="P1050" i="6"/>
  <c r="P1049" i="6"/>
  <c r="P1048" i="6"/>
  <c r="P1047" i="6"/>
  <c r="P1046" i="6"/>
  <c r="P1045" i="6"/>
  <c r="P1044" i="6"/>
  <c r="P1043" i="6"/>
  <c r="P1042" i="6"/>
  <c r="P1041" i="6"/>
  <c r="P1040" i="6"/>
  <c r="P1039" i="6"/>
  <c r="P1038" i="6"/>
  <c r="P1037" i="6"/>
  <c r="P1036" i="6"/>
  <c r="P1035" i="6"/>
  <c r="P1034" i="6"/>
  <c r="P1033" i="6"/>
  <c r="P1032" i="6"/>
  <c r="P1031" i="6"/>
  <c r="P1030" i="6"/>
  <c r="P1029" i="6"/>
  <c r="P1028" i="6"/>
  <c r="P1027" i="6"/>
  <c r="P1026" i="6"/>
  <c r="P1025" i="6"/>
  <c r="P1024" i="6"/>
  <c r="P1023" i="6"/>
  <c r="P1022" i="6"/>
  <c r="P1021" i="6"/>
  <c r="P1020" i="6"/>
  <c r="P1019" i="6"/>
  <c r="P1018" i="6"/>
  <c r="P1017" i="6"/>
  <c r="P1016" i="6"/>
  <c r="P1015" i="6"/>
  <c r="P1014" i="6"/>
  <c r="P1013" i="6"/>
  <c r="P1012" i="6"/>
  <c r="P1011" i="6"/>
  <c r="P1010" i="6"/>
  <c r="P1009" i="6"/>
  <c r="P1008" i="6"/>
  <c r="P1007" i="6"/>
  <c r="P1006" i="6"/>
  <c r="P1005" i="6"/>
  <c r="P1004" i="6"/>
  <c r="P1003" i="6"/>
  <c r="P1002" i="6"/>
  <c r="P1001" i="6"/>
  <c r="P1000" i="6"/>
  <c r="P999" i="6"/>
  <c r="P998" i="6"/>
  <c r="P997" i="6"/>
  <c r="P996" i="6"/>
  <c r="P995" i="6"/>
  <c r="P994" i="6"/>
  <c r="P993" i="6"/>
  <c r="P992" i="6"/>
  <c r="P991" i="6"/>
  <c r="P990" i="6"/>
  <c r="P989" i="6"/>
  <c r="P988" i="6"/>
  <c r="P987" i="6"/>
  <c r="P986" i="6"/>
  <c r="P985" i="6"/>
  <c r="P984" i="6"/>
  <c r="P983" i="6"/>
  <c r="P982" i="6"/>
  <c r="P981" i="6"/>
  <c r="P980" i="6"/>
  <c r="P979" i="6"/>
  <c r="P978" i="6"/>
  <c r="P977" i="6"/>
  <c r="P976" i="6"/>
  <c r="P975" i="6"/>
  <c r="P974" i="6"/>
  <c r="P973" i="6"/>
  <c r="P972" i="6"/>
  <c r="P971" i="6"/>
  <c r="P970" i="6"/>
  <c r="P969" i="6"/>
  <c r="P968" i="6"/>
  <c r="P967" i="6"/>
  <c r="P966" i="6"/>
  <c r="P965" i="6"/>
  <c r="P964" i="6"/>
  <c r="P963" i="6"/>
  <c r="P962" i="6"/>
  <c r="P961" i="6"/>
  <c r="P960" i="6"/>
  <c r="P959" i="6"/>
  <c r="P958" i="6"/>
  <c r="P957" i="6"/>
  <c r="P956" i="6"/>
  <c r="P955" i="6"/>
  <c r="P954" i="6"/>
  <c r="P953" i="6"/>
  <c r="P952" i="6"/>
  <c r="P951" i="6"/>
  <c r="P950" i="6"/>
  <c r="P949" i="6"/>
  <c r="P948" i="6"/>
  <c r="P947" i="6"/>
  <c r="P946" i="6"/>
  <c r="P945" i="6"/>
  <c r="P944" i="6"/>
  <c r="P943" i="6"/>
  <c r="P942" i="6"/>
  <c r="P941" i="6"/>
  <c r="P940" i="6"/>
  <c r="P939" i="6"/>
  <c r="P938" i="6"/>
  <c r="P937" i="6"/>
  <c r="P936" i="6"/>
  <c r="P935" i="6"/>
  <c r="P934" i="6"/>
  <c r="P933" i="6"/>
  <c r="P932" i="6"/>
  <c r="P931" i="6"/>
  <c r="P930" i="6"/>
  <c r="P929" i="6"/>
  <c r="P928" i="6"/>
  <c r="P927" i="6"/>
  <c r="P926" i="6"/>
  <c r="P925" i="6"/>
  <c r="P924" i="6"/>
  <c r="P923" i="6"/>
  <c r="P922" i="6"/>
  <c r="P921" i="6"/>
  <c r="P920" i="6"/>
  <c r="P919" i="6"/>
  <c r="P918" i="6"/>
  <c r="P917" i="6"/>
  <c r="P916" i="6"/>
  <c r="P915" i="6"/>
  <c r="P914" i="6"/>
  <c r="P913" i="6"/>
  <c r="P912" i="6"/>
  <c r="P911" i="6"/>
  <c r="P910" i="6"/>
  <c r="P909" i="6"/>
  <c r="P908" i="6"/>
  <c r="P907" i="6"/>
  <c r="P906" i="6"/>
  <c r="P905" i="6"/>
  <c r="P904" i="6"/>
  <c r="P903" i="6"/>
  <c r="P902" i="6"/>
  <c r="P901" i="6"/>
  <c r="P900" i="6"/>
  <c r="P899" i="6"/>
  <c r="P898" i="6"/>
  <c r="P897" i="6"/>
  <c r="P896" i="6"/>
  <c r="P895" i="6"/>
  <c r="P894" i="6"/>
  <c r="P893" i="6"/>
  <c r="P892" i="6"/>
  <c r="P891" i="6"/>
  <c r="P890" i="6"/>
  <c r="P889" i="6"/>
  <c r="P888" i="6"/>
  <c r="P887" i="6"/>
  <c r="P886" i="6"/>
  <c r="P885" i="6"/>
  <c r="P884" i="6"/>
  <c r="P883" i="6"/>
  <c r="P882" i="6"/>
  <c r="P881" i="6"/>
  <c r="P880" i="6"/>
  <c r="P879" i="6"/>
  <c r="P878" i="6"/>
  <c r="P877" i="6"/>
  <c r="P876" i="6"/>
  <c r="P875" i="6"/>
  <c r="P874" i="6"/>
  <c r="P873" i="6"/>
  <c r="P872" i="6"/>
  <c r="P871" i="6"/>
  <c r="P870" i="6"/>
  <c r="P869" i="6"/>
  <c r="P868" i="6"/>
  <c r="P867" i="6"/>
  <c r="P866" i="6"/>
  <c r="P865" i="6"/>
  <c r="P864" i="6"/>
  <c r="P863" i="6"/>
  <c r="P862" i="6"/>
  <c r="P861" i="6"/>
  <c r="P860" i="6"/>
  <c r="P859" i="6"/>
  <c r="P858" i="6"/>
  <c r="P857" i="6"/>
  <c r="P856" i="6"/>
  <c r="P855" i="6"/>
  <c r="P854" i="6"/>
  <c r="P853" i="6"/>
  <c r="P852" i="6"/>
  <c r="P851" i="6"/>
  <c r="P850" i="6"/>
  <c r="P849" i="6"/>
  <c r="P848" i="6"/>
  <c r="P847" i="6"/>
  <c r="P846" i="6"/>
  <c r="P845" i="6"/>
  <c r="P844" i="6"/>
  <c r="P843" i="6"/>
  <c r="P842" i="6"/>
  <c r="P841" i="6"/>
  <c r="P840" i="6"/>
  <c r="P839" i="6"/>
  <c r="P838" i="6"/>
  <c r="P837" i="6"/>
  <c r="P836" i="6"/>
  <c r="P835" i="6"/>
  <c r="P834" i="6"/>
  <c r="P833" i="6"/>
  <c r="P832" i="6"/>
  <c r="P831" i="6"/>
  <c r="P830" i="6"/>
  <c r="P829" i="6"/>
  <c r="P828" i="6"/>
  <c r="P827" i="6"/>
  <c r="P826" i="6"/>
  <c r="P825" i="6"/>
  <c r="P824" i="6"/>
  <c r="P823" i="6"/>
  <c r="P822" i="6"/>
  <c r="P821" i="6"/>
  <c r="P820" i="6"/>
  <c r="P819" i="6"/>
  <c r="P818" i="6"/>
  <c r="P817" i="6"/>
  <c r="P816" i="6"/>
  <c r="P815" i="6"/>
  <c r="P814" i="6"/>
  <c r="P813" i="6"/>
  <c r="P812" i="6"/>
  <c r="P811" i="6"/>
  <c r="P810" i="6"/>
  <c r="P809" i="6"/>
  <c r="P808" i="6"/>
  <c r="P807" i="6"/>
  <c r="P806" i="6"/>
  <c r="P805" i="6"/>
  <c r="P804" i="6"/>
  <c r="P803" i="6"/>
  <c r="P802" i="6"/>
  <c r="P801" i="6"/>
  <c r="P800" i="6"/>
  <c r="P799" i="6"/>
  <c r="P798" i="6"/>
  <c r="P797" i="6"/>
  <c r="P796" i="6"/>
  <c r="P795" i="6"/>
  <c r="P794" i="6"/>
  <c r="P793" i="6"/>
  <c r="P792" i="6"/>
  <c r="P791" i="6"/>
  <c r="P790" i="6"/>
  <c r="P789" i="6"/>
  <c r="P788" i="6"/>
  <c r="P787" i="6"/>
  <c r="P786" i="6"/>
  <c r="P785" i="6"/>
  <c r="P784" i="6"/>
  <c r="P783" i="6"/>
  <c r="P782" i="6"/>
  <c r="P781" i="6"/>
  <c r="P780" i="6"/>
  <c r="P779" i="6"/>
  <c r="P778" i="6"/>
  <c r="P777" i="6"/>
  <c r="P776" i="6"/>
  <c r="P775" i="6"/>
  <c r="P774" i="6"/>
  <c r="P773" i="6"/>
  <c r="P772" i="6"/>
  <c r="P771" i="6"/>
  <c r="P770" i="6"/>
  <c r="P769" i="6"/>
  <c r="P768" i="6"/>
  <c r="P767" i="6"/>
  <c r="P766" i="6"/>
  <c r="P765" i="6"/>
  <c r="P764" i="6"/>
  <c r="P763" i="6"/>
  <c r="P762" i="6"/>
  <c r="P761" i="6"/>
  <c r="P760" i="6"/>
  <c r="P759" i="6"/>
  <c r="P758" i="6"/>
  <c r="P757" i="6"/>
  <c r="P756" i="6"/>
  <c r="P755" i="6"/>
  <c r="P754" i="6"/>
  <c r="P753" i="6"/>
  <c r="P752" i="6"/>
  <c r="P751" i="6"/>
  <c r="P750" i="6"/>
  <c r="P749" i="6"/>
  <c r="P748" i="6"/>
  <c r="P747" i="6"/>
  <c r="P746" i="6"/>
  <c r="P745" i="6"/>
  <c r="P744" i="6"/>
  <c r="P743" i="6"/>
  <c r="P742" i="6"/>
  <c r="P741" i="6"/>
  <c r="P740" i="6"/>
  <c r="P739" i="6"/>
  <c r="P738" i="6"/>
  <c r="P737" i="6"/>
  <c r="P736" i="6"/>
  <c r="P735" i="6"/>
  <c r="P734" i="6"/>
  <c r="P733" i="6"/>
  <c r="P732" i="6"/>
  <c r="P731" i="6"/>
  <c r="P730" i="6"/>
  <c r="P729" i="6"/>
  <c r="P728" i="6"/>
  <c r="P727" i="6"/>
  <c r="P726" i="6"/>
  <c r="P725" i="6"/>
  <c r="P724" i="6"/>
  <c r="P723" i="6"/>
  <c r="P722" i="6"/>
  <c r="P721" i="6"/>
  <c r="P720" i="6"/>
  <c r="P719" i="6"/>
  <c r="P718" i="6"/>
  <c r="P717" i="6"/>
  <c r="P716" i="6"/>
  <c r="P715" i="6"/>
  <c r="P714" i="6"/>
  <c r="P713" i="6"/>
  <c r="P712" i="6"/>
  <c r="P711" i="6"/>
  <c r="P710" i="6"/>
  <c r="P709" i="6"/>
  <c r="P708" i="6"/>
  <c r="P707" i="6"/>
  <c r="P706" i="6"/>
  <c r="P705" i="6"/>
  <c r="P704" i="6"/>
  <c r="P703" i="6"/>
  <c r="P702" i="6"/>
  <c r="P701" i="6"/>
  <c r="P700" i="6"/>
  <c r="P699" i="6"/>
  <c r="P698" i="6"/>
  <c r="P697" i="6"/>
  <c r="P696" i="6"/>
  <c r="P695" i="6"/>
  <c r="P694" i="6"/>
  <c r="P693" i="6"/>
  <c r="P692" i="6"/>
  <c r="P691" i="6"/>
  <c r="P690" i="6"/>
  <c r="P689" i="6"/>
  <c r="P688" i="6"/>
  <c r="P687" i="6"/>
  <c r="P686" i="6"/>
  <c r="P685" i="6"/>
  <c r="P684" i="6"/>
  <c r="P683" i="6"/>
  <c r="P682" i="6"/>
  <c r="P681" i="6"/>
  <c r="P680" i="6"/>
  <c r="P679" i="6"/>
  <c r="P678" i="6"/>
  <c r="P677" i="6"/>
  <c r="P676" i="6"/>
  <c r="P675" i="6"/>
  <c r="P674" i="6"/>
  <c r="P673" i="6"/>
  <c r="P672" i="6"/>
  <c r="P671" i="6"/>
  <c r="P670" i="6"/>
  <c r="P669" i="6"/>
  <c r="P668" i="6"/>
  <c r="P667" i="6"/>
  <c r="P666" i="6"/>
  <c r="P665" i="6"/>
  <c r="P664" i="6"/>
  <c r="P663" i="6"/>
  <c r="P662" i="6"/>
  <c r="P661" i="6"/>
  <c r="P660" i="6"/>
  <c r="P659" i="6"/>
  <c r="P658" i="6"/>
  <c r="P657" i="6"/>
  <c r="P656" i="6"/>
  <c r="P655" i="6"/>
  <c r="P654" i="6"/>
  <c r="P653" i="6"/>
  <c r="P652" i="6"/>
  <c r="P651" i="6"/>
  <c r="P650" i="6"/>
  <c r="P649" i="6"/>
  <c r="P648" i="6"/>
  <c r="P647" i="6"/>
  <c r="P646" i="6"/>
  <c r="P645" i="6"/>
  <c r="P644" i="6"/>
  <c r="P643" i="6"/>
  <c r="P642" i="6"/>
  <c r="P641" i="6"/>
  <c r="P640" i="6"/>
  <c r="P639" i="6"/>
  <c r="P638" i="6"/>
  <c r="P637" i="6"/>
  <c r="P636" i="6"/>
  <c r="P635" i="6"/>
  <c r="P634" i="6"/>
  <c r="P633" i="6"/>
  <c r="P632" i="6"/>
  <c r="P631" i="6"/>
  <c r="P630" i="6"/>
  <c r="P629" i="6"/>
  <c r="P628" i="6"/>
  <c r="P627" i="6"/>
  <c r="P626" i="6"/>
  <c r="P625" i="6"/>
  <c r="P624" i="6"/>
  <c r="P623" i="6"/>
  <c r="P622" i="6"/>
  <c r="P621" i="6"/>
  <c r="P620" i="6"/>
  <c r="P619" i="6"/>
  <c r="P618" i="6"/>
  <c r="P617" i="6"/>
  <c r="P616" i="6"/>
  <c r="P615" i="6"/>
  <c r="P614" i="6"/>
  <c r="P613" i="6"/>
  <c r="P612" i="6"/>
  <c r="P611" i="6"/>
  <c r="P610" i="6"/>
  <c r="P609" i="6"/>
  <c r="P608" i="6"/>
  <c r="P607" i="6"/>
  <c r="P606" i="6"/>
  <c r="P605" i="6"/>
  <c r="P604" i="6"/>
  <c r="P603" i="6"/>
  <c r="P602" i="6"/>
  <c r="P601" i="6"/>
  <c r="P600" i="6"/>
  <c r="P599" i="6"/>
  <c r="P598" i="6"/>
  <c r="P597" i="6"/>
  <c r="P596" i="6"/>
  <c r="P595" i="6"/>
  <c r="P594" i="6"/>
  <c r="P593" i="6"/>
  <c r="P592" i="6"/>
  <c r="P591" i="6"/>
  <c r="P590" i="6"/>
  <c r="P589" i="6"/>
  <c r="P588" i="6"/>
  <c r="P587" i="6"/>
  <c r="P586" i="6"/>
  <c r="P585" i="6"/>
  <c r="P584" i="6"/>
  <c r="P583" i="6"/>
  <c r="P582" i="6"/>
  <c r="P581" i="6"/>
  <c r="P580" i="6"/>
  <c r="P579" i="6"/>
  <c r="P578" i="6"/>
  <c r="P577" i="6"/>
  <c r="P576" i="6"/>
  <c r="P575" i="6"/>
  <c r="P574" i="6"/>
  <c r="P573" i="6"/>
  <c r="P572" i="6"/>
  <c r="P571" i="6"/>
  <c r="P570" i="6"/>
  <c r="P569" i="6"/>
  <c r="P568" i="6"/>
  <c r="P567" i="6"/>
  <c r="P566" i="6"/>
  <c r="P565" i="6"/>
  <c r="P564" i="6"/>
  <c r="P563" i="6"/>
  <c r="P562" i="6"/>
  <c r="P561" i="6"/>
  <c r="P560" i="6"/>
  <c r="P559" i="6"/>
  <c r="P558" i="6"/>
  <c r="P557" i="6"/>
  <c r="P556" i="6"/>
  <c r="P555" i="6"/>
  <c r="P554" i="6"/>
  <c r="P553" i="6"/>
  <c r="P552" i="6"/>
  <c r="P551" i="6"/>
  <c r="P550" i="6"/>
  <c r="P549" i="6"/>
  <c r="P548" i="6"/>
  <c r="P547" i="6"/>
  <c r="P546" i="6"/>
  <c r="P545" i="6"/>
  <c r="P544" i="6"/>
  <c r="P543" i="6"/>
  <c r="P542" i="6"/>
  <c r="P541" i="6"/>
  <c r="P540" i="6"/>
  <c r="P539" i="6"/>
  <c r="P538" i="6"/>
  <c r="P537" i="6"/>
  <c r="P536" i="6"/>
  <c r="P535" i="6"/>
  <c r="P534" i="6"/>
  <c r="P533" i="6"/>
  <c r="P532" i="6"/>
  <c r="P531" i="6"/>
  <c r="P530" i="6"/>
  <c r="P529" i="6"/>
  <c r="P528" i="6"/>
  <c r="P527" i="6"/>
  <c r="P526" i="6"/>
  <c r="P525" i="6"/>
  <c r="P524" i="6"/>
  <c r="P523" i="6"/>
  <c r="P522" i="6"/>
  <c r="P521" i="6"/>
  <c r="P520" i="6"/>
  <c r="P519" i="6"/>
  <c r="P518" i="6"/>
  <c r="P517" i="6"/>
  <c r="P516" i="6"/>
  <c r="P515" i="6"/>
  <c r="P514" i="6"/>
  <c r="P513" i="6"/>
  <c r="P512" i="6"/>
  <c r="P511" i="6"/>
  <c r="P510" i="6"/>
  <c r="P509" i="6"/>
  <c r="P508" i="6"/>
  <c r="P507" i="6"/>
  <c r="P506" i="6"/>
  <c r="P505" i="6"/>
  <c r="P504" i="6"/>
  <c r="P503" i="6"/>
  <c r="P502" i="6"/>
  <c r="P501" i="6"/>
  <c r="P500" i="6"/>
  <c r="P499" i="6"/>
  <c r="P498" i="6"/>
  <c r="P497" i="6"/>
  <c r="P496" i="6"/>
  <c r="P495" i="6"/>
  <c r="P494" i="6"/>
  <c r="P493" i="6"/>
  <c r="P492" i="6"/>
  <c r="P491" i="6"/>
  <c r="P490" i="6"/>
  <c r="P489" i="6"/>
  <c r="P488" i="6"/>
  <c r="P487" i="6"/>
  <c r="P486" i="6"/>
  <c r="P485" i="6"/>
  <c r="P484" i="6"/>
  <c r="P483" i="6"/>
  <c r="P482" i="6"/>
  <c r="P481" i="6"/>
  <c r="P480" i="6"/>
  <c r="P479" i="6"/>
  <c r="P478" i="6"/>
  <c r="P477" i="6"/>
  <c r="P476" i="6"/>
  <c r="P475" i="6"/>
  <c r="P474" i="6"/>
  <c r="P473" i="6"/>
  <c r="P472" i="6"/>
  <c r="P471" i="6"/>
  <c r="P470" i="6"/>
  <c r="P469" i="6"/>
  <c r="P468" i="6"/>
  <c r="P467" i="6"/>
  <c r="P466" i="6"/>
  <c r="P465" i="6"/>
  <c r="P464" i="6"/>
  <c r="P463" i="6"/>
  <c r="P462" i="6"/>
  <c r="P461" i="6"/>
  <c r="P460" i="6"/>
  <c r="P459" i="6"/>
  <c r="P458" i="6"/>
  <c r="P457" i="6"/>
  <c r="P456" i="6"/>
  <c r="P455" i="6"/>
  <c r="P454" i="6"/>
  <c r="P453" i="6"/>
  <c r="P452" i="6"/>
  <c r="P451" i="6"/>
  <c r="P450" i="6"/>
  <c r="P449" i="6"/>
  <c r="P448" i="6"/>
  <c r="P447" i="6"/>
  <c r="P446" i="6"/>
  <c r="P445" i="6"/>
  <c r="P444" i="6"/>
  <c r="P44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H1077" i="6" l="1"/>
  <c r="H1076" i="6"/>
  <c r="H1075" i="6"/>
  <c r="H1074" i="6"/>
  <c r="H1073" i="6"/>
  <c r="H1072" i="6"/>
  <c r="H1071" i="6"/>
  <c r="H1070" i="6"/>
  <c r="H1069" i="6"/>
  <c r="H1068" i="6"/>
  <c r="H1067" i="6"/>
  <c r="H1066" i="6"/>
  <c r="H1065" i="6"/>
  <c r="H1064" i="6"/>
  <c r="H1063" i="6"/>
  <c r="H1062" i="6"/>
  <c r="H1061" i="6"/>
  <c r="H1060" i="6"/>
  <c r="H1059" i="6"/>
  <c r="H1058" i="6"/>
  <c r="H1057" i="6"/>
  <c r="H1056" i="6"/>
  <c r="H1055" i="6"/>
  <c r="H1054" i="6"/>
  <c r="H1053" i="6"/>
  <c r="H1052" i="6"/>
  <c r="H1051" i="6"/>
  <c r="H1050" i="6"/>
  <c r="H1049" i="6"/>
  <c r="H1048" i="6"/>
  <c r="H1047" i="6"/>
  <c r="H1046" i="6"/>
  <c r="H1045" i="6"/>
  <c r="H1044" i="6"/>
  <c r="H1043" i="6"/>
  <c r="H1042" i="6"/>
  <c r="H1041" i="6"/>
  <c r="H1040" i="6"/>
  <c r="H1039" i="6"/>
  <c r="H1038" i="6"/>
  <c r="H1037" i="6"/>
  <c r="H1036" i="6"/>
  <c r="H1035" i="6"/>
  <c r="H1034" i="6"/>
  <c r="H1033" i="6"/>
  <c r="H1032" i="6"/>
  <c r="H1031" i="6"/>
  <c r="H1030" i="6"/>
  <c r="H1029" i="6"/>
  <c r="H1028" i="6"/>
  <c r="H1027" i="6"/>
  <c r="H1026" i="6"/>
  <c r="H1025" i="6"/>
  <c r="H1024" i="6"/>
  <c r="H1023" i="6"/>
  <c r="H1022" i="6"/>
  <c r="H1021" i="6"/>
  <c r="H1020" i="6"/>
  <c r="H1019" i="6"/>
  <c r="H1018" i="6"/>
  <c r="H1017" i="6"/>
  <c r="H1016" i="6"/>
  <c r="H1015" i="6"/>
  <c r="H1014" i="6"/>
  <c r="H1013" i="6"/>
  <c r="H1012" i="6"/>
  <c r="H1011" i="6"/>
  <c r="H1010" i="6"/>
  <c r="H1009" i="6"/>
  <c r="H1008" i="6"/>
  <c r="H1007" i="6"/>
  <c r="H1006" i="6"/>
  <c r="H1005" i="6"/>
  <c r="H1004" i="6"/>
  <c r="H1003" i="6"/>
  <c r="H1002" i="6"/>
  <c r="H1001" i="6"/>
  <c r="H1000" i="6"/>
  <c r="H999" i="6"/>
  <c r="H998" i="6"/>
  <c r="H997" i="6"/>
  <c r="H996" i="6"/>
  <c r="H995" i="6"/>
  <c r="H994" i="6"/>
  <c r="H993" i="6"/>
  <c r="H992" i="6"/>
  <c r="H991" i="6"/>
  <c r="H990" i="6"/>
  <c r="H989" i="6"/>
  <c r="H988" i="6"/>
  <c r="H987" i="6"/>
  <c r="H986" i="6"/>
  <c r="H985" i="6"/>
  <c r="H984" i="6"/>
  <c r="H983" i="6"/>
  <c r="H982" i="6"/>
  <c r="H981" i="6"/>
  <c r="H980" i="6"/>
  <c r="H979" i="6"/>
  <c r="H978" i="6"/>
  <c r="H977" i="6"/>
  <c r="H976" i="6"/>
  <c r="H975" i="6"/>
  <c r="H974" i="6"/>
  <c r="H973" i="6"/>
  <c r="H972" i="6"/>
  <c r="H971" i="6"/>
  <c r="H970" i="6"/>
  <c r="H969" i="6"/>
  <c r="H968" i="6"/>
  <c r="H967" i="6"/>
  <c r="H966" i="6"/>
  <c r="H965" i="6"/>
  <c r="H964" i="6"/>
  <c r="H963" i="6"/>
  <c r="H962" i="6"/>
  <c r="H961" i="6"/>
  <c r="H960" i="6"/>
  <c r="H959" i="6"/>
  <c r="H958" i="6"/>
  <c r="H957" i="6"/>
  <c r="H956" i="6"/>
  <c r="H955" i="6"/>
  <c r="H954" i="6"/>
  <c r="H953" i="6"/>
  <c r="H952" i="6"/>
  <c r="H951" i="6"/>
  <c r="H950" i="6"/>
  <c r="H949" i="6"/>
  <c r="H948" i="6"/>
  <c r="H947" i="6"/>
  <c r="H946" i="6"/>
  <c r="H945" i="6"/>
  <c r="H944" i="6"/>
  <c r="H943" i="6"/>
  <c r="H942" i="6"/>
  <c r="H941" i="6"/>
  <c r="H940" i="6"/>
  <c r="H939" i="6"/>
  <c r="H938" i="6"/>
  <c r="H937" i="6"/>
  <c r="H936" i="6"/>
  <c r="H935" i="6"/>
  <c r="H934" i="6"/>
  <c r="H933" i="6"/>
  <c r="H932" i="6"/>
  <c r="H931" i="6"/>
  <c r="H930" i="6"/>
  <c r="H929" i="6"/>
  <c r="H928" i="6"/>
  <c r="H927" i="6"/>
  <c r="H926" i="6"/>
  <c r="H925" i="6"/>
  <c r="H924" i="6"/>
  <c r="H923" i="6"/>
  <c r="H922" i="6"/>
  <c r="H921" i="6"/>
  <c r="H920" i="6"/>
  <c r="H919" i="6"/>
  <c r="H918" i="6"/>
  <c r="H917" i="6"/>
  <c r="H916" i="6"/>
  <c r="H915" i="6"/>
  <c r="H914" i="6"/>
  <c r="H913" i="6"/>
  <c r="H912" i="6"/>
  <c r="H911" i="6"/>
  <c r="H910" i="6"/>
  <c r="H909" i="6"/>
  <c r="H908" i="6"/>
  <c r="H907" i="6"/>
  <c r="H906" i="6"/>
  <c r="H905" i="6"/>
  <c r="H904" i="6"/>
  <c r="H903" i="6"/>
  <c r="H902" i="6"/>
  <c r="H901" i="6"/>
  <c r="H900" i="6"/>
  <c r="H899" i="6"/>
  <c r="H898" i="6"/>
  <c r="H897" i="6"/>
  <c r="H896" i="6"/>
  <c r="H895" i="6"/>
  <c r="H894" i="6"/>
  <c r="H893" i="6"/>
  <c r="H892" i="6"/>
  <c r="H891" i="6"/>
  <c r="H890" i="6"/>
  <c r="H889" i="6"/>
  <c r="H888" i="6"/>
  <c r="H887" i="6"/>
  <c r="H886" i="6"/>
  <c r="H885" i="6"/>
  <c r="H884" i="6"/>
  <c r="H883" i="6"/>
  <c r="H882" i="6"/>
  <c r="H881" i="6"/>
  <c r="H880" i="6"/>
  <c r="H879" i="6"/>
  <c r="H878" i="6"/>
  <c r="H877" i="6"/>
  <c r="H876" i="6"/>
  <c r="H875" i="6"/>
  <c r="H874" i="6"/>
  <c r="H873" i="6"/>
  <c r="H872" i="6"/>
  <c r="H871" i="6"/>
  <c r="H870" i="6"/>
  <c r="H869" i="6"/>
  <c r="H868" i="6"/>
  <c r="H867" i="6"/>
  <c r="H866" i="6"/>
  <c r="H865" i="6"/>
  <c r="H864" i="6"/>
  <c r="H863" i="6"/>
  <c r="H862" i="6"/>
  <c r="H861" i="6"/>
  <c r="H860" i="6"/>
  <c r="H859" i="6"/>
  <c r="H858" i="6"/>
  <c r="H857" i="6"/>
  <c r="H856" i="6"/>
  <c r="H855" i="6"/>
  <c r="H854" i="6"/>
  <c r="H853" i="6"/>
  <c r="H852" i="6"/>
  <c r="H851" i="6"/>
  <c r="H850" i="6"/>
  <c r="H849" i="6"/>
  <c r="H848" i="6"/>
  <c r="H847" i="6"/>
  <c r="H846" i="6"/>
  <c r="H845" i="6"/>
  <c r="H844" i="6"/>
  <c r="H843" i="6"/>
  <c r="H842" i="6"/>
  <c r="H841" i="6"/>
  <c r="H840" i="6"/>
  <c r="H839" i="6"/>
  <c r="H838" i="6"/>
  <c r="H837" i="6"/>
  <c r="H836" i="6"/>
  <c r="H835" i="6"/>
  <c r="H834" i="6"/>
  <c r="H833" i="6"/>
  <c r="H832" i="6"/>
  <c r="H831" i="6"/>
  <c r="H830" i="6"/>
  <c r="H829" i="6"/>
  <c r="H828" i="6"/>
  <c r="H827" i="6"/>
  <c r="H826" i="6"/>
  <c r="H825" i="6"/>
  <c r="H824" i="6"/>
  <c r="H823" i="6"/>
  <c r="H822" i="6"/>
  <c r="H821" i="6"/>
  <c r="H820" i="6"/>
  <c r="H819" i="6"/>
  <c r="H818" i="6"/>
  <c r="H817" i="6"/>
  <c r="H816" i="6"/>
  <c r="H815" i="6"/>
  <c r="H814" i="6"/>
  <c r="H813" i="6"/>
  <c r="H812" i="6"/>
  <c r="H811" i="6"/>
  <c r="H810" i="6"/>
  <c r="H809" i="6"/>
  <c r="H808" i="6"/>
  <c r="H807" i="6"/>
  <c r="H806" i="6"/>
  <c r="H805" i="6"/>
  <c r="H804" i="6"/>
  <c r="H803" i="6"/>
  <c r="H802" i="6"/>
  <c r="H801" i="6"/>
  <c r="H800" i="6"/>
  <c r="H799" i="6"/>
  <c r="H798" i="6"/>
  <c r="H797" i="6"/>
  <c r="H796" i="6"/>
  <c r="H795" i="6"/>
  <c r="H794" i="6"/>
  <c r="H793" i="6"/>
  <c r="H792" i="6"/>
  <c r="H791" i="6"/>
  <c r="H790" i="6"/>
  <c r="H789" i="6"/>
  <c r="H788" i="6"/>
  <c r="H787" i="6"/>
  <c r="H786" i="6"/>
  <c r="H785" i="6"/>
  <c r="H784" i="6"/>
  <c r="H783" i="6"/>
  <c r="H782" i="6"/>
  <c r="H781" i="6"/>
  <c r="H780" i="6"/>
  <c r="H779" i="6"/>
  <c r="H778" i="6"/>
  <c r="H777" i="6"/>
  <c r="H776" i="6"/>
  <c r="H775" i="6"/>
  <c r="H774" i="6"/>
  <c r="H773" i="6"/>
  <c r="H772" i="6"/>
  <c r="H771" i="6"/>
  <c r="H770" i="6"/>
  <c r="H769" i="6"/>
  <c r="H768" i="6"/>
  <c r="H767" i="6"/>
  <c r="H766" i="6"/>
  <c r="H765" i="6"/>
  <c r="H764" i="6"/>
  <c r="H763" i="6"/>
  <c r="H762" i="6"/>
  <c r="H761" i="6"/>
  <c r="H760" i="6"/>
  <c r="H759" i="6"/>
  <c r="H758" i="6"/>
  <c r="H757" i="6"/>
  <c r="H756" i="6"/>
  <c r="H755" i="6"/>
  <c r="H754" i="6"/>
  <c r="H753" i="6"/>
  <c r="H752" i="6"/>
  <c r="H751" i="6"/>
  <c r="H750" i="6"/>
  <c r="H749" i="6"/>
  <c r="H748" i="6"/>
  <c r="H747" i="6"/>
  <c r="H746" i="6"/>
  <c r="H745" i="6"/>
  <c r="H744" i="6"/>
  <c r="H743" i="6"/>
  <c r="H742" i="6"/>
  <c r="H741" i="6"/>
  <c r="H740" i="6"/>
  <c r="H739" i="6"/>
  <c r="H738" i="6"/>
  <c r="H737" i="6"/>
  <c r="H736" i="6"/>
  <c r="H735" i="6"/>
  <c r="H734" i="6"/>
  <c r="H733" i="6"/>
  <c r="H732" i="6"/>
  <c r="H731" i="6"/>
  <c r="H730" i="6"/>
  <c r="H729" i="6"/>
  <c r="H728" i="6"/>
  <c r="H727" i="6"/>
  <c r="H726" i="6"/>
  <c r="H725" i="6"/>
  <c r="H724" i="6"/>
  <c r="H723" i="6"/>
  <c r="H722" i="6"/>
  <c r="H721" i="6"/>
  <c r="H720" i="6"/>
  <c r="H719" i="6"/>
  <c r="H718" i="6"/>
  <c r="H717" i="6"/>
  <c r="H716" i="6"/>
  <c r="H715" i="6"/>
  <c r="H714" i="6"/>
  <c r="H713" i="6"/>
  <c r="H712" i="6"/>
  <c r="H711" i="6"/>
  <c r="H710" i="6"/>
  <c r="H709" i="6"/>
  <c r="H708" i="6"/>
  <c r="H707" i="6"/>
  <c r="H706" i="6"/>
  <c r="H705" i="6"/>
  <c r="H704" i="6"/>
  <c r="H703" i="6"/>
  <c r="H702" i="6"/>
  <c r="H701" i="6"/>
  <c r="H700" i="6"/>
  <c r="H699" i="6"/>
  <c r="H698" i="6"/>
  <c r="H697" i="6"/>
  <c r="H696" i="6"/>
  <c r="H695" i="6"/>
  <c r="H694" i="6"/>
  <c r="H693" i="6"/>
  <c r="H692" i="6"/>
  <c r="H691" i="6"/>
  <c r="H690" i="6"/>
  <c r="H689" i="6"/>
  <c r="H688" i="6"/>
  <c r="H687" i="6"/>
  <c r="H686" i="6"/>
  <c r="H685" i="6"/>
  <c r="H684" i="6"/>
  <c r="H683" i="6"/>
  <c r="H682" i="6"/>
  <c r="H681" i="6"/>
  <c r="H680" i="6"/>
  <c r="H679" i="6"/>
  <c r="H678" i="6"/>
  <c r="H677" i="6"/>
  <c r="H676" i="6"/>
  <c r="H675" i="6"/>
  <c r="H674" i="6"/>
  <c r="H673" i="6"/>
  <c r="H672" i="6"/>
  <c r="H671" i="6"/>
  <c r="H670" i="6"/>
  <c r="H669" i="6"/>
  <c r="H668" i="6"/>
  <c r="H667" i="6"/>
  <c r="H666" i="6"/>
  <c r="H665" i="6"/>
  <c r="H664" i="6"/>
  <c r="H663" i="6"/>
  <c r="H662" i="6"/>
  <c r="H661" i="6"/>
  <c r="H660" i="6"/>
  <c r="H659" i="6"/>
  <c r="H658" i="6"/>
  <c r="H657" i="6"/>
  <c r="H656" i="6"/>
  <c r="H655" i="6"/>
  <c r="H654" i="6"/>
  <c r="H653" i="6"/>
  <c r="H652" i="6"/>
  <c r="H651" i="6"/>
  <c r="H650" i="6"/>
  <c r="H649" i="6"/>
  <c r="H648" i="6"/>
  <c r="H647" i="6"/>
  <c r="H646" i="6"/>
  <c r="H645" i="6"/>
  <c r="H644" i="6"/>
  <c r="H643" i="6"/>
  <c r="H642" i="6"/>
  <c r="H641" i="6"/>
  <c r="H640" i="6"/>
  <c r="H639" i="6"/>
  <c r="H638" i="6"/>
  <c r="H637" i="6"/>
  <c r="H636" i="6"/>
  <c r="H635" i="6"/>
  <c r="H634" i="6"/>
  <c r="H633" i="6"/>
  <c r="H632" i="6"/>
  <c r="H631" i="6"/>
  <c r="H630" i="6"/>
  <c r="H629" i="6"/>
  <c r="H628" i="6"/>
  <c r="H627" i="6"/>
  <c r="H626" i="6"/>
  <c r="H625" i="6"/>
  <c r="H624" i="6"/>
  <c r="H623" i="6"/>
  <c r="H622" i="6"/>
  <c r="H621" i="6"/>
  <c r="H620" i="6"/>
  <c r="H619" i="6"/>
  <c r="H618" i="6"/>
  <c r="H617" i="6"/>
  <c r="H616" i="6"/>
  <c r="H615" i="6"/>
  <c r="H614" i="6"/>
  <c r="H613" i="6"/>
  <c r="H612" i="6"/>
  <c r="H611" i="6"/>
  <c r="H610" i="6"/>
  <c r="H609" i="6"/>
  <c r="H608" i="6"/>
  <c r="H607" i="6"/>
  <c r="H606" i="6"/>
  <c r="H605" i="6"/>
  <c r="H604" i="6"/>
  <c r="H603" i="6"/>
  <c r="H602" i="6"/>
  <c r="H601" i="6"/>
  <c r="H600" i="6"/>
  <c r="H599" i="6"/>
  <c r="H598" i="6"/>
  <c r="H597" i="6"/>
  <c r="H596" i="6"/>
  <c r="H595" i="6"/>
  <c r="H594" i="6"/>
  <c r="H593" i="6"/>
  <c r="H592" i="6"/>
  <c r="H591" i="6"/>
  <c r="H590" i="6"/>
  <c r="H589" i="6"/>
  <c r="H588" i="6"/>
  <c r="H587" i="6"/>
  <c r="H586" i="6"/>
  <c r="H585" i="6"/>
  <c r="H584" i="6"/>
  <c r="H583" i="6"/>
  <c r="H582" i="6"/>
  <c r="H581" i="6"/>
  <c r="H580" i="6"/>
  <c r="H579" i="6"/>
  <c r="H578" i="6"/>
  <c r="H577" i="6"/>
  <c r="H576" i="6"/>
  <c r="H575" i="6"/>
  <c r="H574" i="6"/>
  <c r="H573" i="6"/>
  <c r="H572" i="6"/>
  <c r="H571" i="6"/>
  <c r="H570" i="6"/>
  <c r="H569" i="6"/>
  <c r="H568" i="6"/>
  <c r="H567" i="6"/>
  <c r="H566" i="6"/>
  <c r="H565" i="6"/>
  <c r="H564" i="6"/>
  <c r="H563" i="6"/>
  <c r="H562" i="6"/>
  <c r="H561" i="6"/>
  <c r="H560" i="6"/>
  <c r="H559" i="6"/>
  <c r="H558" i="6"/>
  <c r="H557" i="6"/>
  <c r="H556" i="6"/>
  <c r="H555" i="6"/>
  <c r="H554" i="6"/>
  <c r="H553" i="6"/>
  <c r="H552" i="6"/>
  <c r="H551" i="6"/>
  <c r="H550" i="6"/>
  <c r="H549" i="6"/>
  <c r="H548" i="6"/>
  <c r="H547" i="6"/>
  <c r="H546" i="6"/>
  <c r="H545" i="6"/>
  <c r="H544" i="6"/>
  <c r="H543" i="6"/>
  <c r="H542" i="6"/>
  <c r="H541" i="6"/>
  <c r="H540" i="6"/>
  <c r="H539" i="6"/>
  <c r="H538" i="6"/>
  <c r="H537" i="6"/>
  <c r="H536" i="6"/>
  <c r="H535" i="6"/>
  <c r="H534" i="6"/>
  <c r="H533" i="6"/>
  <c r="H532" i="6"/>
  <c r="H531" i="6"/>
  <c r="H530" i="6"/>
  <c r="H529" i="6"/>
  <c r="H528" i="6"/>
  <c r="H527" i="6"/>
  <c r="H526" i="6"/>
  <c r="H525" i="6"/>
  <c r="H524" i="6"/>
  <c r="H523" i="6"/>
  <c r="H522" i="6"/>
  <c r="H521" i="6"/>
  <c r="H520" i="6"/>
  <c r="H519" i="6"/>
  <c r="H518" i="6"/>
  <c r="H517" i="6"/>
  <c r="H516" i="6"/>
  <c r="H515" i="6"/>
  <c r="H514" i="6"/>
  <c r="H513" i="6"/>
  <c r="H512" i="6"/>
  <c r="H511" i="6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N1077" i="6"/>
  <c r="M1077" i="6"/>
  <c r="L1077" i="6"/>
  <c r="K1077" i="6"/>
  <c r="J1077" i="6"/>
  <c r="I1077" i="6"/>
  <c r="G1077" i="6"/>
  <c r="F1077" i="6"/>
  <c r="E1077" i="6"/>
  <c r="D1077" i="6"/>
  <c r="C1077" i="6"/>
  <c r="B1077" i="6"/>
  <c r="A1077" i="6"/>
  <c r="N1076" i="6"/>
  <c r="M1076" i="6"/>
  <c r="L1076" i="6"/>
  <c r="K1076" i="6"/>
  <c r="J1076" i="6"/>
  <c r="I1076" i="6"/>
  <c r="G1076" i="6"/>
  <c r="F1076" i="6"/>
  <c r="E1076" i="6"/>
  <c r="D1076" i="6"/>
  <c r="C1076" i="6"/>
  <c r="B1076" i="6"/>
  <c r="A1076" i="6"/>
  <c r="L1076" i="14" s="1"/>
  <c r="N1075" i="6"/>
  <c r="M1075" i="6"/>
  <c r="L1075" i="6"/>
  <c r="K1075" i="6"/>
  <c r="J1075" i="6"/>
  <c r="I1075" i="6"/>
  <c r="G1075" i="6"/>
  <c r="F1075" i="6"/>
  <c r="E1075" i="6"/>
  <c r="D1075" i="6"/>
  <c r="C1075" i="6"/>
  <c r="B1075" i="6"/>
  <c r="A1075" i="6"/>
  <c r="L1075" i="14" s="1"/>
  <c r="N1074" i="6"/>
  <c r="M1074" i="6"/>
  <c r="L1074" i="6"/>
  <c r="K1074" i="6"/>
  <c r="J1074" i="6"/>
  <c r="I1074" i="6"/>
  <c r="G1074" i="6"/>
  <c r="F1074" i="6"/>
  <c r="E1074" i="6"/>
  <c r="D1074" i="6"/>
  <c r="C1074" i="6"/>
  <c r="B1074" i="6"/>
  <c r="A1074" i="6"/>
  <c r="L1074" i="14" s="1"/>
  <c r="N1073" i="6"/>
  <c r="M1073" i="6"/>
  <c r="L1073" i="6"/>
  <c r="K1073" i="6"/>
  <c r="J1073" i="6"/>
  <c r="I1073" i="6"/>
  <c r="G1073" i="6"/>
  <c r="F1073" i="6"/>
  <c r="E1073" i="6"/>
  <c r="D1073" i="6"/>
  <c r="C1073" i="6"/>
  <c r="B1073" i="6"/>
  <c r="A1073" i="6"/>
  <c r="L1073" i="14" s="1"/>
  <c r="N1072" i="6"/>
  <c r="M1072" i="6"/>
  <c r="L1072" i="6"/>
  <c r="K1072" i="6"/>
  <c r="J1072" i="6"/>
  <c r="I1072" i="6"/>
  <c r="G1072" i="6"/>
  <c r="F1072" i="6"/>
  <c r="E1072" i="6"/>
  <c r="D1072" i="6"/>
  <c r="C1072" i="6"/>
  <c r="B1072" i="6"/>
  <c r="A1072" i="6"/>
  <c r="L1072" i="14" s="1"/>
  <c r="N1071" i="6"/>
  <c r="M1071" i="6"/>
  <c r="L1071" i="6"/>
  <c r="K1071" i="6"/>
  <c r="J1071" i="6"/>
  <c r="I1071" i="6"/>
  <c r="G1071" i="6"/>
  <c r="F1071" i="6"/>
  <c r="E1071" i="6"/>
  <c r="D1071" i="6"/>
  <c r="C1071" i="6"/>
  <c r="B1071" i="6"/>
  <c r="A1071" i="6"/>
  <c r="L1071" i="14" s="1"/>
  <c r="N1070" i="6"/>
  <c r="M1070" i="6"/>
  <c r="L1070" i="6"/>
  <c r="K1070" i="6"/>
  <c r="J1070" i="6"/>
  <c r="I1070" i="6"/>
  <c r="G1070" i="6"/>
  <c r="F1070" i="6"/>
  <c r="E1070" i="6"/>
  <c r="D1070" i="6"/>
  <c r="C1070" i="6"/>
  <c r="B1070" i="6"/>
  <c r="A1070" i="6"/>
  <c r="L1070" i="14" s="1"/>
  <c r="N1069" i="6"/>
  <c r="M1069" i="6"/>
  <c r="L1069" i="6"/>
  <c r="K1069" i="6"/>
  <c r="J1069" i="6"/>
  <c r="I1069" i="6"/>
  <c r="G1069" i="6"/>
  <c r="F1069" i="6"/>
  <c r="E1069" i="6"/>
  <c r="D1069" i="6"/>
  <c r="C1069" i="6"/>
  <c r="B1069" i="6"/>
  <c r="A1069" i="6"/>
  <c r="L1069" i="14" s="1"/>
  <c r="N1068" i="6"/>
  <c r="M1068" i="6"/>
  <c r="L1068" i="6"/>
  <c r="K1068" i="6"/>
  <c r="J1068" i="6"/>
  <c r="I1068" i="6"/>
  <c r="G1068" i="6"/>
  <c r="F1068" i="6"/>
  <c r="E1068" i="6"/>
  <c r="D1068" i="6"/>
  <c r="C1068" i="6"/>
  <c r="B1068" i="6"/>
  <c r="A1068" i="6"/>
  <c r="L1068" i="14" s="1"/>
  <c r="N1067" i="6"/>
  <c r="M1067" i="6"/>
  <c r="L1067" i="6"/>
  <c r="K1067" i="6"/>
  <c r="J1067" i="6"/>
  <c r="I1067" i="6"/>
  <c r="G1067" i="6"/>
  <c r="F1067" i="6"/>
  <c r="E1067" i="6"/>
  <c r="D1067" i="6"/>
  <c r="C1067" i="6"/>
  <c r="B1067" i="6"/>
  <c r="A1067" i="6"/>
  <c r="L1067" i="14" s="1"/>
  <c r="N1066" i="6"/>
  <c r="M1066" i="6"/>
  <c r="L1066" i="6"/>
  <c r="K1066" i="6"/>
  <c r="J1066" i="6"/>
  <c r="I1066" i="6"/>
  <c r="G1066" i="6"/>
  <c r="F1066" i="6"/>
  <c r="E1066" i="6"/>
  <c r="D1066" i="6"/>
  <c r="C1066" i="6"/>
  <c r="B1066" i="6"/>
  <c r="A1066" i="6"/>
  <c r="L1066" i="14" s="1"/>
  <c r="N1065" i="6"/>
  <c r="M1065" i="6"/>
  <c r="L1065" i="6"/>
  <c r="K1065" i="6"/>
  <c r="J1065" i="6"/>
  <c r="I1065" i="6"/>
  <c r="G1065" i="6"/>
  <c r="F1065" i="6"/>
  <c r="E1065" i="6"/>
  <c r="D1065" i="6"/>
  <c r="C1065" i="6"/>
  <c r="B1065" i="6"/>
  <c r="A1065" i="6"/>
  <c r="L1065" i="14" s="1"/>
  <c r="N1064" i="6"/>
  <c r="M1064" i="6"/>
  <c r="L1064" i="6"/>
  <c r="K1064" i="6"/>
  <c r="J1064" i="6"/>
  <c r="I1064" i="6"/>
  <c r="G1064" i="6"/>
  <c r="F1064" i="6"/>
  <c r="E1064" i="6"/>
  <c r="D1064" i="6"/>
  <c r="C1064" i="6"/>
  <c r="B1064" i="6"/>
  <c r="A1064" i="6"/>
  <c r="L1064" i="14" s="1"/>
  <c r="N1063" i="6"/>
  <c r="M1063" i="6"/>
  <c r="L1063" i="6"/>
  <c r="K1063" i="6"/>
  <c r="J1063" i="6"/>
  <c r="I1063" i="6"/>
  <c r="G1063" i="6"/>
  <c r="F1063" i="6"/>
  <c r="E1063" i="6"/>
  <c r="D1063" i="6"/>
  <c r="C1063" i="6"/>
  <c r="B1063" i="6"/>
  <c r="A1063" i="6"/>
  <c r="L1063" i="14" s="1"/>
  <c r="N1062" i="6"/>
  <c r="M1062" i="6"/>
  <c r="L1062" i="6"/>
  <c r="K1062" i="6"/>
  <c r="J1062" i="6"/>
  <c r="I1062" i="6"/>
  <c r="G1062" i="6"/>
  <c r="F1062" i="6"/>
  <c r="E1062" i="6"/>
  <c r="D1062" i="6"/>
  <c r="C1062" i="6"/>
  <c r="B1062" i="6"/>
  <c r="A1062" i="6"/>
  <c r="L1062" i="14" s="1"/>
  <c r="N1061" i="6"/>
  <c r="M1061" i="6"/>
  <c r="L1061" i="6"/>
  <c r="K1061" i="6"/>
  <c r="J1061" i="6"/>
  <c r="I1061" i="6"/>
  <c r="G1061" i="6"/>
  <c r="F1061" i="6"/>
  <c r="E1061" i="6"/>
  <c r="D1061" i="6"/>
  <c r="C1061" i="6"/>
  <c r="B1061" i="6"/>
  <c r="A1061" i="6"/>
  <c r="L1061" i="14" s="1"/>
  <c r="N1060" i="6"/>
  <c r="M1060" i="6"/>
  <c r="L1060" i="6"/>
  <c r="K1060" i="6"/>
  <c r="J1060" i="6"/>
  <c r="I1060" i="6"/>
  <c r="G1060" i="6"/>
  <c r="F1060" i="6"/>
  <c r="E1060" i="6"/>
  <c r="D1060" i="6"/>
  <c r="C1060" i="6"/>
  <c r="B1060" i="6"/>
  <c r="A1060" i="6"/>
  <c r="L1060" i="14" s="1"/>
  <c r="N1059" i="6"/>
  <c r="M1059" i="6"/>
  <c r="L1059" i="6"/>
  <c r="K1059" i="6"/>
  <c r="J1059" i="6"/>
  <c r="I1059" i="6"/>
  <c r="G1059" i="6"/>
  <c r="F1059" i="6"/>
  <c r="E1059" i="6"/>
  <c r="D1059" i="6"/>
  <c r="C1059" i="6"/>
  <c r="B1059" i="6"/>
  <c r="A1059" i="6"/>
  <c r="L1059" i="14" s="1"/>
  <c r="N1058" i="6"/>
  <c r="M1058" i="6"/>
  <c r="L1058" i="6"/>
  <c r="K1058" i="6"/>
  <c r="J1058" i="6"/>
  <c r="I1058" i="6"/>
  <c r="G1058" i="6"/>
  <c r="F1058" i="6"/>
  <c r="E1058" i="6"/>
  <c r="D1058" i="6"/>
  <c r="C1058" i="6"/>
  <c r="B1058" i="6"/>
  <c r="A1058" i="6"/>
  <c r="L1058" i="14" s="1"/>
  <c r="N1057" i="6"/>
  <c r="M1057" i="6"/>
  <c r="L1057" i="6"/>
  <c r="K1057" i="6"/>
  <c r="J1057" i="6"/>
  <c r="I1057" i="6"/>
  <c r="G1057" i="6"/>
  <c r="F1057" i="6"/>
  <c r="E1057" i="6"/>
  <c r="D1057" i="6"/>
  <c r="C1057" i="6"/>
  <c r="B1057" i="6"/>
  <c r="A1057" i="6"/>
  <c r="L1057" i="14" s="1"/>
  <c r="N1056" i="6"/>
  <c r="M1056" i="6"/>
  <c r="L1056" i="6"/>
  <c r="K1056" i="6"/>
  <c r="J1056" i="6"/>
  <c r="I1056" i="6"/>
  <c r="G1056" i="6"/>
  <c r="F1056" i="6"/>
  <c r="E1056" i="6"/>
  <c r="D1056" i="6"/>
  <c r="C1056" i="6"/>
  <c r="B1056" i="6"/>
  <c r="A1056" i="6"/>
  <c r="L1056" i="14" s="1"/>
  <c r="N1055" i="6"/>
  <c r="M1055" i="6"/>
  <c r="L1055" i="6"/>
  <c r="K1055" i="6"/>
  <c r="J1055" i="6"/>
  <c r="I1055" i="6"/>
  <c r="G1055" i="6"/>
  <c r="F1055" i="6"/>
  <c r="E1055" i="6"/>
  <c r="D1055" i="6"/>
  <c r="C1055" i="6"/>
  <c r="B1055" i="6"/>
  <c r="A1055" i="6"/>
  <c r="L1055" i="14" s="1"/>
  <c r="N1054" i="6"/>
  <c r="M1054" i="6"/>
  <c r="L1054" i="6"/>
  <c r="K1054" i="6"/>
  <c r="J1054" i="6"/>
  <c r="I1054" i="6"/>
  <c r="G1054" i="6"/>
  <c r="F1054" i="6"/>
  <c r="E1054" i="6"/>
  <c r="D1054" i="6"/>
  <c r="C1054" i="6"/>
  <c r="B1054" i="6"/>
  <c r="A1054" i="6"/>
  <c r="L1054" i="14" s="1"/>
  <c r="N1053" i="6"/>
  <c r="M1053" i="6"/>
  <c r="L1053" i="6"/>
  <c r="K1053" i="6"/>
  <c r="J1053" i="6"/>
  <c r="I1053" i="6"/>
  <c r="G1053" i="6"/>
  <c r="F1053" i="6"/>
  <c r="E1053" i="6"/>
  <c r="D1053" i="6"/>
  <c r="C1053" i="6"/>
  <c r="B1053" i="6"/>
  <c r="A1053" i="6"/>
  <c r="L1053" i="14" s="1"/>
  <c r="N1052" i="6"/>
  <c r="M1052" i="6"/>
  <c r="L1052" i="6"/>
  <c r="K1052" i="6"/>
  <c r="J1052" i="6"/>
  <c r="I1052" i="6"/>
  <c r="G1052" i="6"/>
  <c r="F1052" i="6"/>
  <c r="E1052" i="6"/>
  <c r="D1052" i="6"/>
  <c r="C1052" i="6"/>
  <c r="B1052" i="6"/>
  <c r="A1052" i="6"/>
  <c r="L1052" i="14" s="1"/>
  <c r="N1051" i="6"/>
  <c r="M1051" i="6"/>
  <c r="L1051" i="6"/>
  <c r="K1051" i="6"/>
  <c r="J1051" i="6"/>
  <c r="I1051" i="6"/>
  <c r="G1051" i="6"/>
  <c r="F1051" i="6"/>
  <c r="E1051" i="6"/>
  <c r="D1051" i="6"/>
  <c r="C1051" i="6"/>
  <c r="B1051" i="6"/>
  <c r="A1051" i="6"/>
  <c r="L1051" i="14" s="1"/>
  <c r="N1050" i="6"/>
  <c r="M1050" i="6"/>
  <c r="L1050" i="6"/>
  <c r="K1050" i="6"/>
  <c r="J1050" i="6"/>
  <c r="I1050" i="6"/>
  <c r="G1050" i="6"/>
  <c r="F1050" i="6"/>
  <c r="E1050" i="6"/>
  <c r="D1050" i="6"/>
  <c r="C1050" i="6"/>
  <c r="B1050" i="6"/>
  <c r="A1050" i="6"/>
  <c r="L1050" i="14" s="1"/>
  <c r="N1049" i="6"/>
  <c r="M1049" i="6"/>
  <c r="L1049" i="6"/>
  <c r="K1049" i="6"/>
  <c r="J1049" i="6"/>
  <c r="I1049" i="6"/>
  <c r="G1049" i="6"/>
  <c r="F1049" i="6"/>
  <c r="E1049" i="6"/>
  <c r="D1049" i="6"/>
  <c r="C1049" i="6"/>
  <c r="B1049" i="6"/>
  <c r="A1049" i="6"/>
  <c r="L1049" i="14" s="1"/>
  <c r="N1048" i="6"/>
  <c r="M1048" i="6"/>
  <c r="L1048" i="6"/>
  <c r="K1048" i="6"/>
  <c r="J1048" i="6"/>
  <c r="I1048" i="6"/>
  <c r="G1048" i="6"/>
  <c r="F1048" i="6"/>
  <c r="E1048" i="6"/>
  <c r="D1048" i="6"/>
  <c r="C1048" i="6"/>
  <c r="B1048" i="6"/>
  <c r="A1048" i="6"/>
  <c r="L1048" i="14" s="1"/>
  <c r="N1047" i="6"/>
  <c r="M1047" i="6"/>
  <c r="L1047" i="6"/>
  <c r="K1047" i="6"/>
  <c r="J1047" i="6"/>
  <c r="I1047" i="6"/>
  <c r="G1047" i="6"/>
  <c r="F1047" i="6"/>
  <c r="E1047" i="6"/>
  <c r="D1047" i="6"/>
  <c r="C1047" i="6"/>
  <c r="B1047" i="6"/>
  <c r="A1047" i="6"/>
  <c r="L1047" i="14" s="1"/>
  <c r="N1046" i="6"/>
  <c r="M1046" i="6"/>
  <c r="L1046" i="6"/>
  <c r="K1046" i="6"/>
  <c r="J1046" i="6"/>
  <c r="I1046" i="6"/>
  <c r="G1046" i="6"/>
  <c r="F1046" i="6"/>
  <c r="E1046" i="6"/>
  <c r="D1046" i="6"/>
  <c r="C1046" i="6"/>
  <c r="B1046" i="6"/>
  <c r="A1046" i="6"/>
  <c r="L1046" i="14" s="1"/>
  <c r="N1045" i="6"/>
  <c r="M1045" i="6"/>
  <c r="L1045" i="6"/>
  <c r="K1045" i="6"/>
  <c r="J1045" i="6"/>
  <c r="I1045" i="6"/>
  <c r="G1045" i="6"/>
  <c r="F1045" i="6"/>
  <c r="E1045" i="6"/>
  <c r="D1045" i="6"/>
  <c r="C1045" i="6"/>
  <c r="B1045" i="6"/>
  <c r="A1045" i="6"/>
  <c r="L1045" i="14" s="1"/>
  <c r="N1044" i="6"/>
  <c r="M1044" i="6"/>
  <c r="L1044" i="6"/>
  <c r="K1044" i="6"/>
  <c r="J1044" i="6"/>
  <c r="I1044" i="6"/>
  <c r="G1044" i="6"/>
  <c r="F1044" i="6"/>
  <c r="E1044" i="6"/>
  <c r="D1044" i="6"/>
  <c r="C1044" i="6"/>
  <c r="B1044" i="6"/>
  <c r="A1044" i="6"/>
  <c r="L1044" i="14" s="1"/>
  <c r="N1043" i="6"/>
  <c r="M1043" i="6"/>
  <c r="L1043" i="6"/>
  <c r="K1043" i="6"/>
  <c r="J1043" i="6"/>
  <c r="I1043" i="6"/>
  <c r="G1043" i="6"/>
  <c r="F1043" i="6"/>
  <c r="E1043" i="6"/>
  <c r="D1043" i="6"/>
  <c r="C1043" i="6"/>
  <c r="B1043" i="6"/>
  <c r="A1043" i="6"/>
  <c r="L1043" i="14" s="1"/>
  <c r="N1042" i="6"/>
  <c r="M1042" i="6"/>
  <c r="L1042" i="6"/>
  <c r="K1042" i="6"/>
  <c r="J1042" i="6"/>
  <c r="I1042" i="6"/>
  <c r="G1042" i="6"/>
  <c r="F1042" i="6"/>
  <c r="E1042" i="6"/>
  <c r="D1042" i="6"/>
  <c r="C1042" i="6"/>
  <c r="B1042" i="6"/>
  <c r="A1042" i="6"/>
  <c r="L1042" i="14" s="1"/>
  <c r="N1041" i="6"/>
  <c r="M1041" i="6"/>
  <c r="L1041" i="6"/>
  <c r="K1041" i="6"/>
  <c r="J1041" i="6"/>
  <c r="I1041" i="6"/>
  <c r="G1041" i="6"/>
  <c r="F1041" i="6"/>
  <c r="E1041" i="6"/>
  <c r="D1041" i="6"/>
  <c r="C1041" i="6"/>
  <c r="B1041" i="6"/>
  <c r="A1041" i="6"/>
  <c r="L1041" i="14" s="1"/>
  <c r="N1040" i="6"/>
  <c r="M1040" i="6"/>
  <c r="L1040" i="6"/>
  <c r="K1040" i="6"/>
  <c r="J1040" i="6"/>
  <c r="I1040" i="6"/>
  <c r="G1040" i="6"/>
  <c r="F1040" i="6"/>
  <c r="E1040" i="6"/>
  <c r="D1040" i="6"/>
  <c r="C1040" i="6"/>
  <c r="B1040" i="6"/>
  <c r="A1040" i="6"/>
  <c r="L1040" i="14" s="1"/>
  <c r="N1039" i="6"/>
  <c r="M1039" i="6"/>
  <c r="L1039" i="6"/>
  <c r="K1039" i="6"/>
  <c r="J1039" i="6"/>
  <c r="I1039" i="6"/>
  <c r="G1039" i="6"/>
  <c r="F1039" i="6"/>
  <c r="E1039" i="6"/>
  <c r="D1039" i="6"/>
  <c r="C1039" i="6"/>
  <c r="B1039" i="6"/>
  <c r="A1039" i="6"/>
  <c r="L1039" i="14" s="1"/>
  <c r="N1038" i="6"/>
  <c r="M1038" i="6"/>
  <c r="L1038" i="6"/>
  <c r="K1038" i="6"/>
  <c r="J1038" i="6"/>
  <c r="I1038" i="6"/>
  <c r="G1038" i="6"/>
  <c r="F1038" i="6"/>
  <c r="E1038" i="6"/>
  <c r="D1038" i="6"/>
  <c r="C1038" i="6"/>
  <c r="B1038" i="6"/>
  <c r="A1038" i="6"/>
  <c r="L1038" i="14" s="1"/>
  <c r="N1037" i="6"/>
  <c r="M1037" i="6"/>
  <c r="L1037" i="6"/>
  <c r="K1037" i="6"/>
  <c r="J1037" i="6"/>
  <c r="I1037" i="6"/>
  <c r="G1037" i="6"/>
  <c r="F1037" i="6"/>
  <c r="E1037" i="6"/>
  <c r="D1037" i="6"/>
  <c r="C1037" i="6"/>
  <c r="B1037" i="6"/>
  <c r="A1037" i="6"/>
  <c r="L1037" i="14" s="1"/>
  <c r="N1036" i="6"/>
  <c r="M1036" i="6"/>
  <c r="L1036" i="6"/>
  <c r="K1036" i="6"/>
  <c r="J1036" i="6"/>
  <c r="I1036" i="6"/>
  <c r="G1036" i="6"/>
  <c r="F1036" i="6"/>
  <c r="E1036" i="6"/>
  <c r="D1036" i="6"/>
  <c r="C1036" i="6"/>
  <c r="B1036" i="6"/>
  <c r="A1036" i="6"/>
  <c r="L1036" i="14" s="1"/>
  <c r="N1035" i="6"/>
  <c r="M1035" i="6"/>
  <c r="L1035" i="6"/>
  <c r="K1035" i="6"/>
  <c r="J1035" i="6"/>
  <c r="I1035" i="6"/>
  <c r="G1035" i="6"/>
  <c r="F1035" i="6"/>
  <c r="E1035" i="6"/>
  <c r="D1035" i="6"/>
  <c r="C1035" i="6"/>
  <c r="B1035" i="6"/>
  <c r="A1035" i="6"/>
  <c r="L1035" i="14" s="1"/>
  <c r="N1034" i="6"/>
  <c r="M1034" i="6"/>
  <c r="L1034" i="6"/>
  <c r="K1034" i="6"/>
  <c r="J1034" i="6"/>
  <c r="I1034" i="6"/>
  <c r="G1034" i="6"/>
  <c r="F1034" i="6"/>
  <c r="E1034" i="6"/>
  <c r="D1034" i="6"/>
  <c r="C1034" i="6"/>
  <c r="B1034" i="6"/>
  <c r="A1034" i="6"/>
  <c r="L1034" i="14" s="1"/>
  <c r="N1033" i="6"/>
  <c r="M1033" i="6"/>
  <c r="L1033" i="6"/>
  <c r="K1033" i="6"/>
  <c r="J1033" i="6"/>
  <c r="I1033" i="6"/>
  <c r="G1033" i="6"/>
  <c r="F1033" i="6"/>
  <c r="E1033" i="6"/>
  <c r="D1033" i="6"/>
  <c r="C1033" i="6"/>
  <c r="B1033" i="6"/>
  <c r="A1033" i="6"/>
  <c r="L1033" i="14" s="1"/>
  <c r="N1032" i="6"/>
  <c r="M1032" i="6"/>
  <c r="L1032" i="6"/>
  <c r="K1032" i="6"/>
  <c r="J1032" i="6"/>
  <c r="I1032" i="6"/>
  <c r="G1032" i="6"/>
  <c r="F1032" i="6"/>
  <c r="E1032" i="6"/>
  <c r="D1032" i="6"/>
  <c r="C1032" i="6"/>
  <c r="B1032" i="6"/>
  <c r="A1032" i="6"/>
  <c r="L1032" i="14" s="1"/>
  <c r="N1031" i="6"/>
  <c r="M1031" i="6"/>
  <c r="L1031" i="6"/>
  <c r="K1031" i="6"/>
  <c r="J1031" i="6"/>
  <c r="I1031" i="6"/>
  <c r="G1031" i="6"/>
  <c r="F1031" i="6"/>
  <c r="E1031" i="6"/>
  <c r="D1031" i="6"/>
  <c r="C1031" i="6"/>
  <c r="B1031" i="6"/>
  <c r="A1031" i="6"/>
  <c r="L1031" i="14" s="1"/>
  <c r="N1030" i="6"/>
  <c r="M1030" i="6"/>
  <c r="L1030" i="6"/>
  <c r="K1030" i="6"/>
  <c r="J1030" i="6"/>
  <c r="I1030" i="6"/>
  <c r="G1030" i="6"/>
  <c r="F1030" i="6"/>
  <c r="E1030" i="6"/>
  <c r="D1030" i="6"/>
  <c r="C1030" i="6"/>
  <c r="B1030" i="6"/>
  <c r="A1030" i="6"/>
  <c r="L1030" i="14" s="1"/>
  <c r="N1029" i="6"/>
  <c r="M1029" i="6"/>
  <c r="L1029" i="6"/>
  <c r="K1029" i="6"/>
  <c r="J1029" i="6"/>
  <c r="I1029" i="6"/>
  <c r="G1029" i="6"/>
  <c r="F1029" i="6"/>
  <c r="E1029" i="6"/>
  <c r="D1029" i="6"/>
  <c r="C1029" i="6"/>
  <c r="B1029" i="6"/>
  <c r="A1029" i="6"/>
  <c r="L1029" i="14" s="1"/>
  <c r="N1028" i="6"/>
  <c r="M1028" i="6"/>
  <c r="L1028" i="6"/>
  <c r="K1028" i="6"/>
  <c r="J1028" i="6"/>
  <c r="I1028" i="6"/>
  <c r="G1028" i="6"/>
  <c r="F1028" i="6"/>
  <c r="E1028" i="6"/>
  <c r="D1028" i="6"/>
  <c r="C1028" i="6"/>
  <c r="B1028" i="6"/>
  <c r="A1028" i="6"/>
  <c r="L1028" i="14" s="1"/>
  <c r="N1027" i="6"/>
  <c r="M1027" i="6"/>
  <c r="L1027" i="6"/>
  <c r="K1027" i="6"/>
  <c r="J1027" i="6"/>
  <c r="I1027" i="6"/>
  <c r="G1027" i="6"/>
  <c r="F1027" i="6"/>
  <c r="E1027" i="6"/>
  <c r="D1027" i="6"/>
  <c r="C1027" i="6"/>
  <c r="B1027" i="6"/>
  <c r="A1027" i="6"/>
  <c r="L1027" i="14" s="1"/>
  <c r="N1026" i="6"/>
  <c r="M1026" i="6"/>
  <c r="L1026" i="6"/>
  <c r="K1026" i="6"/>
  <c r="J1026" i="6"/>
  <c r="I1026" i="6"/>
  <c r="G1026" i="6"/>
  <c r="F1026" i="6"/>
  <c r="E1026" i="6"/>
  <c r="D1026" i="6"/>
  <c r="C1026" i="6"/>
  <c r="B1026" i="6"/>
  <c r="A1026" i="6"/>
  <c r="L1026" i="14" s="1"/>
  <c r="N1025" i="6"/>
  <c r="M1025" i="6"/>
  <c r="L1025" i="6"/>
  <c r="K1025" i="6"/>
  <c r="J1025" i="6"/>
  <c r="I1025" i="6"/>
  <c r="G1025" i="6"/>
  <c r="F1025" i="6"/>
  <c r="E1025" i="6"/>
  <c r="D1025" i="6"/>
  <c r="C1025" i="6"/>
  <c r="B1025" i="6"/>
  <c r="A1025" i="6"/>
  <c r="L1025" i="14" s="1"/>
  <c r="N1024" i="6"/>
  <c r="M1024" i="6"/>
  <c r="L1024" i="6"/>
  <c r="K1024" i="6"/>
  <c r="J1024" i="6"/>
  <c r="I1024" i="6"/>
  <c r="G1024" i="6"/>
  <c r="F1024" i="6"/>
  <c r="E1024" i="6"/>
  <c r="D1024" i="6"/>
  <c r="C1024" i="6"/>
  <c r="B1024" i="6"/>
  <c r="A1024" i="6"/>
  <c r="L1024" i="14" s="1"/>
  <c r="N1023" i="6"/>
  <c r="M1023" i="6"/>
  <c r="L1023" i="6"/>
  <c r="K1023" i="6"/>
  <c r="J1023" i="6"/>
  <c r="I1023" i="6"/>
  <c r="G1023" i="6"/>
  <c r="F1023" i="6"/>
  <c r="E1023" i="6"/>
  <c r="D1023" i="6"/>
  <c r="C1023" i="6"/>
  <c r="B1023" i="6"/>
  <c r="A1023" i="6"/>
  <c r="L1023" i="14" s="1"/>
  <c r="N1022" i="6"/>
  <c r="M1022" i="6"/>
  <c r="L1022" i="6"/>
  <c r="K1022" i="6"/>
  <c r="J1022" i="6"/>
  <c r="I1022" i="6"/>
  <c r="G1022" i="6"/>
  <c r="F1022" i="6"/>
  <c r="E1022" i="6"/>
  <c r="D1022" i="6"/>
  <c r="C1022" i="6"/>
  <c r="B1022" i="6"/>
  <c r="A1022" i="6"/>
  <c r="L1022" i="14" s="1"/>
  <c r="N1021" i="6"/>
  <c r="M1021" i="6"/>
  <c r="L1021" i="6"/>
  <c r="K1021" i="6"/>
  <c r="J1021" i="6"/>
  <c r="I1021" i="6"/>
  <c r="G1021" i="6"/>
  <c r="F1021" i="6"/>
  <c r="E1021" i="6"/>
  <c r="D1021" i="6"/>
  <c r="C1021" i="6"/>
  <c r="B1021" i="6"/>
  <c r="A1021" i="6"/>
  <c r="L1021" i="14" s="1"/>
  <c r="N1020" i="6"/>
  <c r="M1020" i="6"/>
  <c r="L1020" i="6"/>
  <c r="K1020" i="6"/>
  <c r="J1020" i="6"/>
  <c r="I1020" i="6"/>
  <c r="G1020" i="6"/>
  <c r="F1020" i="6"/>
  <c r="E1020" i="6"/>
  <c r="D1020" i="6"/>
  <c r="C1020" i="6"/>
  <c r="B1020" i="6"/>
  <c r="A1020" i="6"/>
  <c r="L1020" i="14" s="1"/>
  <c r="N1019" i="6"/>
  <c r="M1019" i="6"/>
  <c r="L1019" i="6"/>
  <c r="K1019" i="6"/>
  <c r="J1019" i="6"/>
  <c r="I1019" i="6"/>
  <c r="G1019" i="6"/>
  <c r="F1019" i="6"/>
  <c r="E1019" i="6"/>
  <c r="D1019" i="6"/>
  <c r="C1019" i="6"/>
  <c r="B1019" i="6"/>
  <c r="A1019" i="6"/>
  <c r="L1019" i="14" s="1"/>
  <c r="N1018" i="6"/>
  <c r="M1018" i="6"/>
  <c r="L1018" i="6"/>
  <c r="K1018" i="6"/>
  <c r="J1018" i="6"/>
  <c r="I1018" i="6"/>
  <c r="G1018" i="6"/>
  <c r="F1018" i="6"/>
  <c r="E1018" i="6"/>
  <c r="D1018" i="6"/>
  <c r="C1018" i="6"/>
  <c r="B1018" i="6"/>
  <c r="A1018" i="6"/>
  <c r="L1018" i="14" s="1"/>
  <c r="N1017" i="6"/>
  <c r="M1017" i="6"/>
  <c r="L1017" i="6"/>
  <c r="K1017" i="6"/>
  <c r="J1017" i="6"/>
  <c r="I1017" i="6"/>
  <c r="G1017" i="6"/>
  <c r="F1017" i="6"/>
  <c r="E1017" i="6"/>
  <c r="D1017" i="6"/>
  <c r="C1017" i="6"/>
  <c r="B1017" i="6"/>
  <c r="A1017" i="6"/>
  <c r="L1017" i="14" s="1"/>
  <c r="N1016" i="6"/>
  <c r="M1016" i="6"/>
  <c r="L1016" i="6"/>
  <c r="K1016" i="6"/>
  <c r="J1016" i="6"/>
  <c r="I1016" i="6"/>
  <c r="G1016" i="6"/>
  <c r="F1016" i="6"/>
  <c r="E1016" i="6"/>
  <c r="D1016" i="6"/>
  <c r="C1016" i="6"/>
  <c r="B1016" i="6"/>
  <c r="A1016" i="6"/>
  <c r="L1016" i="14" s="1"/>
  <c r="N1015" i="6"/>
  <c r="M1015" i="6"/>
  <c r="L1015" i="6"/>
  <c r="K1015" i="6"/>
  <c r="J1015" i="6"/>
  <c r="I1015" i="6"/>
  <c r="G1015" i="6"/>
  <c r="F1015" i="6"/>
  <c r="E1015" i="6"/>
  <c r="D1015" i="6"/>
  <c r="C1015" i="6"/>
  <c r="B1015" i="6"/>
  <c r="A1015" i="6"/>
  <c r="L1015" i="14" s="1"/>
  <c r="N1014" i="6"/>
  <c r="M1014" i="6"/>
  <c r="L1014" i="6"/>
  <c r="K1014" i="6"/>
  <c r="J1014" i="6"/>
  <c r="I1014" i="6"/>
  <c r="G1014" i="6"/>
  <c r="F1014" i="6"/>
  <c r="E1014" i="6"/>
  <c r="D1014" i="6"/>
  <c r="C1014" i="6"/>
  <c r="B1014" i="6"/>
  <c r="A1014" i="6"/>
  <c r="L1014" i="14" s="1"/>
  <c r="N1013" i="6"/>
  <c r="M1013" i="6"/>
  <c r="L1013" i="6"/>
  <c r="K1013" i="6"/>
  <c r="J1013" i="6"/>
  <c r="I1013" i="6"/>
  <c r="G1013" i="6"/>
  <c r="F1013" i="6"/>
  <c r="E1013" i="6"/>
  <c r="D1013" i="6"/>
  <c r="C1013" i="6"/>
  <c r="B1013" i="6"/>
  <c r="A1013" i="6"/>
  <c r="L1013" i="14" s="1"/>
  <c r="N1012" i="6"/>
  <c r="M1012" i="6"/>
  <c r="L1012" i="6"/>
  <c r="K1012" i="6"/>
  <c r="J1012" i="6"/>
  <c r="I1012" i="6"/>
  <c r="G1012" i="6"/>
  <c r="F1012" i="6"/>
  <c r="E1012" i="6"/>
  <c r="D1012" i="6"/>
  <c r="C1012" i="6"/>
  <c r="B1012" i="6"/>
  <c r="A1012" i="6"/>
  <c r="L1012" i="14" s="1"/>
  <c r="N1011" i="6"/>
  <c r="M1011" i="6"/>
  <c r="L1011" i="6"/>
  <c r="K1011" i="6"/>
  <c r="J1011" i="6"/>
  <c r="I1011" i="6"/>
  <c r="G1011" i="6"/>
  <c r="F1011" i="6"/>
  <c r="E1011" i="6"/>
  <c r="D1011" i="6"/>
  <c r="C1011" i="6"/>
  <c r="B1011" i="6"/>
  <c r="A1011" i="6"/>
  <c r="L1011" i="14" s="1"/>
  <c r="N1010" i="6"/>
  <c r="M1010" i="6"/>
  <c r="L1010" i="6"/>
  <c r="K1010" i="6"/>
  <c r="J1010" i="6"/>
  <c r="I1010" i="6"/>
  <c r="G1010" i="6"/>
  <c r="F1010" i="6"/>
  <c r="E1010" i="6"/>
  <c r="D1010" i="6"/>
  <c r="C1010" i="6"/>
  <c r="B1010" i="6"/>
  <c r="A1010" i="6"/>
  <c r="L1010" i="14" s="1"/>
  <c r="N1009" i="6"/>
  <c r="M1009" i="6"/>
  <c r="L1009" i="6"/>
  <c r="K1009" i="6"/>
  <c r="J1009" i="6"/>
  <c r="I1009" i="6"/>
  <c r="G1009" i="6"/>
  <c r="F1009" i="6"/>
  <c r="E1009" i="6"/>
  <c r="D1009" i="6"/>
  <c r="C1009" i="6"/>
  <c r="B1009" i="6"/>
  <c r="A1009" i="6"/>
  <c r="L1009" i="14" s="1"/>
  <c r="N1008" i="6"/>
  <c r="M1008" i="6"/>
  <c r="L1008" i="6"/>
  <c r="K1008" i="6"/>
  <c r="J1008" i="6"/>
  <c r="I1008" i="6"/>
  <c r="G1008" i="6"/>
  <c r="F1008" i="6"/>
  <c r="E1008" i="6"/>
  <c r="D1008" i="6"/>
  <c r="C1008" i="6"/>
  <c r="B1008" i="6"/>
  <c r="A1008" i="6"/>
  <c r="L1008" i="14" s="1"/>
  <c r="N1007" i="6"/>
  <c r="M1007" i="6"/>
  <c r="L1007" i="6"/>
  <c r="K1007" i="6"/>
  <c r="J1007" i="6"/>
  <c r="I1007" i="6"/>
  <c r="G1007" i="6"/>
  <c r="F1007" i="6"/>
  <c r="E1007" i="6"/>
  <c r="D1007" i="6"/>
  <c r="C1007" i="6"/>
  <c r="B1007" i="6"/>
  <c r="A1007" i="6"/>
  <c r="L1007" i="14" s="1"/>
  <c r="N1006" i="6"/>
  <c r="M1006" i="6"/>
  <c r="L1006" i="6"/>
  <c r="K1006" i="6"/>
  <c r="J1006" i="6"/>
  <c r="I1006" i="6"/>
  <c r="G1006" i="6"/>
  <c r="F1006" i="6"/>
  <c r="E1006" i="6"/>
  <c r="D1006" i="6"/>
  <c r="C1006" i="6"/>
  <c r="B1006" i="6"/>
  <c r="A1006" i="6"/>
  <c r="L1006" i="14" s="1"/>
  <c r="N1005" i="6"/>
  <c r="M1005" i="6"/>
  <c r="L1005" i="6"/>
  <c r="K1005" i="6"/>
  <c r="J1005" i="6"/>
  <c r="I1005" i="6"/>
  <c r="G1005" i="6"/>
  <c r="F1005" i="6"/>
  <c r="E1005" i="6"/>
  <c r="D1005" i="6"/>
  <c r="C1005" i="6"/>
  <c r="B1005" i="6"/>
  <c r="A1005" i="6"/>
  <c r="L1005" i="14" s="1"/>
  <c r="N1004" i="6"/>
  <c r="M1004" i="6"/>
  <c r="L1004" i="6"/>
  <c r="K1004" i="6"/>
  <c r="J1004" i="6"/>
  <c r="I1004" i="6"/>
  <c r="G1004" i="6"/>
  <c r="F1004" i="6"/>
  <c r="E1004" i="6"/>
  <c r="D1004" i="6"/>
  <c r="C1004" i="6"/>
  <c r="B1004" i="6"/>
  <c r="A1004" i="6"/>
  <c r="L1004" i="14" s="1"/>
  <c r="N1003" i="6"/>
  <c r="M1003" i="6"/>
  <c r="L1003" i="6"/>
  <c r="K1003" i="6"/>
  <c r="J1003" i="6"/>
  <c r="I1003" i="6"/>
  <c r="G1003" i="6"/>
  <c r="F1003" i="6"/>
  <c r="E1003" i="6"/>
  <c r="D1003" i="6"/>
  <c r="C1003" i="6"/>
  <c r="B1003" i="6"/>
  <c r="A1003" i="6"/>
  <c r="L1003" i="14" s="1"/>
  <c r="N1002" i="6"/>
  <c r="M1002" i="6"/>
  <c r="L1002" i="6"/>
  <c r="K1002" i="6"/>
  <c r="J1002" i="6"/>
  <c r="I1002" i="6"/>
  <c r="G1002" i="6"/>
  <c r="F1002" i="6"/>
  <c r="E1002" i="6"/>
  <c r="D1002" i="6"/>
  <c r="C1002" i="6"/>
  <c r="B1002" i="6"/>
  <c r="A1002" i="6"/>
  <c r="L1002" i="14" s="1"/>
  <c r="N1001" i="6"/>
  <c r="M1001" i="6"/>
  <c r="L1001" i="6"/>
  <c r="K1001" i="6"/>
  <c r="J1001" i="6"/>
  <c r="I1001" i="6"/>
  <c r="G1001" i="6"/>
  <c r="F1001" i="6"/>
  <c r="E1001" i="6"/>
  <c r="D1001" i="6"/>
  <c r="C1001" i="6"/>
  <c r="B1001" i="6"/>
  <c r="A1001" i="6"/>
  <c r="L1001" i="14" s="1"/>
  <c r="N1000" i="6"/>
  <c r="M1000" i="6"/>
  <c r="L1000" i="6"/>
  <c r="K1000" i="6"/>
  <c r="J1000" i="6"/>
  <c r="I1000" i="6"/>
  <c r="G1000" i="6"/>
  <c r="F1000" i="6"/>
  <c r="E1000" i="6"/>
  <c r="D1000" i="6"/>
  <c r="C1000" i="6"/>
  <c r="B1000" i="6"/>
  <c r="A1000" i="6"/>
  <c r="L1000" i="14" s="1"/>
  <c r="N999" i="6"/>
  <c r="M999" i="6"/>
  <c r="L999" i="6"/>
  <c r="K999" i="6"/>
  <c r="J999" i="6"/>
  <c r="I999" i="6"/>
  <c r="G999" i="6"/>
  <c r="F999" i="6"/>
  <c r="E999" i="6"/>
  <c r="D999" i="6"/>
  <c r="C999" i="6"/>
  <c r="B999" i="6"/>
  <c r="A999" i="6"/>
  <c r="L999" i="14" s="1"/>
  <c r="N998" i="6"/>
  <c r="M998" i="6"/>
  <c r="L998" i="6"/>
  <c r="K998" i="6"/>
  <c r="J998" i="6"/>
  <c r="I998" i="6"/>
  <c r="G998" i="6"/>
  <c r="F998" i="6"/>
  <c r="E998" i="6"/>
  <c r="D998" i="6"/>
  <c r="C998" i="6"/>
  <c r="B998" i="6"/>
  <c r="A998" i="6"/>
  <c r="L998" i="14" s="1"/>
  <c r="N997" i="6"/>
  <c r="M997" i="6"/>
  <c r="L997" i="6"/>
  <c r="K997" i="6"/>
  <c r="J997" i="6"/>
  <c r="I997" i="6"/>
  <c r="G997" i="6"/>
  <c r="F997" i="6"/>
  <c r="E997" i="6"/>
  <c r="D997" i="6"/>
  <c r="C997" i="6"/>
  <c r="B997" i="6"/>
  <c r="A997" i="6"/>
  <c r="L997" i="14" s="1"/>
  <c r="N996" i="6"/>
  <c r="M996" i="6"/>
  <c r="L996" i="6"/>
  <c r="K996" i="6"/>
  <c r="J996" i="6"/>
  <c r="I996" i="6"/>
  <c r="G996" i="6"/>
  <c r="F996" i="6"/>
  <c r="E996" i="6"/>
  <c r="D996" i="6"/>
  <c r="C996" i="6"/>
  <c r="B996" i="6"/>
  <c r="A996" i="6"/>
  <c r="L996" i="14" s="1"/>
  <c r="N995" i="6"/>
  <c r="M995" i="6"/>
  <c r="L995" i="6"/>
  <c r="K995" i="6"/>
  <c r="J995" i="6"/>
  <c r="I995" i="6"/>
  <c r="G995" i="6"/>
  <c r="F995" i="6"/>
  <c r="E995" i="6"/>
  <c r="D995" i="6"/>
  <c r="C995" i="6"/>
  <c r="B995" i="6"/>
  <c r="A995" i="6"/>
  <c r="L995" i="14" s="1"/>
  <c r="N994" i="6"/>
  <c r="M994" i="6"/>
  <c r="L994" i="6"/>
  <c r="K994" i="6"/>
  <c r="J994" i="6"/>
  <c r="I994" i="6"/>
  <c r="G994" i="6"/>
  <c r="F994" i="6"/>
  <c r="E994" i="6"/>
  <c r="D994" i="6"/>
  <c r="C994" i="6"/>
  <c r="B994" i="6"/>
  <c r="A994" i="6"/>
  <c r="L994" i="14" s="1"/>
  <c r="N993" i="6"/>
  <c r="M993" i="6"/>
  <c r="L993" i="6"/>
  <c r="K993" i="6"/>
  <c r="J993" i="6"/>
  <c r="I993" i="6"/>
  <c r="G993" i="6"/>
  <c r="F993" i="6"/>
  <c r="E993" i="6"/>
  <c r="D993" i="6"/>
  <c r="C993" i="6"/>
  <c r="B993" i="6"/>
  <c r="A993" i="6"/>
  <c r="L993" i="14" s="1"/>
  <c r="N992" i="6"/>
  <c r="M992" i="6"/>
  <c r="L992" i="6"/>
  <c r="K992" i="6"/>
  <c r="J992" i="6"/>
  <c r="I992" i="6"/>
  <c r="G992" i="6"/>
  <c r="F992" i="6"/>
  <c r="E992" i="6"/>
  <c r="D992" i="6"/>
  <c r="C992" i="6"/>
  <c r="B992" i="6"/>
  <c r="A992" i="6"/>
  <c r="L992" i="14" s="1"/>
  <c r="N991" i="6"/>
  <c r="M991" i="6"/>
  <c r="L991" i="6"/>
  <c r="K991" i="6"/>
  <c r="J991" i="6"/>
  <c r="I991" i="6"/>
  <c r="G991" i="6"/>
  <c r="F991" i="6"/>
  <c r="E991" i="6"/>
  <c r="D991" i="6"/>
  <c r="C991" i="6"/>
  <c r="B991" i="6"/>
  <c r="A991" i="6"/>
  <c r="L991" i="14" s="1"/>
  <c r="N990" i="6"/>
  <c r="M990" i="6"/>
  <c r="L990" i="6"/>
  <c r="K990" i="6"/>
  <c r="J990" i="6"/>
  <c r="I990" i="6"/>
  <c r="G990" i="6"/>
  <c r="F990" i="6"/>
  <c r="E990" i="6"/>
  <c r="D990" i="6"/>
  <c r="C990" i="6"/>
  <c r="B990" i="6"/>
  <c r="A990" i="6"/>
  <c r="L990" i="14" s="1"/>
  <c r="N989" i="6"/>
  <c r="M989" i="6"/>
  <c r="L989" i="6"/>
  <c r="K989" i="6"/>
  <c r="J989" i="6"/>
  <c r="I989" i="6"/>
  <c r="G989" i="6"/>
  <c r="F989" i="6"/>
  <c r="E989" i="6"/>
  <c r="D989" i="6"/>
  <c r="C989" i="6"/>
  <c r="B989" i="6"/>
  <c r="A989" i="6"/>
  <c r="L989" i="14" s="1"/>
  <c r="N988" i="6"/>
  <c r="M988" i="6"/>
  <c r="L988" i="6"/>
  <c r="K988" i="6"/>
  <c r="J988" i="6"/>
  <c r="I988" i="6"/>
  <c r="G988" i="6"/>
  <c r="F988" i="6"/>
  <c r="E988" i="6"/>
  <c r="D988" i="6"/>
  <c r="C988" i="6"/>
  <c r="B988" i="6"/>
  <c r="A988" i="6"/>
  <c r="L988" i="14" s="1"/>
  <c r="N987" i="6"/>
  <c r="M987" i="6"/>
  <c r="L987" i="6"/>
  <c r="K987" i="6"/>
  <c r="J987" i="6"/>
  <c r="I987" i="6"/>
  <c r="G987" i="6"/>
  <c r="F987" i="6"/>
  <c r="E987" i="6"/>
  <c r="D987" i="6"/>
  <c r="C987" i="6"/>
  <c r="B987" i="6"/>
  <c r="A987" i="6"/>
  <c r="L987" i="14" s="1"/>
  <c r="N986" i="6"/>
  <c r="M986" i="6"/>
  <c r="L986" i="6"/>
  <c r="K986" i="6"/>
  <c r="J986" i="6"/>
  <c r="I986" i="6"/>
  <c r="G986" i="6"/>
  <c r="F986" i="6"/>
  <c r="E986" i="6"/>
  <c r="D986" i="6"/>
  <c r="C986" i="6"/>
  <c r="B986" i="6"/>
  <c r="A986" i="6"/>
  <c r="L986" i="14" s="1"/>
  <c r="N985" i="6"/>
  <c r="M985" i="6"/>
  <c r="L985" i="6"/>
  <c r="K985" i="6"/>
  <c r="J985" i="6"/>
  <c r="I985" i="6"/>
  <c r="G985" i="6"/>
  <c r="F985" i="6"/>
  <c r="E985" i="6"/>
  <c r="D985" i="6"/>
  <c r="C985" i="6"/>
  <c r="B985" i="6"/>
  <c r="A985" i="6"/>
  <c r="L985" i="14" s="1"/>
  <c r="N984" i="6"/>
  <c r="M984" i="6"/>
  <c r="L984" i="6"/>
  <c r="K984" i="6"/>
  <c r="J984" i="6"/>
  <c r="I984" i="6"/>
  <c r="G984" i="6"/>
  <c r="F984" i="6"/>
  <c r="E984" i="6"/>
  <c r="D984" i="6"/>
  <c r="C984" i="6"/>
  <c r="B984" i="6"/>
  <c r="A984" i="6"/>
  <c r="L984" i="14" s="1"/>
  <c r="N983" i="6"/>
  <c r="M983" i="6"/>
  <c r="L983" i="6"/>
  <c r="K983" i="6"/>
  <c r="J983" i="6"/>
  <c r="I983" i="6"/>
  <c r="G983" i="6"/>
  <c r="F983" i="6"/>
  <c r="E983" i="6"/>
  <c r="D983" i="6"/>
  <c r="C983" i="6"/>
  <c r="B983" i="6"/>
  <c r="A983" i="6"/>
  <c r="L983" i="14" s="1"/>
  <c r="N982" i="6"/>
  <c r="M982" i="6"/>
  <c r="L982" i="6"/>
  <c r="K982" i="6"/>
  <c r="J982" i="6"/>
  <c r="I982" i="6"/>
  <c r="G982" i="6"/>
  <c r="F982" i="6"/>
  <c r="E982" i="6"/>
  <c r="D982" i="6"/>
  <c r="C982" i="6"/>
  <c r="B982" i="6"/>
  <c r="A982" i="6"/>
  <c r="L982" i="14" s="1"/>
  <c r="N981" i="6"/>
  <c r="M981" i="6"/>
  <c r="L981" i="6"/>
  <c r="K981" i="6"/>
  <c r="J981" i="6"/>
  <c r="I981" i="6"/>
  <c r="G981" i="6"/>
  <c r="F981" i="6"/>
  <c r="E981" i="6"/>
  <c r="D981" i="6"/>
  <c r="C981" i="6"/>
  <c r="B981" i="6"/>
  <c r="A981" i="6"/>
  <c r="L981" i="14" s="1"/>
  <c r="N980" i="6"/>
  <c r="M980" i="6"/>
  <c r="L980" i="6"/>
  <c r="K980" i="6"/>
  <c r="J980" i="6"/>
  <c r="I980" i="6"/>
  <c r="G980" i="6"/>
  <c r="F980" i="6"/>
  <c r="E980" i="6"/>
  <c r="D980" i="6"/>
  <c r="C980" i="6"/>
  <c r="B980" i="6"/>
  <c r="A980" i="6"/>
  <c r="L980" i="14" s="1"/>
  <c r="N979" i="6"/>
  <c r="M979" i="6"/>
  <c r="L979" i="6"/>
  <c r="K979" i="6"/>
  <c r="J979" i="6"/>
  <c r="I979" i="6"/>
  <c r="G979" i="6"/>
  <c r="F979" i="6"/>
  <c r="E979" i="6"/>
  <c r="D979" i="6"/>
  <c r="C979" i="6"/>
  <c r="B979" i="6"/>
  <c r="A979" i="6"/>
  <c r="L979" i="14" s="1"/>
  <c r="N978" i="6"/>
  <c r="M978" i="6"/>
  <c r="L978" i="6"/>
  <c r="K978" i="6"/>
  <c r="J978" i="6"/>
  <c r="I978" i="6"/>
  <c r="G978" i="6"/>
  <c r="F978" i="6"/>
  <c r="E978" i="6"/>
  <c r="D978" i="6"/>
  <c r="C978" i="6"/>
  <c r="B978" i="6"/>
  <c r="A978" i="6"/>
  <c r="L978" i="14" s="1"/>
  <c r="N977" i="6"/>
  <c r="M977" i="6"/>
  <c r="L977" i="6"/>
  <c r="K977" i="6"/>
  <c r="J977" i="6"/>
  <c r="I977" i="6"/>
  <c r="G977" i="6"/>
  <c r="F977" i="6"/>
  <c r="E977" i="6"/>
  <c r="D977" i="6"/>
  <c r="C977" i="6"/>
  <c r="B977" i="6"/>
  <c r="A977" i="6"/>
  <c r="L977" i="14" s="1"/>
  <c r="N976" i="6"/>
  <c r="M976" i="6"/>
  <c r="L976" i="6"/>
  <c r="K976" i="6"/>
  <c r="J976" i="6"/>
  <c r="I976" i="6"/>
  <c r="G976" i="6"/>
  <c r="F976" i="6"/>
  <c r="E976" i="6"/>
  <c r="D976" i="6"/>
  <c r="C976" i="6"/>
  <c r="B976" i="6"/>
  <c r="A976" i="6"/>
  <c r="L976" i="14" s="1"/>
  <c r="N975" i="6"/>
  <c r="M975" i="6"/>
  <c r="L975" i="6"/>
  <c r="K975" i="6"/>
  <c r="J975" i="6"/>
  <c r="I975" i="6"/>
  <c r="G975" i="6"/>
  <c r="F975" i="6"/>
  <c r="E975" i="6"/>
  <c r="D975" i="6"/>
  <c r="C975" i="6"/>
  <c r="B975" i="6"/>
  <c r="A975" i="6"/>
  <c r="L975" i="14" s="1"/>
  <c r="N974" i="6"/>
  <c r="M974" i="6"/>
  <c r="L974" i="6"/>
  <c r="K974" i="6"/>
  <c r="J974" i="6"/>
  <c r="I974" i="6"/>
  <c r="G974" i="6"/>
  <c r="F974" i="6"/>
  <c r="E974" i="6"/>
  <c r="D974" i="6"/>
  <c r="C974" i="6"/>
  <c r="B974" i="6"/>
  <c r="A974" i="6"/>
  <c r="L974" i="14" s="1"/>
  <c r="N973" i="6"/>
  <c r="M973" i="6"/>
  <c r="L973" i="6"/>
  <c r="K973" i="6"/>
  <c r="J973" i="6"/>
  <c r="I973" i="6"/>
  <c r="G973" i="6"/>
  <c r="F973" i="6"/>
  <c r="E973" i="6"/>
  <c r="D973" i="6"/>
  <c r="C973" i="6"/>
  <c r="B973" i="6"/>
  <c r="A973" i="6"/>
  <c r="L973" i="14" s="1"/>
  <c r="N972" i="6"/>
  <c r="M972" i="6"/>
  <c r="L972" i="6"/>
  <c r="K972" i="6"/>
  <c r="J972" i="6"/>
  <c r="I972" i="6"/>
  <c r="G972" i="6"/>
  <c r="F972" i="6"/>
  <c r="E972" i="6"/>
  <c r="D972" i="6"/>
  <c r="C972" i="6"/>
  <c r="B972" i="6"/>
  <c r="A972" i="6"/>
  <c r="L972" i="14" s="1"/>
  <c r="N971" i="6"/>
  <c r="M971" i="6"/>
  <c r="L971" i="6"/>
  <c r="K971" i="6"/>
  <c r="J971" i="6"/>
  <c r="I971" i="6"/>
  <c r="G971" i="6"/>
  <c r="F971" i="6"/>
  <c r="E971" i="6"/>
  <c r="D971" i="6"/>
  <c r="C971" i="6"/>
  <c r="B971" i="6"/>
  <c r="A971" i="6"/>
  <c r="L971" i="14" s="1"/>
  <c r="N970" i="6"/>
  <c r="M970" i="6"/>
  <c r="L970" i="6"/>
  <c r="K970" i="6"/>
  <c r="J970" i="6"/>
  <c r="I970" i="6"/>
  <c r="G970" i="6"/>
  <c r="F970" i="6"/>
  <c r="E970" i="6"/>
  <c r="D970" i="6"/>
  <c r="C970" i="6"/>
  <c r="B970" i="6"/>
  <c r="A970" i="6"/>
  <c r="L970" i="14" s="1"/>
  <c r="N969" i="6"/>
  <c r="M969" i="6"/>
  <c r="L969" i="6"/>
  <c r="K969" i="6"/>
  <c r="J969" i="6"/>
  <c r="I969" i="6"/>
  <c r="G969" i="6"/>
  <c r="F969" i="6"/>
  <c r="E969" i="6"/>
  <c r="D969" i="6"/>
  <c r="C969" i="6"/>
  <c r="B969" i="6"/>
  <c r="A969" i="6"/>
  <c r="L969" i="14" s="1"/>
  <c r="N968" i="6"/>
  <c r="M968" i="6"/>
  <c r="L968" i="6"/>
  <c r="K968" i="6"/>
  <c r="J968" i="6"/>
  <c r="I968" i="6"/>
  <c r="G968" i="6"/>
  <c r="F968" i="6"/>
  <c r="E968" i="6"/>
  <c r="D968" i="6"/>
  <c r="C968" i="6"/>
  <c r="B968" i="6"/>
  <c r="A968" i="6"/>
  <c r="L968" i="14" s="1"/>
  <c r="N967" i="6"/>
  <c r="M967" i="6"/>
  <c r="L967" i="6"/>
  <c r="K967" i="6"/>
  <c r="J967" i="6"/>
  <c r="I967" i="6"/>
  <c r="G967" i="6"/>
  <c r="F967" i="6"/>
  <c r="E967" i="6"/>
  <c r="D967" i="6"/>
  <c r="C967" i="6"/>
  <c r="B967" i="6"/>
  <c r="A967" i="6"/>
  <c r="L967" i="14" s="1"/>
  <c r="N966" i="6"/>
  <c r="M966" i="6"/>
  <c r="L966" i="6"/>
  <c r="K966" i="6"/>
  <c r="J966" i="6"/>
  <c r="I966" i="6"/>
  <c r="G966" i="6"/>
  <c r="F966" i="6"/>
  <c r="E966" i="6"/>
  <c r="D966" i="6"/>
  <c r="C966" i="6"/>
  <c r="B966" i="6"/>
  <c r="A966" i="6"/>
  <c r="L966" i="14" s="1"/>
  <c r="N965" i="6"/>
  <c r="M965" i="6"/>
  <c r="L965" i="6"/>
  <c r="K965" i="6"/>
  <c r="J965" i="6"/>
  <c r="I965" i="6"/>
  <c r="G965" i="6"/>
  <c r="F965" i="6"/>
  <c r="E965" i="6"/>
  <c r="D965" i="6"/>
  <c r="C965" i="6"/>
  <c r="B965" i="6"/>
  <c r="A965" i="6"/>
  <c r="L965" i="14" s="1"/>
  <c r="N964" i="6"/>
  <c r="M964" i="6"/>
  <c r="L964" i="6"/>
  <c r="K964" i="6"/>
  <c r="J964" i="6"/>
  <c r="I964" i="6"/>
  <c r="G964" i="6"/>
  <c r="F964" i="6"/>
  <c r="E964" i="6"/>
  <c r="D964" i="6"/>
  <c r="C964" i="6"/>
  <c r="B964" i="6"/>
  <c r="A964" i="6"/>
  <c r="L964" i="14" s="1"/>
  <c r="N963" i="6"/>
  <c r="M963" i="6"/>
  <c r="L963" i="6"/>
  <c r="K963" i="6"/>
  <c r="J963" i="6"/>
  <c r="I963" i="6"/>
  <c r="G963" i="6"/>
  <c r="F963" i="6"/>
  <c r="E963" i="6"/>
  <c r="D963" i="6"/>
  <c r="C963" i="6"/>
  <c r="B963" i="6"/>
  <c r="A963" i="6"/>
  <c r="L963" i="14" s="1"/>
  <c r="N962" i="6"/>
  <c r="M962" i="6"/>
  <c r="L962" i="6"/>
  <c r="K962" i="6"/>
  <c r="J962" i="6"/>
  <c r="I962" i="6"/>
  <c r="G962" i="6"/>
  <c r="F962" i="6"/>
  <c r="E962" i="6"/>
  <c r="D962" i="6"/>
  <c r="C962" i="6"/>
  <c r="B962" i="6"/>
  <c r="A962" i="6"/>
  <c r="L962" i="14" s="1"/>
  <c r="N961" i="6"/>
  <c r="M961" i="6"/>
  <c r="L961" i="6"/>
  <c r="K961" i="6"/>
  <c r="J961" i="6"/>
  <c r="I961" i="6"/>
  <c r="G961" i="6"/>
  <c r="F961" i="6"/>
  <c r="E961" i="6"/>
  <c r="D961" i="6"/>
  <c r="C961" i="6"/>
  <c r="B961" i="6"/>
  <c r="A961" i="6"/>
  <c r="L961" i="14" s="1"/>
  <c r="N960" i="6"/>
  <c r="M960" i="6"/>
  <c r="L960" i="6"/>
  <c r="K960" i="6"/>
  <c r="J960" i="6"/>
  <c r="I960" i="6"/>
  <c r="G960" i="6"/>
  <c r="F960" i="6"/>
  <c r="E960" i="6"/>
  <c r="D960" i="6"/>
  <c r="C960" i="6"/>
  <c r="B960" i="6"/>
  <c r="A960" i="6"/>
  <c r="L960" i="14" s="1"/>
  <c r="N959" i="6"/>
  <c r="M959" i="6"/>
  <c r="L959" i="6"/>
  <c r="K959" i="6"/>
  <c r="J959" i="6"/>
  <c r="I959" i="6"/>
  <c r="G959" i="6"/>
  <c r="F959" i="6"/>
  <c r="E959" i="6"/>
  <c r="D959" i="6"/>
  <c r="C959" i="6"/>
  <c r="B959" i="6"/>
  <c r="A959" i="6"/>
  <c r="L959" i="14" s="1"/>
  <c r="N958" i="6"/>
  <c r="M958" i="6"/>
  <c r="L958" i="6"/>
  <c r="K958" i="6"/>
  <c r="J958" i="6"/>
  <c r="I958" i="6"/>
  <c r="G958" i="6"/>
  <c r="F958" i="6"/>
  <c r="E958" i="6"/>
  <c r="D958" i="6"/>
  <c r="C958" i="6"/>
  <c r="B958" i="6"/>
  <c r="A958" i="6"/>
  <c r="L958" i="14" s="1"/>
  <c r="N957" i="6"/>
  <c r="M957" i="6"/>
  <c r="L957" i="6"/>
  <c r="K957" i="6"/>
  <c r="J957" i="6"/>
  <c r="I957" i="6"/>
  <c r="G957" i="6"/>
  <c r="F957" i="6"/>
  <c r="E957" i="6"/>
  <c r="D957" i="6"/>
  <c r="C957" i="6"/>
  <c r="B957" i="6"/>
  <c r="A957" i="6"/>
  <c r="L957" i="14" s="1"/>
  <c r="N956" i="6"/>
  <c r="M956" i="6"/>
  <c r="L956" i="6"/>
  <c r="K956" i="6"/>
  <c r="J956" i="6"/>
  <c r="I956" i="6"/>
  <c r="G956" i="6"/>
  <c r="F956" i="6"/>
  <c r="E956" i="6"/>
  <c r="D956" i="6"/>
  <c r="C956" i="6"/>
  <c r="B956" i="6"/>
  <c r="A956" i="6"/>
  <c r="L956" i="14" s="1"/>
  <c r="N955" i="6"/>
  <c r="M955" i="6"/>
  <c r="L955" i="6"/>
  <c r="K955" i="6"/>
  <c r="J955" i="6"/>
  <c r="I955" i="6"/>
  <c r="G955" i="6"/>
  <c r="F955" i="6"/>
  <c r="E955" i="6"/>
  <c r="D955" i="6"/>
  <c r="C955" i="6"/>
  <c r="B955" i="6"/>
  <c r="A955" i="6"/>
  <c r="L955" i="14" s="1"/>
  <c r="N954" i="6"/>
  <c r="M954" i="6"/>
  <c r="L954" i="6"/>
  <c r="K954" i="6"/>
  <c r="J954" i="6"/>
  <c r="I954" i="6"/>
  <c r="G954" i="6"/>
  <c r="F954" i="6"/>
  <c r="E954" i="6"/>
  <c r="D954" i="6"/>
  <c r="C954" i="6"/>
  <c r="B954" i="6"/>
  <c r="A954" i="6"/>
  <c r="L954" i="14" s="1"/>
  <c r="N953" i="6"/>
  <c r="M953" i="6"/>
  <c r="L953" i="6"/>
  <c r="K953" i="6"/>
  <c r="J953" i="6"/>
  <c r="I953" i="6"/>
  <c r="G953" i="6"/>
  <c r="F953" i="6"/>
  <c r="E953" i="6"/>
  <c r="D953" i="6"/>
  <c r="C953" i="6"/>
  <c r="B953" i="6"/>
  <c r="A953" i="6"/>
  <c r="L953" i="14" s="1"/>
  <c r="N952" i="6"/>
  <c r="M952" i="6"/>
  <c r="L952" i="6"/>
  <c r="K952" i="6"/>
  <c r="J952" i="6"/>
  <c r="I952" i="6"/>
  <c r="G952" i="6"/>
  <c r="F952" i="6"/>
  <c r="E952" i="6"/>
  <c r="D952" i="6"/>
  <c r="C952" i="6"/>
  <c r="B952" i="6"/>
  <c r="A952" i="6"/>
  <c r="L952" i="14" s="1"/>
  <c r="N951" i="6"/>
  <c r="M951" i="6"/>
  <c r="L951" i="6"/>
  <c r="K951" i="6"/>
  <c r="J951" i="6"/>
  <c r="I951" i="6"/>
  <c r="G951" i="6"/>
  <c r="F951" i="6"/>
  <c r="E951" i="6"/>
  <c r="D951" i="6"/>
  <c r="C951" i="6"/>
  <c r="B951" i="6"/>
  <c r="A951" i="6"/>
  <c r="L951" i="14" s="1"/>
  <c r="N950" i="6"/>
  <c r="M950" i="6"/>
  <c r="L950" i="6"/>
  <c r="K950" i="6"/>
  <c r="J950" i="6"/>
  <c r="I950" i="6"/>
  <c r="G950" i="6"/>
  <c r="F950" i="6"/>
  <c r="E950" i="6"/>
  <c r="D950" i="6"/>
  <c r="C950" i="6"/>
  <c r="B950" i="6"/>
  <c r="A950" i="6"/>
  <c r="L950" i="14" s="1"/>
  <c r="N949" i="6"/>
  <c r="M949" i="6"/>
  <c r="L949" i="6"/>
  <c r="K949" i="6"/>
  <c r="J949" i="6"/>
  <c r="I949" i="6"/>
  <c r="G949" i="6"/>
  <c r="F949" i="6"/>
  <c r="E949" i="6"/>
  <c r="D949" i="6"/>
  <c r="C949" i="6"/>
  <c r="B949" i="6"/>
  <c r="A949" i="6"/>
  <c r="L949" i="14" s="1"/>
  <c r="N948" i="6"/>
  <c r="M948" i="6"/>
  <c r="L948" i="6"/>
  <c r="K948" i="6"/>
  <c r="J948" i="6"/>
  <c r="I948" i="6"/>
  <c r="G948" i="6"/>
  <c r="F948" i="6"/>
  <c r="E948" i="6"/>
  <c r="D948" i="6"/>
  <c r="C948" i="6"/>
  <c r="B948" i="6"/>
  <c r="A948" i="6"/>
  <c r="L948" i="14" s="1"/>
  <c r="N947" i="6"/>
  <c r="M947" i="6"/>
  <c r="L947" i="6"/>
  <c r="K947" i="6"/>
  <c r="J947" i="6"/>
  <c r="I947" i="6"/>
  <c r="G947" i="6"/>
  <c r="F947" i="6"/>
  <c r="E947" i="6"/>
  <c r="D947" i="6"/>
  <c r="C947" i="6"/>
  <c r="B947" i="6"/>
  <c r="A947" i="6"/>
  <c r="L947" i="14" s="1"/>
  <c r="N946" i="6"/>
  <c r="M946" i="6"/>
  <c r="L946" i="6"/>
  <c r="K946" i="6"/>
  <c r="J946" i="6"/>
  <c r="I946" i="6"/>
  <c r="G946" i="6"/>
  <c r="F946" i="6"/>
  <c r="E946" i="6"/>
  <c r="D946" i="6"/>
  <c r="C946" i="6"/>
  <c r="B946" i="6"/>
  <c r="A946" i="6"/>
  <c r="L946" i="14" s="1"/>
  <c r="N945" i="6"/>
  <c r="M945" i="6"/>
  <c r="L945" i="6"/>
  <c r="K945" i="6"/>
  <c r="J945" i="6"/>
  <c r="I945" i="6"/>
  <c r="G945" i="6"/>
  <c r="F945" i="6"/>
  <c r="E945" i="6"/>
  <c r="D945" i="6"/>
  <c r="C945" i="6"/>
  <c r="B945" i="6"/>
  <c r="A945" i="6"/>
  <c r="L945" i="14" s="1"/>
  <c r="N944" i="6"/>
  <c r="M944" i="6"/>
  <c r="L944" i="6"/>
  <c r="K944" i="6"/>
  <c r="J944" i="6"/>
  <c r="I944" i="6"/>
  <c r="G944" i="6"/>
  <c r="F944" i="6"/>
  <c r="E944" i="6"/>
  <c r="D944" i="6"/>
  <c r="C944" i="6"/>
  <c r="B944" i="6"/>
  <c r="A944" i="6"/>
  <c r="L944" i="14" s="1"/>
  <c r="N943" i="6"/>
  <c r="M943" i="6"/>
  <c r="L943" i="6"/>
  <c r="K943" i="6"/>
  <c r="J943" i="6"/>
  <c r="I943" i="6"/>
  <c r="G943" i="6"/>
  <c r="F943" i="6"/>
  <c r="E943" i="6"/>
  <c r="D943" i="6"/>
  <c r="C943" i="6"/>
  <c r="B943" i="6"/>
  <c r="A943" i="6"/>
  <c r="L943" i="14" s="1"/>
  <c r="N942" i="6"/>
  <c r="M942" i="6"/>
  <c r="L942" i="6"/>
  <c r="K942" i="6"/>
  <c r="J942" i="6"/>
  <c r="I942" i="6"/>
  <c r="G942" i="6"/>
  <c r="F942" i="6"/>
  <c r="E942" i="6"/>
  <c r="D942" i="6"/>
  <c r="C942" i="6"/>
  <c r="B942" i="6"/>
  <c r="A942" i="6"/>
  <c r="L942" i="14" s="1"/>
  <c r="N941" i="6"/>
  <c r="M941" i="6"/>
  <c r="L941" i="6"/>
  <c r="K941" i="6"/>
  <c r="J941" i="6"/>
  <c r="I941" i="6"/>
  <c r="G941" i="6"/>
  <c r="F941" i="6"/>
  <c r="E941" i="6"/>
  <c r="D941" i="6"/>
  <c r="C941" i="6"/>
  <c r="B941" i="6"/>
  <c r="A941" i="6"/>
  <c r="L941" i="14" s="1"/>
  <c r="N940" i="6"/>
  <c r="M940" i="6"/>
  <c r="L940" i="6"/>
  <c r="K940" i="6"/>
  <c r="J940" i="6"/>
  <c r="I940" i="6"/>
  <c r="G940" i="6"/>
  <c r="F940" i="6"/>
  <c r="E940" i="6"/>
  <c r="D940" i="6"/>
  <c r="C940" i="6"/>
  <c r="B940" i="6"/>
  <c r="A940" i="6"/>
  <c r="L940" i="14" s="1"/>
  <c r="N939" i="6"/>
  <c r="M939" i="6"/>
  <c r="L939" i="6"/>
  <c r="K939" i="6"/>
  <c r="J939" i="6"/>
  <c r="I939" i="6"/>
  <c r="G939" i="6"/>
  <c r="F939" i="6"/>
  <c r="E939" i="6"/>
  <c r="D939" i="6"/>
  <c r="C939" i="6"/>
  <c r="B939" i="6"/>
  <c r="A939" i="6"/>
  <c r="L939" i="14" s="1"/>
  <c r="N938" i="6"/>
  <c r="M938" i="6"/>
  <c r="L938" i="6"/>
  <c r="K938" i="6"/>
  <c r="J938" i="6"/>
  <c r="I938" i="6"/>
  <c r="G938" i="6"/>
  <c r="F938" i="6"/>
  <c r="E938" i="6"/>
  <c r="D938" i="6"/>
  <c r="C938" i="6"/>
  <c r="B938" i="6"/>
  <c r="A938" i="6"/>
  <c r="L938" i="14" s="1"/>
  <c r="N937" i="6"/>
  <c r="M937" i="6"/>
  <c r="L937" i="6"/>
  <c r="K937" i="6"/>
  <c r="J937" i="6"/>
  <c r="I937" i="6"/>
  <c r="G937" i="6"/>
  <c r="F937" i="6"/>
  <c r="E937" i="6"/>
  <c r="D937" i="6"/>
  <c r="C937" i="6"/>
  <c r="B937" i="6"/>
  <c r="A937" i="6"/>
  <c r="L937" i="14" s="1"/>
  <c r="N936" i="6"/>
  <c r="M936" i="6"/>
  <c r="L936" i="6"/>
  <c r="K936" i="6"/>
  <c r="J936" i="6"/>
  <c r="I936" i="6"/>
  <c r="G936" i="6"/>
  <c r="F936" i="6"/>
  <c r="E936" i="6"/>
  <c r="D936" i="6"/>
  <c r="C936" i="6"/>
  <c r="B936" i="6"/>
  <c r="A936" i="6"/>
  <c r="L936" i="14" s="1"/>
  <c r="N935" i="6"/>
  <c r="M935" i="6"/>
  <c r="L935" i="6"/>
  <c r="K935" i="6"/>
  <c r="J935" i="6"/>
  <c r="I935" i="6"/>
  <c r="G935" i="6"/>
  <c r="F935" i="6"/>
  <c r="E935" i="6"/>
  <c r="D935" i="6"/>
  <c r="C935" i="6"/>
  <c r="B935" i="6"/>
  <c r="A935" i="6"/>
  <c r="L935" i="14" s="1"/>
  <c r="N934" i="6"/>
  <c r="M934" i="6"/>
  <c r="L934" i="6"/>
  <c r="K934" i="6"/>
  <c r="J934" i="6"/>
  <c r="I934" i="6"/>
  <c r="G934" i="6"/>
  <c r="F934" i="6"/>
  <c r="E934" i="6"/>
  <c r="D934" i="6"/>
  <c r="C934" i="6"/>
  <c r="B934" i="6"/>
  <c r="A934" i="6"/>
  <c r="L934" i="14" s="1"/>
  <c r="N933" i="6"/>
  <c r="M933" i="6"/>
  <c r="L933" i="6"/>
  <c r="K933" i="6"/>
  <c r="J933" i="6"/>
  <c r="I933" i="6"/>
  <c r="G933" i="6"/>
  <c r="F933" i="6"/>
  <c r="E933" i="6"/>
  <c r="D933" i="6"/>
  <c r="C933" i="6"/>
  <c r="B933" i="6"/>
  <c r="A933" i="6"/>
  <c r="L933" i="14" s="1"/>
  <c r="N932" i="6"/>
  <c r="M932" i="6"/>
  <c r="L932" i="6"/>
  <c r="K932" i="6"/>
  <c r="J932" i="6"/>
  <c r="I932" i="6"/>
  <c r="G932" i="6"/>
  <c r="F932" i="6"/>
  <c r="E932" i="6"/>
  <c r="D932" i="6"/>
  <c r="C932" i="6"/>
  <c r="B932" i="6"/>
  <c r="A932" i="6"/>
  <c r="L932" i="14" s="1"/>
  <c r="N931" i="6"/>
  <c r="M931" i="6"/>
  <c r="L931" i="6"/>
  <c r="K931" i="6"/>
  <c r="J931" i="6"/>
  <c r="I931" i="6"/>
  <c r="G931" i="6"/>
  <c r="F931" i="6"/>
  <c r="E931" i="6"/>
  <c r="D931" i="6"/>
  <c r="C931" i="6"/>
  <c r="B931" i="6"/>
  <c r="A931" i="6"/>
  <c r="L931" i="14" s="1"/>
  <c r="N930" i="6"/>
  <c r="M930" i="6"/>
  <c r="L930" i="6"/>
  <c r="K930" i="6"/>
  <c r="J930" i="6"/>
  <c r="I930" i="6"/>
  <c r="G930" i="6"/>
  <c r="F930" i="6"/>
  <c r="E930" i="6"/>
  <c r="D930" i="6"/>
  <c r="C930" i="6"/>
  <c r="B930" i="6"/>
  <c r="A930" i="6"/>
  <c r="L930" i="14" s="1"/>
  <c r="N929" i="6"/>
  <c r="M929" i="6"/>
  <c r="L929" i="6"/>
  <c r="K929" i="6"/>
  <c r="J929" i="6"/>
  <c r="I929" i="6"/>
  <c r="G929" i="6"/>
  <c r="F929" i="6"/>
  <c r="E929" i="6"/>
  <c r="D929" i="6"/>
  <c r="C929" i="6"/>
  <c r="B929" i="6"/>
  <c r="A929" i="6"/>
  <c r="L929" i="14" s="1"/>
  <c r="N928" i="6"/>
  <c r="M928" i="6"/>
  <c r="L928" i="6"/>
  <c r="K928" i="6"/>
  <c r="J928" i="6"/>
  <c r="I928" i="6"/>
  <c r="G928" i="6"/>
  <c r="F928" i="6"/>
  <c r="E928" i="6"/>
  <c r="D928" i="6"/>
  <c r="C928" i="6"/>
  <c r="B928" i="6"/>
  <c r="A928" i="6"/>
  <c r="L928" i="14" s="1"/>
  <c r="N927" i="6"/>
  <c r="M927" i="6"/>
  <c r="L927" i="6"/>
  <c r="K927" i="6"/>
  <c r="J927" i="6"/>
  <c r="I927" i="6"/>
  <c r="G927" i="6"/>
  <c r="F927" i="6"/>
  <c r="E927" i="6"/>
  <c r="D927" i="6"/>
  <c r="C927" i="6"/>
  <c r="B927" i="6"/>
  <c r="A927" i="6"/>
  <c r="L927" i="14" s="1"/>
  <c r="N926" i="6"/>
  <c r="M926" i="6"/>
  <c r="L926" i="6"/>
  <c r="K926" i="6"/>
  <c r="J926" i="6"/>
  <c r="I926" i="6"/>
  <c r="G926" i="6"/>
  <c r="F926" i="6"/>
  <c r="E926" i="6"/>
  <c r="D926" i="6"/>
  <c r="C926" i="6"/>
  <c r="B926" i="6"/>
  <c r="A926" i="6"/>
  <c r="L926" i="14" s="1"/>
  <c r="N925" i="6"/>
  <c r="M925" i="6"/>
  <c r="L925" i="6"/>
  <c r="K925" i="6"/>
  <c r="J925" i="6"/>
  <c r="I925" i="6"/>
  <c r="G925" i="6"/>
  <c r="F925" i="6"/>
  <c r="E925" i="6"/>
  <c r="D925" i="6"/>
  <c r="C925" i="6"/>
  <c r="B925" i="6"/>
  <c r="A925" i="6"/>
  <c r="L925" i="14" s="1"/>
  <c r="N924" i="6"/>
  <c r="M924" i="6"/>
  <c r="L924" i="6"/>
  <c r="K924" i="6"/>
  <c r="J924" i="6"/>
  <c r="I924" i="6"/>
  <c r="G924" i="6"/>
  <c r="F924" i="6"/>
  <c r="E924" i="6"/>
  <c r="D924" i="6"/>
  <c r="C924" i="6"/>
  <c r="B924" i="6"/>
  <c r="A924" i="6"/>
  <c r="L924" i="14" s="1"/>
  <c r="N923" i="6"/>
  <c r="M923" i="6"/>
  <c r="L923" i="6"/>
  <c r="K923" i="6"/>
  <c r="J923" i="6"/>
  <c r="I923" i="6"/>
  <c r="G923" i="6"/>
  <c r="F923" i="6"/>
  <c r="E923" i="6"/>
  <c r="D923" i="6"/>
  <c r="C923" i="6"/>
  <c r="B923" i="6"/>
  <c r="A923" i="6"/>
  <c r="L923" i="14" s="1"/>
  <c r="N922" i="6"/>
  <c r="M922" i="6"/>
  <c r="L922" i="6"/>
  <c r="K922" i="6"/>
  <c r="J922" i="6"/>
  <c r="I922" i="6"/>
  <c r="G922" i="6"/>
  <c r="F922" i="6"/>
  <c r="E922" i="6"/>
  <c r="D922" i="6"/>
  <c r="C922" i="6"/>
  <c r="B922" i="6"/>
  <c r="A922" i="6"/>
  <c r="L922" i="14" s="1"/>
  <c r="N921" i="6"/>
  <c r="M921" i="6"/>
  <c r="L921" i="6"/>
  <c r="K921" i="6"/>
  <c r="J921" i="6"/>
  <c r="I921" i="6"/>
  <c r="G921" i="6"/>
  <c r="F921" i="6"/>
  <c r="E921" i="6"/>
  <c r="D921" i="6"/>
  <c r="C921" i="6"/>
  <c r="B921" i="6"/>
  <c r="A921" i="6"/>
  <c r="L921" i="14" s="1"/>
  <c r="N920" i="6"/>
  <c r="M920" i="6"/>
  <c r="L920" i="6"/>
  <c r="K920" i="6"/>
  <c r="J920" i="6"/>
  <c r="I920" i="6"/>
  <c r="G920" i="6"/>
  <c r="F920" i="6"/>
  <c r="E920" i="6"/>
  <c r="D920" i="6"/>
  <c r="C920" i="6"/>
  <c r="B920" i="6"/>
  <c r="A920" i="6"/>
  <c r="L920" i="14" s="1"/>
  <c r="N919" i="6"/>
  <c r="M919" i="6"/>
  <c r="L919" i="6"/>
  <c r="K919" i="6"/>
  <c r="J919" i="6"/>
  <c r="I919" i="6"/>
  <c r="G919" i="6"/>
  <c r="F919" i="6"/>
  <c r="E919" i="6"/>
  <c r="D919" i="6"/>
  <c r="C919" i="6"/>
  <c r="B919" i="6"/>
  <c r="A919" i="6"/>
  <c r="L919" i="14" s="1"/>
  <c r="N918" i="6"/>
  <c r="M918" i="6"/>
  <c r="L918" i="6"/>
  <c r="K918" i="6"/>
  <c r="J918" i="6"/>
  <c r="I918" i="6"/>
  <c r="G918" i="6"/>
  <c r="F918" i="6"/>
  <c r="E918" i="6"/>
  <c r="D918" i="6"/>
  <c r="C918" i="6"/>
  <c r="B918" i="6"/>
  <c r="A918" i="6"/>
  <c r="L918" i="14" s="1"/>
  <c r="N917" i="6"/>
  <c r="M917" i="6"/>
  <c r="L917" i="6"/>
  <c r="K917" i="6"/>
  <c r="J917" i="6"/>
  <c r="I917" i="6"/>
  <c r="G917" i="6"/>
  <c r="F917" i="6"/>
  <c r="E917" i="6"/>
  <c r="D917" i="6"/>
  <c r="C917" i="6"/>
  <c r="B917" i="6"/>
  <c r="A917" i="6"/>
  <c r="L917" i="14" s="1"/>
  <c r="N916" i="6"/>
  <c r="M916" i="6"/>
  <c r="L916" i="6"/>
  <c r="K916" i="6"/>
  <c r="J916" i="6"/>
  <c r="I916" i="6"/>
  <c r="G916" i="6"/>
  <c r="F916" i="6"/>
  <c r="E916" i="6"/>
  <c r="D916" i="6"/>
  <c r="C916" i="6"/>
  <c r="B916" i="6"/>
  <c r="A916" i="6"/>
  <c r="L916" i="14" s="1"/>
  <c r="N915" i="6"/>
  <c r="M915" i="6"/>
  <c r="L915" i="6"/>
  <c r="K915" i="6"/>
  <c r="J915" i="6"/>
  <c r="I915" i="6"/>
  <c r="G915" i="6"/>
  <c r="F915" i="6"/>
  <c r="E915" i="6"/>
  <c r="D915" i="6"/>
  <c r="C915" i="6"/>
  <c r="B915" i="6"/>
  <c r="A915" i="6"/>
  <c r="L915" i="14" s="1"/>
  <c r="N914" i="6"/>
  <c r="M914" i="6"/>
  <c r="L914" i="6"/>
  <c r="K914" i="6"/>
  <c r="J914" i="6"/>
  <c r="I914" i="6"/>
  <c r="G914" i="6"/>
  <c r="F914" i="6"/>
  <c r="E914" i="6"/>
  <c r="D914" i="6"/>
  <c r="C914" i="6"/>
  <c r="B914" i="6"/>
  <c r="A914" i="6"/>
  <c r="L914" i="14" s="1"/>
  <c r="N913" i="6"/>
  <c r="M913" i="6"/>
  <c r="L913" i="6"/>
  <c r="K913" i="6"/>
  <c r="J913" i="6"/>
  <c r="I913" i="6"/>
  <c r="G913" i="6"/>
  <c r="F913" i="6"/>
  <c r="E913" i="6"/>
  <c r="D913" i="6"/>
  <c r="C913" i="6"/>
  <c r="B913" i="6"/>
  <c r="A913" i="6"/>
  <c r="L913" i="14" s="1"/>
  <c r="N912" i="6"/>
  <c r="M912" i="6"/>
  <c r="L912" i="6"/>
  <c r="K912" i="6"/>
  <c r="J912" i="6"/>
  <c r="I912" i="6"/>
  <c r="G912" i="6"/>
  <c r="F912" i="6"/>
  <c r="E912" i="6"/>
  <c r="D912" i="6"/>
  <c r="C912" i="6"/>
  <c r="B912" i="6"/>
  <c r="A912" i="6"/>
  <c r="L912" i="14" s="1"/>
  <c r="N911" i="6"/>
  <c r="M911" i="6"/>
  <c r="L911" i="6"/>
  <c r="K911" i="6"/>
  <c r="J911" i="6"/>
  <c r="I911" i="6"/>
  <c r="G911" i="6"/>
  <c r="F911" i="6"/>
  <c r="E911" i="6"/>
  <c r="D911" i="6"/>
  <c r="C911" i="6"/>
  <c r="B911" i="6"/>
  <c r="A911" i="6"/>
  <c r="L911" i="14" s="1"/>
  <c r="N910" i="6"/>
  <c r="M910" i="6"/>
  <c r="L910" i="6"/>
  <c r="K910" i="6"/>
  <c r="J910" i="6"/>
  <c r="I910" i="6"/>
  <c r="G910" i="6"/>
  <c r="F910" i="6"/>
  <c r="E910" i="6"/>
  <c r="D910" i="6"/>
  <c r="C910" i="6"/>
  <c r="B910" i="6"/>
  <c r="A910" i="6"/>
  <c r="L910" i="14" s="1"/>
  <c r="N909" i="6"/>
  <c r="M909" i="6"/>
  <c r="L909" i="6"/>
  <c r="K909" i="6"/>
  <c r="J909" i="6"/>
  <c r="I909" i="6"/>
  <c r="G909" i="6"/>
  <c r="F909" i="6"/>
  <c r="E909" i="6"/>
  <c r="D909" i="6"/>
  <c r="C909" i="6"/>
  <c r="B909" i="6"/>
  <c r="A909" i="6"/>
  <c r="L909" i="14" s="1"/>
  <c r="N908" i="6"/>
  <c r="M908" i="6"/>
  <c r="L908" i="6"/>
  <c r="K908" i="6"/>
  <c r="J908" i="6"/>
  <c r="I908" i="6"/>
  <c r="G908" i="6"/>
  <c r="F908" i="6"/>
  <c r="E908" i="6"/>
  <c r="D908" i="6"/>
  <c r="C908" i="6"/>
  <c r="B908" i="6"/>
  <c r="A908" i="6"/>
  <c r="L908" i="14" s="1"/>
  <c r="N907" i="6"/>
  <c r="M907" i="6"/>
  <c r="L907" i="6"/>
  <c r="K907" i="6"/>
  <c r="J907" i="6"/>
  <c r="I907" i="6"/>
  <c r="G907" i="6"/>
  <c r="F907" i="6"/>
  <c r="E907" i="6"/>
  <c r="D907" i="6"/>
  <c r="C907" i="6"/>
  <c r="B907" i="6"/>
  <c r="A907" i="6"/>
  <c r="L907" i="14" s="1"/>
  <c r="N906" i="6"/>
  <c r="M906" i="6"/>
  <c r="L906" i="6"/>
  <c r="K906" i="6"/>
  <c r="J906" i="6"/>
  <c r="I906" i="6"/>
  <c r="G906" i="6"/>
  <c r="F906" i="6"/>
  <c r="E906" i="6"/>
  <c r="D906" i="6"/>
  <c r="C906" i="6"/>
  <c r="B906" i="6"/>
  <c r="A906" i="6"/>
  <c r="L906" i="14" s="1"/>
  <c r="N905" i="6"/>
  <c r="M905" i="6"/>
  <c r="L905" i="6"/>
  <c r="K905" i="6"/>
  <c r="J905" i="6"/>
  <c r="I905" i="6"/>
  <c r="G905" i="6"/>
  <c r="F905" i="6"/>
  <c r="E905" i="6"/>
  <c r="D905" i="6"/>
  <c r="C905" i="6"/>
  <c r="B905" i="6"/>
  <c r="A905" i="6"/>
  <c r="L905" i="14" s="1"/>
  <c r="N904" i="6"/>
  <c r="M904" i="6"/>
  <c r="L904" i="6"/>
  <c r="K904" i="6"/>
  <c r="J904" i="6"/>
  <c r="I904" i="6"/>
  <c r="G904" i="6"/>
  <c r="F904" i="6"/>
  <c r="E904" i="6"/>
  <c r="D904" i="6"/>
  <c r="C904" i="6"/>
  <c r="B904" i="6"/>
  <c r="A904" i="6"/>
  <c r="L904" i="14" s="1"/>
  <c r="N903" i="6"/>
  <c r="M903" i="6"/>
  <c r="L903" i="6"/>
  <c r="K903" i="6"/>
  <c r="J903" i="6"/>
  <c r="I903" i="6"/>
  <c r="G903" i="6"/>
  <c r="F903" i="6"/>
  <c r="E903" i="6"/>
  <c r="D903" i="6"/>
  <c r="C903" i="6"/>
  <c r="B903" i="6"/>
  <c r="A903" i="6"/>
  <c r="L903" i="14" s="1"/>
  <c r="N902" i="6"/>
  <c r="M902" i="6"/>
  <c r="L902" i="6"/>
  <c r="K902" i="6"/>
  <c r="J902" i="6"/>
  <c r="I902" i="6"/>
  <c r="G902" i="6"/>
  <c r="F902" i="6"/>
  <c r="E902" i="6"/>
  <c r="D902" i="6"/>
  <c r="C902" i="6"/>
  <c r="B902" i="6"/>
  <c r="A902" i="6"/>
  <c r="L902" i="14" s="1"/>
  <c r="N901" i="6"/>
  <c r="M901" i="6"/>
  <c r="L901" i="6"/>
  <c r="K901" i="6"/>
  <c r="J901" i="6"/>
  <c r="I901" i="6"/>
  <c r="G901" i="6"/>
  <c r="F901" i="6"/>
  <c r="E901" i="6"/>
  <c r="D901" i="6"/>
  <c r="C901" i="6"/>
  <c r="B901" i="6"/>
  <c r="A901" i="6"/>
  <c r="L901" i="14" s="1"/>
  <c r="N900" i="6"/>
  <c r="M900" i="6"/>
  <c r="L900" i="6"/>
  <c r="K900" i="6"/>
  <c r="J900" i="6"/>
  <c r="I900" i="6"/>
  <c r="G900" i="6"/>
  <c r="F900" i="6"/>
  <c r="E900" i="6"/>
  <c r="D900" i="6"/>
  <c r="C900" i="6"/>
  <c r="B900" i="6"/>
  <c r="A900" i="6"/>
  <c r="L900" i="14" s="1"/>
  <c r="N899" i="6"/>
  <c r="M899" i="6"/>
  <c r="L899" i="6"/>
  <c r="K899" i="6"/>
  <c r="J899" i="6"/>
  <c r="I899" i="6"/>
  <c r="G899" i="6"/>
  <c r="F899" i="6"/>
  <c r="E899" i="6"/>
  <c r="D899" i="6"/>
  <c r="C899" i="6"/>
  <c r="B899" i="6"/>
  <c r="A899" i="6"/>
  <c r="L899" i="14" s="1"/>
  <c r="N898" i="6"/>
  <c r="M898" i="6"/>
  <c r="L898" i="6"/>
  <c r="K898" i="6"/>
  <c r="J898" i="6"/>
  <c r="I898" i="6"/>
  <c r="G898" i="6"/>
  <c r="F898" i="6"/>
  <c r="E898" i="6"/>
  <c r="D898" i="6"/>
  <c r="C898" i="6"/>
  <c r="B898" i="6"/>
  <c r="A898" i="6"/>
  <c r="L898" i="14" s="1"/>
  <c r="N897" i="6"/>
  <c r="M897" i="6"/>
  <c r="L897" i="6"/>
  <c r="K897" i="6"/>
  <c r="J897" i="6"/>
  <c r="I897" i="6"/>
  <c r="G897" i="6"/>
  <c r="F897" i="6"/>
  <c r="E897" i="6"/>
  <c r="D897" i="6"/>
  <c r="C897" i="6"/>
  <c r="B897" i="6"/>
  <c r="A897" i="6"/>
  <c r="L897" i="14" s="1"/>
  <c r="N896" i="6"/>
  <c r="M896" i="6"/>
  <c r="L896" i="6"/>
  <c r="K896" i="6"/>
  <c r="J896" i="6"/>
  <c r="I896" i="6"/>
  <c r="G896" i="6"/>
  <c r="F896" i="6"/>
  <c r="E896" i="6"/>
  <c r="D896" i="6"/>
  <c r="C896" i="6"/>
  <c r="B896" i="6"/>
  <c r="A896" i="6"/>
  <c r="L896" i="14" s="1"/>
  <c r="N895" i="6"/>
  <c r="M895" i="6"/>
  <c r="L895" i="6"/>
  <c r="K895" i="6"/>
  <c r="J895" i="6"/>
  <c r="I895" i="6"/>
  <c r="G895" i="6"/>
  <c r="F895" i="6"/>
  <c r="E895" i="6"/>
  <c r="D895" i="6"/>
  <c r="C895" i="6"/>
  <c r="B895" i="6"/>
  <c r="A895" i="6"/>
  <c r="L895" i="14" s="1"/>
  <c r="N894" i="6"/>
  <c r="M894" i="6"/>
  <c r="L894" i="6"/>
  <c r="K894" i="6"/>
  <c r="J894" i="6"/>
  <c r="I894" i="6"/>
  <c r="G894" i="6"/>
  <c r="F894" i="6"/>
  <c r="E894" i="6"/>
  <c r="D894" i="6"/>
  <c r="C894" i="6"/>
  <c r="B894" i="6"/>
  <c r="A894" i="6"/>
  <c r="L894" i="14" s="1"/>
  <c r="N893" i="6"/>
  <c r="M893" i="6"/>
  <c r="L893" i="6"/>
  <c r="K893" i="6"/>
  <c r="J893" i="6"/>
  <c r="I893" i="6"/>
  <c r="G893" i="6"/>
  <c r="F893" i="6"/>
  <c r="E893" i="6"/>
  <c r="D893" i="6"/>
  <c r="C893" i="6"/>
  <c r="B893" i="6"/>
  <c r="A893" i="6"/>
  <c r="L893" i="14" s="1"/>
  <c r="N892" i="6"/>
  <c r="M892" i="6"/>
  <c r="L892" i="6"/>
  <c r="K892" i="6"/>
  <c r="J892" i="6"/>
  <c r="I892" i="6"/>
  <c r="G892" i="6"/>
  <c r="F892" i="6"/>
  <c r="E892" i="6"/>
  <c r="D892" i="6"/>
  <c r="C892" i="6"/>
  <c r="B892" i="6"/>
  <c r="A892" i="6"/>
  <c r="L892" i="14" s="1"/>
  <c r="N891" i="6"/>
  <c r="M891" i="6"/>
  <c r="L891" i="6"/>
  <c r="K891" i="6"/>
  <c r="J891" i="6"/>
  <c r="I891" i="6"/>
  <c r="G891" i="6"/>
  <c r="F891" i="6"/>
  <c r="E891" i="6"/>
  <c r="D891" i="6"/>
  <c r="C891" i="6"/>
  <c r="B891" i="6"/>
  <c r="A891" i="6"/>
  <c r="L891" i="14" s="1"/>
  <c r="N890" i="6"/>
  <c r="M890" i="6"/>
  <c r="L890" i="6"/>
  <c r="K890" i="6"/>
  <c r="J890" i="6"/>
  <c r="I890" i="6"/>
  <c r="G890" i="6"/>
  <c r="F890" i="6"/>
  <c r="E890" i="6"/>
  <c r="D890" i="6"/>
  <c r="C890" i="6"/>
  <c r="B890" i="6"/>
  <c r="A890" i="6"/>
  <c r="L890" i="14" s="1"/>
  <c r="N889" i="6"/>
  <c r="M889" i="6"/>
  <c r="L889" i="6"/>
  <c r="K889" i="6"/>
  <c r="J889" i="6"/>
  <c r="I889" i="6"/>
  <c r="G889" i="6"/>
  <c r="F889" i="6"/>
  <c r="E889" i="6"/>
  <c r="D889" i="6"/>
  <c r="C889" i="6"/>
  <c r="B889" i="6"/>
  <c r="A889" i="6"/>
  <c r="L889" i="14" s="1"/>
  <c r="N888" i="6"/>
  <c r="M888" i="6"/>
  <c r="L888" i="6"/>
  <c r="K888" i="6"/>
  <c r="J888" i="6"/>
  <c r="I888" i="6"/>
  <c r="G888" i="6"/>
  <c r="F888" i="6"/>
  <c r="E888" i="6"/>
  <c r="D888" i="6"/>
  <c r="C888" i="6"/>
  <c r="B888" i="6"/>
  <c r="A888" i="6"/>
  <c r="L888" i="14" s="1"/>
  <c r="N887" i="6"/>
  <c r="M887" i="6"/>
  <c r="L887" i="6"/>
  <c r="K887" i="6"/>
  <c r="J887" i="6"/>
  <c r="I887" i="6"/>
  <c r="G887" i="6"/>
  <c r="F887" i="6"/>
  <c r="E887" i="6"/>
  <c r="D887" i="6"/>
  <c r="C887" i="6"/>
  <c r="B887" i="6"/>
  <c r="A887" i="6"/>
  <c r="L887" i="14" s="1"/>
  <c r="N886" i="6"/>
  <c r="M886" i="6"/>
  <c r="L886" i="6"/>
  <c r="K886" i="6"/>
  <c r="J886" i="6"/>
  <c r="I886" i="6"/>
  <c r="G886" i="6"/>
  <c r="F886" i="6"/>
  <c r="E886" i="6"/>
  <c r="D886" i="6"/>
  <c r="C886" i="6"/>
  <c r="B886" i="6"/>
  <c r="A886" i="6"/>
  <c r="L886" i="14" s="1"/>
  <c r="N885" i="6"/>
  <c r="M885" i="6"/>
  <c r="L885" i="6"/>
  <c r="K885" i="6"/>
  <c r="J885" i="6"/>
  <c r="I885" i="6"/>
  <c r="G885" i="6"/>
  <c r="F885" i="6"/>
  <c r="E885" i="6"/>
  <c r="D885" i="6"/>
  <c r="C885" i="6"/>
  <c r="B885" i="6"/>
  <c r="A885" i="6"/>
  <c r="L885" i="14" s="1"/>
  <c r="N884" i="6"/>
  <c r="M884" i="6"/>
  <c r="L884" i="6"/>
  <c r="K884" i="6"/>
  <c r="J884" i="6"/>
  <c r="I884" i="6"/>
  <c r="G884" i="6"/>
  <c r="F884" i="6"/>
  <c r="E884" i="6"/>
  <c r="D884" i="6"/>
  <c r="C884" i="6"/>
  <c r="B884" i="6"/>
  <c r="A884" i="6"/>
  <c r="L884" i="14" s="1"/>
  <c r="N883" i="6"/>
  <c r="M883" i="6"/>
  <c r="L883" i="6"/>
  <c r="K883" i="6"/>
  <c r="J883" i="6"/>
  <c r="I883" i="6"/>
  <c r="G883" i="6"/>
  <c r="F883" i="6"/>
  <c r="E883" i="6"/>
  <c r="D883" i="6"/>
  <c r="C883" i="6"/>
  <c r="B883" i="6"/>
  <c r="A883" i="6"/>
  <c r="L883" i="14" s="1"/>
  <c r="N882" i="6"/>
  <c r="M882" i="6"/>
  <c r="L882" i="6"/>
  <c r="K882" i="6"/>
  <c r="J882" i="6"/>
  <c r="I882" i="6"/>
  <c r="G882" i="6"/>
  <c r="F882" i="6"/>
  <c r="E882" i="6"/>
  <c r="D882" i="6"/>
  <c r="C882" i="6"/>
  <c r="B882" i="6"/>
  <c r="A882" i="6"/>
  <c r="L882" i="14" s="1"/>
  <c r="N881" i="6"/>
  <c r="M881" i="6"/>
  <c r="L881" i="6"/>
  <c r="K881" i="6"/>
  <c r="J881" i="6"/>
  <c r="I881" i="6"/>
  <c r="G881" i="6"/>
  <c r="F881" i="6"/>
  <c r="E881" i="6"/>
  <c r="D881" i="6"/>
  <c r="C881" i="6"/>
  <c r="B881" i="6"/>
  <c r="A881" i="6"/>
  <c r="L881" i="14" s="1"/>
  <c r="N880" i="6"/>
  <c r="M880" i="6"/>
  <c r="L880" i="6"/>
  <c r="K880" i="6"/>
  <c r="J880" i="6"/>
  <c r="I880" i="6"/>
  <c r="G880" i="6"/>
  <c r="F880" i="6"/>
  <c r="E880" i="6"/>
  <c r="D880" i="6"/>
  <c r="C880" i="6"/>
  <c r="B880" i="6"/>
  <c r="A880" i="6"/>
  <c r="L880" i="14" s="1"/>
  <c r="N879" i="6"/>
  <c r="M879" i="6"/>
  <c r="L879" i="6"/>
  <c r="K879" i="6"/>
  <c r="J879" i="6"/>
  <c r="I879" i="6"/>
  <c r="G879" i="6"/>
  <c r="F879" i="6"/>
  <c r="E879" i="6"/>
  <c r="D879" i="6"/>
  <c r="C879" i="6"/>
  <c r="B879" i="6"/>
  <c r="A879" i="6"/>
  <c r="L879" i="14" s="1"/>
  <c r="N878" i="6"/>
  <c r="M878" i="6"/>
  <c r="L878" i="6"/>
  <c r="K878" i="6"/>
  <c r="J878" i="6"/>
  <c r="I878" i="6"/>
  <c r="G878" i="6"/>
  <c r="F878" i="6"/>
  <c r="E878" i="6"/>
  <c r="D878" i="6"/>
  <c r="C878" i="6"/>
  <c r="B878" i="6"/>
  <c r="A878" i="6"/>
  <c r="L878" i="14" s="1"/>
  <c r="N877" i="6"/>
  <c r="M877" i="6"/>
  <c r="L877" i="6"/>
  <c r="K877" i="6"/>
  <c r="J877" i="6"/>
  <c r="I877" i="6"/>
  <c r="G877" i="6"/>
  <c r="F877" i="6"/>
  <c r="E877" i="6"/>
  <c r="D877" i="6"/>
  <c r="C877" i="6"/>
  <c r="B877" i="6"/>
  <c r="A877" i="6"/>
  <c r="L877" i="14" s="1"/>
  <c r="N876" i="6"/>
  <c r="M876" i="6"/>
  <c r="L876" i="6"/>
  <c r="K876" i="6"/>
  <c r="J876" i="6"/>
  <c r="I876" i="6"/>
  <c r="G876" i="6"/>
  <c r="F876" i="6"/>
  <c r="E876" i="6"/>
  <c r="D876" i="6"/>
  <c r="C876" i="6"/>
  <c r="B876" i="6"/>
  <c r="A876" i="6"/>
  <c r="L876" i="14" s="1"/>
  <c r="N875" i="6"/>
  <c r="M875" i="6"/>
  <c r="L875" i="6"/>
  <c r="K875" i="6"/>
  <c r="J875" i="6"/>
  <c r="I875" i="6"/>
  <c r="G875" i="6"/>
  <c r="F875" i="6"/>
  <c r="E875" i="6"/>
  <c r="D875" i="6"/>
  <c r="C875" i="6"/>
  <c r="B875" i="6"/>
  <c r="A875" i="6"/>
  <c r="L875" i="14" s="1"/>
  <c r="N874" i="6"/>
  <c r="M874" i="6"/>
  <c r="L874" i="6"/>
  <c r="K874" i="6"/>
  <c r="J874" i="6"/>
  <c r="I874" i="6"/>
  <c r="G874" i="6"/>
  <c r="F874" i="6"/>
  <c r="E874" i="6"/>
  <c r="D874" i="6"/>
  <c r="C874" i="6"/>
  <c r="B874" i="6"/>
  <c r="A874" i="6"/>
  <c r="L874" i="14" s="1"/>
  <c r="N873" i="6"/>
  <c r="M873" i="6"/>
  <c r="L873" i="6"/>
  <c r="K873" i="6"/>
  <c r="J873" i="6"/>
  <c r="I873" i="6"/>
  <c r="G873" i="6"/>
  <c r="F873" i="6"/>
  <c r="E873" i="6"/>
  <c r="D873" i="6"/>
  <c r="C873" i="6"/>
  <c r="B873" i="6"/>
  <c r="A873" i="6"/>
  <c r="L873" i="14" s="1"/>
  <c r="N872" i="6"/>
  <c r="M872" i="6"/>
  <c r="L872" i="6"/>
  <c r="K872" i="6"/>
  <c r="J872" i="6"/>
  <c r="I872" i="6"/>
  <c r="G872" i="6"/>
  <c r="F872" i="6"/>
  <c r="E872" i="6"/>
  <c r="D872" i="6"/>
  <c r="C872" i="6"/>
  <c r="B872" i="6"/>
  <c r="A872" i="6"/>
  <c r="L872" i="14" s="1"/>
  <c r="N871" i="6"/>
  <c r="M871" i="6"/>
  <c r="L871" i="6"/>
  <c r="K871" i="6"/>
  <c r="J871" i="6"/>
  <c r="I871" i="6"/>
  <c r="G871" i="6"/>
  <c r="F871" i="6"/>
  <c r="E871" i="6"/>
  <c r="D871" i="6"/>
  <c r="C871" i="6"/>
  <c r="B871" i="6"/>
  <c r="A871" i="6"/>
  <c r="L871" i="14" s="1"/>
  <c r="N870" i="6"/>
  <c r="M870" i="6"/>
  <c r="L870" i="6"/>
  <c r="K870" i="6"/>
  <c r="J870" i="6"/>
  <c r="I870" i="6"/>
  <c r="G870" i="6"/>
  <c r="F870" i="6"/>
  <c r="E870" i="6"/>
  <c r="D870" i="6"/>
  <c r="C870" i="6"/>
  <c r="B870" i="6"/>
  <c r="A870" i="6"/>
  <c r="L870" i="14" s="1"/>
  <c r="N869" i="6"/>
  <c r="M869" i="6"/>
  <c r="L869" i="6"/>
  <c r="K869" i="6"/>
  <c r="J869" i="6"/>
  <c r="I869" i="6"/>
  <c r="G869" i="6"/>
  <c r="F869" i="6"/>
  <c r="E869" i="6"/>
  <c r="D869" i="6"/>
  <c r="C869" i="6"/>
  <c r="B869" i="6"/>
  <c r="A869" i="6"/>
  <c r="L869" i="14" s="1"/>
  <c r="N868" i="6"/>
  <c r="M868" i="6"/>
  <c r="L868" i="6"/>
  <c r="K868" i="6"/>
  <c r="J868" i="6"/>
  <c r="I868" i="6"/>
  <c r="G868" i="6"/>
  <c r="F868" i="6"/>
  <c r="E868" i="6"/>
  <c r="D868" i="6"/>
  <c r="C868" i="6"/>
  <c r="B868" i="6"/>
  <c r="A868" i="6"/>
  <c r="L868" i="14" s="1"/>
  <c r="N867" i="6"/>
  <c r="M867" i="6"/>
  <c r="L867" i="6"/>
  <c r="K867" i="6"/>
  <c r="J867" i="6"/>
  <c r="I867" i="6"/>
  <c r="G867" i="6"/>
  <c r="F867" i="6"/>
  <c r="E867" i="6"/>
  <c r="D867" i="6"/>
  <c r="C867" i="6"/>
  <c r="B867" i="6"/>
  <c r="A867" i="6"/>
  <c r="L867" i="14" s="1"/>
  <c r="N866" i="6"/>
  <c r="M866" i="6"/>
  <c r="L866" i="6"/>
  <c r="K866" i="6"/>
  <c r="J866" i="6"/>
  <c r="I866" i="6"/>
  <c r="G866" i="6"/>
  <c r="F866" i="6"/>
  <c r="E866" i="6"/>
  <c r="D866" i="6"/>
  <c r="C866" i="6"/>
  <c r="B866" i="6"/>
  <c r="A866" i="6"/>
  <c r="L866" i="14" s="1"/>
  <c r="N865" i="6"/>
  <c r="M865" i="6"/>
  <c r="L865" i="6"/>
  <c r="K865" i="6"/>
  <c r="J865" i="6"/>
  <c r="I865" i="6"/>
  <c r="G865" i="6"/>
  <c r="F865" i="6"/>
  <c r="E865" i="6"/>
  <c r="D865" i="6"/>
  <c r="C865" i="6"/>
  <c r="B865" i="6"/>
  <c r="A865" i="6"/>
  <c r="L865" i="14" s="1"/>
  <c r="N864" i="6"/>
  <c r="M864" i="6"/>
  <c r="L864" i="6"/>
  <c r="K864" i="6"/>
  <c r="J864" i="6"/>
  <c r="I864" i="6"/>
  <c r="G864" i="6"/>
  <c r="F864" i="6"/>
  <c r="E864" i="6"/>
  <c r="D864" i="6"/>
  <c r="C864" i="6"/>
  <c r="B864" i="6"/>
  <c r="A864" i="6"/>
  <c r="L864" i="14" s="1"/>
  <c r="N863" i="6"/>
  <c r="M863" i="6"/>
  <c r="L863" i="6"/>
  <c r="K863" i="6"/>
  <c r="J863" i="6"/>
  <c r="I863" i="6"/>
  <c r="G863" i="6"/>
  <c r="F863" i="6"/>
  <c r="E863" i="6"/>
  <c r="D863" i="6"/>
  <c r="C863" i="6"/>
  <c r="B863" i="6"/>
  <c r="A863" i="6"/>
  <c r="L863" i="14" s="1"/>
  <c r="N862" i="6"/>
  <c r="M862" i="6"/>
  <c r="L862" i="6"/>
  <c r="K862" i="6"/>
  <c r="J862" i="6"/>
  <c r="I862" i="6"/>
  <c r="G862" i="6"/>
  <c r="F862" i="6"/>
  <c r="E862" i="6"/>
  <c r="D862" i="6"/>
  <c r="C862" i="6"/>
  <c r="B862" i="6"/>
  <c r="A862" i="6"/>
  <c r="L862" i="14" s="1"/>
  <c r="N861" i="6"/>
  <c r="M861" i="6"/>
  <c r="L861" i="6"/>
  <c r="K861" i="6"/>
  <c r="J861" i="6"/>
  <c r="I861" i="6"/>
  <c r="G861" i="6"/>
  <c r="F861" i="6"/>
  <c r="E861" i="6"/>
  <c r="D861" i="6"/>
  <c r="C861" i="6"/>
  <c r="B861" i="6"/>
  <c r="A861" i="6"/>
  <c r="L861" i="14" s="1"/>
  <c r="N860" i="6"/>
  <c r="M860" i="6"/>
  <c r="L860" i="6"/>
  <c r="K860" i="6"/>
  <c r="J860" i="6"/>
  <c r="I860" i="6"/>
  <c r="G860" i="6"/>
  <c r="F860" i="6"/>
  <c r="E860" i="6"/>
  <c r="D860" i="6"/>
  <c r="C860" i="6"/>
  <c r="B860" i="6"/>
  <c r="A860" i="6"/>
  <c r="L860" i="14" s="1"/>
  <c r="N859" i="6"/>
  <c r="M859" i="6"/>
  <c r="L859" i="6"/>
  <c r="K859" i="6"/>
  <c r="J859" i="6"/>
  <c r="I859" i="6"/>
  <c r="G859" i="6"/>
  <c r="F859" i="6"/>
  <c r="E859" i="6"/>
  <c r="D859" i="6"/>
  <c r="C859" i="6"/>
  <c r="B859" i="6"/>
  <c r="A859" i="6"/>
  <c r="L859" i="14" s="1"/>
  <c r="N858" i="6"/>
  <c r="M858" i="6"/>
  <c r="L858" i="6"/>
  <c r="K858" i="6"/>
  <c r="J858" i="6"/>
  <c r="I858" i="6"/>
  <c r="G858" i="6"/>
  <c r="F858" i="6"/>
  <c r="E858" i="6"/>
  <c r="D858" i="6"/>
  <c r="C858" i="6"/>
  <c r="B858" i="6"/>
  <c r="A858" i="6"/>
  <c r="L858" i="14" s="1"/>
  <c r="N857" i="6"/>
  <c r="M857" i="6"/>
  <c r="L857" i="6"/>
  <c r="K857" i="6"/>
  <c r="J857" i="6"/>
  <c r="I857" i="6"/>
  <c r="G857" i="6"/>
  <c r="F857" i="6"/>
  <c r="E857" i="6"/>
  <c r="D857" i="6"/>
  <c r="C857" i="6"/>
  <c r="B857" i="6"/>
  <c r="A857" i="6"/>
  <c r="L857" i="14" s="1"/>
  <c r="N856" i="6"/>
  <c r="M856" i="6"/>
  <c r="L856" i="6"/>
  <c r="K856" i="6"/>
  <c r="J856" i="6"/>
  <c r="I856" i="6"/>
  <c r="G856" i="6"/>
  <c r="F856" i="6"/>
  <c r="E856" i="6"/>
  <c r="D856" i="6"/>
  <c r="C856" i="6"/>
  <c r="B856" i="6"/>
  <c r="A856" i="6"/>
  <c r="L856" i="14" s="1"/>
  <c r="N855" i="6"/>
  <c r="M855" i="6"/>
  <c r="L855" i="6"/>
  <c r="K855" i="6"/>
  <c r="J855" i="6"/>
  <c r="I855" i="6"/>
  <c r="G855" i="6"/>
  <c r="F855" i="6"/>
  <c r="E855" i="6"/>
  <c r="D855" i="6"/>
  <c r="C855" i="6"/>
  <c r="B855" i="6"/>
  <c r="A855" i="6"/>
  <c r="L855" i="14" s="1"/>
  <c r="N854" i="6"/>
  <c r="M854" i="6"/>
  <c r="L854" i="6"/>
  <c r="K854" i="6"/>
  <c r="J854" i="6"/>
  <c r="I854" i="6"/>
  <c r="G854" i="6"/>
  <c r="F854" i="6"/>
  <c r="E854" i="6"/>
  <c r="D854" i="6"/>
  <c r="C854" i="6"/>
  <c r="B854" i="6"/>
  <c r="A854" i="6"/>
  <c r="L854" i="14" s="1"/>
  <c r="N853" i="6"/>
  <c r="M853" i="6"/>
  <c r="L853" i="6"/>
  <c r="K853" i="6"/>
  <c r="J853" i="6"/>
  <c r="I853" i="6"/>
  <c r="G853" i="6"/>
  <c r="F853" i="6"/>
  <c r="E853" i="6"/>
  <c r="D853" i="6"/>
  <c r="C853" i="6"/>
  <c r="B853" i="6"/>
  <c r="A853" i="6"/>
  <c r="L853" i="14" s="1"/>
  <c r="N852" i="6"/>
  <c r="M852" i="6"/>
  <c r="L852" i="6"/>
  <c r="K852" i="6"/>
  <c r="J852" i="6"/>
  <c r="I852" i="6"/>
  <c r="G852" i="6"/>
  <c r="F852" i="6"/>
  <c r="E852" i="6"/>
  <c r="D852" i="6"/>
  <c r="C852" i="6"/>
  <c r="B852" i="6"/>
  <c r="A852" i="6"/>
  <c r="L852" i="14" s="1"/>
  <c r="N851" i="6"/>
  <c r="M851" i="6"/>
  <c r="L851" i="6"/>
  <c r="K851" i="6"/>
  <c r="J851" i="6"/>
  <c r="I851" i="6"/>
  <c r="G851" i="6"/>
  <c r="F851" i="6"/>
  <c r="E851" i="6"/>
  <c r="D851" i="6"/>
  <c r="C851" i="6"/>
  <c r="B851" i="6"/>
  <c r="A851" i="6"/>
  <c r="L851" i="14" s="1"/>
  <c r="N850" i="6"/>
  <c r="M850" i="6"/>
  <c r="L850" i="6"/>
  <c r="K850" i="6"/>
  <c r="J850" i="6"/>
  <c r="I850" i="6"/>
  <c r="G850" i="6"/>
  <c r="F850" i="6"/>
  <c r="E850" i="6"/>
  <c r="D850" i="6"/>
  <c r="C850" i="6"/>
  <c r="B850" i="6"/>
  <c r="A850" i="6"/>
  <c r="L850" i="14" s="1"/>
  <c r="N849" i="6"/>
  <c r="M849" i="6"/>
  <c r="L849" i="6"/>
  <c r="K849" i="6"/>
  <c r="J849" i="6"/>
  <c r="I849" i="6"/>
  <c r="G849" i="6"/>
  <c r="F849" i="6"/>
  <c r="E849" i="6"/>
  <c r="D849" i="6"/>
  <c r="C849" i="6"/>
  <c r="B849" i="6"/>
  <c r="A849" i="6"/>
  <c r="L849" i="14" s="1"/>
  <c r="N848" i="6"/>
  <c r="M848" i="6"/>
  <c r="L848" i="6"/>
  <c r="K848" i="6"/>
  <c r="J848" i="6"/>
  <c r="I848" i="6"/>
  <c r="G848" i="6"/>
  <c r="F848" i="6"/>
  <c r="E848" i="6"/>
  <c r="D848" i="6"/>
  <c r="C848" i="6"/>
  <c r="B848" i="6"/>
  <c r="A848" i="6"/>
  <c r="L848" i="14" s="1"/>
  <c r="N847" i="6"/>
  <c r="M847" i="6"/>
  <c r="L847" i="6"/>
  <c r="K847" i="6"/>
  <c r="J847" i="6"/>
  <c r="I847" i="6"/>
  <c r="G847" i="6"/>
  <c r="F847" i="6"/>
  <c r="E847" i="6"/>
  <c r="D847" i="6"/>
  <c r="C847" i="6"/>
  <c r="B847" i="6"/>
  <c r="A847" i="6"/>
  <c r="L847" i="14" s="1"/>
  <c r="N846" i="6"/>
  <c r="M846" i="6"/>
  <c r="L846" i="6"/>
  <c r="K846" i="6"/>
  <c r="J846" i="6"/>
  <c r="I846" i="6"/>
  <c r="G846" i="6"/>
  <c r="F846" i="6"/>
  <c r="E846" i="6"/>
  <c r="D846" i="6"/>
  <c r="C846" i="6"/>
  <c r="B846" i="6"/>
  <c r="A846" i="6"/>
  <c r="L846" i="14" s="1"/>
  <c r="N845" i="6"/>
  <c r="M845" i="6"/>
  <c r="L845" i="6"/>
  <c r="K845" i="6"/>
  <c r="J845" i="6"/>
  <c r="I845" i="6"/>
  <c r="G845" i="6"/>
  <c r="F845" i="6"/>
  <c r="E845" i="6"/>
  <c r="D845" i="6"/>
  <c r="C845" i="6"/>
  <c r="B845" i="6"/>
  <c r="A845" i="6"/>
  <c r="L845" i="14" s="1"/>
  <c r="N844" i="6"/>
  <c r="M844" i="6"/>
  <c r="L844" i="6"/>
  <c r="K844" i="6"/>
  <c r="J844" i="6"/>
  <c r="I844" i="6"/>
  <c r="G844" i="6"/>
  <c r="F844" i="6"/>
  <c r="E844" i="6"/>
  <c r="D844" i="6"/>
  <c r="C844" i="6"/>
  <c r="B844" i="6"/>
  <c r="A844" i="6"/>
  <c r="L844" i="14" s="1"/>
  <c r="N843" i="6"/>
  <c r="M843" i="6"/>
  <c r="L843" i="6"/>
  <c r="K843" i="6"/>
  <c r="J843" i="6"/>
  <c r="I843" i="6"/>
  <c r="G843" i="6"/>
  <c r="F843" i="6"/>
  <c r="E843" i="6"/>
  <c r="D843" i="6"/>
  <c r="C843" i="6"/>
  <c r="B843" i="6"/>
  <c r="A843" i="6"/>
  <c r="L843" i="14" s="1"/>
  <c r="N842" i="6"/>
  <c r="M842" i="6"/>
  <c r="L842" i="6"/>
  <c r="K842" i="6"/>
  <c r="J842" i="6"/>
  <c r="I842" i="6"/>
  <c r="G842" i="6"/>
  <c r="F842" i="6"/>
  <c r="E842" i="6"/>
  <c r="D842" i="6"/>
  <c r="C842" i="6"/>
  <c r="B842" i="6"/>
  <c r="A842" i="6"/>
  <c r="L842" i="14" s="1"/>
  <c r="N841" i="6"/>
  <c r="M841" i="6"/>
  <c r="L841" i="6"/>
  <c r="K841" i="6"/>
  <c r="J841" i="6"/>
  <c r="I841" i="6"/>
  <c r="G841" i="6"/>
  <c r="F841" i="6"/>
  <c r="E841" i="6"/>
  <c r="D841" i="6"/>
  <c r="C841" i="6"/>
  <c r="B841" i="6"/>
  <c r="A841" i="6"/>
  <c r="L841" i="14" s="1"/>
  <c r="N840" i="6"/>
  <c r="M840" i="6"/>
  <c r="L840" i="6"/>
  <c r="K840" i="6"/>
  <c r="J840" i="6"/>
  <c r="I840" i="6"/>
  <c r="G840" i="6"/>
  <c r="F840" i="6"/>
  <c r="E840" i="6"/>
  <c r="D840" i="6"/>
  <c r="C840" i="6"/>
  <c r="B840" i="6"/>
  <c r="A840" i="6"/>
  <c r="L840" i="14" s="1"/>
  <c r="N839" i="6"/>
  <c r="M839" i="6"/>
  <c r="L839" i="6"/>
  <c r="K839" i="6"/>
  <c r="J839" i="6"/>
  <c r="I839" i="6"/>
  <c r="G839" i="6"/>
  <c r="F839" i="6"/>
  <c r="E839" i="6"/>
  <c r="D839" i="6"/>
  <c r="C839" i="6"/>
  <c r="B839" i="6"/>
  <c r="A839" i="6"/>
  <c r="L839" i="14" s="1"/>
  <c r="N838" i="6"/>
  <c r="M838" i="6"/>
  <c r="L838" i="6"/>
  <c r="K838" i="6"/>
  <c r="J838" i="6"/>
  <c r="I838" i="6"/>
  <c r="G838" i="6"/>
  <c r="F838" i="6"/>
  <c r="E838" i="6"/>
  <c r="D838" i="6"/>
  <c r="C838" i="6"/>
  <c r="B838" i="6"/>
  <c r="A838" i="6"/>
  <c r="L838" i="14" s="1"/>
  <c r="N837" i="6"/>
  <c r="M837" i="6"/>
  <c r="L837" i="6"/>
  <c r="K837" i="6"/>
  <c r="J837" i="6"/>
  <c r="I837" i="6"/>
  <c r="G837" i="6"/>
  <c r="F837" i="6"/>
  <c r="E837" i="6"/>
  <c r="D837" i="6"/>
  <c r="C837" i="6"/>
  <c r="B837" i="6"/>
  <c r="A837" i="6"/>
  <c r="L837" i="14" s="1"/>
  <c r="N836" i="6"/>
  <c r="M836" i="6"/>
  <c r="L836" i="6"/>
  <c r="K836" i="6"/>
  <c r="J836" i="6"/>
  <c r="I836" i="6"/>
  <c r="G836" i="6"/>
  <c r="F836" i="6"/>
  <c r="E836" i="6"/>
  <c r="D836" i="6"/>
  <c r="C836" i="6"/>
  <c r="B836" i="6"/>
  <c r="A836" i="6"/>
  <c r="L836" i="14" s="1"/>
  <c r="N835" i="6"/>
  <c r="M835" i="6"/>
  <c r="L835" i="6"/>
  <c r="K835" i="6"/>
  <c r="J835" i="6"/>
  <c r="I835" i="6"/>
  <c r="G835" i="6"/>
  <c r="F835" i="6"/>
  <c r="E835" i="6"/>
  <c r="D835" i="6"/>
  <c r="C835" i="6"/>
  <c r="B835" i="6"/>
  <c r="A835" i="6"/>
  <c r="L835" i="14" s="1"/>
  <c r="N834" i="6"/>
  <c r="M834" i="6"/>
  <c r="L834" i="6"/>
  <c r="K834" i="6"/>
  <c r="J834" i="6"/>
  <c r="I834" i="6"/>
  <c r="G834" i="6"/>
  <c r="F834" i="6"/>
  <c r="E834" i="6"/>
  <c r="D834" i="6"/>
  <c r="C834" i="6"/>
  <c r="B834" i="6"/>
  <c r="A834" i="6"/>
  <c r="L834" i="14" s="1"/>
  <c r="N833" i="6"/>
  <c r="M833" i="6"/>
  <c r="L833" i="6"/>
  <c r="K833" i="6"/>
  <c r="J833" i="6"/>
  <c r="I833" i="6"/>
  <c r="G833" i="6"/>
  <c r="F833" i="6"/>
  <c r="E833" i="6"/>
  <c r="D833" i="6"/>
  <c r="C833" i="6"/>
  <c r="B833" i="6"/>
  <c r="A833" i="6"/>
  <c r="L833" i="14" s="1"/>
  <c r="N832" i="6"/>
  <c r="M832" i="6"/>
  <c r="L832" i="6"/>
  <c r="K832" i="6"/>
  <c r="J832" i="6"/>
  <c r="I832" i="6"/>
  <c r="G832" i="6"/>
  <c r="F832" i="6"/>
  <c r="E832" i="6"/>
  <c r="D832" i="6"/>
  <c r="C832" i="6"/>
  <c r="B832" i="6"/>
  <c r="A832" i="6"/>
  <c r="L832" i="14" s="1"/>
  <c r="N831" i="6"/>
  <c r="M831" i="6"/>
  <c r="L831" i="6"/>
  <c r="K831" i="6"/>
  <c r="J831" i="6"/>
  <c r="I831" i="6"/>
  <c r="G831" i="6"/>
  <c r="F831" i="6"/>
  <c r="E831" i="6"/>
  <c r="D831" i="6"/>
  <c r="C831" i="6"/>
  <c r="B831" i="6"/>
  <c r="A831" i="6"/>
  <c r="L831" i="14" s="1"/>
  <c r="N830" i="6"/>
  <c r="M830" i="6"/>
  <c r="L830" i="6"/>
  <c r="K830" i="6"/>
  <c r="J830" i="6"/>
  <c r="I830" i="6"/>
  <c r="G830" i="6"/>
  <c r="F830" i="6"/>
  <c r="E830" i="6"/>
  <c r="D830" i="6"/>
  <c r="C830" i="6"/>
  <c r="B830" i="6"/>
  <c r="A830" i="6"/>
  <c r="L830" i="14" s="1"/>
  <c r="N829" i="6"/>
  <c r="M829" i="6"/>
  <c r="L829" i="6"/>
  <c r="K829" i="6"/>
  <c r="J829" i="6"/>
  <c r="I829" i="6"/>
  <c r="G829" i="6"/>
  <c r="F829" i="6"/>
  <c r="E829" i="6"/>
  <c r="D829" i="6"/>
  <c r="C829" i="6"/>
  <c r="B829" i="6"/>
  <c r="A829" i="6"/>
  <c r="L829" i="14" s="1"/>
  <c r="N828" i="6"/>
  <c r="M828" i="6"/>
  <c r="L828" i="6"/>
  <c r="K828" i="6"/>
  <c r="J828" i="6"/>
  <c r="I828" i="6"/>
  <c r="G828" i="6"/>
  <c r="F828" i="6"/>
  <c r="E828" i="6"/>
  <c r="D828" i="6"/>
  <c r="C828" i="6"/>
  <c r="B828" i="6"/>
  <c r="A828" i="6"/>
  <c r="L828" i="14" s="1"/>
  <c r="N827" i="6"/>
  <c r="M827" i="6"/>
  <c r="L827" i="6"/>
  <c r="K827" i="6"/>
  <c r="J827" i="6"/>
  <c r="I827" i="6"/>
  <c r="G827" i="6"/>
  <c r="F827" i="6"/>
  <c r="E827" i="6"/>
  <c r="D827" i="6"/>
  <c r="C827" i="6"/>
  <c r="B827" i="6"/>
  <c r="A827" i="6"/>
  <c r="L827" i="14" s="1"/>
  <c r="N826" i="6"/>
  <c r="M826" i="6"/>
  <c r="L826" i="6"/>
  <c r="K826" i="6"/>
  <c r="J826" i="6"/>
  <c r="I826" i="6"/>
  <c r="G826" i="6"/>
  <c r="F826" i="6"/>
  <c r="E826" i="6"/>
  <c r="D826" i="6"/>
  <c r="C826" i="6"/>
  <c r="B826" i="6"/>
  <c r="A826" i="6"/>
  <c r="L826" i="14" s="1"/>
  <c r="N825" i="6"/>
  <c r="M825" i="6"/>
  <c r="L825" i="6"/>
  <c r="K825" i="6"/>
  <c r="J825" i="6"/>
  <c r="I825" i="6"/>
  <c r="G825" i="6"/>
  <c r="F825" i="6"/>
  <c r="E825" i="6"/>
  <c r="D825" i="6"/>
  <c r="C825" i="6"/>
  <c r="B825" i="6"/>
  <c r="A825" i="6"/>
  <c r="L825" i="14" s="1"/>
  <c r="N824" i="6"/>
  <c r="M824" i="6"/>
  <c r="L824" i="6"/>
  <c r="K824" i="6"/>
  <c r="J824" i="6"/>
  <c r="I824" i="6"/>
  <c r="G824" i="6"/>
  <c r="F824" i="6"/>
  <c r="E824" i="6"/>
  <c r="D824" i="6"/>
  <c r="C824" i="6"/>
  <c r="B824" i="6"/>
  <c r="A824" i="6"/>
  <c r="L824" i="14" s="1"/>
  <c r="N823" i="6"/>
  <c r="M823" i="6"/>
  <c r="L823" i="6"/>
  <c r="K823" i="6"/>
  <c r="J823" i="6"/>
  <c r="I823" i="6"/>
  <c r="G823" i="6"/>
  <c r="F823" i="6"/>
  <c r="E823" i="6"/>
  <c r="D823" i="6"/>
  <c r="C823" i="6"/>
  <c r="B823" i="6"/>
  <c r="A823" i="6"/>
  <c r="L823" i="14" s="1"/>
  <c r="N822" i="6"/>
  <c r="M822" i="6"/>
  <c r="L822" i="6"/>
  <c r="K822" i="6"/>
  <c r="J822" i="6"/>
  <c r="I822" i="6"/>
  <c r="G822" i="6"/>
  <c r="F822" i="6"/>
  <c r="E822" i="6"/>
  <c r="D822" i="6"/>
  <c r="C822" i="6"/>
  <c r="B822" i="6"/>
  <c r="A822" i="6"/>
  <c r="L822" i="14" s="1"/>
  <c r="N821" i="6"/>
  <c r="M821" i="6"/>
  <c r="L821" i="6"/>
  <c r="K821" i="6"/>
  <c r="J821" i="6"/>
  <c r="I821" i="6"/>
  <c r="G821" i="6"/>
  <c r="F821" i="6"/>
  <c r="E821" i="6"/>
  <c r="D821" i="6"/>
  <c r="C821" i="6"/>
  <c r="B821" i="6"/>
  <c r="A821" i="6"/>
  <c r="L821" i="14" s="1"/>
  <c r="N820" i="6"/>
  <c r="M820" i="6"/>
  <c r="L820" i="6"/>
  <c r="K820" i="6"/>
  <c r="J820" i="6"/>
  <c r="I820" i="6"/>
  <c r="G820" i="6"/>
  <c r="F820" i="6"/>
  <c r="E820" i="6"/>
  <c r="D820" i="6"/>
  <c r="C820" i="6"/>
  <c r="B820" i="6"/>
  <c r="A820" i="6"/>
  <c r="L820" i="14" s="1"/>
  <c r="N819" i="6"/>
  <c r="M819" i="6"/>
  <c r="L819" i="6"/>
  <c r="K819" i="6"/>
  <c r="J819" i="6"/>
  <c r="I819" i="6"/>
  <c r="G819" i="6"/>
  <c r="F819" i="6"/>
  <c r="E819" i="6"/>
  <c r="D819" i="6"/>
  <c r="C819" i="6"/>
  <c r="B819" i="6"/>
  <c r="A819" i="6"/>
  <c r="L819" i="14" s="1"/>
  <c r="N818" i="6"/>
  <c r="M818" i="6"/>
  <c r="L818" i="6"/>
  <c r="K818" i="6"/>
  <c r="J818" i="6"/>
  <c r="I818" i="6"/>
  <c r="G818" i="6"/>
  <c r="F818" i="6"/>
  <c r="E818" i="6"/>
  <c r="D818" i="6"/>
  <c r="C818" i="6"/>
  <c r="B818" i="6"/>
  <c r="A818" i="6"/>
  <c r="L818" i="14" s="1"/>
  <c r="N817" i="6"/>
  <c r="M817" i="6"/>
  <c r="L817" i="6"/>
  <c r="K817" i="6"/>
  <c r="J817" i="6"/>
  <c r="I817" i="6"/>
  <c r="G817" i="6"/>
  <c r="F817" i="6"/>
  <c r="E817" i="6"/>
  <c r="D817" i="6"/>
  <c r="C817" i="6"/>
  <c r="B817" i="6"/>
  <c r="A817" i="6"/>
  <c r="L817" i="14" s="1"/>
  <c r="N816" i="6"/>
  <c r="M816" i="6"/>
  <c r="L816" i="6"/>
  <c r="K816" i="6"/>
  <c r="J816" i="6"/>
  <c r="I816" i="6"/>
  <c r="G816" i="6"/>
  <c r="F816" i="6"/>
  <c r="E816" i="6"/>
  <c r="D816" i="6"/>
  <c r="C816" i="6"/>
  <c r="B816" i="6"/>
  <c r="A816" i="6"/>
  <c r="L816" i="14" s="1"/>
  <c r="N815" i="6"/>
  <c r="M815" i="6"/>
  <c r="L815" i="6"/>
  <c r="K815" i="6"/>
  <c r="J815" i="6"/>
  <c r="I815" i="6"/>
  <c r="G815" i="6"/>
  <c r="F815" i="6"/>
  <c r="E815" i="6"/>
  <c r="D815" i="6"/>
  <c r="C815" i="6"/>
  <c r="B815" i="6"/>
  <c r="A815" i="6"/>
  <c r="L815" i="14" s="1"/>
  <c r="N814" i="6"/>
  <c r="M814" i="6"/>
  <c r="L814" i="6"/>
  <c r="K814" i="6"/>
  <c r="J814" i="6"/>
  <c r="I814" i="6"/>
  <c r="G814" i="6"/>
  <c r="F814" i="6"/>
  <c r="E814" i="6"/>
  <c r="D814" i="6"/>
  <c r="C814" i="6"/>
  <c r="B814" i="6"/>
  <c r="A814" i="6"/>
  <c r="L814" i="14" s="1"/>
  <c r="N813" i="6"/>
  <c r="M813" i="6"/>
  <c r="L813" i="6"/>
  <c r="K813" i="6"/>
  <c r="J813" i="6"/>
  <c r="I813" i="6"/>
  <c r="G813" i="6"/>
  <c r="F813" i="6"/>
  <c r="E813" i="6"/>
  <c r="D813" i="6"/>
  <c r="C813" i="6"/>
  <c r="B813" i="6"/>
  <c r="A813" i="6"/>
  <c r="L813" i="14" s="1"/>
  <c r="N812" i="6"/>
  <c r="M812" i="6"/>
  <c r="L812" i="6"/>
  <c r="K812" i="6"/>
  <c r="J812" i="6"/>
  <c r="I812" i="6"/>
  <c r="G812" i="6"/>
  <c r="F812" i="6"/>
  <c r="E812" i="6"/>
  <c r="D812" i="6"/>
  <c r="C812" i="6"/>
  <c r="B812" i="6"/>
  <c r="A812" i="6"/>
  <c r="L812" i="14" s="1"/>
  <c r="N811" i="6"/>
  <c r="M811" i="6"/>
  <c r="L811" i="6"/>
  <c r="K811" i="6"/>
  <c r="J811" i="6"/>
  <c r="I811" i="6"/>
  <c r="G811" i="6"/>
  <c r="F811" i="6"/>
  <c r="E811" i="6"/>
  <c r="D811" i="6"/>
  <c r="C811" i="6"/>
  <c r="B811" i="6"/>
  <c r="A811" i="6"/>
  <c r="L811" i="14" s="1"/>
  <c r="N810" i="6"/>
  <c r="M810" i="6"/>
  <c r="L810" i="6"/>
  <c r="K810" i="6"/>
  <c r="J810" i="6"/>
  <c r="I810" i="6"/>
  <c r="G810" i="6"/>
  <c r="F810" i="6"/>
  <c r="E810" i="6"/>
  <c r="D810" i="6"/>
  <c r="C810" i="6"/>
  <c r="B810" i="6"/>
  <c r="A810" i="6"/>
  <c r="L810" i="14" s="1"/>
  <c r="N809" i="6"/>
  <c r="M809" i="6"/>
  <c r="L809" i="6"/>
  <c r="K809" i="6"/>
  <c r="J809" i="6"/>
  <c r="I809" i="6"/>
  <c r="G809" i="6"/>
  <c r="F809" i="6"/>
  <c r="E809" i="6"/>
  <c r="D809" i="6"/>
  <c r="C809" i="6"/>
  <c r="B809" i="6"/>
  <c r="A809" i="6"/>
  <c r="L809" i="14" s="1"/>
  <c r="N808" i="6"/>
  <c r="M808" i="6"/>
  <c r="L808" i="6"/>
  <c r="K808" i="6"/>
  <c r="J808" i="6"/>
  <c r="I808" i="6"/>
  <c r="G808" i="6"/>
  <c r="F808" i="6"/>
  <c r="E808" i="6"/>
  <c r="D808" i="6"/>
  <c r="C808" i="6"/>
  <c r="B808" i="6"/>
  <c r="A808" i="6"/>
  <c r="L808" i="14" s="1"/>
  <c r="N807" i="6"/>
  <c r="M807" i="6"/>
  <c r="L807" i="6"/>
  <c r="K807" i="6"/>
  <c r="J807" i="6"/>
  <c r="I807" i="6"/>
  <c r="G807" i="6"/>
  <c r="F807" i="6"/>
  <c r="E807" i="6"/>
  <c r="D807" i="6"/>
  <c r="C807" i="6"/>
  <c r="B807" i="6"/>
  <c r="A807" i="6"/>
  <c r="L807" i="14" s="1"/>
  <c r="N806" i="6"/>
  <c r="M806" i="6"/>
  <c r="L806" i="6"/>
  <c r="K806" i="6"/>
  <c r="J806" i="6"/>
  <c r="I806" i="6"/>
  <c r="G806" i="6"/>
  <c r="F806" i="6"/>
  <c r="E806" i="6"/>
  <c r="D806" i="6"/>
  <c r="C806" i="6"/>
  <c r="B806" i="6"/>
  <c r="A806" i="6"/>
  <c r="L806" i="14" s="1"/>
  <c r="N805" i="6"/>
  <c r="M805" i="6"/>
  <c r="L805" i="6"/>
  <c r="K805" i="6"/>
  <c r="J805" i="6"/>
  <c r="I805" i="6"/>
  <c r="G805" i="6"/>
  <c r="F805" i="6"/>
  <c r="E805" i="6"/>
  <c r="D805" i="6"/>
  <c r="C805" i="6"/>
  <c r="B805" i="6"/>
  <c r="A805" i="6"/>
  <c r="L805" i="14" s="1"/>
  <c r="N804" i="6"/>
  <c r="M804" i="6"/>
  <c r="L804" i="6"/>
  <c r="K804" i="6"/>
  <c r="J804" i="6"/>
  <c r="I804" i="6"/>
  <c r="G804" i="6"/>
  <c r="F804" i="6"/>
  <c r="E804" i="6"/>
  <c r="D804" i="6"/>
  <c r="C804" i="6"/>
  <c r="B804" i="6"/>
  <c r="A804" i="6"/>
  <c r="L804" i="14" s="1"/>
  <c r="N803" i="6"/>
  <c r="M803" i="6"/>
  <c r="L803" i="6"/>
  <c r="K803" i="6"/>
  <c r="J803" i="6"/>
  <c r="I803" i="6"/>
  <c r="G803" i="6"/>
  <c r="F803" i="6"/>
  <c r="E803" i="6"/>
  <c r="D803" i="6"/>
  <c r="C803" i="6"/>
  <c r="B803" i="6"/>
  <c r="A803" i="6"/>
  <c r="L803" i="14" s="1"/>
  <c r="N802" i="6"/>
  <c r="M802" i="6"/>
  <c r="L802" i="6"/>
  <c r="K802" i="6"/>
  <c r="J802" i="6"/>
  <c r="I802" i="6"/>
  <c r="G802" i="6"/>
  <c r="F802" i="6"/>
  <c r="E802" i="6"/>
  <c r="D802" i="6"/>
  <c r="C802" i="6"/>
  <c r="B802" i="6"/>
  <c r="A802" i="6"/>
  <c r="L802" i="14" s="1"/>
  <c r="N801" i="6"/>
  <c r="M801" i="6"/>
  <c r="L801" i="6"/>
  <c r="K801" i="6"/>
  <c r="J801" i="6"/>
  <c r="I801" i="6"/>
  <c r="G801" i="6"/>
  <c r="F801" i="6"/>
  <c r="E801" i="6"/>
  <c r="D801" i="6"/>
  <c r="C801" i="6"/>
  <c r="B801" i="6"/>
  <c r="A801" i="6"/>
  <c r="L801" i="14" s="1"/>
  <c r="N800" i="6"/>
  <c r="M800" i="6"/>
  <c r="L800" i="6"/>
  <c r="K800" i="6"/>
  <c r="J800" i="6"/>
  <c r="I800" i="6"/>
  <c r="G800" i="6"/>
  <c r="F800" i="6"/>
  <c r="E800" i="6"/>
  <c r="D800" i="6"/>
  <c r="C800" i="6"/>
  <c r="B800" i="6"/>
  <c r="A800" i="6"/>
  <c r="L800" i="14" s="1"/>
  <c r="N799" i="6"/>
  <c r="M799" i="6"/>
  <c r="L799" i="6"/>
  <c r="K799" i="6"/>
  <c r="J799" i="6"/>
  <c r="I799" i="6"/>
  <c r="G799" i="6"/>
  <c r="F799" i="6"/>
  <c r="E799" i="6"/>
  <c r="D799" i="6"/>
  <c r="C799" i="6"/>
  <c r="B799" i="6"/>
  <c r="A799" i="6"/>
  <c r="L799" i="14" s="1"/>
  <c r="N798" i="6"/>
  <c r="M798" i="6"/>
  <c r="L798" i="6"/>
  <c r="K798" i="6"/>
  <c r="J798" i="6"/>
  <c r="I798" i="6"/>
  <c r="G798" i="6"/>
  <c r="F798" i="6"/>
  <c r="E798" i="6"/>
  <c r="D798" i="6"/>
  <c r="C798" i="6"/>
  <c r="B798" i="6"/>
  <c r="A798" i="6"/>
  <c r="L798" i="14" s="1"/>
  <c r="N797" i="6"/>
  <c r="M797" i="6"/>
  <c r="L797" i="6"/>
  <c r="K797" i="6"/>
  <c r="J797" i="6"/>
  <c r="I797" i="6"/>
  <c r="G797" i="6"/>
  <c r="F797" i="6"/>
  <c r="E797" i="6"/>
  <c r="D797" i="6"/>
  <c r="C797" i="6"/>
  <c r="B797" i="6"/>
  <c r="A797" i="6"/>
  <c r="L797" i="14" s="1"/>
  <c r="N796" i="6"/>
  <c r="M796" i="6"/>
  <c r="L796" i="6"/>
  <c r="K796" i="6"/>
  <c r="J796" i="6"/>
  <c r="I796" i="6"/>
  <c r="G796" i="6"/>
  <c r="F796" i="6"/>
  <c r="E796" i="6"/>
  <c r="D796" i="6"/>
  <c r="C796" i="6"/>
  <c r="B796" i="6"/>
  <c r="A796" i="6"/>
  <c r="L796" i="14" s="1"/>
  <c r="N795" i="6"/>
  <c r="M795" i="6"/>
  <c r="L795" i="6"/>
  <c r="K795" i="6"/>
  <c r="J795" i="6"/>
  <c r="I795" i="6"/>
  <c r="G795" i="6"/>
  <c r="F795" i="6"/>
  <c r="E795" i="6"/>
  <c r="D795" i="6"/>
  <c r="C795" i="6"/>
  <c r="B795" i="6"/>
  <c r="A795" i="6"/>
  <c r="L795" i="14" s="1"/>
  <c r="N794" i="6"/>
  <c r="M794" i="6"/>
  <c r="L794" i="6"/>
  <c r="K794" i="6"/>
  <c r="J794" i="6"/>
  <c r="I794" i="6"/>
  <c r="G794" i="6"/>
  <c r="F794" i="6"/>
  <c r="E794" i="6"/>
  <c r="D794" i="6"/>
  <c r="C794" i="6"/>
  <c r="B794" i="6"/>
  <c r="A794" i="6"/>
  <c r="L794" i="14" s="1"/>
  <c r="N793" i="6"/>
  <c r="M793" i="6"/>
  <c r="L793" i="6"/>
  <c r="K793" i="6"/>
  <c r="J793" i="6"/>
  <c r="I793" i="6"/>
  <c r="G793" i="6"/>
  <c r="F793" i="6"/>
  <c r="E793" i="6"/>
  <c r="D793" i="6"/>
  <c r="C793" i="6"/>
  <c r="B793" i="6"/>
  <c r="A793" i="6"/>
  <c r="L793" i="14" s="1"/>
  <c r="N792" i="6"/>
  <c r="M792" i="6"/>
  <c r="L792" i="6"/>
  <c r="K792" i="6"/>
  <c r="J792" i="6"/>
  <c r="I792" i="6"/>
  <c r="G792" i="6"/>
  <c r="F792" i="6"/>
  <c r="E792" i="6"/>
  <c r="D792" i="6"/>
  <c r="C792" i="6"/>
  <c r="B792" i="6"/>
  <c r="A792" i="6"/>
  <c r="L792" i="14" s="1"/>
  <c r="N791" i="6"/>
  <c r="M791" i="6"/>
  <c r="L791" i="6"/>
  <c r="K791" i="6"/>
  <c r="J791" i="6"/>
  <c r="I791" i="6"/>
  <c r="G791" i="6"/>
  <c r="F791" i="6"/>
  <c r="E791" i="6"/>
  <c r="D791" i="6"/>
  <c r="C791" i="6"/>
  <c r="B791" i="6"/>
  <c r="A791" i="6"/>
  <c r="L791" i="14" s="1"/>
  <c r="N790" i="6"/>
  <c r="M790" i="6"/>
  <c r="L790" i="6"/>
  <c r="K790" i="6"/>
  <c r="J790" i="6"/>
  <c r="I790" i="6"/>
  <c r="G790" i="6"/>
  <c r="F790" i="6"/>
  <c r="E790" i="6"/>
  <c r="D790" i="6"/>
  <c r="C790" i="6"/>
  <c r="B790" i="6"/>
  <c r="A790" i="6"/>
  <c r="L790" i="14" s="1"/>
  <c r="N789" i="6"/>
  <c r="M789" i="6"/>
  <c r="L789" i="6"/>
  <c r="K789" i="6"/>
  <c r="J789" i="6"/>
  <c r="I789" i="6"/>
  <c r="G789" i="6"/>
  <c r="F789" i="6"/>
  <c r="E789" i="6"/>
  <c r="D789" i="6"/>
  <c r="C789" i="6"/>
  <c r="B789" i="6"/>
  <c r="A789" i="6"/>
  <c r="L789" i="14" s="1"/>
  <c r="N788" i="6"/>
  <c r="M788" i="6"/>
  <c r="L788" i="6"/>
  <c r="K788" i="6"/>
  <c r="J788" i="6"/>
  <c r="I788" i="6"/>
  <c r="G788" i="6"/>
  <c r="F788" i="6"/>
  <c r="E788" i="6"/>
  <c r="D788" i="6"/>
  <c r="C788" i="6"/>
  <c r="B788" i="6"/>
  <c r="A788" i="6"/>
  <c r="L788" i="14" s="1"/>
  <c r="N787" i="6"/>
  <c r="M787" i="6"/>
  <c r="L787" i="6"/>
  <c r="K787" i="6"/>
  <c r="J787" i="6"/>
  <c r="I787" i="6"/>
  <c r="G787" i="6"/>
  <c r="F787" i="6"/>
  <c r="E787" i="6"/>
  <c r="D787" i="6"/>
  <c r="C787" i="6"/>
  <c r="B787" i="6"/>
  <c r="A787" i="6"/>
  <c r="L787" i="14" s="1"/>
  <c r="N786" i="6"/>
  <c r="M786" i="6"/>
  <c r="L786" i="6"/>
  <c r="K786" i="6"/>
  <c r="J786" i="6"/>
  <c r="I786" i="6"/>
  <c r="G786" i="6"/>
  <c r="F786" i="6"/>
  <c r="E786" i="6"/>
  <c r="D786" i="6"/>
  <c r="C786" i="6"/>
  <c r="B786" i="6"/>
  <c r="A786" i="6"/>
  <c r="L786" i="14" s="1"/>
  <c r="N785" i="6"/>
  <c r="M785" i="6"/>
  <c r="L785" i="6"/>
  <c r="K785" i="6"/>
  <c r="J785" i="6"/>
  <c r="I785" i="6"/>
  <c r="G785" i="6"/>
  <c r="F785" i="6"/>
  <c r="E785" i="6"/>
  <c r="D785" i="6"/>
  <c r="C785" i="6"/>
  <c r="B785" i="6"/>
  <c r="A785" i="6"/>
  <c r="L785" i="14" s="1"/>
  <c r="N784" i="6"/>
  <c r="M784" i="6"/>
  <c r="L784" i="6"/>
  <c r="K784" i="6"/>
  <c r="J784" i="6"/>
  <c r="I784" i="6"/>
  <c r="G784" i="6"/>
  <c r="F784" i="6"/>
  <c r="E784" i="6"/>
  <c r="D784" i="6"/>
  <c r="C784" i="6"/>
  <c r="B784" i="6"/>
  <c r="A784" i="6"/>
  <c r="L784" i="14" s="1"/>
  <c r="N783" i="6"/>
  <c r="M783" i="6"/>
  <c r="L783" i="6"/>
  <c r="K783" i="6"/>
  <c r="J783" i="6"/>
  <c r="I783" i="6"/>
  <c r="G783" i="6"/>
  <c r="F783" i="6"/>
  <c r="E783" i="6"/>
  <c r="D783" i="6"/>
  <c r="C783" i="6"/>
  <c r="B783" i="6"/>
  <c r="A783" i="6"/>
  <c r="L783" i="14" s="1"/>
  <c r="N782" i="6"/>
  <c r="M782" i="6"/>
  <c r="L782" i="6"/>
  <c r="K782" i="6"/>
  <c r="J782" i="6"/>
  <c r="I782" i="6"/>
  <c r="G782" i="6"/>
  <c r="F782" i="6"/>
  <c r="E782" i="6"/>
  <c r="D782" i="6"/>
  <c r="C782" i="6"/>
  <c r="B782" i="6"/>
  <c r="A782" i="6"/>
  <c r="L782" i="14" s="1"/>
  <c r="N781" i="6"/>
  <c r="M781" i="6"/>
  <c r="L781" i="6"/>
  <c r="K781" i="6"/>
  <c r="J781" i="6"/>
  <c r="I781" i="6"/>
  <c r="G781" i="6"/>
  <c r="F781" i="6"/>
  <c r="E781" i="6"/>
  <c r="D781" i="6"/>
  <c r="C781" i="6"/>
  <c r="B781" i="6"/>
  <c r="A781" i="6"/>
  <c r="L781" i="14" s="1"/>
  <c r="N780" i="6"/>
  <c r="M780" i="6"/>
  <c r="L780" i="6"/>
  <c r="K780" i="6"/>
  <c r="J780" i="6"/>
  <c r="I780" i="6"/>
  <c r="G780" i="6"/>
  <c r="F780" i="6"/>
  <c r="E780" i="6"/>
  <c r="D780" i="6"/>
  <c r="C780" i="6"/>
  <c r="B780" i="6"/>
  <c r="A780" i="6"/>
  <c r="L780" i="14" s="1"/>
  <c r="N779" i="6"/>
  <c r="M779" i="6"/>
  <c r="L779" i="6"/>
  <c r="K779" i="6"/>
  <c r="J779" i="6"/>
  <c r="I779" i="6"/>
  <c r="G779" i="6"/>
  <c r="F779" i="6"/>
  <c r="E779" i="6"/>
  <c r="D779" i="6"/>
  <c r="C779" i="6"/>
  <c r="B779" i="6"/>
  <c r="A779" i="6"/>
  <c r="L779" i="14" s="1"/>
  <c r="N778" i="6"/>
  <c r="M778" i="6"/>
  <c r="L778" i="6"/>
  <c r="K778" i="6"/>
  <c r="J778" i="6"/>
  <c r="I778" i="6"/>
  <c r="G778" i="6"/>
  <c r="F778" i="6"/>
  <c r="E778" i="6"/>
  <c r="D778" i="6"/>
  <c r="C778" i="6"/>
  <c r="B778" i="6"/>
  <c r="A778" i="6"/>
  <c r="L778" i="14" s="1"/>
  <c r="N777" i="6"/>
  <c r="M777" i="6"/>
  <c r="L777" i="6"/>
  <c r="K777" i="6"/>
  <c r="J777" i="6"/>
  <c r="I777" i="6"/>
  <c r="G777" i="6"/>
  <c r="F777" i="6"/>
  <c r="E777" i="6"/>
  <c r="D777" i="6"/>
  <c r="C777" i="6"/>
  <c r="B777" i="6"/>
  <c r="A777" i="6"/>
  <c r="L777" i="14" s="1"/>
  <c r="N776" i="6"/>
  <c r="M776" i="6"/>
  <c r="L776" i="6"/>
  <c r="K776" i="6"/>
  <c r="J776" i="6"/>
  <c r="I776" i="6"/>
  <c r="G776" i="6"/>
  <c r="F776" i="6"/>
  <c r="E776" i="6"/>
  <c r="D776" i="6"/>
  <c r="C776" i="6"/>
  <c r="B776" i="6"/>
  <c r="A776" i="6"/>
  <c r="L776" i="14" s="1"/>
  <c r="N775" i="6"/>
  <c r="M775" i="6"/>
  <c r="L775" i="6"/>
  <c r="K775" i="6"/>
  <c r="J775" i="6"/>
  <c r="I775" i="6"/>
  <c r="G775" i="6"/>
  <c r="F775" i="6"/>
  <c r="E775" i="6"/>
  <c r="D775" i="6"/>
  <c r="C775" i="6"/>
  <c r="B775" i="6"/>
  <c r="A775" i="6"/>
  <c r="L775" i="14" s="1"/>
  <c r="N774" i="6"/>
  <c r="M774" i="6"/>
  <c r="L774" i="6"/>
  <c r="K774" i="6"/>
  <c r="J774" i="6"/>
  <c r="I774" i="6"/>
  <c r="G774" i="6"/>
  <c r="F774" i="6"/>
  <c r="E774" i="6"/>
  <c r="D774" i="6"/>
  <c r="C774" i="6"/>
  <c r="B774" i="6"/>
  <c r="A774" i="6"/>
  <c r="L774" i="14" s="1"/>
  <c r="N773" i="6"/>
  <c r="M773" i="6"/>
  <c r="L773" i="6"/>
  <c r="K773" i="6"/>
  <c r="J773" i="6"/>
  <c r="I773" i="6"/>
  <c r="G773" i="6"/>
  <c r="F773" i="6"/>
  <c r="E773" i="6"/>
  <c r="D773" i="6"/>
  <c r="C773" i="6"/>
  <c r="B773" i="6"/>
  <c r="A773" i="6"/>
  <c r="L773" i="14" s="1"/>
  <c r="N772" i="6"/>
  <c r="M772" i="6"/>
  <c r="L772" i="6"/>
  <c r="K772" i="6"/>
  <c r="J772" i="6"/>
  <c r="I772" i="6"/>
  <c r="G772" i="6"/>
  <c r="F772" i="6"/>
  <c r="E772" i="6"/>
  <c r="D772" i="6"/>
  <c r="C772" i="6"/>
  <c r="B772" i="6"/>
  <c r="A772" i="6"/>
  <c r="L772" i="14" s="1"/>
  <c r="N771" i="6"/>
  <c r="M771" i="6"/>
  <c r="L771" i="6"/>
  <c r="K771" i="6"/>
  <c r="J771" i="6"/>
  <c r="I771" i="6"/>
  <c r="G771" i="6"/>
  <c r="F771" i="6"/>
  <c r="E771" i="6"/>
  <c r="D771" i="6"/>
  <c r="C771" i="6"/>
  <c r="B771" i="6"/>
  <c r="A771" i="6"/>
  <c r="L771" i="14" s="1"/>
  <c r="N770" i="6"/>
  <c r="M770" i="6"/>
  <c r="L770" i="6"/>
  <c r="K770" i="6"/>
  <c r="J770" i="6"/>
  <c r="I770" i="6"/>
  <c r="G770" i="6"/>
  <c r="F770" i="6"/>
  <c r="E770" i="6"/>
  <c r="D770" i="6"/>
  <c r="C770" i="6"/>
  <c r="B770" i="6"/>
  <c r="A770" i="6"/>
  <c r="L770" i="14" s="1"/>
  <c r="N769" i="6"/>
  <c r="M769" i="6"/>
  <c r="L769" i="6"/>
  <c r="K769" i="6"/>
  <c r="J769" i="6"/>
  <c r="I769" i="6"/>
  <c r="G769" i="6"/>
  <c r="F769" i="6"/>
  <c r="E769" i="6"/>
  <c r="D769" i="6"/>
  <c r="C769" i="6"/>
  <c r="B769" i="6"/>
  <c r="A769" i="6"/>
  <c r="L769" i="14" s="1"/>
  <c r="N768" i="6"/>
  <c r="M768" i="6"/>
  <c r="L768" i="6"/>
  <c r="K768" i="6"/>
  <c r="J768" i="6"/>
  <c r="I768" i="6"/>
  <c r="G768" i="6"/>
  <c r="F768" i="6"/>
  <c r="E768" i="6"/>
  <c r="D768" i="6"/>
  <c r="C768" i="6"/>
  <c r="B768" i="6"/>
  <c r="A768" i="6"/>
  <c r="L768" i="14" s="1"/>
  <c r="N767" i="6"/>
  <c r="M767" i="6"/>
  <c r="L767" i="6"/>
  <c r="K767" i="6"/>
  <c r="J767" i="6"/>
  <c r="I767" i="6"/>
  <c r="G767" i="6"/>
  <c r="F767" i="6"/>
  <c r="E767" i="6"/>
  <c r="D767" i="6"/>
  <c r="C767" i="6"/>
  <c r="B767" i="6"/>
  <c r="A767" i="6"/>
  <c r="L767" i="14" s="1"/>
  <c r="N766" i="6"/>
  <c r="M766" i="6"/>
  <c r="L766" i="6"/>
  <c r="K766" i="6"/>
  <c r="J766" i="6"/>
  <c r="I766" i="6"/>
  <c r="G766" i="6"/>
  <c r="F766" i="6"/>
  <c r="E766" i="6"/>
  <c r="D766" i="6"/>
  <c r="C766" i="6"/>
  <c r="B766" i="6"/>
  <c r="A766" i="6"/>
  <c r="L766" i="14" s="1"/>
  <c r="N765" i="6"/>
  <c r="M765" i="6"/>
  <c r="L765" i="6"/>
  <c r="K765" i="6"/>
  <c r="J765" i="6"/>
  <c r="I765" i="6"/>
  <c r="G765" i="6"/>
  <c r="F765" i="6"/>
  <c r="E765" i="6"/>
  <c r="D765" i="6"/>
  <c r="C765" i="6"/>
  <c r="B765" i="6"/>
  <c r="A765" i="6"/>
  <c r="L765" i="14" s="1"/>
  <c r="N764" i="6"/>
  <c r="M764" i="6"/>
  <c r="L764" i="6"/>
  <c r="K764" i="6"/>
  <c r="J764" i="6"/>
  <c r="I764" i="6"/>
  <c r="G764" i="6"/>
  <c r="F764" i="6"/>
  <c r="E764" i="6"/>
  <c r="D764" i="6"/>
  <c r="C764" i="6"/>
  <c r="B764" i="6"/>
  <c r="A764" i="6"/>
  <c r="L764" i="14" s="1"/>
  <c r="N763" i="6"/>
  <c r="M763" i="6"/>
  <c r="L763" i="6"/>
  <c r="K763" i="6"/>
  <c r="J763" i="6"/>
  <c r="I763" i="6"/>
  <c r="G763" i="6"/>
  <c r="F763" i="6"/>
  <c r="E763" i="6"/>
  <c r="D763" i="6"/>
  <c r="C763" i="6"/>
  <c r="B763" i="6"/>
  <c r="A763" i="6"/>
  <c r="L763" i="14" s="1"/>
  <c r="N762" i="6"/>
  <c r="M762" i="6"/>
  <c r="L762" i="6"/>
  <c r="K762" i="6"/>
  <c r="J762" i="6"/>
  <c r="I762" i="6"/>
  <c r="G762" i="6"/>
  <c r="F762" i="6"/>
  <c r="E762" i="6"/>
  <c r="D762" i="6"/>
  <c r="C762" i="6"/>
  <c r="B762" i="6"/>
  <c r="A762" i="6"/>
  <c r="L762" i="14" s="1"/>
  <c r="N761" i="6"/>
  <c r="M761" i="6"/>
  <c r="L761" i="6"/>
  <c r="K761" i="6"/>
  <c r="J761" i="6"/>
  <c r="I761" i="6"/>
  <c r="G761" i="6"/>
  <c r="F761" i="6"/>
  <c r="E761" i="6"/>
  <c r="D761" i="6"/>
  <c r="C761" i="6"/>
  <c r="B761" i="6"/>
  <c r="A761" i="6"/>
  <c r="L761" i="14" s="1"/>
  <c r="N760" i="6"/>
  <c r="M760" i="6"/>
  <c r="L760" i="6"/>
  <c r="K760" i="6"/>
  <c r="J760" i="6"/>
  <c r="I760" i="6"/>
  <c r="G760" i="6"/>
  <c r="F760" i="6"/>
  <c r="E760" i="6"/>
  <c r="D760" i="6"/>
  <c r="C760" i="6"/>
  <c r="B760" i="6"/>
  <c r="A760" i="6"/>
  <c r="L760" i="14" s="1"/>
  <c r="N759" i="6"/>
  <c r="M759" i="6"/>
  <c r="L759" i="6"/>
  <c r="K759" i="6"/>
  <c r="J759" i="6"/>
  <c r="I759" i="6"/>
  <c r="G759" i="6"/>
  <c r="F759" i="6"/>
  <c r="E759" i="6"/>
  <c r="D759" i="6"/>
  <c r="C759" i="6"/>
  <c r="B759" i="6"/>
  <c r="A759" i="6"/>
  <c r="L759" i="14" s="1"/>
  <c r="N758" i="6"/>
  <c r="M758" i="6"/>
  <c r="L758" i="6"/>
  <c r="K758" i="6"/>
  <c r="J758" i="6"/>
  <c r="I758" i="6"/>
  <c r="G758" i="6"/>
  <c r="F758" i="6"/>
  <c r="E758" i="6"/>
  <c r="D758" i="6"/>
  <c r="C758" i="6"/>
  <c r="B758" i="6"/>
  <c r="A758" i="6"/>
  <c r="L758" i="14" s="1"/>
  <c r="N757" i="6"/>
  <c r="M757" i="6"/>
  <c r="L757" i="6"/>
  <c r="K757" i="6"/>
  <c r="J757" i="6"/>
  <c r="I757" i="6"/>
  <c r="G757" i="6"/>
  <c r="F757" i="6"/>
  <c r="E757" i="6"/>
  <c r="D757" i="6"/>
  <c r="C757" i="6"/>
  <c r="B757" i="6"/>
  <c r="A757" i="6"/>
  <c r="L757" i="14" s="1"/>
  <c r="N756" i="6"/>
  <c r="M756" i="6"/>
  <c r="L756" i="6"/>
  <c r="K756" i="6"/>
  <c r="J756" i="6"/>
  <c r="I756" i="6"/>
  <c r="G756" i="6"/>
  <c r="F756" i="6"/>
  <c r="E756" i="6"/>
  <c r="D756" i="6"/>
  <c r="C756" i="6"/>
  <c r="B756" i="6"/>
  <c r="A756" i="6"/>
  <c r="L756" i="14" s="1"/>
  <c r="N755" i="6"/>
  <c r="M755" i="6"/>
  <c r="L755" i="6"/>
  <c r="K755" i="6"/>
  <c r="J755" i="6"/>
  <c r="I755" i="6"/>
  <c r="G755" i="6"/>
  <c r="F755" i="6"/>
  <c r="E755" i="6"/>
  <c r="D755" i="6"/>
  <c r="C755" i="6"/>
  <c r="B755" i="6"/>
  <c r="A755" i="6"/>
  <c r="L755" i="14" s="1"/>
  <c r="N754" i="6"/>
  <c r="M754" i="6"/>
  <c r="L754" i="6"/>
  <c r="K754" i="6"/>
  <c r="J754" i="6"/>
  <c r="I754" i="6"/>
  <c r="G754" i="6"/>
  <c r="F754" i="6"/>
  <c r="E754" i="6"/>
  <c r="D754" i="6"/>
  <c r="C754" i="6"/>
  <c r="B754" i="6"/>
  <c r="A754" i="6"/>
  <c r="L754" i="14" s="1"/>
  <c r="N753" i="6"/>
  <c r="M753" i="6"/>
  <c r="L753" i="6"/>
  <c r="K753" i="6"/>
  <c r="J753" i="6"/>
  <c r="I753" i="6"/>
  <c r="G753" i="6"/>
  <c r="F753" i="6"/>
  <c r="E753" i="6"/>
  <c r="D753" i="6"/>
  <c r="C753" i="6"/>
  <c r="B753" i="6"/>
  <c r="A753" i="6"/>
  <c r="L753" i="14" s="1"/>
  <c r="N752" i="6"/>
  <c r="M752" i="6"/>
  <c r="L752" i="6"/>
  <c r="K752" i="6"/>
  <c r="J752" i="6"/>
  <c r="I752" i="6"/>
  <c r="G752" i="6"/>
  <c r="F752" i="6"/>
  <c r="E752" i="6"/>
  <c r="D752" i="6"/>
  <c r="C752" i="6"/>
  <c r="B752" i="6"/>
  <c r="A752" i="6"/>
  <c r="L752" i="14" s="1"/>
  <c r="N751" i="6"/>
  <c r="M751" i="6"/>
  <c r="L751" i="6"/>
  <c r="K751" i="6"/>
  <c r="J751" i="6"/>
  <c r="I751" i="6"/>
  <c r="G751" i="6"/>
  <c r="F751" i="6"/>
  <c r="E751" i="6"/>
  <c r="D751" i="6"/>
  <c r="C751" i="6"/>
  <c r="B751" i="6"/>
  <c r="A751" i="6"/>
  <c r="L751" i="14" s="1"/>
  <c r="N750" i="6"/>
  <c r="M750" i="6"/>
  <c r="L750" i="6"/>
  <c r="K750" i="6"/>
  <c r="J750" i="6"/>
  <c r="I750" i="6"/>
  <c r="G750" i="6"/>
  <c r="F750" i="6"/>
  <c r="E750" i="6"/>
  <c r="D750" i="6"/>
  <c r="C750" i="6"/>
  <c r="B750" i="6"/>
  <c r="A750" i="6"/>
  <c r="L750" i="14" s="1"/>
  <c r="N749" i="6"/>
  <c r="M749" i="6"/>
  <c r="L749" i="6"/>
  <c r="K749" i="6"/>
  <c r="J749" i="6"/>
  <c r="I749" i="6"/>
  <c r="G749" i="6"/>
  <c r="F749" i="6"/>
  <c r="E749" i="6"/>
  <c r="D749" i="6"/>
  <c r="C749" i="6"/>
  <c r="B749" i="6"/>
  <c r="A749" i="6"/>
  <c r="L749" i="14" s="1"/>
  <c r="N748" i="6"/>
  <c r="M748" i="6"/>
  <c r="L748" i="6"/>
  <c r="K748" i="6"/>
  <c r="J748" i="6"/>
  <c r="I748" i="6"/>
  <c r="G748" i="6"/>
  <c r="F748" i="6"/>
  <c r="E748" i="6"/>
  <c r="D748" i="6"/>
  <c r="C748" i="6"/>
  <c r="B748" i="6"/>
  <c r="A748" i="6"/>
  <c r="L748" i="14" s="1"/>
  <c r="N747" i="6"/>
  <c r="M747" i="6"/>
  <c r="L747" i="6"/>
  <c r="K747" i="6"/>
  <c r="J747" i="6"/>
  <c r="I747" i="6"/>
  <c r="G747" i="6"/>
  <c r="F747" i="6"/>
  <c r="E747" i="6"/>
  <c r="D747" i="6"/>
  <c r="C747" i="6"/>
  <c r="B747" i="6"/>
  <c r="A747" i="6"/>
  <c r="L747" i="14" s="1"/>
  <c r="N746" i="6"/>
  <c r="M746" i="6"/>
  <c r="L746" i="6"/>
  <c r="K746" i="6"/>
  <c r="J746" i="6"/>
  <c r="I746" i="6"/>
  <c r="G746" i="6"/>
  <c r="F746" i="6"/>
  <c r="E746" i="6"/>
  <c r="D746" i="6"/>
  <c r="C746" i="6"/>
  <c r="B746" i="6"/>
  <c r="A746" i="6"/>
  <c r="L746" i="14" s="1"/>
  <c r="N745" i="6"/>
  <c r="M745" i="6"/>
  <c r="L745" i="6"/>
  <c r="K745" i="6"/>
  <c r="J745" i="6"/>
  <c r="I745" i="6"/>
  <c r="G745" i="6"/>
  <c r="F745" i="6"/>
  <c r="E745" i="6"/>
  <c r="D745" i="6"/>
  <c r="C745" i="6"/>
  <c r="B745" i="6"/>
  <c r="A745" i="6"/>
  <c r="L745" i="14" s="1"/>
  <c r="N744" i="6"/>
  <c r="M744" i="6"/>
  <c r="L744" i="6"/>
  <c r="K744" i="6"/>
  <c r="J744" i="6"/>
  <c r="I744" i="6"/>
  <c r="G744" i="6"/>
  <c r="F744" i="6"/>
  <c r="E744" i="6"/>
  <c r="D744" i="6"/>
  <c r="C744" i="6"/>
  <c r="B744" i="6"/>
  <c r="A744" i="6"/>
  <c r="L744" i="14" s="1"/>
  <c r="N743" i="6"/>
  <c r="M743" i="6"/>
  <c r="L743" i="6"/>
  <c r="K743" i="6"/>
  <c r="J743" i="6"/>
  <c r="I743" i="6"/>
  <c r="G743" i="6"/>
  <c r="F743" i="6"/>
  <c r="E743" i="6"/>
  <c r="D743" i="6"/>
  <c r="C743" i="6"/>
  <c r="B743" i="6"/>
  <c r="A743" i="6"/>
  <c r="L743" i="14" s="1"/>
  <c r="N742" i="6"/>
  <c r="M742" i="6"/>
  <c r="L742" i="6"/>
  <c r="K742" i="6"/>
  <c r="J742" i="6"/>
  <c r="I742" i="6"/>
  <c r="G742" i="6"/>
  <c r="F742" i="6"/>
  <c r="E742" i="6"/>
  <c r="D742" i="6"/>
  <c r="C742" i="6"/>
  <c r="B742" i="6"/>
  <c r="A742" i="6"/>
  <c r="L742" i="14" s="1"/>
  <c r="N741" i="6"/>
  <c r="M741" i="6"/>
  <c r="L741" i="6"/>
  <c r="K741" i="6"/>
  <c r="J741" i="6"/>
  <c r="I741" i="6"/>
  <c r="G741" i="6"/>
  <c r="F741" i="6"/>
  <c r="E741" i="6"/>
  <c r="D741" i="6"/>
  <c r="C741" i="6"/>
  <c r="B741" i="6"/>
  <c r="A741" i="6"/>
  <c r="L741" i="14" s="1"/>
  <c r="N740" i="6"/>
  <c r="M740" i="6"/>
  <c r="L740" i="6"/>
  <c r="K740" i="6"/>
  <c r="J740" i="6"/>
  <c r="I740" i="6"/>
  <c r="G740" i="6"/>
  <c r="F740" i="6"/>
  <c r="E740" i="6"/>
  <c r="D740" i="6"/>
  <c r="C740" i="6"/>
  <c r="B740" i="6"/>
  <c r="A740" i="6"/>
  <c r="L740" i="14" s="1"/>
  <c r="N739" i="6"/>
  <c r="M739" i="6"/>
  <c r="L739" i="6"/>
  <c r="K739" i="6"/>
  <c r="J739" i="6"/>
  <c r="I739" i="6"/>
  <c r="G739" i="6"/>
  <c r="F739" i="6"/>
  <c r="E739" i="6"/>
  <c r="D739" i="6"/>
  <c r="C739" i="6"/>
  <c r="B739" i="6"/>
  <c r="A739" i="6"/>
  <c r="L739" i="14" s="1"/>
  <c r="N738" i="6"/>
  <c r="M738" i="6"/>
  <c r="L738" i="6"/>
  <c r="K738" i="6"/>
  <c r="J738" i="6"/>
  <c r="I738" i="6"/>
  <c r="G738" i="6"/>
  <c r="F738" i="6"/>
  <c r="E738" i="6"/>
  <c r="D738" i="6"/>
  <c r="C738" i="6"/>
  <c r="B738" i="6"/>
  <c r="A738" i="6"/>
  <c r="L738" i="14" s="1"/>
  <c r="N737" i="6"/>
  <c r="M737" i="6"/>
  <c r="L737" i="6"/>
  <c r="K737" i="6"/>
  <c r="J737" i="6"/>
  <c r="I737" i="6"/>
  <c r="G737" i="6"/>
  <c r="F737" i="6"/>
  <c r="E737" i="6"/>
  <c r="D737" i="6"/>
  <c r="C737" i="6"/>
  <c r="B737" i="6"/>
  <c r="A737" i="6"/>
  <c r="L737" i="14" s="1"/>
  <c r="N736" i="6"/>
  <c r="M736" i="6"/>
  <c r="L736" i="6"/>
  <c r="K736" i="6"/>
  <c r="J736" i="6"/>
  <c r="I736" i="6"/>
  <c r="G736" i="6"/>
  <c r="F736" i="6"/>
  <c r="E736" i="6"/>
  <c r="D736" i="6"/>
  <c r="C736" i="6"/>
  <c r="B736" i="6"/>
  <c r="A736" i="6"/>
  <c r="L736" i="14" s="1"/>
  <c r="N735" i="6"/>
  <c r="M735" i="6"/>
  <c r="L735" i="6"/>
  <c r="K735" i="6"/>
  <c r="J735" i="6"/>
  <c r="I735" i="6"/>
  <c r="G735" i="6"/>
  <c r="F735" i="6"/>
  <c r="E735" i="6"/>
  <c r="D735" i="6"/>
  <c r="C735" i="6"/>
  <c r="B735" i="6"/>
  <c r="A735" i="6"/>
  <c r="L735" i="14" s="1"/>
  <c r="N734" i="6"/>
  <c r="M734" i="6"/>
  <c r="L734" i="6"/>
  <c r="K734" i="6"/>
  <c r="J734" i="6"/>
  <c r="I734" i="6"/>
  <c r="G734" i="6"/>
  <c r="F734" i="6"/>
  <c r="E734" i="6"/>
  <c r="D734" i="6"/>
  <c r="C734" i="6"/>
  <c r="B734" i="6"/>
  <c r="A734" i="6"/>
  <c r="L734" i="14" s="1"/>
  <c r="N733" i="6"/>
  <c r="M733" i="6"/>
  <c r="L733" i="6"/>
  <c r="K733" i="6"/>
  <c r="J733" i="6"/>
  <c r="I733" i="6"/>
  <c r="G733" i="6"/>
  <c r="F733" i="6"/>
  <c r="E733" i="6"/>
  <c r="D733" i="6"/>
  <c r="C733" i="6"/>
  <c r="B733" i="6"/>
  <c r="A733" i="6"/>
  <c r="L733" i="14" s="1"/>
  <c r="N732" i="6"/>
  <c r="M732" i="6"/>
  <c r="L732" i="6"/>
  <c r="K732" i="6"/>
  <c r="J732" i="6"/>
  <c r="I732" i="6"/>
  <c r="G732" i="6"/>
  <c r="F732" i="6"/>
  <c r="E732" i="6"/>
  <c r="D732" i="6"/>
  <c r="C732" i="6"/>
  <c r="B732" i="6"/>
  <c r="A732" i="6"/>
  <c r="L732" i="14" s="1"/>
  <c r="N731" i="6"/>
  <c r="M731" i="6"/>
  <c r="L731" i="6"/>
  <c r="K731" i="6"/>
  <c r="J731" i="6"/>
  <c r="I731" i="6"/>
  <c r="G731" i="6"/>
  <c r="F731" i="6"/>
  <c r="E731" i="6"/>
  <c r="D731" i="6"/>
  <c r="C731" i="6"/>
  <c r="B731" i="6"/>
  <c r="A731" i="6"/>
  <c r="L731" i="14" s="1"/>
  <c r="N730" i="6"/>
  <c r="M730" i="6"/>
  <c r="L730" i="6"/>
  <c r="K730" i="6"/>
  <c r="J730" i="6"/>
  <c r="I730" i="6"/>
  <c r="G730" i="6"/>
  <c r="F730" i="6"/>
  <c r="E730" i="6"/>
  <c r="D730" i="6"/>
  <c r="C730" i="6"/>
  <c r="B730" i="6"/>
  <c r="A730" i="6"/>
  <c r="L730" i="14" s="1"/>
  <c r="N729" i="6"/>
  <c r="M729" i="6"/>
  <c r="L729" i="6"/>
  <c r="K729" i="6"/>
  <c r="J729" i="6"/>
  <c r="I729" i="6"/>
  <c r="G729" i="6"/>
  <c r="F729" i="6"/>
  <c r="E729" i="6"/>
  <c r="D729" i="6"/>
  <c r="C729" i="6"/>
  <c r="B729" i="6"/>
  <c r="A729" i="6"/>
  <c r="L729" i="14" s="1"/>
  <c r="N728" i="6"/>
  <c r="M728" i="6"/>
  <c r="L728" i="6"/>
  <c r="K728" i="6"/>
  <c r="J728" i="6"/>
  <c r="I728" i="6"/>
  <c r="G728" i="6"/>
  <c r="F728" i="6"/>
  <c r="E728" i="6"/>
  <c r="D728" i="6"/>
  <c r="C728" i="6"/>
  <c r="B728" i="6"/>
  <c r="A728" i="6"/>
  <c r="L728" i="14" s="1"/>
  <c r="N727" i="6"/>
  <c r="M727" i="6"/>
  <c r="L727" i="6"/>
  <c r="K727" i="6"/>
  <c r="J727" i="6"/>
  <c r="I727" i="6"/>
  <c r="G727" i="6"/>
  <c r="F727" i="6"/>
  <c r="E727" i="6"/>
  <c r="D727" i="6"/>
  <c r="C727" i="6"/>
  <c r="B727" i="6"/>
  <c r="A727" i="6"/>
  <c r="L727" i="14" s="1"/>
  <c r="N726" i="6"/>
  <c r="M726" i="6"/>
  <c r="L726" i="6"/>
  <c r="K726" i="6"/>
  <c r="J726" i="6"/>
  <c r="I726" i="6"/>
  <c r="G726" i="6"/>
  <c r="F726" i="6"/>
  <c r="E726" i="6"/>
  <c r="D726" i="6"/>
  <c r="C726" i="6"/>
  <c r="B726" i="6"/>
  <c r="A726" i="6"/>
  <c r="L726" i="14" s="1"/>
  <c r="N725" i="6"/>
  <c r="M725" i="6"/>
  <c r="L725" i="6"/>
  <c r="K725" i="6"/>
  <c r="J725" i="6"/>
  <c r="I725" i="6"/>
  <c r="G725" i="6"/>
  <c r="F725" i="6"/>
  <c r="E725" i="6"/>
  <c r="D725" i="6"/>
  <c r="C725" i="6"/>
  <c r="B725" i="6"/>
  <c r="A725" i="6"/>
  <c r="L725" i="14" s="1"/>
  <c r="N724" i="6"/>
  <c r="M724" i="6"/>
  <c r="L724" i="6"/>
  <c r="K724" i="6"/>
  <c r="J724" i="6"/>
  <c r="I724" i="6"/>
  <c r="G724" i="6"/>
  <c r="F724" i="6"/>
  <c r="E724" i="6"/>
  <c r="D724" i="6"/>
  <c r="C724" i="6"/>
  <c r="B724" i="6"/>
  <c r="A724" i="6"/>
  <c r="L724" i="14" s="1"/>
  <c r="N723" i="6"/>
  <c r="M723" i="6"/>
  <c r="L723" i="6"/>
  <c r="K723" i="6"/>
  <c r="J723" i="6"/>
  <c r="I723" i="6"/>
  <c r="G723" i="6"/>
  <c r="F723" i="6"/>
  <c r="E723" i="6"/>
  <c r="D723" i="6"/>
  <c r="C723" i="6"/>
  <c r="B723" i="6"/>
  <c r="A723" i="6"/>
  <c r="L723" i="14" s="1"/>
  <c r="N722" i="6"/>
  <c r="M722" i="6"/>
  <c r="L722" i="6"/>
  <c r="K722" i="6"/>
  <c r="J722" i="6"/>
  <c r="I722" i="6"/>
  <c r="G722" i="6"/>
  <c r="F722" i="6"/>
  <c r="E722" i="6"/>
  <c r="D722" i="6"/>
  <c r="C722" i="6"/>
  <c r="B722" i="6"/>
  <c r="A722" i="6"/>
  <c r="L722" i="14" s="1"/>
  <c r="N721" i="6"/>
  <c r="M721" i="6"/>
  <c r="L721" i="6"/>
  <c r="K721" i="6"/>
  <c r="J721" i="6"/>
  <c r="I721" i="6"/>
  <c r="G721" i="6"/>
  <c r="F721" i="6"/>
  <c r="E721" i="6"/>
  <c r="D721" i="6"/>
  <c r="C721" i="6"/>
  <c r="B721" i="6"/>
  <c r="A721" i="6"/>
  <c r="L721" i="14" s="1"/>
  <c r="N720" i="6"/>
  <c r="M720" i="6"/>
  <c r="L720" i="6"/>
  <c r="K720" i="6"/>
  <c r="J720" i="6"/>
  <c r="I720" i="6"/>
  <c r="G720" i="6"/>
  <c r="F720" i="6"/>
  <c r="E720" i="6"/>
  <c r="D720" i="6"/>
  <c r="C720" i="6"/>
  <c r="B720" i="6"/>
  <c r="A720" i="6"/>
  <c r="L720" i="14" s="1"/>
  <c r="N719" i="6"/>
  <c r="M719" i="6"/>
  <c r="L719" i="6"/>
  <c r="K719" i="6"/>
  <c r="J719" i="6"/>
  <c r="I719" i="6"/>
  <c r="G719" i="6"/>
  <c r="F719" i="6"/>
  <c r="E719" i="6"/>
  <c r="D719" i="6"/>
  <c r="C719" i="6"/>
  <c r="B719" i="6"/>
  <c r="A719" i="6"/>
  <c r="L719" i="14" s="1"/>
  <c r="N718" i="6"/>
  <c r="M718" i="6"/>
  <c r="L718" i="6"/>
  <c r="K718" i="6"/>
  <c r="J718" i="6"/>
  <c r="I718" i="6"/>
  <c r="G718" i="6"/>
  <c r="F718" i="6"/>
  <c r="E718" i="6"/>
  <c r="D718" i="6"/>
  <c r="C718" i="6"/>
  <c r="B718" i="6"/>
  <c r="A718" i="6"/>
  <c r="L718" i="14" s="1"/>
  <c r="N717" i="6"/>
  <c r="M717" i="6"/>
  <c r="L717" i="6"/>
  <c r="K717" i="6"/>
  <c r="J717" i="6"/>
  <c r="I717" i="6"/>
  <c r="G717" i="6"/>
  <c r="F717" i="6"/>
  <c r="E717" i="6"/>
  <c r="D717" i="6"/>
  <c r="C717" i="6"/>
  <c r="B717" i="6"/>
  <c r="A717" i="6"/>
  <c r="L717" i="14" s="1"/>
  <c r="N716" i="6"/>
  <c r="M716" i="6"/>
  <c r="L716" i="6"/>
  <c r="K716" i="6"/>
  <c r="J716" i="6"/>
  <c r="I716" i="6"/>
  <c r="G716" i="6"/>
  <c r="F716" i="6"/>
  <c r="E716" i="6"/>
  <c r="D716" i="6"/>
  <c r="C716" i="6"/>
  <c r="B716" i="6"/>
  <c r="A716" i="6"/>
  <c r="L716" i="14" s="1"/>
  <c r="N715" i="6"/>
  <c r="M715" i="6"/>
  <c r="L715" i="6"/>
  <c r="K715" i="6"/>
  <c r="J715" i="6"/>
  <c r="I715" i="6"/>
  <c r="G715" i="6"/>
  <c r="F715" i="6"/>
  <c r="E715" i="6"/>
  <c r="D715" i="6"/>
  <c r="C715" i="6"/>
  <c r="B715" i="6"/>
  <c r="A715" i="6"/>
  <c r="L715" i="14" s="1"/>
  <c r="N714" i="6"/>
  <c r="M714" i="6"/>
  <c r="L714" i="6"/>
  <c r="K714" i="6"/>
  <c r="J714" i="6"/>
  <c r="I714" i="6"/>
  <c r="G714" i="6"/>
  <c r="F714" i="6"/>
  <c r="E714" i="6"/>
  <c r="D714" i="6"/>
  <c r="C714" i="6"/>
  <c r="B714" i="6"/>
  <c r="A714" i="6"/>
  <c r="L714" i="14" s="1"/>
  <c r="N713" i="6"/>
  <c r="M713" i="6"/>
  <c r="L713" i="6"/>
  <c r="K713" i="6"/>
  <c r="J713" i="6"/>
  <c r="I713" i="6"/>
  <c r="G713" i="6"/>
  <c r="F713" i="6"/>
  <c r="E713" i="6"/>
  <c r="D713" i="6"/>
  <c r="C713" i="6"/>
  <c r="B713" i="6"/>
  <c r="A713" i="6"/>
  <c r="L713" i="14" s="1"/>
  <c r="N712" i="6"/>
  <c r="M712" i="6"/>
  <c r="L712" i="6"/>
  <c r="K712" i="6"/>
  <c r="J712" i="6"/>
  <c r="I712" i="6"/>
  <c r="G712" i="6"/>
  <c r="F712" i="6"/>
  <c r="E712" i="6"/>
  <c r="D712" i="6"/>
  <c r="C712" i="6"/>
  <c r="B712" i="6"/>
  <c r="A712" i="6"/>
  <c r="L712" i="14" s="1"/>
  <c r="N711" i="6"/>
  <c r="M711" i="6"/>
  <c r="L711" i="6"/>
  <c r="K711" i="6"/>
  <c r="J711" i="6"/>
  <c r="I711" i="6"/>
  <c r="G711" i="6"/>
  <c r="F711" i="6"/>
  <c r="E711" i="6"/>
  <c r="D711" i="6"/>
  <c r="C711" i="6"/>
  <c r="B711" i="6"/>
  <c r="A711" i="6"/>
  <c r="L711" i="14" s="1"/>
  <c r="N710" i="6"/>
  <c r="M710" i="6"/>
  <c r="L710" i="6"/>
  <c r="K710" i="6"/>
  <c r="J710" i="6"/>
  <c r="I710" i="6"/>
  <c r="G710" i="6"/>
  <c r="F710" i="6"/>
  <c r="E710" i="6"/>
  <c r="D710" i="6"/>
  <c r="C710" i="6"/>
  <c r="B710" i="6"/>
  <c r="A710" i="6"/>
  <c r="L710" i="14" s="1"/>
  <c r="N709" i="6"/>
  <c r="M709" i="6"/>
  <c r="L709" i="6"/>
  <c r="K709" i="6"/>
  <c r="J709" i="6"/>
  <c r="I709" i="6"/>
  <c r="G709" i="6"/>
  <c r="F709" i="6"/>
  <c r="E709" i="6"/>
  <c r="D709" i="6"/>
  <c r="C709" i="6"/>
  <c r="B709" i="6"/>
  <c r="A709" i="6"/>
  <c r="L709" i="14" s="1"/>
  <c r="N708" i="6"/>
  <c r="M708" i="6"/>
  <c r="L708" i="6"/>
  <c r="K708" i="6"/>
  <c r="J708" i="6"/>
  <c r="I708" i="6"/>
  <c r="G708" i="6"/>
  <c r="F708" i="6"/>
  <c r="E708" i="6"/>
  <c r="D708" i="6"/>
  <c r="C708" i="6"/>
  <c r="B708" i="6"/>
  <c r="A708" i="6"/>
  <c r="L708" i="14" s="1"/>
  <c r="N707" i="6"/>
  <c r="M707" i="6"/>
  <c r="L707" i="6"/>
  <c r="K707" i="6"/>
  <c r="J707" i="6"/>
  <c r="I707" i="6"/>
  <c r="G707" i="6"/>
  <c r="F707" i="6"/>
  <c r="E707" i="6"/>
  <c r="D707" i="6"/>
  <c r="C707" i="6"/>
  <c r="B707" i="6"/>
  <c r="A707" i="6"/>
  <c r="L707" i="14" s="1"/>
  <c r="N706" i="6"/>
  <c r="M706" i="6"/>
  <c r="L706" i="6"/>
  <c r="K706" i="6"/>
  <c r="J706" i="6"/>
  <c r="I706" i="6"/>
  <c r="G706" i="6"/>
  <c r="F706" i="6"/>
  <c r="E706" i="6"/>
  <c r="D706" i="6"/>
  <c r="C706" i="6"/>
  <c r="B706" i="6"/>
  <c r="A706" i="6"/>
  <c r="L706" i="14" s="1"/>
  <c r="N705" i="6"/>
  <c r="M705" i="6"/>
  <c r="L705" i="6"/>
  <c r="K705" i="6"/>
  <c r="J705" i="6"/>
  <c r="I705" i="6"/>
  <c r="G705" i="6"/>
  <c r="F705" i="6"/>
  <c r="E705" i="6"/>
  <c r="D705" i="6"/>
  <c r="C705" i="6"/>
  <c r="B705" i="6"/>
  <c r="A705" i="6"/>
  <c r="L705" i="14" s="1"/>
  <c r="N704" i="6"/>
  <c r="M704" i="6"/>
  <c r="L704" i="6"/>
  <c r="K704" i="6"/>
  <c r="J704" i="6"/>
  <c r="I704" i="6"/>
  <c r="G704" i="6"/>
  <c r="F704" i="6"/>
  <c r="E704" i="6"/>
  <c r="D704" i="6"/>
  <c r="C704" i="6"/>
  <c r="B704" i="6"/>
  <c r="A704" i="6"/>
  <c r="L704" i="14" s="1"/>
  <c r="N703" i="6"/>
  <c r="M703" i="6"/>
  <c r="L703" i="6"/>
  <c r="K703" i="6"/>
  <c r="J703" i="6"/>
  <c r="I703" i="6"/>
  <c r="G703" i="6"/>
  <c r="F703" i="6"/>
  <c r="E703" i="6"/>
  <c r="D703" i="6"/>
  <c r="C703" i="6"/>
  <c r="B703" i="6"/>
  <c r="A703" i="6"/>
  <c r="L703" i="14" s="1"/>
  <c r="N702" i="6"/>
  <c r="M702" i="6"/>
  <c r="L702" i="6"/>
  <c r="K702" i="6"/>
  <c r="J702" i="6"/>
  <c r="I702" i="6"/>
  <c r="G702" i="6"/>
  <c r="F702" i="6"/>
  <c r="E702" i="6"/>
  <c r="D702" i="6"/>
  <c r="C702" i="6"/>
  <c r="B702" i="6"/>
  <c r="A702" i="6"/>
  <c r="L702" i="14" s="1"/>
  <c r="N701" i="6"/>
  <c r="M701" i="6"/>
  <c r="L701" i="6"/>
  <c r="K701" i="6"/>
  <c r="J701" i="6"/>
  <c r="I701" i="6"/>
  <c r="G701" i="6"/>
  <c r="F701" i="6"/>
  <c r="E701" i="6"/>
  <c r="D701" i="6"/>
  <c r="C701" i="6"/>
  <c r="B701" i="6"/>
  <c r="A701" i="6"/>
  <c r="L701" i="14" s="1"/>
  <c r="N700" i="6"/>
  <c r="M700" i="6"/>
  <c r="L700" i="6"/>
  <c r="K700" i="6"/>
  <c r="J700" i="6"/>
  <c r="I700" i="6"/>
  <c r="G700" i="6"/>
  <c r="F700" i="6"/>
  <c r="E700" i="6"/>
  <c r="D700" i="6"/>
  <c r="C700" i="6"/>
  <c r="B700" i="6"/>
  <c r="A700" i="6"/>
  <c r="L700" i="14" s="1"/>
  <c r="N699" i="6"/>
  <c r="M699" i="6"/>
  <c r="L699" i="6"/>
  <c r="K699" i="6"/>
  <c r="J699" i="6"/>
  <c r="I699" i="6"/>
  <c r="G699" i="6"/>
  <c r="F699" i="6"/>
  <c r="E699" i="6"/>
  <c r="D699" i="6"/>
  <c r="C699" i="6"/>
  <c r="B699" i="6"/>
  <c r="A699" i="6"/>
  <c r="L699" i="14" s="1"/>
  <c r="N698" i="6"/>
  <c r="M698" i="6"/>
  <c r="L698" i="6"/>
  <c r="K698" i="6"/>
  <c r="J698" i="6"/>
  <c r="I698" i="6"/>
  <c r="G698" i="6"/>
  <c r="F698" i="6"/>
  <c r="E698" i="6"/>
  <c r="D698" i="6"/>
  <c r="C698" i="6"/>
  <c r="B698" i="6"/>
  <c r="A698" i="6"/>
  <c r="L698" i="14" s="1"/>
  <c r="N697" i="6"/>
  <c r="M697" i="6"/>
  <c r="L697" i="6"/>
  <c r="K697" i="6"/>
  <c r="J697" i="6"/>
  <c r="I697" i="6"/>
  <c r="G697" i="6"/>
  <c r="F697" i="6"/>
  <c r="E697" i="6"/>
  <c r="D697" i="6"/>
  <c r="C697" i="6"/>
  <c r="B697" i="6"/>
  <c r="A697" i="6"/>
  <c r="L697" i="14" s="1"/>
  <c r="N696" i="6"/>
  <c r="M696" i="6"/>
  <c r="L696" i="6"/>
  <c r="K696" i="6"/>
  <c r="J696" i="6"/>
  <c r="I696" i="6"/>
  <c r="G696" i="6"/>
  <c r="F696" i="6"/>
  <c r="E696" i="6"/>
  <c r="D696" i="6"/>
  <c r="C696" i="6"/>
  <c r="B696" i="6"/>
  <c r="A696" i="6"/>
  <c r="L696" i="14" s="1"/>
  <c r="N695" i="6"/>
  <c r="M695" i="6"/>
  <c r="L695" i="6"/>
  <c r="K695" i="6"/>
  <c r="J695" i="6"/>
  <c r="I695" i="6"/>
  <c r="G695" i="6"/>
  <c r="F695" i="6"/>
  <c r="E695" i="6"/>
  <c r="D695" i="6"/>
  <c r="C695" i="6"/>
  <c r="B695" i="6"/>
  <c r="A695" i="6"/>
  <c r="L695" i="14" s="1"/>
  <c r="N694" i="6"/>
  <c r="M694" i="6"/>
  <c r="L694" i="6"/>
  <c r="K694" i="6"/>
  <c r="J694" i="6"/>
  <c r="I694" i="6"/>
  <c r="G694" i="6"/>
  <c r="F694" i="6"/>
  <c r="E694" i="6"/>
  <c r="D694" i="6"/>
  <c r="C694" i="6"/>
  <c r="B694" i="6"/>
  <c r="A694" i="6"/>
  <c r="L694" i="14" s="1"/>
  <c r="N693" i="6"/>
  <c r="M693" i="6"/>
  <c r="L693" i="6"/>
  <c r="K693" i="6"/>
  <c r="J693" i="6"/>
  <c r="I693" i="6"/>
  <c r="G693" i="6"/>
  <c r="F693" i="6"/>
  <c r="E693" i="6"/>
  <c r="D693" i="6"/>
  <c r="C693" i="6"/>
  <c r="B693" i="6"/>
  <c r="A693" i="6"/>
  <c r="L693" i="14" s="1"/>
  <c r="N692" i="6"/>
  <c r="M692" i="6"/>
  <c r="L692" i="6"/>
  <c r="K692" i="6"/>
  <c r="J692" i="6"/>
  <c r="I692" i="6"/>
  <c r="G692" i="6"/>
  <c r="F692" i="6"/>
  <c r="E692" i="6"/>
  <c r="D692" i="6"/>
  <c r="C692" i="6"/>
  <c r="B692" i="6"/>
  <c r="A692" i="6"/>
  <c r="L692" i="14" s="1"/>
  <c r="N691" i="6"/>
  <c r="M691" i="6"/>
  <c r="L691" i="6"/>
  <c r="K691" i="6"/>
  <c r="J691" i="6"/>
  <c r="I691" i="6"/>
  <c r="G691" i="6"/>
  <c r="F691" i="6"/>
  <c r="E691" i="6"/>
  <c r="D691" i="6"/>
  <c r="C691" i="6"/>
  <c r="B691" i="6"/>
  <c r="A691" i="6"/>
  <c r="L691" i="14" s="1"/>
  <c r="N690" i="6"/>
  <c r="M690" i="6"/>
  <c r="L690" i="6"/>
  <c r="K690" i="6"/>
  <c r="J690" i="6"/>
  <c r="I690" i="6"/>
  <c r="G690" i="6"/>
  <c r="F690" i="6"/>
  <c r="E690" i="6"/>
  <c r="D690" i="6"/>
  <c r="C690" i="6"/>
  <c r="B690" i="6"/>
  <c r="A690" i="6"/>
  <c r="L690" i="14" s="1"/>
  <c r="N689" i="6"/>
  <c r="M689" i="6"/>
  <c r="L689" i="6"/>
  <c r="K689" i="6"/>
  <c r="J689" i="6"/>
  <c r="I689" i="6"/>
  <c r="G689" i="6"/>
  <c r="F689" i="6"/>
  <c r="E689" i="6"/>
  <c r="D689" i="6"/>
  <c r="C689" i="6"/>
  <c r="B689" i="6"/>
  <c r="A689" i="6"/>
  <c r="L689" i="14" s="1"/>
  <c r="N688" i="6"/>
  <c r="M688" i="6"/>
  <c r="L688" i="6"/>
  <c r="K688" i="6"/>
  <c r="J688" i="6"/>
  <c r="I688" i="6"/>
  <c r="G688" i="6"/>
  <c r="F688" i="6"/>
  <c r="E688" i="6"/>
  <c r="D688" i="6"/>
  <c r="C688" i="6"/>
  <c r="B688" i="6"/>
  <c r="A688" i="6"/>
  <c r="L688" i="14" s="1"/>
  <c r="N687" i="6"/>
  <c r="M687" i="6"/>
  <c r="L687" i="6"/>
  <c r="K687" i="6"/>
  <c r="J687" i="6"/>
  <c r="I687" i="6"/>
  <c r="G687" i="6"/>
  <c r="F687" i="6"/>
  <c r="E687" i="6"/>
  <c r="D687" i="6"/>
  <c r="C687" i="6"/>
  <c r="B687" i="6"/>
  <c r="A687" i="6"/>
  <c r="L687" i="14" s="1"/>
  <c r="N686" i="6"/>
  <c r="M686" i="6"/>
  <c r="L686" i="6"/>
  <c r="K686" i="6"/>
  <c r="J686" i="6"/>
  <c r="I686" i="6"/>
  <c r="G686" i="6"/>
  <c r="F686" i="6"/>
  <c r="E686" i="6"/>
  <c r="D686" i="6"/>
  <c r="C686" i="6"/>
  <c r="B686" i="6"/>
  <c r="A686" i="6"/>
  <c r="L686" i="14" s="1"/>
  <c r="N685" i="6"/>
  <c r="M685" i="6"/>
  <c r="L685" i="6"/>
  <c r="K685" i="6"/>
  <c r="J685" i="6"/>
  <c r="I685" i="6"/>
  <c r="G685" i="6"/>
  <c r="F685" i="6"/>
  <c r="E685" i="6"/>
  <c r="D685" i="6"/>
  <c r="C685" i="6"/>
  <c r="B685" i="6"/>
  <c r="A685" i="6"/>
  <c r="L685" i="14" s="1"/>
  <c r="N684" i="6"/>
  <c r="M684" i="6"/>
  <c r="L684" i="6"/>
  <c r="K684" i="6"/>
  <c r="J684" i="6"/>
  <c r="I684" i="6"/>
  <c r="G684" i="6"/>
  <c r="F684" i="6"/>
  <c r="E684" i="6"/>
  <c r="D684" i="6"/>
  <c r="C684" i="6"/>
  <c r="B684" i="6"/>
  <c r="A684" i="6"/>
  <c r="L684" i="14" s="1"/>
  <c r="N683" i="6"/>
  <c r="M683" i="6"/>
  <c r="L683" i="6"/>
  <c r="K683" i="6"/>
  <c r="J683" i="6"/>
  <c r="I683" i="6"/>
  <c r="G683" i="6"/>
  <c r="F683" i="6"/>
  <c r="E683" i="6"/>
  <c r="D683" i="6"/>
  <c r="C683" i="6"/>
  <c r="B683" i="6"/>
  <c r="A683" i="6"/>
  <c r="L683" i="14" s="1"/>
  <c r="N682" i="6"/>
  <c r="M682" i="6"/>
  <c r="L682" i="6"/>
  <c r="K682" i="6"/>
  <c r="J682" i="6"/>
  <c r="I682" i="6"/>
  <c r="G682" i="6"/>
  <c r="F682" i="6"/>
  <c r="E682" i="6"/>
  <c r="D682" i="6"/>
  <c r="C682" i="6"/>
  <c r="B682" i="6"/>
  <c r="A682" i="6"/>
  <c r="L682" i="14" s="1"/>
  <c r="N681" i="6"/>
  <c r="M681" i="6"/>
  <c r="L681" i="6"/>
  <c r="K681" i="6"/>
  <c r="J681" i="6"/>
  <c r="I681" i="6"/>
  <c r="G681" i="6"/>
  <c r="F681" i="6"/>
  <c r="E681" i="6"/>
  <c r="D681" i="6"/>
  <c r="C681" i="6"/>
  <c r="B681" i="6"/>
  <c r="A681" i="6"/>
  <c r="L681" i="14" s="1"/>
  <c r="N680" i="6"/>
  <c r="M680" i="6"/>
  <c r="L680" i="6"/>
  <c r="K680" i="6"/>
  <c r="J680" i="6"/>
  <c r="I680" i="6"/>
  <c r="G680" i="6"/>
  <c r="F680" i="6"/>
  <c r="E680" i="6"/>
  <c r="D680" i="6"/>
  <c r="C680" i="6"/>
  <c r="B680" i="6"/>
  <c r="A680" i="6"/>
  <c r="L680" i="14" s="1"/>
  <c r="N679" i="6"/>
  <c r="M679" i="6"/>
  <c r="L679" i="6"/>
  <c r="K679" i="6"/>
  <c r="J679" i="6"/>
  <c r="I679" i="6"/>
  <c r="G679" i="6"/>
  <c r="F679" i="6"/>
  <c r="E679" i="6"/>
  <c r="D679" i="6"/>
  <c r="C679" i="6"/>
  <c r="B679" i="6"/>
  <c r="A679" i="6"/>
  <c r="L679" i="14" s="1"/>
  <c r="N678" i="6"/>
  <c r="M678" i="6"/>
  <c r="L678" i="6"/>
  <c r="K678" i="6"/>
  <c r="J678" i="6"/>
  <c r="I678" i="6"/>
  <c r="G678" i="6"/>
  <c r="F678" i="6"/>
  <c r="E678" i="6"/>
  <c r="D678" i="6"/>
  <c r="C678" i="6"/>
  <c r="B678" i="6"/>
  <c r="A678" i="6"/>
  <c r="L678" i="14" s="1"/>
  <c r="N677" i="6"/>
  <c r="M677" i="6"/>
  <c r="L677" i="6"/>
  <c r="K677" i="6"/>
  <c r="J677" i="6"/>
  <c r="I677" i="6"/>
  <c r="G677" i="6"/>
  <c r="F677" i="6"/>
  <c r="E677" i="6"/>
  <c r="D677" i="6"/>
  <c r="C677" i="6"/>
  <c r="B677" i="6"/>
  <c r="A677" i="6"/>
  <c r="L677" i="14" s="1"/>
  <c r="N676" i="6"/>
  <c r="M676" i="6"/>
  <c r="L676" i="6"/>
  <c r="K676" i="6"/>
  <c r="J676" i="6"/>
  <c r="I676" i="6"/>
  <c r="G676" i="6"/>
  <c r="F676" i="6"/>
  <c r="E676" i="6"/>
  <c r="D676" i="6"/>
  <c r="C676" i="6"/>
  <c r="B676" i="6"/>
  <c r="A676" i="6"/>
  <c r="L676" i="14" s="1"/>
  <c r="N675" i="6"/>
  <c r="M675" i="6"/>
  <c r="L675" i="6"/>
  <c r="K675" i="6"/>
  <c r="J675" i="6"/>
  <c r="I675" i="6"/>
  <c r="G675" i="6"/>
  <c r="F675" i="6"/>
  <c r="E675" i="6"/>
  <c r="D675" i="6"/>
  <c r="C675" i="6"/>
  <c r="B675" i="6"/>
  <c r="A675" i="6"/>
  <c r="L675" i="14" s="1"/>
  <c r="N674" i="6"/>
  <c r="M674" i="6"/>
  <c r="L674" i="6"/>
  <c r="K674" i="6"/>
  <c r="J674" i="6"/>
  <c r="I674" i="6"/>
  <c r="G674" i="6"/>
  <c r="F674" i="6"/>
  <c r="E674" i="6"/>
  <c r="D674" i="6"/>
  <c r="C674" i="6"/>
  <c r="B674" i="6"/>
  <c r="A674" i="6"/>
  <c r="L674" i="14" s="1"/>
  <c r="N673" i="6"/>
  <c r="M673" i="6"/>
  <c r="L673" i="6"/>
  <c r="K673" i="6"/>
  <c r="J673" i="6"/>
  <c r="I673" i="6"/>
  <c r="G673" i="6"/>
  <c r="F673" i="6"/>
  <c r="E673" i="6"/>
  <c r="D673" i="6"/>
  <c r="C673" i="6"/>
  <c r="B673" i="6"/>
  <c r="A673" i="6"/>
  <c r="L673" i="14" s="1"/>
  <c r="N672" i="6"/>
  <c r="M672" i="6"/>
  <c r="L672" i="6"/>
  <c r="K672" i="6"/>
  <c r="J672" i="6"/>
  <c r="I672" i="6"/>
  <c r="G672" i="6"/>
  <c r="F672" i="6"/>
  <c r="E672" i="6"/>
  <c r="D672" i="6"/>
  <c r="C672" i="6"/>
  <c r="B672" i="6"/>
  <c r="A672" i="6"/>
  <c r="L672" i="14" s="1"/>
  <c r="N671" i="6"/>
  <c r="M671" i="6"/>
  <c r="L671" i="6"/>
  <c r="K671" i="6"/>
  <c r="J671" i="6"/>
  <c r="I671" i="6"/>
  <c r="G671" i="6"/>
  <c r="F671" i="6"/>
  <c r="E671" i="6"/>
  <c r="D671" i="6"/>
  <c r="C671" i="6"/>
  <c r="B671" i="6"/>
  <c r="A671" i="6"/>
  <c r="L671" i="14" s="1"/>
  <c r="N670" i="6"/>
  <c r="M670" i="6"/>
  <c r="L670" i="6"/>
  <c r="K670" i="6"/>
  <c r="J670" i="6"/>
  <c r="I670" i="6"/>
  <c r="G670" i="6"/>
  <c r="F670" i="6"/>
  <c r="E670" i="6"/>
  <c r="D670" i="6"/>
  <c r="C670" i="6"/>
  <c r="B670" i="6"/>
  <c r="A670" i="6"/>
  <c r="L670" i="14" s="1"/>
  <c r="N669" i="6"/>
  <c r="M669" i="6"/>
  <c r="L669" i="6"/>
  <c r="K669" i="6"/>
  <c r="J669" i="6"/>
  <c r="I669" i="6"/>
  <c r="G669" i="6"/>
  <c r="F669" i="6"/>
  <c r="E669" i="6"/>
  <c r="D669" i="6"/>
  <c r="C669" i="6"/>
  <c r="B669" i="6"/>
  <c r="A669" i="6"/>
  <c r="L669" i="14" s="1"/>
  <c r="N668" i="6"/>
  <c r="M668" i="6"/>
  <c r="L668" i="6"/>
  <c r="K668" i="6"/>
  <c r="J668" i="6"/>
  <c r="I668" i="6"/>
  <c r="G668" i="6"/>
  <c r="F668" i="6"/>
  <c r="E668" i="6"/>
  <c r="D668" i="6"/>
  <c r="C668" i="6"/>
  <c r="B668" i="6"/>
  <c r="A668" i="6"/>
  <c r="L668" i="14" s="1"/>
  <c r="N667" i="6"/>
  <c r="M667" i="6"/>
  <c r="L667" i="6"/>
  <c r="K667" i="6"/>
  <c r="J667" i="6"/>
  <c r="I667" i="6"/>
  <c r="G667" i="6"/>
  <c r="F667" i="6"/>
  <c r="E667" i="6"/>
  <c r="D667" i="6"/>
  <c r="C667" i="6"/>
  <c r="B667" i="6"/>
  <c r="A667" i="6"/>
  <c r="L667" i="14" s="1"/>
  <c r="N666" i="6"/>
  <c r="M666" i="6"/>
  <c r="L666" i="6"/>
  <c r="K666" i="6"/>
  <c r="J666" i="6"/>
  <c r="I666" i="6"/>
  <c r="G666" i="6"/>
  <c r="F666" i="6"/>
  <c r="E666" i="6"/>
  <c r="D666" i="6"/>
  <c r="C666" i="6"/>
  <c r="B666" i="6"/>
  <c r="A666" i="6"/>
  <c r="L666" i="14" s="1"/>
  <c r="N665" i="6"/>
  <c r="M665" i="6"/>
  <c r="L665" i="6"/>
  <c r="K665" i="6"/>
  <c r="J665" i="6"/>
  <c r="I665" i="6"/>
  <c r="G665" i="6"/>
  <c r="F665" i="6"/>
  <c r="E665" i="6"/>
  <c r="D665" i="6"/>
  <c r="C665" i="6"/>
  <c r="B665" i="6"/>
  <c r="A665" i="6"/>
  <c r="L665" i="14" s="1"/>
  <c r="N664" i="6"/>
  <c r="M664" i="6"/>
  <c r="L664" i="6"/>
  <c r="K664" i="6"/>
  <c r="J664" i="6"/>
  <c r="I664" i="6"/>
  <c r="G664" i="6"/>
  <c r="F664" i="6"/>
  <c r="E664" i="6"/>
  <c r="D664" i="6"/>
  <c r="C664" i="6"/>
  <c r="B664" i="6"/>
  <c r="A664" i="6"/>
  <c r="L664" i="14" s="1"/>
  <c r="N663" i="6"/>
  <c r="M663" i="6"/>
  <c r="L663" i="6"/>
  <c r="K663" i="6"/>
  <c r="J663" i="6"/>
  <c r="I663" i="6"/>
  <c r="G663" i="6"/>
  <c r="F663" i="6"/>
  <c r="E663" i="6"/>
  <c r="D663" i="6"/>
  <c r="C663" i="6"/>
  <c r="B663" i="6"/>
  <c r="A663" i="6"/>
  <c r="L663" i="14" s="1"/>
  <c r="N662" i="6"/>
  <c r="M662" i="6"/>
  <c r="L662" i="6"/>
  <c r="K662" i="6"/>
  <c r="J662" i="6"/>
  <c r="I662" i="6"/>
  <c r="G662" i="6"/>
  <c r="F662" i="6"/>
  <c r="E662" i="6"/>
  <c r="D662" i="6"/>
  <c r="C662" i="6"/>
  <c r="B662" i="6"/>
  <c r="A662" i="6"/>
  <c r="L662" i="14" s="1"/>
  <c r="N661" i="6"/>
  <c r="M661" i="6"/>
  <c r="L661" i="6"/>
  <c r="K661" i="6"/>
  <c r="J661" i="6"/>
  <c r="I661" i="6"/>
  <c r="G661" i="6"/>
  <c r="F661" i="6"/>
  <c r="E661" i="6"/>
  <c r="D661" i="6"/>
  <c r="C661" i="6"/>
  <c r="B661" i="6"/>
  <c r="A661" i="6"/>
  <c r="L661" i="14" s="1"/>
  <c r="N660" i="6"/>
  <c r="M660" i="6"/>
  <c r="L660" i="6"/>
  <c r="K660" i="6"/>
  <c r="J660" i="6"/>
  <c r="I660" i="6"/>
  <c r="G660" i="6"/>
  <c r="F660" i="6"/>
  <c r="E660" i="6"/>
  <c r="D660" i="6"/>
  <c r="C660" i="6"/>
  <c r="B660" i="6"/>
  <c r="A660" i="6"/>
  <c r="L660" i="14" s="1"/>
  <c r="N659" i="6"/>
  <c r="M659" i="6"/>
  <c r="L659" i="6"/>
  <c r="K659" i="6"/>
  <c r="J659" i="6"/>
  <c r="I659" i="6"/>
  <c r="G659" i="6"/>
  <c r="F659" i="6"/>
  <c r="E659" i="6"/>
  <c r="D659" i="6"/>
  <c r="C659" i="6"/>
  <c r="B659" i="6"/>
  <c r="A659" i="6"/>
  <c r="L659" i="14" s="1"/>
  <c r="N658" i="6"/>
  <c r="M658" i="6"/>
  <c r="L658" i="6"/>
  <c r="K658" i="6"/>
  <c r="J658" i="6"/>
  <c r="I658" i="6"/>
  <c r="G658" i="6"/>
  <c r="F658" i="6"/>
  <c r="E658" i="6"/>
  <c r="D658" i="6"/>
  <c r="C658" i="6"/>
  <c r="B658" i="6"/>
  <c r="A658" i="6"/>
  <c r="L658" i="14" s="1"/>
  <c r="N657" i="6"/>
  <c r="M657" i="6"/>
  <c r="L657" i="6"/>
  <c r="K657" i="6"/>
  <c r="J657" i="6"/>
  <c r="I657" i="6"/>
  <c r="G657" i="6"/>
  <c r="F657" i="6"/>
  <c r="E657" i="6"/>
  <c r="D657" i="6"/>
  <c r="C657" i="6"/>
  <c r="B657" i="6"/>
  <c r="A657" i="6"/>
  <c r="L657" i="14" s="1"/>
  <c r="N656" i="6"/>
  <c r="M656" i="6"/>
  <c r="L656" i="6"/>
  <c r="K656" i="6"/>
  <c r="J656" i="6"/>
  <c r="I656" i="6"/>
  <c r="G656" i="6"/>
  <c r="F656" i="6"/>
  <c r="E656" i="6"/>
  <c r="D656" i="6"/>
  <c r="C656" i="6"/>
  <c r="B656" i="6"/>
  <c r="A656" i="6"/>
  <c r="L656" i="14" s="1"/>
  <c r="N655" i="6"/>
  <c r="M655" i="6"/>
  <c r="L655" i="6"/>
  <c r="K655" i="6"/>
  <c r="J655" i="6"/>
  <c r="I655" i="6"/>
  <c r="G655" i="6"/>
  <c r="F655" i="6"/>
  <c r="E655" i="6"/>
  <c r="D655" i="6"/>
  <c r="C655" i="6"/>
  <c r="B655" i="6"/>
  <c r="A655" i="6"/>
  <c r="L655" i="14" s="1"/>
  <c r="N654" i="6"/>
  <c r="M654" i="6"/>
  <c r="L654" i="6"/>
  <c r="K654" i="6"/>
  <c r="J654" i="6"/>
  <c r="I654" i="6"/>
  <c r="G654" i="6"/>
  <c r="F654" i="6"/>
  <c r="E654" i="6"/>
  <c r="D654" i="6"/>
  <c r="C654" i="6"/>
  <c r="B654" i="6"/>
  <c r="A654" i="6"/>
  <c r="L654" i="14" s="1"/>
  <c r="N653" i="6"/>
  <c r="M653" i="6"/>
  <c r="L653" i="6"/>
  <c r="K653" i="6"/>
  <c r="J653" i="6"/>
  <c r="I653" i="6"/>
  <c r="G653" i="6"/>
  <c r="F653" i="6"/>
  <c r="E653" i="6"/>
  <c r="D653" i="6"/>
  <c r="C653" i="6"/>
  <c r="B653" i="6"/>
  <c r="A653" i="6"/>
  <c r="L653" i="14" s="1"/>
  <c r="N652" i="6"/>
  <c r="M652" i="6"/>
  <c r="L652" i="6"/>
  <c r="K652" i="6"/>
  <c r="J652" i="6"/>
  <c r="I652" i="6"/>
  <c r="G652" i="6"/>
  <c r="F652" i="6"/>
  <c r="E652" i="6"/>
  <c r="D652" i="6"/>
  <c r="C652" i="6"/>
  <c r="B652" i="6"/>
  <c r="A652" i="6"/>
  <c r="L652" i="14" s="1"/>
  <c r="N651" i="6"/>
  <c r="M651" i="6"/>
  <c r="L651" i="6"/>
  <c r="K651" i="6"/>
  <c r="J651" i="6"/>
  <c r="I651" i="6"/>
  <c r="G651" i="6"/>
  <c r="F651" i="6"/>
  <c r="E651" i="6"/>
  <c r="D651" i="6"/>
  <c r="C651" i="6"/>
  <c r="B651" i="6"/>
  <c r="A651" i="6"/>
  <c r="L651" i="14" s="1"/>
  <c r="N650" i="6"/>
  <c r="M650" i="6"/>
  <c r="L650" i="6"/>
  <c r="K650" i="6"/>
  <c r="J650" i="6"/>
  <c r="I650" i="6"/>
  <c r="G650" i="6"/>
  <c r="F650" i="6"/>
  <c r="E650" i="6"/>
  <c r="D650" i="6"/>
  <c r="C650" i="6"/>
  <c r="B650" i="6"/>
  <c r="A650" i="6"/>
  <c r="L650" i="14" s="1"/>
  <c r="N649" i="6"/>
  <c r="M649" i="6"/>
  <c r="L649" i="6"/>
  <c r="K649" i="6"/>
  <c r="J649" i="6"/>
  <c r="I649" i="6"/>
  <c r="G649" i="6"/>
  <c r="F649" i="6"/>
  <c r="E649" i="6"/>
  <c r="D649" i="6"/>
  <c r="C649" i="6"/>
  <c r="B649" i="6"/>
  <c r="A649" i="6"/>
  <c r="L649" i="14" s="1"/>
  <c r="N648" i="6"/>
  <c r="M648" i="6"/>
  <c r="L648" i="6"/>
  <c r="K648" i="6"/>
  <c r="J648" i="6"/>
  <c r="I648" i="6"/>
  <c r="G648" i="6"/>
  <c r="F648" i="6"/>
  <c r="E648" i="6"/>
  <c r="D648" i="6"/>
  <c r="C648" i="6"/>
  <c r="B648" i="6"/>
  <c r="A648" i="6"/>
  <c r="L648" i="14" s="1"/>
  <c r="N647" i="6"/>
  <c r="M647" i="6"/>
  <c r="L647" i="6"/>
  <c r="K647" i="6"/>
  <c r="J647" i="6"/>
  <c r="I647" i="6"/>
  <c r="G647" i="6"/>
  <c r="F647" i="6"/>
  <c r="E647" i="6"/>
  <c r="D647" i="6"/>
  <c r="C647" i="6"/>
  <c r="B647" i="6"/>
  <c r="A647" i="6"/>
  <c r="L647" i="14" s="1"/>
  <c r="N646" i="6"/>
  <c r="M646" i="6"/>
  <c r="L646" i="6"/>
  <c r="K646" i="6"/>
  <c r="J646" i="6"/>
  <c r="I646" i="6"/>
  <c r="G646" i="6"/>
  <c r="F646" i="6"/>
  <c r="E646" i="6"/>
  <c r="D646" i="6"/>
  <c r="C646" i="6"/>
  <c r="B646" i="6"/>
  <c r="A646" i="6"/>
  <c r="L646" i="14" s="1"/>
  <c r="N645" i="6"/>
  <c r="M645" i="6"/>
  <c r="L645" i="6"/>
  <c r="K645" i="6"/>
  <c r="J645" i="6"/>
  <c r="I645" i="6"/>
  <c r="G645" i="6"/>
  <c r="F645" i="6"/>
  <c r="E645" i="6"/>
  <c r="D645" i="6"/>
  <c r="C645" i="6"/>
  <c r="B645" i="6"/>
  <c r="A645" i="6"/>
  <c r="L645" i="14" s="1"/>
  <c r="N644" i="6"/>
  <c r="M644" i="6"/>
  <c r="L644" i="6"/>
  <c r="K644" i="6"/>
  <c r="J644" i="6"/>
  <c r="I644" i="6"/>
  <c r="G644" i="6"/>
  <c r="F644" i="6"/>
  <c r="E644" i="6"/>
  <c r="D644" i="6"/>
  <c r="C644" i="6"/>
  <c r="B644" i="6"/>
  <c r="A644" i="6"/>
  <c r="L644" i="14" s="1"/>
  <c r="N643" i="6"/>
  <c r="M643" i="6"/>
  <c r="L643" i="6"/>
  <c r="K643" i="6"/>
  <c r="J643" i="6"/>
  <c r="I643" i="6"/>
  <c r="G643" i="6"/>
  <c r="F643" i="6"/>
  <c r="E643" i="6"/>
  <c r="D643" i="6"/>
  <c r="C643" i="6"/>
  <c r="B643" i="6"/>
  <c r="A643" i="6"/>
  <c r="L643" i="14" s="1"/>
  <c r="N642" i="6"/>
  <c r="M642" i="6"/>
  <c r="L642" i="6"/>
  <c r="K642" i="6"/>
  <c r="J642" i="6"/>
  <c r="I642" i="6"/>
  <c r="G642" i="6"/>
  <c r="F642" i="6"/>
  <c r="E642" i="6"/>
  <c r="D642" i="6"/>
  <c r="C642" i="6"/>
  <c r="B642" i="6"/>
  <c r="A642" i="6"/>
  <c r="L642" i="14" s="1"/>
  <c r="N641" i="6"/>
  <c r="M641" i="6"/>
  <c r="L641" i="6"/>
  <c r="K641" i="6"/>
  <c r="J641" i="6"/>
  <c r="I641" i="6"/>
  <c r="G641" i="6"/>
  <c r="F641" i="6"/>
  <c r="E641" i="6"/>
  <c r="D641" i="6"/>
  <c r="C641" i="6"/>
  <c r="B641" i="6"/>
  <c r="A641" i="6"/>
  <c r="L641" i="14" s="1"/>
  <c r="N640" i="6"/>
  <c r="M640" i="6"/>
  <c r="L640" i="6"/>
  <c r="K640" i="6"/>
  <c r="J640" i="6"/>
  <c r="I640" i="6"/>
  <c r="G640" i="6"/>
  <c r="F640" i="6"/>
  <c r="E640" i="6"/>
  <c r="D640" i="6"/>
  <c r="C640" i="6"/>
  <c r="B640" i="6"/>
  <c r="A640" i="6"/>
  <c r="L640" i="14" s="1"/>
  <c r="N639" i="6"/>
  <c r="M639" i="6"/>
  <c r="L639" i="6"/>
  <c r="K639" i="6"/>
  <c r="J639" i="6"/>
  <c r="I639" i="6"/>
  <c r="G639" i="6"/>
  <c r="F639" i="6"/>
  <c r="E639" i="6"/>
  <c r="D639" i="6"/>
  <c r="C639" i="6"/>
  <c r="B639" i="6"/>
  <c r="A639" i="6"/>
  <c r="L639" i="14" s="1"/>
  <c r="N638" i="6"/>
  <c r="M638" i="6"/>
  <c r="L638" i="6"/>
  <c r="K638" i="6"/>
  <c r="J638" i="6"/>
  <c r="I638" i="6"/>
  <c r="G638" i="6"/>
  <c r="F638" i="6"/>
  <c r="E638" i="6"/>
  <c r="D638" i="6"/>
  <c r="C638" i="6"/>
  <c r="B638" i="6"/>
  <c r="A638" i="6"/>
  <c r="L638" i="14" s="1"/>
  <c r="N637" i="6"/>
  <c r="M637" i="6"/>
  <c r="L637" i="6"/>
  <c r="K637" i="6"/>
  <c r="J637" i="6"/>
  <c r="I637" i="6"/>
  <c r="G637" i="6"/>
  <c r="F637" i="6"/>
  <c r="E637" i="6"/>
  <c r="D637" i="6"/>
  <c r="C637" i="6"/>
  <c r="B637" i="6"/>
  <c r="A637" i="6"/>
  <c r="L637" i="14" s="1"/>
  <c r="N636" i="6"/>
  <c r="M636" i="6"/>
  <c r="L636" i="6"/>
  <c r="K636" i="6"/>
  <c r="J636" i="6"/>
  <c r="I636" i="6"/>
  <c r="G636" i="6"/>
  <c r="F636" i="6"/>
  <c r="E636" i="6"/>
  <c r="D636" i="6"/>
  <c r="C636" i="6"/>
  <c r="B636" i="6"/>
  <c r="A636" i="6"/>
  <c r="L636" i="14" s="1"/>
  <c r="N635" i="6"/>
  <c r="M635" i="6"/>
  <c r="L635" i="6"/>
  <c r="K635" i="6"/>
  <c r="J635" i="6"/>
  <c r="I635" i="6"/>
  <c r="G635" i="6"/>
  <c r="F635" i="6"/>
  <c r="E635" i="6"/>
  <c r="D635" i="6"/>
  <c r="C635" i="6"/>
  <c r="B635" i="6"/>
  <c r="A635" i="6"/>
  <c r="L635" i="14" s="1"/>
  <c r="N634" i="6"/>
  <c r="M634" i="6"/>
  <c r="L634" i="6"/>
  <c r="K634" i="6"/>
  <c r="J634" i="6"/>
  <c r="I634" i="6"/>
  <c r="G634" i="6"/>
  <c r="F634" i="6"/>
  <c r="E634" i="6"/>
  <c r="D634" i="6"/>
  <c r="C634" i="6"/>
  <c r="B634" i="6"/>
  <c r="A634" i="6"/>
  <c r="L634" i="14" s="1"/>
  <c r="N633" i="6"/>
  <c r="M633" i="6"/>
  <c r="L633" i="6"/>
  <c r="K633" i="6"/>
  <c r="J633" i="6"/>
  <c r="I633" i="6"/>
  <c r="G633" i="6"/>
  <c r="F633" i="6"/>
  <c r="E633" i="6"/>
  <c r="D633" i="6"/>
  <c r="C633" i="6"/>
  <c r="B633" i="6"/>
  <c r="A633" i="6"/>
  <c r="L633" i="14" s="1"/>
  <c r="N632" i="6"/>
  <c r="M632" i="6"/>
  <c r="L632" i="6"/>
  <c r="K632" i="6"/>
  <c r="J632" i="6"/>
  <c r="I632" i="6"/>
  <c r="G632" i="6"/>
  <c r="F632" i="6"/>
  <c r="E632" i="6"/>
  <c r="D632" i="6"/>
  <c r="C632" i="6"/>
  <c r="B632" i="6"/>
  <c r="A632" i="6"/>
  <c r="L632" i="14" s="1"/>
  <c r="N631" i="6"/>
  <c r="M631" i="6"/>
  <c r="L631" i="6"/>
  <c r="K631" i="6"/>
  <c r="J631" i="6"/>
  <c r="I631" i="6"/>
  <c r="G631" i="6"/>
  <c r="F631" i="6"/>
  <c r="E631" i="6"/>
  <c r="D631" i="6"/>
  <c r="C631" i="6"/>
  <c r="B631" i="6"/>
  <c r="A631" i="6"/>
  <c r="L631" i="14" s="1"/>
  <c r="N630" i="6"/>
  <c r="M630" i="6"/>
  <c r="L630" i="6"/>
  <c r="K630" i="6"/>
  <c r="J630" i="6"/>
  <c r="I630" i="6"/>
  <c r="G630" i="6"/>
  <c r="F630" i="6"/>
  <c r="E630" i="6"/>
  <c r="D630" i="6"/>
  <c r="C630" i="6"/>
  <c r="B630" i="6"/>
  <c r="A630" i="6"/>
  <c r="L630" i="14" s="1"/>
  <c r="N629" i="6"/>
  <c r="M629" i="6"/>
  <c r="L629" i="6"/>
  <c r="K629" i="6"/>
  <c r="J629" i="6"/>
  <c r="I629" i="6"/>
  <c r="G629" i="6"/>
  <c r="F629" i="6"/>
  <c r="E629" i="6"/>
  <c r="D629" i="6"/>
  <c r="C629" i="6"/>
  <c r="B629" i="6"/>
  <c r="A629" i="6"/>
  <c r="L629" i="14" s="1"/>
  <c r="N628" i="6"/>
  <c r="M628" i="6"/>
  <c r="L628" i="6"/>
  <c r="K628" i="6"/>
  <c r="J628" i="6"/>
  <c r="I628" i="6"/>
  <c r="G628" i="6"/>
  <c r="F628" i="6"/>
  <c r="E628" i="6"/>
  <c r="D628" i="6"/>
  <c r="C628" i="6"/>
  <c r="B628" i="6"/>
  <c r="A628" i="6"/>
  <c r="L628" i="14" s="1"/>
  <c r="N627" i="6"/>
  <c r="M627" i="6"/>
  <c r="L627" i="6"/>
  <c r="K627" i="6"/>
  <c r="J627" i="6"/>
  <c r="I627" i="6"/>
  <c r="G627" i="6"/>
  <c r="F627" i="6"/>
  <c r="E627" i="6"/>
  <c r="D627" i="6"/>
  <c r="C627" i="6"/>
  <c r="B627" i="6"/>
  <c r="A627" i="6"/>
  <c r="L627" i="14" s="1"/>
  <c r="N626" i="6"/>
  <c r="M626" i="6"/>
  <c r="L626" i="6"/>
  <c r="K626" i="6"/>
  <c r="J626" i="6"/>
  <c r="I626" i="6"/>
  <c r="G626" i="6"/>
  <c r="F626" i="6"/>
  <c r="E626" i="6"/>
  <c r="D626" i="6"/>
  <c r="C626" i="6"/>
  <c r="B626" i="6"/>
  <c r="A626" i="6"/>
  <c r="L626" i="14" s="1"/>
  <c r="N625" i="6"/>
  <c r="M625" i="6"/>
  <c r="L625" i="6"/>
  <c r="K625" i="6"/>
  <c r="J625" i="6"/>
  <c r="I625" i="6"/>
  <c r="G625" i="6"/>
  <c r="F625" i="6"/>
  <c r="E625" i="6"/>
  <c r="D625" i="6"/>
  <c r="C625" i="6"/>
  <c r="B625" i="6"/>
  <c r="A625" i="6"/>
  <c r="L625" i="14" s="1"/>
  <c r="N624" i="6"/>
  <c r="M624" i="6"/>
  <c r="L624" i="6"/>
  <c r="K624" i="6"/>
  <c r="J624" i="6"/>
  <c r="I624" i="6"/>
  <c r="G624" i="6"/>
  <c r="F624" i="6"/>
  <c r="E624" i="6"/>
  <c r="D624" i="6"/>
  <c r="C624" i="6"/>
  <c r="B624" i="6"/>
  <c r="A624" i="6"/>
  <c r="L624" i="14" s="1"/>
  <c r="N623" i="6"/>
  <c r="M623" i="6"/>
  <c r="L623" i="6"/>
  <c r="K623" i="6"/>
  <c r="J623" i="6"/>
  <c r="I623" i="6"/>
  <c r="G623" i="6"/>
  <c r="F623" i="6"/>
  <c r="E623" i="6"/>
  <c r="D623" i="6"/>
  <c r="C623" i="6"/>
  <c r="B623" i="6"/>
  <c r="A623" i="6"/>
  <c r="L623" i="14" s="1"/>
  <c r="N622" i="6"/>
  <c r="M622" i="6"/>
  <c r="L622" i="6"/>
  <c r="K622" i="6"/>
  <c r="J622" i="6"/>
  <c r="I622" i="6"/>
  <c r="G622" i="6"/>
  <c r="F622" i="6"/>
  <c r="E622" i="6"/>
  <c r="D622" i="6"/>
  <c r="C622" i="6"/>
  <c r="B622" i="6"/>
  <c r="A622" i="6"/>
  <c r="L622" i="14" s="1"/>
  <c r="N621" i="6"/>
  <c r="M621" i="6"/>
  <c r="L621" i="6"/>
  <c r="K621" i="6"/>
  <c r="J621" i="6"/>
  <c r="I621" i="6"/>
  <c r="G621" i="6"/>
  <c r="F621" i="6"/>
  <c r="E621" i="6"/>
  <c r="D621" i="6"/>
  <c r="C621" i="6"/>
  <c r="B621" i="6"/>
  <c r="A621" i="6"/>
  <c r="L621" i="14" s="1"/>
  <c r="N620" i="6"/>
  <c r="M620" i="6"/>
  <c r="L620" i="6"/>
  <c r="K620" i="6"/>
  <c r="J620" i="6"/>
  <c r="I620" i="6"/>
  <c r="G620" i="6"/>
  <c r="F620" i="6"/>
  <c r="E620" i="6"/>
  <c r="D620" i="6"/>
  <c r="C620" i="6"/>
  <c r="B620" i="6"/>
  <c r="A620" i="6"/>
  <c r="L620" i="14" s="1"/>
  <c r="N619" i="6"/>
  <c r="M619" i="6"/>
  <c r="L619" i="6"/>
  <c r="K619" i="6"/>
  <c r="J619" i="6"/>
  <c r="I619" i="6"/>
  <c r="G619" i="6"/>
  <c r="F619" i="6"/>
  <c r="E619" i="6"/>
  <c r="D619" i="6"/>
  <c r="C619" i="6"/>
  <c r="B619" i="6"/>
  <c r="A619" i="6"/>
  <c r="L619" i="14" s="1"/>
  <c r="N618" i="6"/>
  <c r="M618" i="6"/>
  <c r="L618" i="6"/>
  <c r="K618" i="6"/>
  <c r="J618" i="6"/>
  <c r="I618" i="6"/>
  <c r="G618" i="6"/>
  <c r="F618" i="6"/>
  <c r="E618" i="6"/>
  <c r="D618" i="6"/>
  <c r="C618" i="6"/>
  <c r="B618" i="6"/>
  <c r="A618" i="6"/>
  <c r="L618" i="14" s="1"/>
  <c r="N617" i="6"/>
  <c r="M617" i="6"/>
  <c r="L617" i="6"/>
  <c r="K617" i="6"/>
  <c r="J617" i="6"/>
  <c r="I617" i="6"/>
  <c r="G617" i="6"/>
  <c r="F617" i="6"/>
  <c r="E617" i="6"/>
  <c r="D617" i="6"/>
  <c r="C617" i="6"/>
  <c r="B617" i="6"/>
  <c r="A617" i="6"/>
  <c r="L617" i="14" s="1"/>
  <c r="N616" i="6"/>
  <c r="M616" i="6"/>
  <c r="L616" i="6"/>
  <c r="K616" i="6"/>
  <c r="J616" i="6"/>
  <c r="I616" i="6"/>
  <c r="G616" i="6"/>
  <c r="F616" i="6"/>
  <c r="E616" i="6"/>
  <c r="D616" i="6"/>
  <c r="C616" i="6"/>
  <c r="B616" i="6"/>
  <c r="A616" i="6"/>
  <c r="L616" i="14" s="1"/>
  <c r="N615" i="6"/>
  <c r="M615" i="6"/>
  <c r="L615" i="6"/>
  <c r="K615" i="6"/>
  <c r="J615" i="6"/>
  <c r="I615" i="6"/>
  <c r="G615" i="6"/>
  <c r="F615" i="6"/>
  <c r="E615" i="6"/>
  <c r="D615" i="6"/>
  <c r="C615" i="6"/>
  <c r="B615" i="6"/>
  <c r="A615" i="6"/>
  <c r="L615" i="14" s="1"/>
  <c r="N614" i="6"/>
  <c r="M614" i="6"/>
  <c r="L614" i="6"/>
  <c r="K614" i="6"/>
  <c r="J614" i="6"/>
  <c r="I614" i="6"/>
  <c r="G614" i="6"/>
  <c r="F614" i="6"/>
  <c r="E614" i="6"/>
  <c r="D614" i="6"/>
  <c r="C614" i="6"/>
  <c r="B614" i="6"/>
  <c r="A614" i="6"/>
  <c r="L614" i="14" s="1"/>
  <c r="N613" i="6"/>
  <c r="M613" i="6"/>
  <c r="L613" i="6"/>
  <c r="K613" i="6"/>
  <c r="J613" i="6"/>
  <c r="I613" i="6"/>
  <c r="G613" i="6"/>
  <c r="F613" i="6"/>
  <c r="E613" i="6"/>
  <c r="D613" i="6"/>
  <c r="C613" i="6"/>
  <c r="B613" i="6"/>
  <c r="A613" i="6"/>
  <c r="L613" i="14" s="1"/>
  <c r="N612" i="6"/>
  <c r="M612" i="6"/>
  <c r="L612" i="6"/>
  <c r="K612" i="6"/>
  <c r="J612" i="6"/>
  <c r="I612" i="6"/>
  <c r="G612" i="6"/>
  <c r="F612" i="6"/>
  <c r="E612" i="6"/>
  <c r="D612" i="6"/>
  <c r="C612" i="6"/>
  <c r="B612" i="6"/>
  <c r="A612" i="6"/>
  <c r="L612" i="14" s="1"/>
  <c r="N611" i="6"/>
  <c r="M611" i="6"/>
  <c r="L611" i="6"/>
  <c r="K611" i="6"/>
  <c r="J611" i="6"/>
  <c r="I611" i="6"/>
  <c r="G611" i="6"/>
  <c r="F611" i="6"/>
  <c r="E611" i="6"/>
  <c r="D611" i="6"/>
  <c r="C611" i="6"/>
  <c r="B611" i="6"/>
  <c r="A611" i="6"/>
  <c r="L611" i="14" s="1"/>
  <c r="N610" i="6"/>
  <c r="M610" i="6"/>
  <c r="L610" i="6"/>
  <c r="K610" i="6"/>
  <c r="J610" i="6"/>
  <c r="I610" i="6"/>
  <c r="G610" i="6"/>
  <c r="F610" i="6"/>
  <c r="E610" i="6"/>
  <c r="D610" i="6"/>
  <c r="C610" i="6"/>
  <c r="B610" i="6"/>
  <c r="A610" i="6"/>
  <c r="L610" i="14" s="1"/>
  <c r="N609" i="6"/>
  <c r="M609" i="6"/>
  <c r="L609" i="6"/>
  <c r="K609" i="6"/>
  <c r="J609" i="6"/>
  <c r="I609" i="6"/>
  <c r="G609" i="6"/>
  <c r="F609" i="6"/>
  <c r="E609" i="6"/>
  <c r="D609" i="6"/>
  <c r="C609" i="6"/>
  <c r="B609" i="6"/>
  <c r="A609" i="6"/>
  <c r="L609" i="14" s="1"/>
  <c r="N608" i="6"/>
  <c r="M608" i="6"/>
  <c r="L608" i="6"/>
  <c r="K608" i="6"/>
  <c r="J608" i="6"/>
  <c r="I608" i="6"/>
  <c r="G608" i="6"/>
  <c r="F608" i="6"/>
  <c r="E608" i="6"/>
  <c r="D608" i="6"/>
  <c r="C608" i="6"/>
  <c r="B608" i="6"/>
  <c r="A608" i="6"/>
  <c r="L608" i="14" s="1"/>
  <c r="N607" i="6"/>
  <c r="M607" i="6"/>
  <c r="L607" i="6"/>
  <c r="K607" i="6"/>
  <c r="J607" i="6"/>
  <c r="I607" i="6"/>
  <c r="G607" i="6"/>
  <c r="F607" i="6"/>
  <c r="E607" i="6"/>
  <c r="D607" i="6"/>
  <c r="C607" i="6"/>
  <c r="B607" i="6"/>
  <c r="A607" i="6"/>
  <c r="L607" i="14" s="1"/>
  <c r="N606" i="6"/>
  <c r="M606" i="6"/>
  <c r="L606" i="6"/>
  <c r="K606" i="6"/>
  <c r="J606" i="6"/>
  <c r="I606" i="6"/>
  <c r="G606" i="6"/>
  <c r="F606" i="6"/>
  <c r="E606" i="6"/>
  <c r="D606" i="6"/>
  <c r="C606" i="6"/>
  <c r="B606" i="6"/>
  <c r="A606" i="6"/>
  <c r="L606" i="14" s="1"/>
  <c r="N605" i="6"/>
  <c r="M605" i="6"/>
  <c r="L605" i="6"/>
  <c r="K605" i="6"/>
  <c r="J605" i="6"/>
  <c r="I605" i="6"/>
  <c r="G605" i="6"/>
  <c r="F605" i="6"/>
  <c r="E605" i="6"/>
  <c r="D605" i="6"/>
  <c r="C605" i="6"/>
  <c r="B605" i="6"/>
  <c r="A605" i="6"/>
  <c r="L605" i="14" s="1"/>
  <c r="N604" i="6"/>
  <c r="M604" i="6"/>
  <c r="L604" i="6"/>
  <c r="K604" i="6"/>
  <c r="J604" i="6"/>
  <c r="I604" i="6"/>
  <c r="G604" i="6"/>
  <c r="F604" i="6"/>
  <c r="E604" i="6"/>
  <c r="D604" i="6"/>
  <c r="C604" i="6"/>
  <c r="B604" i="6"/>
  <c r="A604" i="6"/>
  <c r="L604" i="14" s="1"/>
  <c r="N603" i="6"/>
  <c r="M603" i="6"/>
  <c r="L603" i="6"/>
  <c r="K603" i="6"/>
  <c r="J603" i="6"/>
  <c r="I603" i="6"/>
  <c r="G603" i="6"/>
  <c r="F603" i="6"/>
  <c r="E603" i="6"/>
  <c r="D603" i="6"/>
  <c r="C603" i="6"/>
  <c r="B603" i="6"/>
  <c r="A603" i="6"/>
  <c r="L603" i="14" s="1"/>
  <c r="N602" i="6"/>
  <c r="M602" i="6"/>
  <c r="L602" i="6"/>
  <c r="K602" i="6"/>
  <c r="J602" i="6"/>
  <c r="I602" i="6"/>
  <c r="G602" i="6"/>
  <c r="F602" i="6"/>
  <c r="E602" i="6"/>
  <c r="D602" i="6"/>
  <c r="C602" i="6"/>
  <c r="B602" i="6"/>
  <c r="A602" i="6"/>
  <c r="L602" i="14" s="1"/>
  <c r="N601" i="6"/>
  <c r="M601" i="6"/>
  <c r="L601" i="6"/>
  <c r="K601" i="6"/>
  <c r="J601" i="6"/>
  <c r="I601" i="6"/>
  <c r="G601" i="6"/>
  <c r="F601" i="6"/>
  <c r="E601" i="6"/>
  <c r="D601" i="6"/>
  <c r="C601" i="6"/>
  <c r="B601" i="6"/>
  <c r="A601" i="6"/>
  <c r="L601" i="14" s="1"/>
  <c r="N600" i="6"/>
  <c r="M600" i="6"/>
  <c r="L600" i="6"/>
  <c r="K600" i="6"/>
  <c r="J600" i="6"/>
  <c r="I600" i="6"/>
  <c r="G600" i="6"/>
  <c r="F600" i="6"/>
  <c r="E600" i="6"/>
  <c r="D600" i="6"/>
  <c r="C600" i="6"/>
  <c r="B600" i="6"/>
  <c r="A600" i="6"/>
  <c r="L600" i="14" s="1"/>
  <c r="N599" i="6"/>
  <c r="M599" i="6"/>
  <c r="L599" i="6"/>
  <c r="K599" i="6"/>
  <c r="J599" i="6"/>
  <c r="I599" i="6"/>
  <c r="G599" i="6"/>
  <c r="F599" i="6"/>
  <c r="E599" i="6"/>
  <c r="D599" i="6"/>
  <c r="C599" i="6"/>
  <c r="B599" i="6"/>
  <c r="A599" i="6"/>
  <c r="L599" i="14" s="1"/>
  <c r="N598" i="6"/>
  <c r="M598" i="6"/>
  <c r="L598" i="6"/>
  <c r="K598" i="6"/>
  <c r="J598" i="6"/>
  <c r="I598" i="6"/>
  <c r="G598" i="6"/>
  <c r="F598" i="6"/>
  <c r="E598" i="6"/>
  <c r="D598" i="6"/>
  <c r="C598" i="6"/>
  <c r="B598" i="6"/>
  <c r="A598" i="6"/>
  <c r="L598" i="14" s="1"/>
  <c r="N597" i="6"/>
  <c r="M597" i="6"/>
  <c r="L597" i="6"/>
  <c r="K597" i="6"/>
  <c r="J597" i="6"/>
  <c r="I597" i="6"/>
  <c r="G597" i="6"/>
  <c r="F597" i="6"/>
  <c r="E597" i="6"/>
  <c r="D597" i="6"/>
  <c r="C597" i="6"/>
  <c r="B597" i="6"/>
  <c r="A597" i="6"/>
  <c r="L597" i="14" s="1"/>
  <c r="N596" i="6"/>
  <c r="M596" i="6"/>
  <c r="L596" i="6"/>
  <c r="K596" i="6"/>
  <c r="J596" i="6"/>
  <c r="I596" i="6"/>
  <c r="G596" i="6"/>
  <c r="F596" i="6"/>
  <c r="E596" i="6"/>
  <c r="D596" i="6"/>
  <c r="C596" i="6"/>
  <c r="B596" i="6"/>
  <c r="A596" i="6"/>
  <c r="L596" i="14" s="1"/>
  <c r="N595" i="6"/>
  <c r="M595" i="6"/>
  <c r="L595" i="6"/>
  <c r="K595" i="6"/>
  <c r="J595" i="6"/>
  <c r="I595" i="6"/>
  <c r="G595" i="6"/>
  <c r="F595" i="6"/>
  <c r="E595" i="6"/>
  <c r="D595" i="6"/>
  <c r="C595" i="6"/>
  <c r="B595" i="6"/>
  <c r="A595" i="6"/>
  <c r="L595" i="14" s="1"/>
  <c r="N594" i="6"/>
  <c r="M594" i="6"/>
  <c r="L594" i="6"/>
  <c r="K594" i="6"/>
  <c r="J594" i="6"/>
  <c r="I594" i="6"/>
  <c r="G594" i="6"/>
  <c r="F594" i="6"/>
  <c r="E594" i="6"/>
  <c r="D594" i="6"/>
  <c r="C594" i="6"/>
  <c r="B594" i="6"/>
  <c r="A594" i="6"/>
  <c r="L594" i="14" s="1"/>
  <c r="N593" i="6"/>
  <c r="M593" i="6"/>
  <c r="L593" i="6"/>
  <c r="K593" i="6"/>
  <c r="J593" i="6"/>
  <c r="I593" i="6"/>
  <c r="G593" i="6"/>
  <c r="F593" i="6"/>
  <c r="E593" i="6"/>
  <c r="D593" i="6"/>
  <c r="C593" i="6"/>
  <c r="B593" i="6"/>
  <c r="A593" i="6"/>
  <c r="L593" i="14" s="1"/>
  <c r="N592" i="6"/>
  <c r="M592" i="6"/>
  <c r="L592" i="6"/>
  <c r="K592" i="6"/>
  <c r="J592" i="6"/>
  <c r="I592" i="6"/>
  <c r="G592" i="6"/>
  <c r="F592" i="6"/>
  <c r="E592" i="6"/>
  <c r="D592" i="6"/>
  <c r="C592" i="6"/>
  <c r="B592" i="6"/>
  <c r="A592" i="6"/>
  <c r="L592" i="14" s="1"/>
  <c r="N591" i="6"/>
  <c r="M591" i="6"/>
  <c r="L591" i="6"/>
  <c r="K591" i="6"/>
  <c r="J591" i="6"/>
  <c r="I591" i="6"/>
  <c r="G591" i="6"/>
  <c r="F591" i="6"/>
  <c r="E591" i="6"/>
  <c r="D591" i="6"/>
  <c r="C591" i="6"/>
  <c r="B591" i="6"/>
  <c r="A591" i="6"/>
  <c r="L591" i="14" s="1"/>
  <c r="N590" i="6"/>
  <c r="M590" i="6"/>
  <c r="L590" i="6"/>
  <c r="K590" i="6"/>
  <c r="J590" i="6"/>
  <c r="I590" i="6"/>
  <c r="G590" i="6"/>
  <c r="F590" i="6"/>
  <c r="E590" i="6"/>
  <c r="D590" i="6"/>
  <c r="C590" i="6"/>
  <c r="B590" i="6"/>
  <c r="A590" i="6"/>
  <c r="L590" i="14" s="1"/>
  <c r="N589" i="6"/>
  <c r="M589" i="6"/>
  <c r="L589" i="6"/>
  <c r="K589" i="6"/>
  <c r="J589" i="6"/>
  <c r="I589" i="6"/>
  <c r="G589" i="6"/>
  <c r="F589" i="6"/>
  <c r="E589" i="6"/>
  <c r="D589" i="6"/>
  <c r="C589" i="6"/>
  <c r="B589" i="6"/>
  <c r="A589" i="6"/>
  <c r="L589" i="14" s="1"/>
  <c r="N588" i="6"/>
  <c r="M588" i="6"/>
  <c r="L588" i="6"/>
  <c r="K588" i="6"/>
  <c r="J588" i="6"/>
  <c r="I588" i="6"/>
  <c r="G588" i="6"/>
  <c r="F588" i="6"/>
  <c r="E588" i="6"/>
  <c r="D588" i="6"/>
  <c r="C588" i="6"/>
  <c r="B588" i="6"/>
  <c r="A588" i="6"/>
  <c r="L588" i="14" s="1"/>
  <c r="N587" i="6"/>
  <c r="M587" i="6"/>
  <c r="L587" i="6"/>
  <c r="K587" i="6"/>
  <c r="J587" i="6"/>
  <c r="I587" i="6"/>
  <c r="G587" i="6"/>
  <c r="F587" i="6"/>
  <c r="E587" i="6"/>
  <c r="D587" i="6"/>
  <c r="C587" i="6"/>
  <c r="B587" i="6"/>
  <c r="A587" i="6"/>
  <c r="L587" i="14" s="1"/>
  <c r="N586" i="6"/>
  <c r="M586" i="6"/>
  <c r="L586" i="6"/>
  <c r="K586" i="6"/>
  <c r="J586" i="6"/>
  <c r="I586" i="6"/>
  <c r="G586" i="6"/>
  <c r="F586" i="6"/>
  <c r="E586" i="6"/>
  <c r="D586" i="6"/>
  <c r="C586" i="6"/>
  <c r="B586" i="6"/>
  <c r="A586" i="6"/>
  <c r="L586" i="14" s="1"/>
  <c r="N585" i="6"/>
  <c r="M585" i="6"/>
  <c r="L585" i="6"/>
  <c r="K585" i="6"/>
  <c r="J585" i="6"/>
  <c r="I585" i="6"/>
  <c r="G585" i="6"/>
  <c r="F585" i="6"/>
  <c r="E585" i="6"/>
  <c r="D585" i="6"/>
  <c r="C585" i="6"/>
  <c r="B585" i="6"/>
  <c r="A585" i="6"/>
  <c r="L585" i="14" s="1"/>
  <c r="N584" i="6"/>
  <c r="M584" i="6"/>
  <c r="L584" i="6"/>
  <c r="K584" i="6"/>
  <c r="J584" i="6"/>
  <c r="I584" i="6"/>
  <c r="G584" i="6"/>
  <c r="F584" i="6"/>
  <c r="E584" i="6"/>
  <c r="D584" i="6"/>
  <c r="C584" i="6"/>
  <c r="B584" i="6"/>
  <c r="A584" i="6"/>
  <c r="L584" i="14" s="1"/>
  <c r="N583" i="6"/>
  <c r="M583" i="6"/>
  <c r="L583" i="6"/>
  <c r="K583" i="6"/>
  <c r="J583" i="6"/>
  <c r="I583" i="6"/>
  <c r="G583" i="6"/>
  <c r="F583" i="6"/>
  <c r="E583" i="6"/>
  <c r="D583" i="6"/>
  <c r="C583" i="6"/>
  <c r="B583" i="6"/>
  <c r="A583" i="6"/>
  <c r="L583" i="14" s="1"/>
  <c r="N582" i="6"/>
  <c r="M582" i="6"/>
  <c r="L582" i="6"/>
  <c r="K582" i="6"/>
  <c r="J582" i="6"/>
  <c r="I582" i="6"/>
  <c r="G582" i="6"/>
  <c r="F582" i="6"/>
  <c r="E582" i="6"/>
  <c r="D582" i="6"/>
  <c r="C582" i="6"/>
  <c r="B582" i="6"/>
  <c r="A582" i="6"/>
  <c r="L582" i="14" s="1"/>
  <c r="N581" i="6"/>
  <c r="M581" i="6"/>
  <c r="L581" i="6"/>
  <c r="K581" i="6"/>
  <c r="J581" i="6"/>
  <c r="I581" i="6"/>
  <c r="G581" i="6"/>
  <c r="F581" i="6"/>
  <c r="E581" i="6"/>
  <c r="D581" i="6"/>
  <c r="C581" i="6"/>
  <c r="B581" i="6"/>
  <c r="A581" i="6"/>
  <c r="L581" i="14" s="1"/>
  <c r="N580" i="6"/>
  <c r="M580" i="6"/>
  <c r="L580" i="6"/>
  <c r="K580" i="6"/>
  <c r="J580" i="6"/>
  <c r="I580" i="6"/>
  <c r="G580" i="6"/>
  <c r="F580" i="6"/>
  <c r="E580" i="6"/>
  <c r="D580" i="6"/>
  <c r="C580" i="6"/>
  <c r="B580" i="6"/>
  <c r="A580" i="6"/>
  <c r="L580" i="14" s="1"/>
  <c r="N579" i="6"/>
  <c r="M579" i="6"/>
  <c r="L579" i="6"/>
  <c r="K579" i="6"/>
  <c r="J579" i="6"/>
  <c r="I579" i="6"/>
  <c r="G579" i="6"/>
  <c r="F579" i="6"/>
  <c r="E579" i="6"/>
  <c r="D579" i="6"/>
  <c r="C579" i="6"/>
  <c r="B579" i="6"/>
  <c r="A579" i="6"/>
  <c r="L579" i="14" s="1"/>
  <c r="N578" i="6"/>
  <c r="M578" i="6"/>
  <c r="L578" i="6"/>
  <c r="K578" i="6"/>
  <c r="J578" i="6"/>
  <c r="I578" i="6"/>
  <c r="G578" i="6"/>
  <c r="F578" i="6"/>
  <c r="E578" i="6"/>
  <c r="D578" i="6"/>
  <c r="C578" i="6"/>
  <c r="B578" i="6"/>
  <c r="A578" i="6"/>
  <c r="L578" i="14" s="1"/>
  <c r="N577" i="6"/>
  <c r="M577" i="6"/>
  <c r="L577" i="6"/>
  <c r="K577" i="6"/>
  <c r="J577" i="6"/>
  <c r="I577" i="6"/>
  <c r="G577" i="6"/>
  <c r="F577" i="6"/>
  <c r="E577" i="6"/>
  <c r="D577" i="6"/>
  <c r="C577" i="6"/>
  <c r="B577" i="6"/>
  <c r="A577" i="6"/>
  <c r="L577" i="14" s="1"/>
  <c r="N576" i="6"/>
  <c r="M576" i="6"/>
  <c r="L576" i="6"/>
  <c r="K576" i="6"/>
  <c r="J576" i="6"/>
  <c r="I576" i="6"/>
  <c r="G576" i="6"/>
  <c r="F576" i="6"/>
  <c r="E576" i="6"/>
  <c r="D576" i="6"/>
  <c r="C576" i="6"/>
  <c r="B576" i="6"/>
  <c r="A576" i="6"/>
  <c r="L576" i="14" s="1"/>
  <c r="N575" i="6"/>
  <c r="M575" i="6"/>
  <c r="L575" i="6"/>
  <c r="K575" i="6"/>
  <c r="J575" i="6"/>
  <c r="I575" i="6"/>
  <c r="G575" i="6"/>
  <c r="F575" i="6"/>
  <c r="E575" i="6"/>
  <c r="D575" i="6"/>
  <c r="C575" i="6"/>
  <c r="B575" i="6"/>
  <c r="A575" i="6"/>
  <c r="L575" i="14" s="1"/>
  <c r="N574" i="6"/>
  <c r="M574" i="6"/>
  <c r="L574" i="6"/>
  <c r="K574" i="6"/>
  <c r="J574" i="6"/>
  <c r="I574" i="6"/>
  <c r="G574" i="6"/>
  <c r="F574" i="6"/>
  <c r="E574" i="6"/>
  <c r="D574" i="6"/>
  <c r="C574" i="6"/>
  <c r="B574" i="6"/>
  <c r="A574" i="6"/>
  <c r="L574" i="14" s="1"/>
  <c r="N573" i="6"/>
  <c r="M573" i="6"/>
  <c r="L573" i="6"/>
  <c r="K573" i="6"/>
  <c r="J573" i="6"/>
  <c r="I573" i="6"/>
  <c r="G573" i="6"/>
  <c r="F573" i="6"/>
  <c r="E573" i="6"/>
  <c r="D573" i="6"/>
  <c r="C573" i="6"/>
  <c r="B573" i="6"/>
  <c r="A573" i="6"/>
  <c r="L573" i="14" s="1"/>
  <c r="N572" i="6"/>
  <c r="M572" i="6"/>
  <c r="L572" i="6"/>
  <c r="K572" i="6"/>
  <c r="J572" i="6"/>
  <c r="I572" i="6"/>
  <c r="G572" i="6"/>
  <c r="F572" i="6"/>
  <c r="E572" i="6"/>
  <c r="D572" i="6"/>
  <c r="C572" i="6"/>
  <c r="B572" i="6"/>
  <c r="A572" i="6"/>
  <c r="L572" i="14" s="1"/>
  <c r="N571" i="6"/>
  <c r="M571" i="6"/>
  <c r="L571" i="6"/>
  <c r="K571" i="6"/>
  <c r="J571" i="6"/>
  <c r="I571" i="6"/>
  <c r="G571" i="6"/>
  <c r="F571" i="6"/>
  <c r="E571" i="6"/>
  <c r="D571" i="6"/>
  <c r="C571" i="6"/>
  <c r="B571" i="6"/>
  <c r="A571" i="6"/>
  <c r="L571" i="14" s="1"/>
  <c r="N570" i="6"/>
  <c r="M570" i="6"/>
  <c r="L570" i="6"/>
  <c r="K570" i="6"/>
  <c r="J570" i="6"/>
  <c r="I570" i="6"/>
  <c r="G570" i="6"/>
  <c r="F570" i="6"/>
  <c r="E570" i="6"/>
  <c r="D570" i="6"/>
  <c r="C570" i="6"/>
  <c r="B570" i="6"/>
  <c r="A570" i="6"/>
  <c r="L570" i="14" s="1"/>
  <c r="N569" i="6"/>
  <c r="M569" i="6"/>
  <c r="L569" i="6"/>
  <c r="K569" i="6"/>
  <c r="J569" i="6"/>
  <c r="I569" i="6"/>
  <c r="G569" i="6"/>
  <c r="F569" i="6"/>
  <c r="E569" i="6"/>
  <c r="D569" i="6"/>
  <c r="C569" i="6"/>
  <c r="B569" i="6"/>
  <c r="A569" i="6"/>
  <c r="L569" i="14" s="1"/>
  <c r="N568" i="6"/>
  <c r="M568" i="6"/>
  <c r="L568" i="6"/>
  <c r="K568" i="6"/>
  <c r="J568" i="6"/>
  <c r="I568" i="6"/>
  <c r="G568" i="6"/>
  <c r="F568" i="6"/>
  <c r="E568" i="6"/>
  <c r="D568" i="6"/>
  <c r="C568" i="6"/>
  <c r="B568" i="6"/>
  <c r="A568" i="6"/>
  <c r="L568" i="14" s="1"/>
  <c r="N567" i="6"/>
  <c r="M567" i="6"/>
  <c r="L567" i="6"/>
  <c r="K567" i="6"/>
  <c r="J567" i="6"/>
  <c r="I567" i="6"/>
  <c r="G567" i="6"/>
  <c r="F567" i="6"/>
  <c r="E567" i="6"/>
  <c r="D567" i="6"/>
  <c r="C567" i="6"/>
  <c r="B567" i="6"/>
  <c r="A567" i="6"/>
  <c r="L567" i="14" s="1"/>
  <c r="N566" i="6"/>
  <c r="M566" i="6"/>
  <c r="L566" i="6"/>
  <c r="K566" i="6"/>
  <c r="J566" i="6"/>
  <c r="I566" i="6"/>
  <c r="G566" i="6"/>
  <c r="F566" i="6"/>
  <c r="E566" i="6"/>
  <c r="D566" i="6"/>
  <c r="C566" i="6"/>
  <c r="B566" i="6"/>
  <c r="A566" i="6"/>
  <c r="L566" i="14" s="1"/>
  <c r="N565" i="6"/>
  <c r="M565" i="6"/>
  <c r="L565" i="6"/>
  <c r="K565" i="6"/>
  <c r="J565" i="6"/>
  <c r="I565" i="6"/>
  <c r="G565" i="6"/>
  <c r="F565" i="6"/>
  <c r="E565" i="6"/>
  <c r="D565" i="6"/>
  <c r="C565" i="6"/>
  <c r="B565" i="6"/>
  <c r="A565" i="6"/>
  <c r="L565" i="14" s="1"/>
  <c r="N564" i="6"/>
  <c r="M564" i="6"/>
  <c r="L564" i="6"/>
  <c r="K564" i="6"/>
  <c r="J564" i="6"/>
  <c r="I564" i="6"/>
  <c r="G564" i="6"/>
  <c r="F564" i="6"/>
  <c r="E564" i="6"/>
  <c r="D564" i="6"/>
  <c r="C564" i="6"/>
  <c r="B564" i="6"/>
  <c r="A564" i="6"/>
  <c r="L564" i="14" s="1"/>
  <c r="N563" i="6"/>
  <c r="M563" i="6"/>
  <c r="L563" i="6"/>
  <c r="K563" i="6"/>
  <c r="J563" i="6"/>
  <c r="I563" i="6"/>
  <c r="G563" i="6"/>
  <c r="F563" i="6"/>
  <c r="E563" i="6"/>
  <c r="D563" i="6"/>
  <c r="C563" i="6"/>
  <c r="B563" i="6"/>
  <c r="A563" i="6"/>
  <c r="L563" i="14" s="1"/>
  <c r="N562" i="6"/>
  <c r="M562" i="6"/>
  <c r="L562" i="6"/>
  <c r="K562" i="6"/>
  <c r="J562" i="6"/>
  <c r="I562" i="6"/>
  <c r="G562" i="6"/>
  <c r="F562" i="6"/>
  <c r="E562" i="6"/>
  <c r="D562" i="6"/>
  <c r="C562" i="6"/>
  <c r="B562" i="6"/>
  <c r="A562" i="6"/>
  <c r="L562" i="14" s="1"/>
  <c r="N561" i="6"/>
  <c r="M561" i="6"/>
  <c r="L561" i="6"/>
  <c r="K561" i="6"/>
  <c r="J561" i="6"/>
  <c r="I561" i="6"/>
  <c r="G561" i="6"/>
  <c r="F561" i="6"/>
  <c r="E561" i="6"/>
  <c r="D561" i="6"/>
  <c r="C561" i="6"/>
  <c r="B561" i="6"/>
  <c r="A561" i="6"/>
  <c r="L561" i="14" s="1"/>
  <c r="N560" i="6"/>
  <c r="M560" i="6"/>
  <c r="L560" i="6"/>
  <c r="K560" i="6"/>
  <c r="J560" i="6"/>
  <c r="I560" i="6"/>
  <c r="G560" i="6"/>
  <c r="F560" i="6"/>
  <c r="E560" i="6"/>
  <c r="D560" i="6"/>
  <c r="C560" i="6"/>
  <c r="B560" i="6"/>
  <c r="A560" i="6"/>
  <c r="L560" i="14" s="1"/>
  <c r="N559" i="6"/>
  <c r="M559" i="6"/>
  <c r="L559" i="6"/>
  <c r="K559" i="6"/>
  <c r="J559" i="6"/>
  <c r="I559" i="6"/>
  <c r="G559" i="6"/>
  <c r="F559" i="6"/>
  <c r="E559" i="6"/>
  <c r="D559" i="6"/>
  <c r="C559" i="6"/>
  <c r="B559" i="6"/>
  <c r="A559" i="6"/>
  <c r="L559" i="14" s="1"/>
  <c r="N558" i="6"/>
  <c r="M558" i="6"/>
  <c r="L558" i="6"/>
  <c r="K558" i="6"/>
  <c r="J558" i="6"/>
  <c r="I558" i="6"/>
  <c r="G558" i="6"/>
  <c r="F558" i="6"/>
  <c r="E558" i="6"/>
  <c r="D558" i="6"/>
  <c r="C558" i="6"/>
  <c r="B558" i="6"/>
  <c r="A558" i="6"/>
  <c r="L558" i="14" s="1"/>
  <c r="N557" i="6"/>
  <c r="M557" i="6"/>
  <c r="L557" i="6"/>
  <c r="K557" i="6"/>
  <c r="J557" i="6"/>
  <c r="I557" i="6"/>
  <c r="G557" i="6"/>
  <c r="F557" i="6"/>
  <c r="E557" i="6"/>
  <c r="D557" i="6"/>
  <c r="C557" i="6"/>
  <c r="B557" i="6"/>
  <c r="A557" i="6"/>
  <c r="L557" i="14" s="1"/>
  <c r="N556" i="6"/>
  <c r="M556" i="6"/>
  <c r="L556" i="6"/>
  <c r="K556" i="6"/>
  <c r="J556" i="6"/>
  <c r="I556" i="6"/>
  <c r="G556" i="6"/>
  <c r="F556" i="6"/>
  <c r="E556" i="6"/>
  <c r="D556" i="6"/>
  <c r="C556" i="6"/>
  <c r="B556" i="6"/>
  <c r="A556" i="6"/>
  <c r="L556" i="14" s="1"/>
  <c r="N555" i="6"/>
  <c r="M555" i="6"/>
  <c r="L555" i="6"/>
  <c r="K555" i="6"/>
  <c r="J555" i="6"/>
  <c r="I555" i="6"/>
  <c r="G555" i="6"/>
  <c r="F555" i="6"/>
  <c r="E555" i="6"/>
  <c r="D555" i="6"/>
  <c r="C555" i="6"/>
  <c r="B555" i="6"/>
  <c r="A555" i="6"/>
  <c r="L555" i="14" s="1"/>
  <c r="N554" i="6"/>
  <c r="M554" i="6"/>
  <c r="L554" i="6"/>
  <c r="K554" i="6"/>
  <c r="J554" i="6"/>
  <c r="I554" i="6"/>
  <c r="G554" i="6"/>
  <c r="F554" i="6"/>
  <c r="E554" i="6"/>
  <c r="D554" i="6"/>
  <c r="C554" i="6"/>
  <c r="B554" i="6"/>
  <c r="A554" i="6"/>
  <c r="L554" i="14" s="1"/>
  <c r="N553" i="6"/>
  <c r="M553" i="6"/>
  <c r="L553" i="6"/>
  <c r="K553" i="6"/>
  <c r="J553" i="6"/>
  <c r="I553" i="6"/>
  <c r="G553" i="6"/>
  <c r="F553" i="6"/>
  <c r="E553" i="6"/>
  <c r="D553" i="6"/>
  <c r="C553" i="6"/>
  <c r="B553" i="6"/>
  <c r="A553" i="6"/>
  <c r="L553" i="14" s="1"/>
  <c r="N552" i="6"/>
  <c r="M552" i="6"/>
  <c r="L552" i="6"/>
  <c r="K552" i="6"/>
  <c r="J552" i="6"/>
  <c r="I552" i="6"/>
  <c r="G552" i="6"/>
  <c r="F552" i="6"/>
  <c r="E552" i="6"/>
  <c r="D552" i="6"/>
  <c r="C552" i="6"/>
  <c r="B552" i="6"/>
  <c r="A552" i="6"/>
  <c r="L552" i="14" s="1"/>
  <c r="N551" i="6"/>
  <c r="M551" i="6"/>
  <c r="L551" i="6"/>
  <c r="K551" i="6"/>
  <c r="J551" i="6"/>
  <c r="I551" i="6"/>
  <c r="G551" i="6"/>
  <c r="F551" i="6"/>
  <c r="E551" i="6"/>
  <c r="D551" i="6"/>
  <c r="C551" i="6"/>
  <c r="B551" i="6"/>
  <c r="A551" i="6"/>
  <c r="L551" i="14" s="1"/>
  <c r="N550" i="6"/>
  <c r="M550" i="6"/>
  <c r="L550" i="6"/>
  <c r="K550" i="6"/>
  <c r="J550" i="6"/>
  <c r="I550" i="6"/>
  <c r="G550" i="6"/>
  <c r="F550" i="6"/>
  <c r="E550" i="6"/>
  <c r="D550" i="6"/>
  <c r="C550" i="6"/>
  <c r="B550" i="6"/>
  <c r="A550" i="6"/>
  <c r="L550" i="14" s="1"/>
  <c r="N549" i="6"/>
  <c r="M549" i="6"/>
  <c r="L549" i="6"/>
  <c r="K549" i="6"/>
  <c r="J549" i="6"/>
  <c r="I549" i="6"/>
  <c r="G549" i="6"/>
  <c r="F549" i="6"/>
  <c r="E549" i="6"/>
  <c r="D549" i="6"/>
  <c r="C549" i="6"/>
  <c r="B549" i="6"/>
  <c r="A549" i="6"/>
  <c r="L549" i="14" s="1"/>
  <c r="N548" i="6"/>
  <c r="M548" i="6"/>
  <c r="L548" i="6"/>
  <c r="K548" i="6"/>
  <c r="J548" i="6"/>
  <c r="I548" i="6"/>
  <c r="G548" i="6"/>
  <c r="F548" i="6"/>
  <c r="E548" i="6"/>
  <c r="D548" i="6"/>
  <c r="C548" i="6"/>
  <c r="B548" i="6"/>
  <c r="A548" i="6"/>
  <c r="L548" i="14" s="1"/>
  <c r="N547" i="6"/>
  <c r="M547" i="6"/>
  <c r="L547" i="6"/>
  <c r="K547" i="6"/>
  <c r="J547" i="6"/>
  <c r="I547" i="6"/>
  <c r="G547" i="6"/>
  <c r="F547" i="6"/>
  <c r="E547" i="6"/>
  <c r="D547" i="6"/>
  <c r="C547" i="6"/>
  <c r="B547" i="6"/>
  <c r="A547" i="6"/>
  <c r="L547" i="14" s="1"/>
  <c r="N546" i="6"/>
  <c r="M546" i="6"/>
  <c r="L546" i="6"/>
  <c r="K546" i="6"/>
  <c r="J546" i="6"/>
  <c r="I546" i="6"/>
  <c r="G546" i="6"/>
  <c r="F546" i="6"/>
  <c r="E546" i="6"/>
  <c r="D546" i="6"/>
  <c r="C546" i="6"/>
  <c r="B546" i="6"/>
  <c r="A546" i="6"/>
  <c r="L546" i="14" s="1"/>
  <c r="N545" i="6"/>
  <c r="M545" i="6"/>
  <c r="L545" i="6"/>
  <c r="K545" i="6"/>
  <c r="J545" i="6"/>
  <c r="I545" i="6"/>
  <c r="G545" i="6"/>
  <c r="F545" i="6"/>
  <c r="E545" i="6"/>
  <c r="D545" i="6"/>
  <c r="C545" i="6"/>
  <c r="B545" i="6"/>
  <c r="A545" i="6"/>
  <c r="L545" i="14" s="1"/>
  <c r="N544" i="6"/>
  <c r="M544" i="6"/>
  <c r="L544" i="6"/>
  <c r="K544" i="6"/>
  <c r="J544" i="6"/>
  <c r="I544" i="6"/>
  <c r="G544" i="6"/>
  <c r="F544" i="6"/>
  <c r="E544" i="6"/>
  <c r="D544" i="6"/>
  <c r="C544" i="6"/>
  <c r="B544" i="6"/>
  <c r="A544" i="6"/>
  <c r="L544" i="14" s="1"/>
  <c r="N543" i="6"/>
  <c r="M543" i="6"/>
  <c r="L543" i="6"/>
  <c r="K543" i="6"/>
  <c r="J543" i="6"/>
  <c r="I543" i="6"/>
  <c r="G543" i="6"/>
  <c r="F543" i="6"/>
  <c r="E543" i="6"/>
  <c r="D543" i="6"/>
  <c r="C543" i="6"/>
  <c r="B543" i="6"/>
  <c r="A543" i="6"/>
  <c r="L543" i="14" s="1"/>
  <c r="N542" i="6"/>
  <c r="M542" i="6"/>
  <c r="L542" i="6"/>
  <c r="K542" i="6"/>
  <c r="J542" i="6"/>
  <c r="I542" i="6"/>
  <c r="G542" i="6"/>
  <c r="F542" i="6"/>
  <c r="E542" i="6"/>
  <c r="D542" i="6"/>
  <c r="C542" i="6"/>
  <c r="B542" i="6"/>
  <c r="A542" i="6"/>
  <c r="L542" i="14" s="1"/>
  <c r="N541" i="6"/>
  <c r="M541" i="6"/>
  <c r="L541" i="6"/>
  <c r="K541" i="6"/>
  <c r="J541" i="6"/>
  <c r="I541" i="6"/>
  <c r="G541" i="6"/>
  <c r="F541" i="6"/>
  <c r="E541" i="6"/>
  <c r="D541" i="6"/>
  <c r="C541" i="6"/>
  <c r="B541" i="6"/>
  <c r="A541" i="6"/>
  <c r="L541" i="14" s="1"/>
  <c r="N540" i="6"/>
  <c r="M540" i="6"/>
  <c r="L540" i="6"/>
  <c r="K540" i="6"/>
  <c r="J540" i="6"/>
  <c r="I540" i="6"/>
  <c r="G540" i="6"/>
  <c r="F540" i="6"/>
  <c r="E540" i="6"/>
  <c r="D540" i="6"/>
  <c r="C540" i="6"/>
  <c r="B540" i="6"/>
  <c r="A540" i="6"/>
  <c r="L540" i="14" s="1"/>
  <c r="N539" i="6"/>
  <c r="M539" i="6"/>
  <c r="L539" i="6"/>
  <c r="K539" i="6"/>
  <c r="J539" i="6"/>
  <c r="I539" i="6"/>
  <c r="G539" i="6"/>
  <c r="F539" i="6"/>
  <c r="E539" i="6"/>
  <c r="D539" i="6"/>
  <c r="C539" i="6"/>
  <c r="B539" i="6"/>
  <c r="A539" i="6"/>
  <c r="L539" i="14" s="1"/>
  <c r="N538" i="6"/>
  <c r="M538" i="6"/>
  <c r="L538" i="6"/>
  <c r="K538" i="6"/>
  <c r="J538" i="6"/>
  <c r="I538" i="6"/>
  <c r="G538" i="6"/>
  <c r="F538" i="6"/>
  <c r="E538" i="6"/>
  <c r="D538" i="6"/>
  <c r="C538" i="6"/>
  <c r="B538" i="6"/>
  <c r="A538" i="6"/>
  <c r="L538" i="14" s="1"/>
  <c r="N537" i="6"/>
  <c r="M537" i="6"/>
  <c r="L537" i="6"/>
  <c r="K537" i="6"/>
  <c r="J537" i="6"/>
  <c r="I537" i="6"/>
  <c r="G537" i="6"/>
  <c r="F537" i="6"/>
  <c r="E537" i="6"/>
  <c r="D537" i="6"/>
  <c r="C537" i="6"/>
  <c r="B537" i="6"/>
  <c r="A537" i="6"/>
  <c r="L537" i="14" s="1"/>
  <c r="N536" i="6"/>
  <c r="M536" i="6"/>
  <c r="L536" i="6"/>
  <c r="K536" i="6"/>
  <c r="J536" i="6"/>
  <c r="I536" i="6"/>
  <c r="G536" i="6"/>
  <c r="F536" i="6"/>
  <c r="E536" i="6"/>
  <c r="D536" i="6"/>
  <c r="C536" i="6"/>
  <c r="B536" i="6"/>
  <c r="A536" i="6"/>
  <c r="L536" i="14" s="1"/>
  <c r="N535" i="6"/>
  <c r="M535" i="6"/>
  <c r="L535" i="6"/>
  <c r="K535" i="6"/>
  <c r="J535" i="6"/>
  <c r="I535" i="6"/>
  <c r="G535" i="6"/>
  <c r="F535" i="6"/>
  <c r="E535" i="6"/>
  <c r="D535" i="6"/>
  <c r="C535" i="6"/>
  <c r="B535" i="6"/>
  <c r="A535" i="6"/>
  <c r="L535" i="14" s="1"/>
  <c r="N534" i="6"/>
  <c r="M534" i="6"/>
  <c r="L534" i="6"/>
  <c r="K534" i="6"/>
  <c r="J534" i="6"/>
  <c r="I534" i="6"/>
  <c r="G534" i="6"/>
  <c r="F534" i="6"/>
  <c r="E534" i="6"/>
  <c r="D534" i="6"/>
  <c r="C534" i="6"/>
  <c r="B534" i="6"/>
  <c r="A534" i="6"/>
  <c r="L534" i="14" s="1"/>
  <c r="N533" i="6"/>
  <c r="M533" i="6"/>
  <c r="L533" i="6"/>
  <c r="K533" i="6"/>
  <c r="J533" i="6"/>
  <c r="I533" i="6"/>
  <c r="G533" i="6"/>
  <c r="F533" i="6"/>
  <c r="E533" i="6"/>
  <c r="D533" i="6"/>
  <c r="C533" i="6"/>
  <c r="B533" i="6"/>
  <c r="A533" i="6"/>
  <c r="L533" i="14" s="1"/>
  <c r="N532" i="6"/>
  <c r="M532" i="6"/>
  <c r="L532" i="6"/>
  <c r="K532" i="6"/>
  <c r="J532" i="6"/>
  <c r="I532" i="6"/>
  <c r="G532" i="6"/>
  <c r="F532" i="6"/>
  <c r="E532" i="6"/>
  <c r="D532" i="6"/>
  <c r="C532" i="6"/>
  <c r="B532" i="6"/>
  <c r="A532" i="6"/>
  <c r="L532" i="14" s="1"/>
  <c r="N531" i="6"/>
  <c r="M531" i="6"/>
  <c r="L531" i="6"/>
  <c r="K531" i="6"/>
  <c r="J531" i="6"/>
  <c r="I531" i="6"/>
  <c r="G531" i="6"/>
  <c r="F531" i="6"/>
  <c r="E531" i="6"/>
  <c r="D531" i="6"/>
  <c r="C531" i="6"/>
  <c r="B531" i="6"/>
  <c r="A531" i="6"/>
  <c r="L531" i="14" s="1"/>
  <c r="N530" i="6"/>
  <c r="M530" i="6"/>
  <c r="L530" i="6"/>
  <c r="K530" i="6"/>
  <c r="J530" i="6"/>
  <c r="I530" i="6"/>
  <c r="G530" i="6"/>
  <c r="F530" i="6"/>
  <c r="E530" i="6"/>
  <c r="D530" i="6"/>
  <c r="C530" i="6"/>
  <c r="B530" i="6"/>
  <c r="A530" i="6"/>
  <c r="L530" i="14" s="1"/>
  <c r="N529" i="6"/>
  <c r="M529" i="6"/>
  <c r="L529" i="6"/>
  <c r="K529" i="6"/>
  <c r="J529" i="6"/>
  <c r="I529" i="6"/>
  <c r="G529" i="6"/>
  <c r="F529" i="6"/>
  <c r="E529" i="6"/>
  <c r="D529" i="6"/>
  <c r="C529" i="6"/>
  <c r="B529" i="6"/>
  <c r="A529" i="6"/>
  <c r="L529" i="14" s="1"/>
  <c r="N528" i="6"/>
  <c r="M528" i="6"/>
  <c r="L528" i="6"/>
  <c r="K528" i="6"/>
  <c r="J528" i="6"/>
  <c r="I528" i="6"/>
  <c r="G528" i="6"/>
  <c r="F528" i="6"/>
  <c r="E528" i="6"/>
  <c r="D528" i="6"/>
  <c r="C528" i="6"/>
  <c r="B528" i="6"/>
  <c r="A528" i="6"/>
  <c r="L528" i="14" s="1"/>
  <c r="N527" i="6"/>
  <c r="M527" i="6"/>
  <c r="L527" i="6"/>
  <c r="K527" i="6"/>
  <c r="J527" i="6"/>
  <c r="I527" i="6"/>
  <c r="G527" i="6"/>
  <c r="F527" i="6"/>
  <c r="E527" i="6"/>
  <c r="D527" i="6"/>
  <c r="C527" i="6"/>
  <c r="B527" i="6"/>
  <c r="A527" i="6"/>
  <c r="L527" i="14" s="1"/>
  <c r="N526" i="6"/>
  <c r="M526" i="6"/>
  <c r="L526" i="6"/>
  <c r="K526" i="6"/>
  <c r="J526" i="6"/>
  <c r="I526" i="6"/>
  <c r="G526" i="6"/>
  <c r="F526" i="6"/>
  <c r="E526" i="6"/>
  <c r="D526" i="6"/>
  <c r="C526" i="6"/>
  <c r="B526" i="6"/>
  <c r="A526" i="6"/>
  <c r="L526" i="14" s="1"/>
  <c r="N525" i="6"/>
  <c r="M525" i="6"/>
  <c r="L525" i="6"/>
  <c r="K525" i="6"/>
  <c r="J525" i="6"/>
  <c r="I525" i="6"/>
  <c r="G525" i="6"/>
  <c r="F525" i="6"/>
  <c r="E525" i="6"/>
  <c r="D525" i="6"/>
  <c r="C525" i="6"/>
  <c r="B525" i="6"/>
  <c r="A525" i="6"/>
  <c r="L525" i="14" s="1"/>
  <c r="N524" i="6"/>
  <c r="M524" i="6"/>
  <c r="L524" i="6"/>
  <c r="K524" i="6"/>
  <c r="J524" i="6"/>
  <c r="I524" i="6"/>
  <c r="G524" i="6"/>
  <c r="F524" i="6"/>
  <c r="E524" i="6"/>
  <c r="D524" i="6"/>
  <c r="C524" i="6"/>
  <c r="B524" i="6"/>
  <c r="A524" i="6"/>
  <c r="L524" i="14" s="1"/>
  <c r="N523" i="6"/>
  <c r="M523" i="6"/>
  <c r="L523" i="6"/>
  <c r="K523" i="6"/>
  <c r="J523" i="6"/>
  <c r="I523" i="6"/>
  <c r="G523" i="6"/>
  <c r="F523" i="6"/>
  <c r="E523" i="6"/>
  <c r="D523" i="6"/>
  <c r="C523" i="6"/>
  <c r="B523" i="6"/>
  <c r="A523" i="6"/>
  <c r="L523" i="14" s="1"/>
  <c r="N522" i="6"/>
  <c r="M522" i="6"/>
  <c r="L522" i="6"/>
  <c r="K522" i="6"/>
  <c r="J522" i="6"/>
  <c r="I522" i="6"/>
  <c r="G522" i="6"/>
  <c r="F522" i="6"/>
  <c r="E522" i="6"/>
  <c r="D522" i="6"/>
  <c r="C522" i="6"/>
  <c r="B522" i="6"/>
  <c r="A522" i="6"/>
  <c r="L522" i="14" s="1"/>
  <c r="N521" i="6"/>
  <c r="M521" i="6"/>
  <c r="L521" i="6"/>
  <c r="K521" i="6"/>
  <c r="J521" i="6"/>
  <c r="I521" i="6"/>
  <c r="G521" i="6"/>
  <c r="F521" i="6"/>
  <c r="E521" i="6"/>
  <c r="D521" i="6"/>
  <c r="C521" i="6"/>
  <c r="B521" i="6"/>
  <c r="A521" i="6"/>
  <c r="L521" i="14" s="1"/>
  <c r="N520" i="6"/>
  <c r="M520" i="6"/>
  <c r="L520" i="6"/>
  <c r="K520" i="6"/>
  <c r="J520" i="6"/>
  <c r="I520" i="6"/>
  <c r="G520" i="6"/>
  <c r="F520" i="6"/>
  <c r="E520" i="6"/>
  <c r="D520" i="6"/>
  <c r="C520" i="6"/>
  <c r="B520" i="6"/>
  <c r="A520" i="6"/>
  <c r="L520" i="14" s="1"/>
  <c r="N519" i="6"/>
  <c r="M519" i="6"/>
  <c r="L519" i="6"/>
  <c r="K519" i="6"/>
  <c r="J519" i="6"/>
  <c r="I519" i="6"/>
  <c r="G519" i="6"/>
  <c r="F519" i="6"/>
  <c r="E519" i="6"/>
  <c r="D519" i="6"/>
  <c r="C519" i="6"/>
  <c r="B519" i="6"/>
  <c r="A519" i="6"/>
  <c r="L519" i="14" s="1"/>
  <c r="N518" i="6"/>
  <c r="M518" i="6"/>
  <c r="L518" i="6"/>
  <c r="K518" i="6"/>
  <c r="J518" i="6"/>
  <c r="I518" i="6"/>
  <c r="G518" i="6"/>
  <c r="F518" i="6"/>
  <c r="E518" i="6"/>
  <c r="D518" i="6"/>
  <c r="C518" i="6"/>
  <c r="B518" i="6"/>
  <c r="A518" i="6"/>
  <c r="L518" i="14" s="1"/>
  <c r="N517" i="6"/>
  <c r="M517" i="6"/>
  <c r="L517" i="6"/>
  <c r="K517" i="6"/>
  <c r="J517" i="6"/>
  <c r="I517" i="6"/>
  <c r="G517" i="6"/>
  <c r="F517" i="6"/>
  <c r="E517" i="6"/>
  <c r="D517" i="6"/>
  <c r="C517" i="6"/>
  <c r="B517" i="6"/>
  <c r="A517" i="6"/>
  <c r="L517" i="14" s="1"/>
  <c r="N516" i="6"/>
  <c r="M516" i="6"/>
  <c r="L516" i="6"/>
  <c r="K516" i="6"/>
  <c r="J516" i="6"/>
  <c r="I516" i="6"/>
  <c r="G516" i="6"/>
  <c r="F516" i="6"/>
  <c r="E516" i="6"/>
  <c r="D516" i="6"/>
  <c r="C516" i="6"/>
  <c r="B516" i="6"/>
  <c r="A516" i="6"/>
  <c r="L516" i="14" s="1"/>
  <c r="N515" i="6"/>
  <c r="M515" i="6"/>
  <c r="L515" i="6"/>
  <c r="K515" i="6"/>
  <c r="J515" i="6"/>
  <c r="I515" i="6"/>
  <c r="G515" i="6"/>
  <c r="F515" i="6"/>
  <c r="E515" i="6"/>
  <c r="D515" i="6"/>
  <c r="C515" i="6"/>
  <c r="B515" i="6"/>
  <c r="A515" i="6"/>
  <c r="L515" i="14" s="1"/>
  <c r="N514" i="6"/>
  <c r="M514" i="6"/>
  <c r="L514" i="6"/>
  <c r="K514" i="6"/>
  <c r="J514" i="6"/>
  <c r="I514" i="6"/>
  <c r="G514" i="6"/>
  <c r="F514" i="6"/>
  <c r="E514" i="6"/>
  <c r="D514" i="6"/>
  <c r="C514" i="6"/>
  <c r="B514" i="6"/>
  <c r="A514" i="6"/>
  <c r="L514" i="14" s="1"/>
  <c r="N513" i="6"/>
  <c r="M513" i="6"/>
  <c r="L513" i="6"/>
  <c r="K513" i="6"/>
  <c r="J513" i="6"/>
  <c r="I513" i="6"/>
  <c r="G513" i="6"/>
  <c r="F513" i="6"/>
  <c r="E513" i="6"/>
  <c r="D513" i="6"/>
  <c r="C513" i="6"/>
  <c r="B513" i="6"/>
  <c r="A513" i="6"/>
  <c r="L513" i="14" s="1"/>
  <c r="N512" i="6"/>
  <c r="M512" i="6"/>
  <c r="L512" i="6"/>
  <c r="K512" i="6"/>
  <c r="J512" i="6"/>
  <c r="I512" i="6"/>
  <c r="G512" i="6"/>
  <c r="F512" i="6"/>
  <c r="E512" i="6"/>
  <c r="D512" i="6"/>
  <c r="C512" i="6"/>
  <c r="B512" i="6"/>
  <c r="A512" i="6"/>
  <c r="L512" i="14" s="1"/>
  <c r="N511" i="6"/>
  <c r="M511" i="6"/>
  <c r="L511" i="6"/>
  <c r="K511" i="6"/>
  <c r="J511" i="6"/>
  <c r="I511" i="6"/>
  <c r="G511" i="6"/>
  <c r="F511" i="6"/>
  <c r="E511" i="6"/>
  <c r="D511" i="6"/>
  <c r="C511" i="6"/>
  <c r="B511" i="6"/>
  <c r="A511" i="6"/>
  <c r="L511" i="14" s="1"/>
  <c r="N510" i="6"/>
  <c r="M510" i="6"/>
  <c r="L510" i="6"/>
  <c r="K510" i="6"/>
  <c r="J510" i="6"/>
  <c r="I510" i="6"/>
  <c r="G510" i="6"/>
  <c r="F510" i="6"/>
  <c r="E510" i="6"/>
  <c r="D510" i="6"/>
  <c r="C510" i="6"/>
  <c r="B510" i="6"/>
  <c r="A510" i="6"/>
  <c r="L510" i="14" s="1"/>
  <c r="N509" i="6"/>
  <c r="M509" i="6"/>
  <c r="L509" i="6"/>
  <c r="K509" i="6"/>
  <c r="J509" i="6"/>
  <c r="I509" i="6"/>
  <c r="G509" i="6"/>
  <c r="F509" i="6"/>
  <c r="E509" i="6"/>
  <c r="D509" i="6"/>
  <c r="C509" i="6"/>
  <c r="B509" i="6"/>
  <c r="A509" i="6"/>
  <c r="L509" i="14" s="1"/>
  <c r="N508" i="6"/>
  <c r="M508" i="6"/>
  <c r="L508" i="6"/>
  <c r="K508" i="6"/>
  <c r="J508" i="6"/>
  <c r="I508" i="6"/>
  <c r="G508" i="6"/>
  <c r="F508" i="6"/>
  <c r="E508" i="6"/>
  <c r="D508" i="6"/>
  <c r="C508" i="6"/>
  <c r="B508" i="6"/>
  <c r="A508" i="6"/>
  <c r="L508" i="14" s="1"/>
  <c r="N507" i="6"/>
  <c r="M507" i="6"/>
  <c r="L507" i="6"/>
  <c r="K507" i="6"/>
  <c r="J507" i="6"/>
  <c r="I507" i="6"/>
  <c r="G507" i="6"/>
  <c r="F507" i="6"/>
  <c r="E507" i="6"/>
  <c r="D507" i="6"/>
  <c r="C507" i="6"/>
  <c r="B507" i="6"/>
  <c r="A507" i="6"/>
  <c r="L507" i="14" s="1"/>
  <c r="N506" i="6"/>
  <c r="M506" i="6"/>
  <c r="L506" i="6"/>
  <c r="K506" i="6"/>
  <c r="J506" i="6"/>
  <c r="I506" i="6"/>
  <c r="G506" i="6"/>
  <c r="F506" i="6"/>
  <c r="E506" i="6"/>
  <c r="D506" i="6"/>
  <c r="C506" i="6"/>
  <c r="B506" i="6"/>
  <c r="A506" i="6"/>
  <c r="L506" i="14" s="1"/>
  <c r="N505" i="6"/>
  <c r="M505" i="6"/>
  <c r="L505" i="6"/>
  <c r="K505" i="6"/>
  <c r="J505" i="6"/>
  <c r="I505" i="6"/>
  <c r="G505" i="6"/>
  <c r="F505" i="6"/>
  <c r="E505" i="6"/>
  <c r="D505" i="6"/>
  <c r="C505" i="6"/>
  <c r="B505" i="6"/>
  <c r="A505" i="6"/>
  <c r="L505" i="14" s="1"/>
  <c r="N504" i="6"/>
  <c r="M504" i="6"/>
  <c r="L504" i="6"/>
  <c r="K504" i="6"/>
  <c r="J504" i="6"/>
  <c r="I504" i="6"/>
  <c r="G504" i="6"/>
  <c r="F504" i="6"/>
  <c r="E504" i="6"/>
  <c r="D504" i="6"/>
  <c r="C504" i="6"/>
  <c r="B504" i="6"/>
  <c r="A504" i="6"/>
  <c r="L504" i="14" s="1"/>
  <c r="N503" i="6"/>
  <c r="M503" i="6"/>
  <c r="L503" i="6"/>
  <c r="K503" i="6"/>
  <c r="J503" i="6"/>
  <c r="I503" i="6"/>
  <c r="G503" i="6"/>
  <c r="F503" i="6"/>
  <c r="E503" i="6"/>
  <c r="D503" i="6"/>
  <c r="C503" i="6"/>
  <c r="B503" i="6"/>
  <c r="A503" i="6"/>
  <c r="L503" i="14" s="1"/>
  <c r="N502" i="6"/>
  <c r="M502" i="6"/>
  <c r="L502" i="6"/>
  <c r="K502" i="6"/>
  <c r="J502" i="6"/>
  <c r="I502" i="6"/>
  <c r="G502" i="6"/>
  <c r="F502" i="6"/>
  <c r="E502" i="6"/>
  <c r="D502" i="6"/>
  <c r="C502" i="6"/>
  <c r="B502" i="6"/>
  <c r="A502" i="6"/>
  <c r="L502" i="14" s="1"/>
  <c r="N501" i="6"/>
  <c r="M501" i="6"/>
  <c r="L501" i="6"/>
  <c r="K501" i="6"/>
  <c r="J501" i="6"/>
  <c r="I501" i="6"/>
  <c r="G501" i="6"/>
  <c r="F501" i="6"/>
  <c r="E501" i="6"/>
  <c r="D501" i="6"/>
  <c r="C501" i="6"/>
  <c r="B501" i="6"/>
  <c r="A501" i="6"/>
  <c r="L501" i="14" s="1"/>
  <c r="N500" i="6"/>
  <c r="M500" i="6"/>
  <c r="L500" i="6"/>
  <c r="K500" i="6"/>
  <c r="J500" i="6"/>
  <c r="I500" i="6"/>
  <c r="G500" i="6"/>
  <c r="F500" i="6"/>
  <c r="E500" i="6"/>
  <c r="D500" i="6"/>
  <c r="C500" i="6"/>
  <c r="B500" i="6"/>
  <c r="A500" i="6"/>
  <c r="L500" i="14" s="1"/>
  <c r="N499" i="6"/>
  <c r="M499" i="6"/>
  <c r="L499" i="6"/>
  <c r="K499" i="6"/>
  <c r="J499" i="6"/>
  <c r="I499" i="6"/>
  <c r="G499" i="6"/>
  <c r="F499" i="6"/>
  <c r="E499" i="6"/>
  <c r="D499" i="6"/>
  <c r="C499" i="6"/>
  <c r="B499" i="6"/>
  <c r="A499" i="6"/>
  <c r="L499" i="14" s="1"/>
  <c r="N498" i="6"/>
  <c r="M498" i="6"/>
  <c r="L498" i="6"/>
  <c r="K498" i="6"/>
  <c r="J498" i="6"/>
  <c r="I498" i="6"/>
  <c r="G498" i="6"/>
  <c r="F498" i="6"/>
  <c r="E498" i="6"/>
  <c r="D498" i="6"/>
  <c r="C498" i="6"/>
  <c r="B498" i="6"/>
  <c r="A498" i="6"/>
  <c r="L498" i="14" s="1"/>
  <c r="N497" i="6"/>
  <c r="M497" i="6"/>
  <c r="L497" i="6"/>
  <c r="K497" i="6"/>
  <c r="J497" i="6"/>
  <c r="I497" i="6"/>
  <c r="G497" i="6"/>
  <c r="F497" i="6"/>
  <c r="E497" i="6"/>
  <c r="D497" i="6"/>
  <c r="C497" i="6"/>
  <c r="B497" i="6"/>
  <c r="A497" i="6"/>
  <c r="L497" i="14" s="1"/>
  <c r="N496" i="6"/>
  <c r="M496" i="6"/>
  <c r="L496" i="6"/>
  <c r="K496" i="6"/>
  <c r="J496" i="6"/>
  <c r="I496" i="6"/>
  <c r="G496" i="6"/>
  <c r="F496" i="6"/>
  <c r="E496" i="6"/>
  <c r="D496" i="6"/>
  <c r="C496" i="6"/>
  <c r="B496" i="6"/>
  <c r="A496" i="6"/>
  <c r="L496" i="14" s="1"/>
  <c r="N495" i="6"/>
  <c r="M495" i="6"/>
  <c r="L495" i="6"/>
  <c r="K495" i="6"/>
  <c r="J495" i="6"/>
  <c r="I495" i="6"/>
  <c r="G495" i="6"/>
  <c r="F495" i="6"/>
  <c r="E495" i="6"/>
  <c r="D495" i="6"/>
  <c r="C495" i="6"/>
  <c r="B495" i="6"/>
  <c r="A495" i="6"/>
  <c r="L495" i="14" s="1"/>
  <c r="N494" i="6"/>
  <c r="M494" i="6"/>
  <c r="L494" i="6"/>
  <c r="K494" i="6"/>
  <c r="J494" i="6"/>
  <c r="I494" i="6"/>
  <c r="G494" i="6"/>
  <c r="F494" i="6"/>
  <c r="E494" i="6"/>
  <c r="D494" i="6"/>
  <c r="C494" i="6"/>
  <c r="B494" i="6"/>
  <c r="A494" i="6"/>
  <c r="L494" i="14" s="1"/>
  <c r="N493" i="6"/>
  <c r="M493" i="6"/>
  <c r="L493" i="6"/>
  <c r="K493" i="6"/>
  <c r="J493" i="6"/>
  <c r="I493" i="6"/>
  <c r="G493" i="6"/>
  <c r="F493" i="6"/>
  <c r="E493" i="6"/>
  <c r="D493" i="6"/>
  <c r="C493" i="6"/>
  <c r="B493" i="6"/>
  <c r="A493" i="6"/>
  <c r="L493" i="14" s="1"/>
  <c r="N492" i="6"/>
  <c r="M492" i="6"/>
  <c r="L492" i="6"/>
  <c r="K492" i="6"/>
  <c r="J492" i="6"/>
  <c r="I492" i="6"/>
  <c r="G492" i="6"/>
  <c r="F492" i="6"/>
  <c r="E492" i="6"/>
  <c r="D492" i="6"/>
  <c r="C492" i="6"/>
  <c r="B492" i="6"/>
  <c r="A492" i="6"/>
  <c r="L492" i="14" s="1"/>
  <c r="N491" i="6"/>
  <c r="M491" i="6"/>
  <c r="L491" i="6"/>
  <c r="K491" i="6"/>
  <c r="J491" i="6"/>
  <c r="I491" i="6"/>
  <c r="G491" i="6"/>
  <c r="F491" i="6"/>
  <c r="E491" i="6"/>
  <c r="D491" i="6"/>
  <c r="C491" i="6"/>
  <c r="B491" i="6"/>
  <c r="A491" i="6"/>
  <c r="L491" i="14" s="1"/>
  <c r="N490" i="6"/>
  <c r="M490" i="6"/>
  <c r="L490" i="6"/>
  <c r="K490" i="6"/>
  <c r="J490" i="6"/>
  <c r="I490" i="6"/>
  <c r="G490" i="6"/>
  <c r="F490" i="6"/>
  <c r="E490" i="6"/>
  <c r="D490" i="6"/>
  <c r="C490" i="6"/>
  <c r="B490" i="6"/>
  <c r="A490" i="6"/>
  <c r="L490" i="14" s="1"/>
  <c r="N489" i="6"/>
  <c r="M489" i="6"/>
  <c r="L489" i="6"/>
  <c r="K489" i="6"/>
  <c r="J489" i="6"/>
  <c r="I489" i="6"/>
  <c r="G489" i="6"/>
  <c r="F489" i="6"/>
  <c r="E489" i="6"/>
  <c r="D489" i="6"/>
  <c r="C489" i="6"/>
  <c r="B489" i="6"/>
  <c r="A489" i="6"/>
  <c r="L489" i="14" s="1"/>
  <c r="N488" i="6"/>
  <c r="M488" i="6"/>
  <c r="L488" i="6"/>
  <c r="K488" i="6"/>
  <c r="J488" i="6"/>
  <c r="I488" i="6"/>
  <c r="G488" i="6"/>
  <c r="F488" i="6"/>
  <c r="E488" i="6"/>
  <c r="D488" i="6"/>
  <c r="C488" i="6"/>
  <c r="B488" i="6"/>
  <c r="A488" i="6"/>
  <c r="L488" i="14" s="1"/>
  <c r="N487" i="6"/>
  <c r="M487" i="6"/>
  <c r="L487" i="6"/>
  <c r="K487" i="6"/>
  <c r="J487" i="6"/>
  <c r="I487" i="6"/>
  <c r="G487" i="6"/>
  <c r="F487" i="6"/>
  <c r="E487" i="6"/>
  <c r="D487" i="6"/>
  <c r="C487" i="6"/>
  <c r="B487" i="6"/>
  <c r="A487" i="6"/>
  <c r="L487" i="14" s="1"/>
  <c r="N486" i="6"/>
  <c r="M486" i="6"/>
  <c r="L486" i="6"/>
  <c r="K486" i="6"/>
  <c r="J486" i="6"/>
  <c r="I486" i="6"/>
  <c r="G486" i="6"/>
  <c r="F486" i="6"/>
  <c r="E486" i="6"/>
  <c r="D486" i="6"/>
  <c r="C486" i="6"/>
  <c r="B486" i="6"/>
  <c r="A486" i="6"/>
  <c r="L486" i="14" s="1"/>
  <c r="N485" i="6"/>
  <c r="M485" i="6"/>
  <c r="L485" i="6"/>
  <c r="K485" i="6"/>
  <c r="J485" i="6"/>
  <c r="I485" i="6"/>
  <c r="G485" i="6"/>
  <c r="F485" i="6"/>
  <c r="E485" i="6"/>
  <c r="D485" i="6"/>
  <c r="C485" i="6"/>
  <c r="B485" i="6"/>
  <c r="A485" i="6"/>
  <c r="L485" i="14" s="1"/>
  <c r="N484" i="6"/>
  <c r="M484" i="6"/>
  <c r="L484" i="6"/>
  <c r="K484" i="6"/>
  <c r="J484" i="6"/>
  <c r="I484" i="6"/>
  <c r="G484" i="6"/>
  <c r="F484" i="6"/>
  <c r="E484" i="6"/>
  <c r="D484" i="6"/>
  <c r="C484" i="6"/>
  <c r="B484" i="6"/>
  <c r="A484" i="6"/>
  <c r="L484" i="14" s="1"/>
  <c r="N483" i="6"/>
  <c r="M483" i="6"/>
  <c r="L483" i="6"/>
  <c r="K483" i="6"/>
  <c r="J483" i="6"/>
  <c r="I483" i="6"/>
  <c r="G483" i="6"/>
  <c r="F483" i="6"/>
  <c r="E483" i="6"/>
  <c r="D483" i="6"/>
  <c r="C483" i="6"/>
  <c r="B483" i="6"/>
  <c r="A483" i="6"/>
  <c r="L483" i="14" s="1"/>
  <c r="N482" i="6"/>
  <c r="M482" i="6"/>
  <c r="L482" i="6"/>
  <c r="K482" i="6"/>
  <c r="J482" i="6"/>
  <c r="I482" i="6"/>
  <c r="G482" i="6"/>
  <c r="F482" i="6"/>
  <c r="E482" i="6"/>
  <c r="D482" i="6"/>
  <c r="C482" i="6"/>
  <c r="B482" i="6"/>
  <c r="A482" i="6"/>
  <c r="L482" i="14" s="1"/>
  <c r="N481" i="6"/>
  <c r="M481" i="6"/>
  <c r="L481" i="6"/>
  <c r="K481" i="6"/>
  <c r="J481" i="6"/>
  <c r="I481" i="6"/>
  <c r="G481" i="6"/>
  <c r="F481" i="6"/>
  <c r="E481" i="6"/>
  <c r="D481" i="6"/>
  <c r="C481" i="6"/>
  <c r="B481" i="6"/>
  <c r="A481" i="6"/>
  <c r="L481" i="14" s="1"/>
  <c r="N480" i="6"/>
  <c r="M480" i="6"/>
  <c r="L480" i="6"/>
  <c r="K480" i="6"/>
  <c r="J480" i="6"/>
  <c r="I480" i="6"/>
  <c r="G480" i="6"/>
  <c r="F480" i="6"/>
  <c r="E480" i="6"/>
  <c r="D480" i="6"/>
  <c r="C480" i="6"/>
  <c r="B480" i="6"/>
  <c r="A480" i="6"/>
  <c r="L480" i="14" s="1"/>
  <c r="N479" i="6"/>
  <c r="M479" i="6"/>
  <c r="L479" i="6"/>
  <c r="K479" i="6"/>
  <c r="J479" i="6"/>
  <c r="I479" i="6"/>
  <c r="G479" i="6"/>
  <c r="F479" i="6"/>
  <c r="E479" i="6"/>
  <c r="D479" i="6"/>
  <c r="C479" i="6"/>
  <c r="B479" i="6"/>
  <c r="A479" i="6"/>
  <c r="L479" i="14" s="1"/>
  <c r="N478" i="6"/>
  <c r="M478" i="6"/>
  <c r="L478" i="6"/>
  <c r="K478" i="6"/>
  <c r="J478" i="6"/>
  <c r="I478" i="6"/>
  <c r="G478" i="6"/>
  <c r="F478" i="6"/>
  <c r="E478" i="6"/>
  <c r="D478" i="6"/>
  <c r="C478" i="6"/>
  <c r="B478" i="6"/>
  <c r="A478" i="6"/>
  <c r="L478" i="14" s="1"/>
  <c r="N477" i="6"/>
  <c r="M477" i="6"/>
  <c r="L477" i="6"/>
  <c r="K477" i="6"/>
  <c r="J477" i="6"/>
  <c r="I477" i="6"/>
  <c r="G477" i="6"/>
  <c r="F477" i="6"/>
  <c r="E477" i="6"/>
  <c r="D477" i="6"/>
  <c r="C477" i="6"/>
  <c r="B477" i="6"/>
  <c r="A477" i="6"/>
  <c r="L477" i="14" s="1"/>
  <c r="N476" i="6"/>
  <c r="M476" i="6"/>
  <c r="L476" i="6"/>
  <c r="K476" i="6"/>
  <c r="J476" i="6"/>
  <c r="I476" i="6"/>
  <c r="G476" i="6"/>
  <c r="F476" i="6"/>
  <c r="E476" i="6"/>
  <c r="D476" i="6"/>
  <c r="C476" i="6"/>
  <c r="B476" i="6"/>
  <c r="A476" i="6"/>
  <c r="L476" i="14" s="1"/>
  <c r="N475" i="6"/>
  <c r="M475" i="6"/>
  <c r="L475" i="6"/>
  <c r="K475" i="6"/>
  <c r="J475" i="6"/>
  <c r="I475" i="6"/>
  <c r="G475" i="6"/>
  <c r="F475" i="6"/>
  <c r="E475" i="6"/>
  <c r="D475" i="6"/>
  <c r="C475" i="6"/>
  <c r="B475" i="6"/>
  <c r="A475" i="6"/>
  <c r="L475" i="14" s="1"/>
  <c r="N474" i="6"/>
  <c r="M474" i="6"/>
  <c r="L474" i="6"/>
  <c r="K474" i="6"/>
  <c r="J474" i="6"/>
  <c r="I474" i="6"/>
  <c r="G474" i="6"/>
  <c r="F474" i="6"/>
  <c r="E474" i="6"/>
  <c r="D474" i="6"/>
  <c r="C474" i="6"/>
  <c r="B474" i="6"/>
  <c r="A474" i="6"/>
  <c r="L474" i="14" s="1"/>
  <c r="N473" i="6"/>
  <c r="M473" i="6"/>
  <c r="L473" i="6"/>
  <c r="K473" i="6"/>
  <c r="J473" i="6"/>
  <c r="I473" i="6"/>
  <c r="G473" i="6"/>
  <c r="F473" i="6"/>
  <c r="E473" i="6"/>
  <c r="D473" i="6"/>
  <c r="C473" i="6"/>
  <c r="B473" i="6"/>
  <c r="A473" i="6"/>
  <c r="L473" i="14" s="1"/>
  <c r="N472" i="6"/>
  <c r="M472" i="6"/>
  <c r="L472" i="6"/>
  <c r="K472" i="6"/>
  <c r="J472" i="6"/>
  <c r="I472" i="6"/>
  <c r="G472" i="6"/>
  <c r="F472" i="6"/>
  <c r="E472" i="6"/>
  <c r="D472" i="6"/>
  <c r="C472" i="6"/>
  <c r="B472" i="6"/>
  <c r="A472" i="6"/>
  <c r="L472" i="14" s="1"/>
  <c r="N471" i="6"/>
  <c r="M471" i="6"/>
  <c r="L471" i="6"/>
  <c r="K471" i="6"/>
  <c r="J471" i="6"/>
  <c r="I471" i="6"/>
  <c r="G471" i="6"/>
  <c r="F471" i="6"/>
  <c r="E471" i="6"/>
  <c r="D471" i="6"/>
  <c r="C471" i="6"/>
  <c r="B471" i="6"/>
  <c r="A471" i="6"/>
  <c r="L471" i="14" s="1"/>
  <c r="N470" i="6"/>
  <c r="M470" i="6"/>
  <c r="L470" i="6"/>
  <c r="K470" i="6"/>
  <c r="J470" i="6"/>
  <c r="I470" i="6"/>
  <c r="G470" i="6"/>
  <c r="F470" i="6"/>
  <c r="E470" i="6"/>
  <c r="D470" i="6"/>
  <c r="C470" i="6"/>
  <c r="B470" i="6"/>
  <c r="A470" i="6"/>
  <c r="L470" i="14" s="1"/>
  <c r="N469" i="6"/>
  <c r="M469" i="6"/>
  <c r="L469" i="6"/>
  <c r="K469" i="6"/>
  <c r="J469" i="6"/>
  <c r="I469" i="6"/>
  <c r="G469" i="6"/>
  <c r="F469" i="6"/>
  <c r="E469" i="6"/>
  <c r="D469" i="6"/>
  <c r="C469" i="6"/>
  <c r="B469" i="6"/>
  <c r="A469" i="6"/>
  <c r="L469" i="14" s="1"/>
  <c r="N468" i="6"/>
  <c r="M468" i="6"/>
  <c r="L468" i="6"/>
  <c r="K468" i="6"/>
  <c r="J468" i="6"/>
  <c r="I468" i="6"/>
  <c r="G468" i="6"/>
  <c r="F468" i="6"/>
  <c r="E468" i="6"/>
  <c r="D468" i="6"/>
  <c r="C468" i="6"/>
  <c r="B468" i="6"/>
  <c r="A468" i="6"/>
  <c r="L468" i="14" s="1"/>
  <c r="N467" i="6"/>
  <c r="M467" i="6"/>
  <c r="L467" i="6"/>
  <c r="K467" i="6"/>
  <c r="J467" i="6"/>
  <c r="I467" i="6"/>
  <c r="G467" i="6"/>
  <c r="F467" i="6"/>
  <c r="E467" i="6"/>
  <c r="D467" i="6"/>
  <c r="C467" i="6"/>
  <c r="B467" i="6"/>
  <c r="A467" i="6"/>
  <c r="L467" i="14" s="1"/>
  <c r="N466" i="6"/>
  <c r="M466" i="6"/>
  <c r="L466" i="6"/>
  <c r="K466" i="6"/>
  <c r="J466" i="6"/>
  <c r="I466" i="6"/>
  <c r="G466" i="6"/>
  <c r="F466" i="6"/>
  <c r="E466" i="6"/>
  <c r="D466" i="6"/>
  <c r="C466" i="6"/>
  <c r="B466" i="6"/>
  <c r="A466" i="6"/>
  <c r="L466" i="14" s="1"/>
  <c r="N465" i="6"/>
  <c r="M465" i="6"/>
  <c r="L465" i="6"/>
  <c r="K465" i="6"/>
  <c r="J465" i="6"/>
  <c r="I465" i="6"/>
  <c r="G465" i="6"/>
  <c r="F465" i="6"/>
  <c r="E465" i="6"/>
  <c r="D465" i="6"/>
  <c r="C465" i="6"/>
  <c r="B465" i="6"/>
  <c r="A465" i="6"/>
  <c r="L465" i="14" s="1"/>
  <c r="N464" i="6"/>
  <c r="M464" i="6"/>
  <c r="L464" i="6"/>
  <c r="K464" i="6"/>
  <c r="J464" i="6"/>
  <c r="I464" i="6"/>
  <c r="G464" i="6"/>
  <c r="F464" i="6"/>
  <c r="E464" i="6"/>
  <c r="D464" i="6"/>
  <c r="C464" i="6"/>
  <c r="B464" i="6"/>
  <c r="A464" i="6"/>
  <c r="L464" i="14" s="1"/>
  <c r="N463" i="6"/>
  <c r="M463" i="6"/>
  <c r="L463" i="6"/>
  <c r="K463" i="6"/>
  <c r="J463" i="6"/>
  <c r="I463" i="6"/>
  <c r="G463" i="6"/>
  <c r="F463" i="6"/>
  <c r="E463" i="6"/>
  <c r="D463" i="6"/>
  <c r="C463" i="6"/>
  <c r="B463" i="6"/>
  <c r="A463" i="6"/>
  <c r="L463" i="14" s="1"/>
  <c r="N462" i="6"/>
  <c r="M462" i="6"/>
  <c r="L462" i="6"/>
  <c r="K462" i="6"/>
  <c r="J462" i="6"/>
  <c r="I462" i="6"/>
  <c r="G462" i="6"/>
  <c r="F462" i="6"/>
  <c r="E462" i="6"/>
  <c r="D462" i="6"/>
  <c r="C462" i="6"/>
  <c r="B462" i="6"/>
  <c r="A462" i="6"/>
  <c r="L462" i="14" s="1"/>
  <c r="N461" i="6"/>
  <c r="M461" i="6"/>
  <c r="L461" i="6"/>
  <c r="K461" i="6"/>
  <c r="J461" i="6"/>
  <c r="I461" i="6"/>
  <c r="G461" i="6"/>
  <c r="F461" i="6"/>
  <c r="E461" i="6"/>
  <c r="D461" i="6"/>
  <c r="C461" i="6"/>
  <c r="B461" i="6"/>
  <c r="A461" i="6"/>
  <c r="L461" i="14" s="1"/>
  <c r="N460" i="6"/>
  <c r="M460" i="6"/>
  <c r="L460" i="6"/>
  <c r="K460" i="6"/>
  <c r="J460" i="6"/>
  <c r="I460" i="6"/>
  <c r="G460" i="6"/>
  <c r="F460" i="6"/>
  <c r="E460" i="6"/>
  <c r="D460" i="6"/>
  <c r="C460" i="6"/>
  <c r="B460" i="6"/>
  <c r="A460" i="6"/>
  <c r="L460" i="14" s="1"/>
  <c r="N459" i="6"/>
  <c r="M459" i="6"/>
  <c r="L459" i="6"/>
  <c r="K459" i="6"/>
  <c r="J459" i="6"/>
  <c r="I459" i="6"/>
  <c r="G459" i="6"/>
  <c r="F459" i="6"/>
  <c r="E459" i="6"/>
  <c r="D459" i="6"/>
  <c r="C459" i="6"/>
  <c r="B459" i="6"/>
  <c r="A459" i="6"/>
  <c r="L459" i="14" s="1"/>
  <c r="N458" i="6"/>
  <c r="M458" i="6"/>
  <c r="L458" i="6"/>
  <c r="K458" i="6"/>
  <c r="J458" i="6"/>
  <c r="I458" i="6"/>
  <c r="G458" i="6"/>
  <c r="F458" i="6"/>
  <c r="E458" i="6"/>
  <c r="D458" i="6"/>
  <c r="C458" i="6"/>
  <c r="B458" i="6"/>
  <c r="A458" i="6"/>
  <c r="L458" i="14" s="1"/>
  <c r="N457" i="6"/>
  <c r="M457" i="6"/>
  <c r="L457" i="6"/>
  <c r="K457" i="6"/>
  <c r="J457" i="6"/>
  <c r="I457" i="6"/>
  <c r="G457" i="6"/>
  <c r="F457" i="6"/>
  <c r="E457" i="6"/>
  <c r="D457" i="6"/>
  <c r="C457" i="6"/>
  <c r="B457" i="6"/>
  <c r="A457" i="6"/>
  <c r="L457" i="14" s="1"/>
  <c r="N456" i="6"/>
  <c r="M456" i="6"/>
  <c r="L456" i="6"/>
  <c r="K456" i="6"/>
  <c r="J456" i="6"/>
  <c r="I456" i="6"/>
  <c r="G456" i="6"/>
  <c r="F456" i="6"/>
  <c r="E456" i="6"/>
  <c r="D456" i="6"/>
  <c r="C456" i="6"/>
  <c r="B456" i="6"/>
  <c r="A456" i="6"/>
  <c r="L456" i="14" s="1"/>
  <c r="N455" i="6"/>
  <c r="M455" i="6"/>
  <c r="L455" i="6"/>
  <c r="K455" i="6"/>
  <c r="J455" i="6"/>
  <c r="I455" i="6"/>
  <c r="G455" i="6"/>
  <c r="F455" i="6"/>
  <c r="E455" i="6"/>
  <c r="D455" i="6"/>
  <c r="C455" i="6"/>
  <c r="B455" i="6"/>
  <c r="A455" i="6"/>
  <c r="L455" i="14" s="1"/>
  <c r="N454" i="6"/>
  <c r="M454" i="6"/>
  <c r="L454" i="6"/>
  <c r="K454" i="6"/>
  <c r="J454" i="6"/>
  <c r="I454" i="6"/>
  <c r="G454" i="6"/>
  <c r="F454" i="6"/>
  <c r="E454" i="6"/>
  <c r="D454" i="6"/>
  <c r="C454" i="6"/>
  <c r="B454" i="6"/>
  <c r="A454" i="6"/>
  <c r="L454" i="14" s="1"/>
  <c r="N453" i="6"/>
  <c r="M453" i="6"/>
  <c r="L453" i="6"/>
  <c r="K453" i="6"/>
  <c r="J453" i="6"/>
  <c r="I453" i="6"/>
  <c r="G453" i="6"/>
  <c r="F453" i="6"/>
  <c r="E453" i="6"/>
  <c r="D453" i="6"/>
  <c r="C453" i="6"/>
  <c r="B453" i="6"/>
  <c r="A453" i="6"/>
  <c r="L453" i="14" s="1"/>
  <c r="N452" i="6"/>
  <c r="M452" i="6"/>
  <c r="L452" i="6"/>
  <c r="K452" i="6"/>
  <c r="J452" i="6"/>
  <c r="I452" i="6"/>
  <c r="G452" i="6"/>
  <c r="F452" i="6"/>
  <c r="E452" i="6"/>
  <c r="D452" i="6"/>
  <c r="C452" i="6"/>
  <c r="B452" i="6"/>
  <c r="A452" i="6"/>
  <c r="L452" i="14" s="1"/>
  <c r="N451" i="6"/>
  <c r="M451" i="6"/>
  <c r="L451" i="6"/>
  <c r="K451" i="6"/>
  <c r="J451" i="6"/>
  <c r="I451" i="6"/>
  <c r="G451" i="6"/>
  <c r="F451" i="6"/>
  <c r="E451" i="6"/>
  <c r="D451" i="6"/>
  <c r="C451" i="6"/>
  <c r="B451" i="6"/>
  <c r="A451" i="6"/>
  <c r="L451" i="14" s="1"/>
  <c r="N450" i="6"/>
  <c r="M450" i="6"/>
  <c r="L450" i="6"/>
  <c r="K450" i="6"/>
  <c r="J450" i="6"/>
  <c r="I450" i="6"/>
  <c r="G450" i="6"/>
  <c r="F450" i="6"/>
  <c r="E450" i="6"/>
  <c r="D450" i="6"/>
  <c r="C450" i="6"/>
  <c r="B450" i="6"/>
  <c r="A450" i="6"/>
  <c r="L450" i="14" s="1"/>
  <c r="N449" i="6"/>
  <c r="M449" i="6"/>
  <c r="L449" i="6"/>
  <c r="K449" i="6"/>
  <c r="J449" i="6"/>
  <c r="I449" i="6"/>
  <c r="G449" i="6"/>
  <c r="F449" i="6"/>
  <c r="E449" i="6"/>
  <c r="D449" i="6"/>
  <c r="C449" i="6"/>
  <c r="B449" i="6"/>
  <c r="A449" i="6"/>
  <c r="L449" i="14" s="1"/>
  <c r="N448" i="6"/>
  <c r="M448" i="6"/>
  <c r="L448" i="6"/>
  <c r="K448" i="6"/>
  <c r="J448" i="6"/>
  <c r="I448" i="6"/>
  <c r="G448" i="6"/>
  <c r="F448" i="6"/>
  <c r="E448" i="6"/>
  <c r="D448" i="6"/>
  <c r="C448" i="6"/>
  <c r="B448" i="6"/>
  <c r="A448" i="6"/>
  <c r="L448" i="14" s="1"/>
  <c r="N447" i="6"/>
  <c r="M447" i="6"/>
  <c r="L447" i="6"/>
  <c r="K447" i="6"/>
  <c r="J447" i="6"/>
  <c r="I447" i="6"/>
  <c r="G447" i="6"/>
  <c r="F447" i="6"/>
  <c r="E447" i="6"/>
  <c r="D447" i="6"/>
  <c r="C447" i="6"/>
  <c r="B447" i="6"/>
  <c r="A447" i="6"/>
  <c r="L447" i="14" s="1"/>
  <c r="N446" i="6"/>
  <c r="M446" i="6"/>
  <c r="L446" i="6"/>
  <c r="K446" i="6"/>
  <c r="J446" i="6"/>
  <c r="I446" i="6"/>
  <c r="G446" i="6"/>
  <c r="F446" i="6"/>
  <c r="E446" i="6"/>
  <c r="D446" i="6"/>
  <c r="C446" i="6"/>
  <c r="B446" i="6"/>
  <c r="A446" i="6"/>
  <c r="L446" i="14" s="1"/>
  <c r="N445" i="6"/>
  <c r="M445" i="6"/>
  <c r="L445" i="6"/>
  <c r="K445" i="6"/>
  <c r="J445" i="6"/>
  <c r="I445" i="6"/>
  <c r="G445" i="6"/>
  <c r="F445" i="6"/>
  <c r="E445" i="6"/>
  <c r="D445" i="6"/>
  <c r="C445" i="6"/>
  <c r="B445" i="6"/>
  <c r="A445" i="6"/>
  <c r="L445" i="14" s="1"/>
  <c r="N444" i="6"/>
  <c r="M444" i="6"/>
  <c r="L444" i="6"/>
  <c r="K444" i="6"/>
  <c r="J444" i="6"/>
  <c r="I444" i="6"/>
  <c r="G444" i="6"/>
  <c r="F444" i="6"/>
  <c r="E444" i="6"/>
  <c r="D444" i="6"/>
  <c r="C444" i="6"/>
  <c r="B444" i="6"/>
  <c r="A444" i="6"/>
  <c r="L444" i="14" s="1"/>
  <c r="N443" i="6"/>
  <c r="M443" i="6"/>
  <c r="L443" i="6"/>
  <c r="K443" i="6"/>
  <c r="J443" i="6"/>
  <c r="I443" i="6"/>
  <c r="G443" i="6"/>
  <c r="F443" i="6"/>
  <c r="E443" i="6"/>
  <c r="D443" i="6"/>
  <c r="C443" i="6"/>
  <c r="B443" i="6"/>
  <c r="A443" i="6"/>
  <c r="L443" i="14" s="1"/>
  <c r="N442" i="6"/>
  <c r="M442" i="6"/>
  <c r="L442" i="6"/>
  <c r="K442" i="6"/>
  <c r="J442" i="6"/>
  <c r="I442" i="6"/>
  <c r="G442" i="6"/>
  <c r="F442" i="6"/>
  <c r="E442" i="6"/>
  <c r="D442" i="6"/>
  <c r="C442" i="6"/>
  <c r="B442" i="6"/>
  <c r="A442" i="6"/>
  <c r="L442" i="14" s="1"/>
  <c r="N441" i="6"/>
  <c r="M441" i="6"/>
  <c r="L441" i="6"/>
  <c r="K441" i="6"/>
  <c r="J441" i="6"/>
  <c r="I441" i="6"/>
  <c r="G441" i="6"/>
  <c r="F441" i="6"/>
  <c r="E441" i="6"/>
  <c r="D441" i="6"/>
  <c r="C441" i="6"/>
  <c r="B441" i="6"/>
  <c r="A441" i="6"/>
  <c r="L441" i="14" s="1"/>
  <c r="N440" i="6"/>
  <c r="M440" i="6"/>
  <c r="L440" i="6"/>
  <c r="K440" i="6"/>
  <c r="J440" i="6"/>
  <c r="I440" i="6"/>
  <c r="G440" i="6"/>
  <c r="F440" i="6"/>
  <c r="E440" i="6"/>
  <c r="D440" i="6"/>
  <c r="C440" i="6"/>
  <c r="B440" i="6"/>
  <c r="A440" i="6"/>
  <c r="L440" i="14" s="1"/>
  <c r="N439" i="6"/>
  <c r="M439" i="6"/>
  <c r="L439" i="6"/>
  <c r="K439" i="6"/>
  <c r="J439" i="6"/>
  <c r="I439" i="6"/>
  <c r="G439" i="6"/>
  <c r="F439" i="6"/>
  <c r="E439" i="6"/>
  <c r="D439" i="6"/>
  <c r="C439" i="6"/>
  <c r="B439" i="6"/>
  <c r="A439" i="6"/>
  <c r="L439" i="14" s="1"/>
  <c r="N438" i="6"/>
  <c r="M438" i="6"/>
  <c r="L438" i="6"/>
  <c r="K438" i="6"/>
  <c r="J438" i="6"/>
  <c r="I438" i="6"/>
  <c r="G438" i="6"/>
  <c r="F438" i="6"/>
  <c r="E438" i="6"/>
  <c r="D438" i="6"/>
  <c r="C438" i="6"/>
  <c r="B438" i="6"/>
  <c r="A438" i="6"/>
  <c r="L438" i="14" s="1"/>
  <c r="N437" i="6"/>
  <c r="M437" i="6"/>
  <c r="L437" i="6"/>
  <c r="K437" i="6"/>
  <c r="J437" i="6"/>
  <c r="I437" i="6"/>
  <c r="G437" i="6"/>
  <c r="F437" i="6"/>
  <c r="E437" i="6"/>
  <c r="D437" i="6"/>
  <c r="C437" i="6"/>
  <c r="B437" i="6"/>
  <c r="A437" i="6"/>
  <c r="L437" i="14" s="1"/>
  <c r="N436" i="6"/>
  <c r="M436" i="6"/>
  <c r="L436" i="6"/>
  <c r="K436" i="6"/>
  <c r="J436" i="6"/>
  <c r="I436" i="6"/>
  <c r="G436" i="6"/>
  <c r="F436" i="6"/>
  <c r="E436" i="6"/>
  <c r="D436" i="6"/>
  <c r="C436" i="6"/>
  <c r="B436" i="6"/>
  <c r="A436" i="6"/>
  <c r="L436" i="14" s="1"/>
  <c r="N435" i="6"/>
  <c r="M435" i="6"/>
  <c r="L435" i="6"/>
  <c r="K435" i="6"/>
  <c r="J435" i="6"/>
  <c r="I435" i="6"/>
  <c r="G435" i="6"/>
  <c r="F435" i="6"/>
  <c r="E435" i="6"/>
  <c r="D435" i="6"/>
  <c r="C435" i="6"/>
  <c r="B435" i="6"/>
  <c r="A435" i="6"/>
  <c r="L435" i="14" s="1"/>
  <c r="N434" i="6"/>
  <c r="M434" i="6"/>
  <c r="L434" i="6"/>
  <c r="K434" i="6"/>
  <c r="J434" i="6"/>
  <c r="I434" i="6"/>
  <c r="G434" i="6"/>
  <c r="F434" i="6"/>
  <c r="E434" i="6"/>
  <c r="D434" i="6"/>
  <c r="C434" i="6"/>
  <c r="B434" i="6"/>
  <c r="A434" i="6"/>
  <c r="L434" i="14" s="1"/>
  <c r="N433" i="6"/>
  <c r="M433" i="6"/>
  <c r="L433" i="6"/>
  <c r="K433" i="6"/>
  <c r="J433" i="6"/>
  <c r="I433" i="6"/>
  <c r="G433" i="6"/>
  <c r="F433" i="6"/>
  <c r="E433" i="6"/>
  <c r="D433" i="6"/>
  <c r="C433" i="6"/>
  <c r="B433" i="6"/>
  <c r="A433" i="6"/>
  <c r="L433" i="14" s="1"/>
  <c r="N432" i="6"/>
  <c r="M432" i="6"/>
  <c r="L432" i="6"/>
  <c r="K432" i="6"/>
  <c r="J432" i="6"/>
  <c r="I432" i="6"/>
  <c r="G432" i="6"/>
  <c r="F432" i="6"/>
  <c r="E432" i="6"/>
  <c r="D432" i="6"/>
  <c r="C432" i="6"/>
  <c r="B432" i="6"/>
  <c r="A432" i="6"/>
  <c r="L432" i="14" s="1"/>
  <c r="N431" i="6"/>
  <c r="M431" i="6"/>
  <c r="L431" i="6"/>
  <c r="K431" i="6"/>
  <c r="J431" i="6"/>
  <c r="I431" i="6"/>
  <c r="G431" i="6"/>
  <c r="F431" i="6"/>
  <c r="E431" i="6"/>
  <c r="D431" i="6"/>
  <c r="C431" i="6"/>
  <c r="B431" i="6"/>
  <c r="A431" i="6"/>
  <c r="L431" i="14" s="1"/>
  <c r="N430" i="6"/>
  <c r="M430" i="6"/>
  <c r="L430" i="6"/>
  <c r="K430" i="6"/>
  <c r="J430" i="6"/>
  <c r="I430" i="6"/>
  <c r="G430" i="6"/>
  <c r="F430" i="6"/>
  <c r="E430" i="6"/>
  <c r="D430" i="6"/>
  <c r="C430" i="6"/>
  <c r="B430" i="6"/>
  <c r="A430" i="6"/>
  <c r="L430" i="14" s="1"/>
  <c r="N429" i="6"/>
  <c r="M429" i="6"/>
  <c r="L429" i="6"/>
  <c r="K429" i="6"/>
  <c r="J429" i="6"/>
  <c r="I429" i="6"/>
  <c r="G429" i="6"/>
  <c r="F429" i="6"/>
  <c r="E429" i="6"/>
  <c r="D429" i="6"/>
  <c r="C429" i="6"/>
  <c r="B429" i="6"/>
  <c r="A429" i="6"/>
  <c r="L429" i="14" s="1"/>
  <c r="N428" i="6"/>
  <c r="M428" i="6"/>
  <c r="L428" i="6"/>
  <c r="K428" i="6"/>
  <c r="J428" i="6"/>
  <c r="I428" i="6"/>
  <c r="G428" i="6"/>
  <c r="F428" i="6"/>
  <c r="E428" i="6"/>
  <c r="D428" i="6"/>
  <c r="C428" i="6"/>
  <c r="B428" i="6"/>
  <c r="A428" i="6"/>
  <c r="L428" i="14" s="1"/>
  <c r="N427" i="6"/>
  <c r="M427" i="6"/>
  <c r="L427" i="6"/>
  <c r="K427" i="6"/>
  <c r="J427" i="6"/>
  <c r="I427" i="6"/>
  <c r="G427" i="6"/>
  <c r="F427" i="6"/>
  <c r="E427" i="6"/>
  <c r="D427" i="6"/>
  <c r="C427" i="6"/>
  <c r="B427" i="6"/>
  <c r="A427" i="6"/>
  <c r="L427" i="14" s="1"/>
  <c r="N426" i="6"/>
  <c r="M426" i="6"/>
  <c r="L426" i="6"/>
  <c r="K426" i="6"/>
  <c r="J426" i="6"/>
  <c r="I426" i="6"/>
  <c r="G426" i="6"/>
  <c r="F426" i="6"/>
  <c r="E426" i="6"/>
  <c r="D426" i="6"/>
  <c r="C426" i="6"/>
  <c r="B426" i="6"/>
  <c r="A426" i="6"/>
  <c r="L426" i="14" s="1"/>
  <c r="N425" i="6"/>
  <c r="M425" i="6"/>
  <c r="L425" i="6"/>
  <c r="K425" i="6"/>
  <c r="J425" i="6"/>
  <c r="I425" i="6"/>
  <c r="G425" i="6"/>
  <c r="F425" i="6"/>
  <c r="E425" i="6"/>
  <c r="D425" i="6"/>
  <c r="C425" i="6"/>
  <c r="B425" i="6"/>
  <c r="A425" i="6"/>
  <c r="L425" i="14" s="1"/>
  <c r="N424" i="6"/>
  <c r="M424" i="6"/>
  <c r="L424" i="6"/>
  <c r="K424" i="6"/>
  <c r="J424" i="6"/>
  <c r="I424" i="6"/>
  <c r="G424" i="6"/>
  <c r="F424" i="6"/>
  <c r="E424" i="6"/>
  <c r="D424" i="6"/>
  <c r="C424" i="6"/>
  <c r="B424" i="6"/>
  <c r="A424" i="6"/>
  <c r="L424" i="14" s="1"/>
  <c r="N423" i="6"/>
  <c r="M423" i="6"/>
  <c r="L423" i="6"/>
  <c r="K423" i="6"/>
  <c r="J423" i="6"/>
  <c r="I423" i="6"/>
  <c r="G423" i="6"/>
  <c r="F423" i="6"/>
  <c r="E423" i="6"/>
  <c r="D423" i="6"/>
  <c r="C423" i="6"/>
  <c r="B423" i="6"/>
  <c r="A423" i="6"/>
  <c r="L423" i="14" s="1"/>
  <c r="N422" i="6"/>
  <c r="M422" i="6"/>
  <c r="L422" i="6"/>
  <c r="K422" i="6"/>
  <c r="J422" i="6"/>
  <c r="I422" i="6"/>
  <c r="G422" i="6"/>
  <c r="F422" i="6"/>
  <c r="E422" i="6"/>
  <c r="D422" i="6"/>
  <c r="C422" i="6"/>
  <c r="B422" i="6"/>
  <c r="A422" i="6"/>
  <c r="L422" i="14" s="1"/>
  <c r="N421" i="6"/>
  <c r="M421" i="6"/>
  <c r="L421" i="6"/>
  <c r="K421" i="6"/>
  <c r="J421" i="6"/>
  <c r="I421" i="6"/>
  <c r="G421" i="6"/>
  <c r="F421" i="6"/>
  <c r="E421" i="6"/>
  <c r="D421" i="6"/>
  <c r="C421" i="6"/>
  <c r="B421" i="6"/>
  <c r="A421" i="6"/>
  <c r="L421" i="14" s="1"/>
  <c r="N420" i="6"/>
  <c r="M420" i="6"/>
  <c r="L420" i="6"/>
  <c r="K420" i="6"/>
  <c r="J420" i="6"/>
  <c r="I420" i="6"/>
  <c r="G420" i="6"/>
  <c r="F420" i="6"/>
  <c r="E420" i="6"/>
  <c r="D420" i="6"/>
  <c r="C420" i="6"/>
  <c r="B420" i="6"/>
  <c r="A420" i="6"/>
  <c r="L420" i="14" s="1"/>
  <c r="N419" i="6"/>
  <c r="M419" i="6"/>
  <c r="L419" i="6"/>
  <c r="K419" i="6"/>
  <c r="J419" i="6"/>
  <c r="I419" i="6"/>
  <c r="G419" i="6"/>
  <c r="F419" i="6"/>
  <c r="E419" i="6"/>
  <c r="D419" i="6"/>
  <c r="C419" i="6"/>
  <c r="B419" i="6"/>
  <c r="A419" i="6"/>
  <c r="L419" i="14" s="1"/>
  <c r="N418" i="6"/>
  <c r="M418" i="6"/>
  <c r="L418" i="6"/>
  <c r="K418" i="6"/>
  <c r="J418" i="6"/>
  <c r="I418" i="6"/>
  <c r="G418" i="6"/>
  <c r="F418" i="6"/>
  <c r="E418" i="6"/>
  <c r="D418" i="6"/>
  <c r="C418" i="6"/>
  <c r="B418" i="6"/>
  <c r="A418" i="6"/>
  <c r="L418" i="14" s="1"/>
  <c r="N417" i="6"/>
  <c r="M417" i="6"/>
  <c r="L417" i="6"/>
  <c r="K417" i="6"/>
  <c r="J417" i="6"/>
  <c r="I417" i="6"/>
  <c r="G417" i="6"/>
  <c r="F417" i="6"/>
  <c r="E417" i="6"/>
  <c r="D417" i="6"/>
  <c r="C417" i="6"/>
  <c r="B417" i="6"/>
  <c r="A417" i="6"/>
  <c r="L417" i="14" s="1"/>
  <c r="N416" i="6"/>
  <c r="M416" i="6"/>
  <c r="L416" i="6"/>
  <c r="K416" i="6"/>
  <c r="J416" i="6"/>
  <c r="I416" i="6"/>
  <c r="G416" i="6"/>
  <c r="F416" i="6"/>
  <c r="E416" i="6"/>
  <c r="D416" i="6"/>
  <c r="C416" i="6"/>
  <c r="B416" i="6"/>
  <c r="A416" i="6"/>
  <c r="L416" i="14" s="1"/>
  <c r="N415" i="6"/>
  <c r="M415" i="6"/>
  <c r="L415" i="6"/>
  <c r="K415" i="6"/>
  <c r="J415" i="6"/>
  <c r="I415" i="6"/>
  <c r="G415" i="6"/>
  <c r="F415" i="6"/>
  <c r="E415" i="6"/>
  <c r="D415" i="6"/>
  <c r="C415" i="6"/>
  <c r="B415" i="6"/>
  <c r="A415" i="6"/>
  <c r="L415" i="14" s="1"/>
  <c r="N414" i="6"/>
  <c r="M414" i="6"/>
  <c r="L414" i="6"/>
  <c r="K414" i="6"/>
  <c r="J414" i="6"/>
  <c r="I414" i="6"/>
  <c r="G414" i="6"/>
  <c r="F414" i="6"/>
  <c r="E414" i="6"/>
  <c r="D414" i="6"/>
  <c r="C414" i="6"/>
  <c r="B414" i="6"/>
  <c r="A414" i="6"/>
  <c r="L414" i="14" s="1"/>
  <c r="N413" i="6"/>
  <c r="M413" i="6"/>
  <c r="L413" i="6"/>
  <c r="K413" i="6"/>
  <c r="J413" i="6"/>
  <c r="I413" i="6"/>
  <c r="G413" i="6"/>
  <c r="F413" i="6"/>
  <c r="E413" i="6"/>
  <c r="D413" i="6"/>
  <c r="C413" i="6"/>
  <c r="B413" i="6"/>
  <c r="A413" i="6"/>
  <c r="L413" i="14" s="1"/>
  <c r="N412" i="6"/>
  <c r="M412" i="6"/>
  <c r="L412" i="6"/>
  <c r="K412" i="6"/>
  <c r="J412" i="6"/>
  <c r="I412" i="6"/>
  <c r="G412" i="6"/>
  <c r="F412" i="6"/>
  <c r="E412" i="6"/>
  <c r="D412" i="6"/>
  <c r="C412" i="6"/>
  <c r="B412" i="6"/>
  <c r="A412" i="6"/>
  <c r="L412" i="14" s="1"/>
  <c r="N411" i="6"/>
  <c r="M411" i="6"/>
  <c r="L411" i="6"/>
  <c r="K411" i="6"/>
  <c r="J411" i="6"/>
  <c r="I411" i="6"/>
  <c r="G411" i="6"/>
  <c r="F411" i="6"/>
  <c r="E411" i="6"/>
  <c r="D411" i="6"/>
  <c r="C411" i="6"/>
  <c r="B411" i="6"/>
  <c r="A411" i="6"/>
  <c r="L411" i="14" s="1"/>
  <c r="N410" i="6"/>
  <c r="M410" i="6"/>
  <c r="L410" i="6"/>
  <c r="K410" i="6"/>
  <c r="J410" i="6"/>
  <c r="I410" i="6"/>
  <c r="G410" i="6"/>
  <c r="F410" i="6"/>
  <c r="E410" i="6"/>
  <c r="D410" i="6"/>
  <c r="C410" i="6"/>
  <c r="B410" i="6"/>
  <c r="A410" i="6"/>
  <c r="L410" i="14" s="1"/>
  <c r="N409" i="6"/>
  <c r="M409" i="6"/>
  <c r="L409" i="6"/>
  <c r="K409" i="6"/>
  <c r="J409" i="6"/>
  <c r="I409" i="6"/>
  <c r="G409" i="6"/>
  <c r="F409" i="6"/>
  <c r="E409" i="6"/>
  <c r="D409" i="6"/>
  <c r="C409" i="6"/>
  <c r="B409" i="6"/>
  <c r="A409" i="6"/>
  <c r="L409" i="14" s="1"/>
  <c r="N408" i="6"/>
  <c r="M408" i="6"/>
  <c r="L408" i="6"/>
  <c r="K408" i="6"/>
  <c r="J408" i="6"/>
  <c r="I408" i="6"/>
  <c r="G408" i="6"/>
  <c r="F408" i="6"/>
  <c r="E408" i="6"/>
  <c r="D408" i="6"/>
  <c r="C408" i="6"/>
  <c r="B408" i="6"/>
  <c r="A408" i="6"/>
  <c r="L408" i="14" s="1"/>
  <c r="N407" i="6"/>
  <c r="M407" i="6"/>
  <c r="L407" i="6"/>
  <c r="K407" i="6"/>
  <c r="J407" i="6"/>
  <c r="I407" i="6"/>
  <c r="G407" i="6"/>
  <c r="F407" i="6"/>
  <c r="E407" i="6"/>
  <c r="D407" i="6"/>
  <c r="C407" i="6"/>
  <c r="B407" i="6"/>
  <c r="A407" i="6"/>
  <c r="L407" i="14" s="1"/>
  <c r="N406" i="6"/>
  <c r="M406" i="6"/>
  <c r="L406" i="6"/>
  <c r="K406" i="6"/>
  <c r="J406" i="6"/>
  <c r="I406" i="6"/>
  <c r="G406" i="6"/>
  <c r="F406" i="6"/>
  <c r="E406" i="6"/>
  <c r="D406" i="6"/>
  <c r="C406" i="6"/>
  <c r="B406" i="6"/>
  <c r="A406" i="6"/>
  <c r="L406" i="14" s="1"/>
  <c r="N405" i="6"/>
  <c r="M405" i="6"/>
  <c r="L405" i="6"/>
  <c r="K405" i="6"/>
  <c r="J405" i="6"/>
  <c r="I405" i="6"/>
  <c r="G405" i="6"/>
  <c r="F405" i="6"/>
  <c r="E405" i="6"/>
  <c r="D405" i="6"/>
  <c r="C405" i="6"/>
  <c r="B405" i="6"/>
  <c r="A405" i="6"/>
  <c r="L405" i="14" s="1"/>
  <c r="N404" i="6"/>
  <c r="M404" i="6"/>
  <c r="L404" i="6"/>
  <c r="K404" i="6"/>
  <c r="J404" i="6"/>
  <c r="I404" i="6"/>
  <c r="G404" i="6"/>
  <c r="F404" i="6"/>
  <c r="E404" i="6"/>
  <c r="D404" i="6"/>
  <c r="C404" i="6"/>
  <c r="B404" i="6"/>
  <c r="A404" i="6"/>
  <c r="L404" i="14" s="1"/>
  <c r="N403" i="6"/>
  <c r="M403" i="6"/>
  <c r="L403" i="6"/>
  <c r="K403" i="6"/>
  <c r="J403" i="6"/>
  <c r="I403" i="6"/>
  <c r="G403" i="6"/>
  <c r="F403" i="6"/>
  <c r="E403" i="6"/>
  <c r="D403" i="6"/>
  <c r="C403" i="6"/>
  <c r="B403" i="6"/>
  <c r="A403" i="6"/>
  <c r="L403" i="14" s="1"/>
  <c r="N402" i="6"/>
  <c r="M402" i="6"/>
  <c r="L402" i="6"/>
  <c r="K402" i="6"/>
  <c r="J402" i="6"/>
  <c r="I402" i="6"/>
  <c r="G402" i="6"/>
  <c r="F402" i="6"/>
  <c r="E402" i="6"/>
  <c r="D402" i="6"/>
  <c r="C402" i="6"/>
  <c r="B402" i="6"/>
  <c r="A402" i="6"/>
  <c r="L402" i="14" s="1"/>
  <c r="N401" i="6"/>
  <c r="M401" i="6"/>
  <c r="L401" i="6"/>
  <c r="K401" i="6"/>
  <c r="J401" i="6"/>
  <c r="I401" i="6"/>
  <c r="G401" i="6"/>
  <c r="F401" i="6"/>
  <c r="E401" i="6"/>
  <c r="D401" i="6"/>
  <c r="C401" i="6"/>
  <c r="B401" i="6"/>
  <c r="A401" i="6"/>
  <c r="L401" i="14" s="1"/>
  <c r="N400" i="6"/>
  <c r="M400" i="6"/>
  <c r="L400" i="6"/>
  <c r="K400" i="6"/>
  <c r="J400" i="6"/>
  <c r="I400" i="6"/>
  <c r="G400" i="6"/>
  <c r="F400" i="6"/>
  <c r="E400" i="6"/>
  <c r="D400" i="6"/>
  <c r="C400" i="6"/>
  <c r="B400" i="6"/>
  <c r="A400" i="6"/>
  <c r="L400" i="14" s="1"/>
  <c r="N399" i="6"/>
  <c r="M399" i="6"/>
  <c r="L399" i="6"/>
  <c r="K399" i="6"/>
  <c r="J399" i="6"/>
  <c r="I399" i="6"/>
  <c r="G399" i="6"/>
  <c r="F399" i="6"/>
  <c r="E399" i="6"/>
  <c r="D399" i="6"/>
  <c r="C399" i="6"/>
  <c r="B399" i="6"/>
  <c r="A399" i="6"/>
  <c r="L399" i="14" s="1"/>
  <c r="N398" i="6"/>
  <c r="M398" i="6"/>
  <c r="L398" i="6"/>
  <c r="K398" i="6"/>
  <c r="J398" i="6"/>
  <c r="I398" i="6"/>
  <c r="G398" i="6"/>
  <c r="F398" i="6"/>
  <c r="E398" i="6"/>
  <c r="D398" i="6"/>
  <c r="C398" i="6"/>
  <c r="B398" i="6"/>
  <c r="A398" i="6"/>
  <c r="L398" i="14" s="1"/>
  <c r="N397" i="6"/>
  <c r="M397" i="6"/>
  <c r="L397" i="6"/>
  <c r="K397" i="6"/>
  <c r="J397" i="6"/>
  <c r="I397" i="6"/>
  <c r="G397" i="6"/>
  <c r="F397" i="6"/>
  <c r="E397" i="6"/>
  <c r="D397" i="6"/>
  <c r="C397" i="6"/>
  <c r="B397" i="6"/>
  <c r="A397" i="6"/>
  <c r="L397" i="14" s="1"/>
  <c r="N396" i="6"/>
  <c r="M396" i="6"/>
  <c r="L396" i="6"/>
  <c r="K396" i="6"/>
  <c r="J396" i="6"/>
  <c r="I396" i="6"/>
  <c r="G396" i="6"/>
  <c r="F396" i="6"/>
  <c r="E396" i="6"/>
  <c r="D396" i="6"/>
  <c r="C396" i="6"/>
  <c r="B396" i="6"/>
  <c r="A396" i="6"/>
  <c r="L396" i="14" s="1"/>
  <c r="N395" i="6"/>
  <c r="M395" i="6"/>
  <c r="L395" i="6"/>
  <c r="K395" i="6"/>
  <c r="J395" i="6"/>
  <c r="I395" i="6"/>
  <c r="G395" i="6"/>
  <c r="F395" i="6"/>
  <c r="E395" i="6"/>
  <c r="D395" i="6"/>
  <c r="C395" i="6"/>
  <c r="B395" i="6"/>
  <c r="A395" i="6"/>
  <c r="L395" i="14" s="1"/>
  <c r="N394" i="6"/>
  <c r="M394" i="6"/>
  <c r="L394" i="6"/>
  <c r="K394" i="6"/>
  <c r="J394" i="6"/>
  <c r="I394" i="6"/>
  <c r="G394" i="6"/>
  <c r="F394" i="6"/>
  <c r="E394" i="6"/>
  <c r="D394" i="6"/>
  <c r="C394" i="6"/>
  <c r="B394" i="6"/>
  <c r="A394" i="6"/>
  <c r="L394" i="14" s="1"/>
  <c r="N393" i="6"/>
  <c r="M393" i="6"/>
  <c r="L393" i="6"/>
  <c r="K393" i="6"/>
  <c r="J393" i="6"/>
  <c r="I393" i="6"/>
  <c r="G393" i="6"/>
  <c r="F393" i="6"/>
  <c r="E393" i="6"/>
  <c r="D393" i="6"/>
  <c r="C393" i="6"/>
  <c r="B393" i="6"/>
  <c r="A393" i="6"/>
  <c r="L393" i="14" s="1"/>
  <c r="N392" i="6"/>
  <c r="M392" i="6"/>
  <c r="L392" i="6"/>
  <c r="K392" i="6"/>
  <c r="J392" i="6"/>
  <c r="I392" i="6"/>
  <c r="G392" i="6"/>
  <c r="F392" i="6"/>
  <c r="E392" i="6"/>
  <c r="D392" i="6"/>
  <c r="C392" i="6"/>
  <c r="B392" i="6"/>
  <c r="A392" i="6"/>
  <c r="L392" i="14" s="1"/>
  <c r="N391" i="6"/>
  <c r="M391" i="6"/>
  <c r="L391" i="6"/>
  <c r="K391" i="6"/>
  <c r="J391" i="6"/>
  <c r="I391" i="6"/>
  <c r="G391" i="6"/>
  <c r="F391" i="6"/>
  <c r="E391" i="6"/>
  <c r="D391" i="6"/>
  <c r="C391" i="6"/>
  <c r="B391" i="6"/>
  <c r="A391" i="6"/>
  <c r="L391" i="14" s="1"/>
  <c r="N390" i="6"/>
  <c r="M390" i="6"/>
  <c r="L390" i="6"/>
  <c r="K390" i="6"/>
  <c r="J390" i="6"/>
  <c r="I390" i="6"/>
  <c r="G390" i="6"/>
  <c r="F390" i="6"/>
  <c r="E390" i="6"/>
  <c r="D390" i="6"/>
  <c r="C390" i="6"/>
  <c r="B390" i="6"/>
  <c r="A390" i="6"/>
  <c r="L390" i="14" s="1"/>
  <c r="N389" i="6"/>
  <c r="M389" i="6"/>
  <c r="L389" i="6"/>
  <c r="K389" i="6"/>
  <c r="J389" i="6"/>
  <c r="I389" i="6"/>
  <c r="G389" i="6"/>
  <c r="F389" i="6"/>
  <c r="E389" i="6"/>
  <c r="D389" i="6"/>
  <c r="C389" i="6"/>
  <c r="B389" i="6"/>
  <c r="A389" i="6"/>
  <c r="L389" i="14" s="1"/>
  <c r="N388" i="6"/>
  <c r="M388" i="6"/>
  <c r="L388" i="6"/>
  <c r="K388" i="6"/>
  <c r="J388" i="6"/>
  <c r="I388" i="6"/>
  <c r="G388" i="6"/>
  <c r="F388" i="6"/>
  <c r="E388" i="6"/>
  <c r="D388" i="6"/>
  <c r="C388" i="6"/>
  <c r="B388" i="6"/>
  <c r="A388" i="6"/>
  <c r="L388" i="14" s="1"/>
  <c r="N387" i="6"/>
  <c r="M387" i="6"/>
  <c r="L387" i="6"/>
  <c r="K387" i="6"/>
  <c r="J387" i="6"/>
  <c r="I387" i="6"/>
  <c r="G387" i="6"/>
  <c r="F387" i="6"/>
  <c r="E387" i="6"/>
  <c r="D387" i="6"/>
  <c r="C387" i="6"/>
  <c r="B387" i="6"/>
  <c r="A387" i="6"/>
  <c r="L387" i="14" s="1"/>
  <c r="N386" i="6"/>
  <c r="M386" i="6"/>
  <c r="L386" i="6"/>
  <c r="K386" i="6"/>
  <c r="J386" i="6"/>
  <c r="I386" i="6"/>
  <c r="G386" i="6"/>
  <c r="F386" i="6"/>
  <c r="E386" i="6"/>
  <c r="D386" i="6"/>
  <c r="C386" i="6"/>
  <c r="B386" i="6"/>
  <c r="A386" i="6"/>
  <c r="L386" i="14" s="1"/>
  <c r="N385" i="6"/>
  <c r="M385" i="6"/>
  <c r="L385" i="6"/>
  <c r="K385" i="6"/>
  <c r="J385" i="6"/>
  <c r="I385" i="6"/>
  <c r="G385" i="6"/>
  <c r="F385" i="6"/>
  <c r="E385" i="6"/>
  <c r="D385" i="6"/>
  <c r="C385" i="6"/>
  <c r="B385" i="6"/>
  <c r="A385" i="6"/>
  <c r="L385" i="14" s="1"/>
  <c r="N384" i="6"/>
  <c r="M384" i="6"/>
  <c r="L384" i="6"/>
  <c r="K384" i="6"/>
  <c r="J384" i="6"/>
  <c r="I384" i="6"/>
  <c r="G384" i="6"/>
  <c r="F384" i="6"/>
  <c r="E384" i="6"/>
  <c r="D384" i="6"/>
  <c r="C384" i="6"/>
  <c r="B384" i="6"/>
  <c r="A384" i="6"/>
  <c r="L384" i="14" s="1"/>
  <c r="N383" i="6"/>
  <c r="M383" i="6"/>
  <c r="L383" i="6"/>
  <c r="K383" i="6"/>
  <c r="J383" i="6"/>
  <c r="I383" i="6"/>
  <c r="G383" i="6"/>
  <c r="F383" i="6"/>
  <c r="E383" i="6"/>
  <c r="D383" i="6"/>
  <c r="C383" i="6"/>
  <c r="B383" i="6"/>
  <c r="A383" i="6"/>
  <c r="L383" i="14" s="1"/>
  <c r="N382" i="6"/>
  <c r="M382" i="6"/>
  <c r="L382" i="6"/>
  <c r="K382" i="6"/>
  <c r="J382" i="6"/>
  <c r="I382" i="6"/>
  <c r="G382" i="6"/>
  <c r="F382" i="6"/>
  <c r="E382" i="6"/>
  <c r="D382" i="6"/>
  <c r="C382" i="6"/>
  <c r="B382" i="6"/>
  <c r="A382" i="6"/>
  <c r="L382" i="14" s="1"/>
  <c r="N381" i="6"/>
  <c r="M381" i="6"/>
  <c r="L381" i="6"/>
  <c r="K381" i="6"/>
  <c r="J381" i="6"/>
  <c r="I381" i="6"/>
  <c r="G381" i="6"/>
  <c r="F381" i="6"/>
  <c r="E381" i="6"/>
  <c r="D381" i="6"/>
  <c r="C381" i="6"/>
  <c r="B381" i="6"/>
  <c r="A381" i="6"/>
  <c r="L381" i="14" s="1"/>
  <c r="N380" i="6"/>
  <c r="M380" i="6"/>
  <c r="L380" i="6"/>
  <c r="K380" i="6"/>
  <c r="J380" i="6"/>
  <c r="I380" i="6"/>
  <c r="G380" i="6"/>
  <c r="F380" i="6"/>
  <c r="E380" i="6"/>
  <c r="D380" i="6"/>
  <c r="C380" i="6"/>
  <c r="B380" i="6"/>
  <c r="A380" i="6"/>
  <c r="L380" i="14" s="1"/>
  <c r="N379" i="6"/>
  <c r="M379" i="6"/>
  <c r="L379" i="6"/>
  <c r="K379" i="6"/>
  <c r="J379" i="6"/>
  <c r="I379" i="6"/>
  <c r="G379" i="6"/>
  <c r="F379" i="6"/>
  <c r="E379" i="6"/>
  <c r="D379" i="6"/>
  <c r="C379" i="6"/>
  <c r="B379" i="6"/>
  <c r="A379" i="6"/>
  <c r="L379" i="14" s="1"/>
  <c r="N378" i="6"/>
  <c r="M378" i="6"/>
  <c r="L378" i="6"/>
  <c r="K378" i="6"/>
  <c r="J378" i="6"/>
  <c r="I378" i="6"/>
  <c r="G378" i="6"/>
  <c r="F378" i="6"/>
  <c r="E378" i="6"/>
  <c r="D378" i="6"/>
  <c r="C378" i="6"/>
  <c r="B378" i="6"/>
  <c r="A378" i="6"/>
  <c r="L378" i="14" s="1"/>
  <c r="N377" i="6"/>
  <c r="M377" i="6"/>
  <c r="L377" i="6"/>
  <c r="K377" i="6"/>
  <c r="J377" i="6"/>
  <c r="I377" i="6"/>
  <c r="G377" i="6"/>
  <c r="F377" i="6"/>
  <c r="E377" i="6"/>
  <c r="D377" i="6"/>
  <c r="C377" i="6"/>
  <c r="B377" i="6"/>
  <c r="A377" i="6"/>
  <c r="L377" i="14" s="1"/>
  <c r="N376" i="6"/>
  <c r="M376" i="6"/>
  <c r="L376" i="6"/>
  <c r="K376" i="6"/>
  <c r="J376" i="6"/>
  <c r="I376" i="6"/>
  <c r="G376" i="6"/>
  <c r="F376" i="6"/>
  <c r="E376" i="6"/>
  <c r="D376" i="6"/>
  <c r="C376" i="6"/>
  <c r="B376" i="6"/>
  <c r="A376" i="6"/>
  <c r="L376" i="14" s="1"/>
  <c r="N375" i="6"/>
  <c r="M375" i="6"/>
  <c r="L375" i="6"/>
  <c r="K375" i="6"/>
  <c r="J375" i="6"/>
  <c r="I375" i="6"/>
  <c r="G375" i="6"/>
  <c r="F375" i="6"/>
  <c r="E375" i="6"/>
  <c r="D375" i="6"/>
  <c r="C375" i="6"/>
  <c r="B375" i="6"/>
  <c r="A375" i="6"/>
  <c r="L375" i="14" s="1"/>
  <c r="N374" i="6"/>
  <c r="M374" i="6"/>
  <c r="L374" i="6"/>
  <c r="K374" i="6"/>
  <c r="J374" i="6"/>
  <c r="I374" i="6"/>
  <c r="G374" i="6"/>
  <c r="F374" i="6"/>
  <c r="E374" i="6"/>
  <c r="D374" i="6"/>
  <c r="C374" i="6"/>
  <c r="B374" i="6"/>
  <c r="A374" i="6"/>
  <c r="L374" i="14" s="1"/>
  <c r="N373" i="6"/>
  <c r="M373" i="6"/>
  <c r="L373" i="6"/>
  <c r="K373" i="6"/>
  <c r="J373" i="6"/>
  <c r="I373" i="6"/>
  <c r="G373" i="6"/>
  <c r="F373" i="6"/>
  <c r="E373" i="6"/>
  <c r="D373" i="6"/>
  <c r="C373" i="6"/>
  <c r="B373" i="6"/>
  <c r="A373" i="6"/>
  <c r="L373" i="14" s="1"/>
  <c r="N372" i="6"/>
  <c r="M372" i="6"/>
  <c r="L372" i="6"/>
  <c r="K372" i="6"/>
  <c r="J372" i="6"/>
  <c r="I372" i="6"/>
  <c r="G372" i="6"/>
  <c r="F372" i="6"/>
  <c r="E372" i="6"/>
  <c r="D372" i="6"/>
  <c r="C372" i="6"/>
  <c r="B372" i="6"/>
  <c r="A372" i="6"/>
  <c r="L372" i="14" s="1"/>
  <c r="N371" i="6"/>
  <c r="M371" i="6"/>
  <c r="L371" i="6"/>
  <c r="K371" i="6"/>
  <c r="J371" i="6"/>
  <c r="I371" i="6"/>
  <c r="G371" i="6"/>
  <c r="F371" i="6"/>
  <c r="E371" i="6"/>
  <c r="D371" i="6"/>
  <c r="C371" i="6"/>
  <c r="B371" i="6"/>
  <c r="A371" i="6"/>
  <c r="L371" i="14" s="1"/>
  <c r="N370" i="6"/>
  <c r="M370" i="6"/>
  <c r="L370" i="6"/>
  <c r="K370" i="6"/>
  <c r="J370" i="6"/>
  <c r="I370" i="6"/>
  <c r="G370" i="6"/>
  <c r="F370" i="6"/>
  <c r="E370" i="6"/>
  <c r="D370" i="6"/>
  <c r="C370" i="6"/>
  <c r="B370" i="6"/>
  <c r="A370" i="6"/>
  <c r="L370" i="14" s="1"/>
  <c r="N369" i="6"/>
  <c r="M369" i="6"/>
  <c r="L369" i="6"/>
  <c r="K369" i="6"/>
  <c r="J369" i="6"/>
  <c r="I369" i="6"/>
  <c r="G369" i="6"/>
  <c r="F369" i="6"/>
  <c r="E369" i="6"/>
  <c r="D369" i="6"/>
  <c r="C369" i="6"/>
  <c r="B369" i="6"/>
  <c r="A369" i="6"/>
  <c r="L369" i="14" s="1"/>
  <c r="N368" i="6"/>
  <c r="M368" i="6"/>
  <c r="L368" i="6"/>
  <c r="K368" i="6"/>
  <c r="J368" i="6"/>
  <c r="I368" i="6"/>
  <c r="G368" i="6"/>
  <c r="F368" i="6"/>
  <c r="E368" i="6"/>
  <c r="D368" i="6"/>
  <c r="C368" i="6"/>
  <c r="B368" i="6"/>
  <c r="A368" i="6"/>
  <c r="L368" i="14" s="1"/>
  <c r="N367" i="6"/>
  <c r="M367" i="6"/>
  <c r="L367" i="6"/>
  <c r="K367" i="6"/>
  <c r="J367" i="6"/>
  <c r="I367" i="6"/>
  <c r="G367" i="6"/>
  <c r="F367" i="6"/>
  <c r="E367" i="6"/>
  <c r="D367" i="6"/>
  <c r="C367" i="6"/>
  <c r="B367" i="6"/>
  <c r="A367" i="6"/>
  <c r="L367" i="14" s="1"/>
  <c r="N366" i="6"/>
  <c r="M366" i="6"/>
  <c r="L366" i="6"/>
  <c r="K366" i="6"/>
  <c r="J366" i="6"/>
  <c r="I366" i="6"/>
  <c r="G366" i="6"/>
  <c r="F366" i="6"/>
  <c r="E366" i="6"/>
  <c r="D366" i="6"/>
  <c r="C366" i="6"/>
  <c r="B366" i="6"/>
  <c r="A366" i="6"/>
  <c r="L366" i="14" s="1"/>
  <c r="N365" i="6"/>
  <c r="M365" i="6"/>
  <c r="L365" i="6"/>
  <c r="K365" i="6"/>
  <c r="J365" i="6"/>
  <c r="I365" i="6"/>
  <c r="G365" i="6"/>
  <c r="F365" i="6"/>
  <c r="E365" i="6"/>
  <c r="D365" i="6"/>
  <c r="C365" i="6"/>
  <c r="B365" i="6"/>
  <c r="A365" i="6"/>
  <c r="L365" i="14" s="1"/>
  <c r="N364" i="6"/>
  <c r="M364" i="6"/>
  <c r="L364" i="6"/>
  <c r="K364" i="6"/>
  <c r="J364" i="6"/>
  <c r="I364" i="6"/>
  <c r="G364" i="6"/>
  <c r="F364" i="6"/>
  <c r="E364" i="6"/>
  <c r="D364" i="6"/>
  <c r="C364" i="6"/>
  <c r="B364" i="6"/>
  <c r="A364" i="6"/>
  <c r="L364" i="14" s="1"/>
  <c r="N363" i="6"/>
  <c r="M363" i="6"/>
  <c r="L363" i="6"/>
  <c r="K363" i="6"/>
  <c r="J363" i="6"/>
  <c r="I363" i="6"/>
  <c r="G363" i="6"/>
  <c r="F363" i="6"/>
  <c r="E363" i="6"/>
  <c r="D363" i="6"/>
  <c r="C363" i="6"/>
  <c r="B363" i="6"/>
  <c r="A363" i="6"/>
  <c r="L363" i="14" s="1"/>
  <c r="N362" i="6"/>
  <c r="M362" i="6"/>
  <c r="L362" i="6"/>
  <c r="K362" i="6"/>
  <c r="J362" i="6"/>
  <c r="I362" i="6"/>
  <c r="G362" i="6"/>
  <c r="F362" i="6"/>
  <c r="E362" i="6"/>
  <c r="D362" i="6"/>
  <c r="C362" i="6"/>
  <c r="B362" i="6"/>
  <c r="A362" i="6"/>
  <c r="L362" i="14" s="1"/>
  <c r="N361" i="6"/>
  <c r="M361" i="6"/>
  <c r="L361" i="6"/>
  <c r="K361" i="6"/>
  <c r="J361" i="6"/>
  <c r="I361" i="6"/>
  <c r="G361" i="6"/>
  <c r="F361" i="6"/>
  <c r="E361" i="6"/>
  <c r="D361" i="6"/>
  <c r="C361" i="6"/>
  <c r="B361" i="6"/>
  <c r="A361" i="6"/>
  <c r="L361" i="14" s="1"/>
  <c r="N360" i="6"/>
  <c r="M360" i="6"/>
  <c r="L360" i="6"/>
  <c r="K360" i="6"/>
  <c r="J360" i="6"/>
  <c r="I360" i="6"/>
  <c r="G360" i="6"/>
  <c r="F360" i="6"/>
  <c r="E360" i="6"/>
  <c r="D360" i="6"/>
  <c r="C360" i="6"/>
  <c r="B360" i="6"/>
  <c r="A360" i="6"/>
  <c r="L360" i="14" s="1"/>
  <c r="N359" i="6"/>
  <c r="M359" i="6"/>
  <c r="L359" i="6"/>
  <c r="K359" i="6"/>
  <c r="J359" i="6"/>
  <c r="I359" i="6"/>
  <c r="G359" i="6"/>
  <c r="F359" i="6"/>
  <c r="E359" i="6"/>
  <c r="D359" i="6"/>
  <c r="C359" i="6"/>
  <c r="B359" i="6"/>
  <c r="A359" i="6"/>
  <c r="L359" i="14" s="1"/>
  <c r="N358" i="6"/>
  <c r="M358" i="6"/>
  <c r="L358" i="6"/>
  <c r="K358" i="6"/>
  <c r="J358" i="6"/>
  <c r="I358" i="6"/>
  <c r="G358" i="6"/>
  <c r="F358" i="6"/>
  <c r="E358" i="6"/>
  <c r="D358" i="6"/>
  <c r="C358" i="6"/>
  <c r="B358" i="6"/>
  <c r="A358" i="6"/>
  <c r="L358" i="14" s="1"/>
  <c r="N357" i="6"/>
  <c r="M357" i="6"/>
  <c r="L357" i="6"/>
  <c r="K357" i="6"/>
  <c r="J357" i="6"/>
  <c r="I357" i="6"/>
  <c r="G357" i="6"/>
  <c r="F357" i="6"/>
  <c r="E357" i="6"/>
  <c r="D357" i="6"/>
  <c r="C357" i="6"/>
  <c r="B357" i="6"/>
  <c r="A357" i="6"/>
  <c r="L357" i="14" s="1"/>
  <c r="N356" i="6"/>
  <c r="M356" i="6"/>
  <c r="L356" i="6"/>
  <c r="K356" i="6"/>
  <c r="J356" i="6"/>
  <c r="I356" i="6"/>
  <c r="G356" i="6"/>
  <c r="F356" i="6"/>
  <c r="E356" i="6"/>
  <c r="D356" i="6"/>
  <c r="C356" i="6"/>
  <c r="B356" i="6"/>
  <c r="A356" i="6"/>
  <c r="L356" i="14" s="1"/>
  <c r="N355" i="6"/>
  <c r="M355" i="6"/>
  <c r="L355" i="6"/>
  <c r="K355" i="6"/>
  <c r="J355" i="6"/>
  <c r="I355" i="6"/>
  <c r="G355" i="6"/>
  <c r="F355" i="6"/>
  <c r="E355" i="6"/>
  <c r="D355" i="6"/>
  <c r="C355" i="6"/>
  <c r="B355" i="6"/>
  <c r="A355" i="6"/>
  <c r="L355" i="14" s="1"/>
  <c r="N354" i="6"/>
  <c r="M354" i="6"/>
  <c r="L354" i="6"/>
  <c r="K354" i="6"/>
  <c r="J354" i="6"/>
  <c r="I354" i="6"/>
  <c r="G354" i="6"/>
  <c r="F354" i="6"/>
  <c r="E354" i="6"/>
  <c r="D354" i="6"/>
  <c r="C354" i="6"/>
  <c r="B354" i="6"/>
  <c r="A354" i="6"/>
  <c r="L354" i="14" s="1"/>
  <c r="N353" i="6"/>
  <c r="M353" i="6"/>
  <c r="L353" i="6"/>
  <c r="K353" i="6"/>
  <c r="J353" i="6"/>
  <c r="I353" i="6"/>
  <c r="G353" i="6"/>
  <c r="F353" i="6"/>
  <c r="E353" i="6"/>
  <c r="D353" i="6"/>
  <c r="C353" i="6"/>
  <c r="B353" i="6"/>
  <c r="A353" i="6"/>
  <c r="L353" i="14" s="1"/>
  <c r="N352" i="6"/>
  <c r="M352" i="6"/>
  <c r="L352" i="6"/>
  <c r="K352" i="6"/>
  <c r="J352" i="6"/>
  <c r="I352" i="6"/>
  <c r="G352" i="6"/>
  <c r="F352" i="6"/>
  <c r="E352" i="6"/>
  <c r="D352" i="6"/>
  <c r="C352" i="6"/>
  <c r="B352" i="6"/>
  <c r="A352" i="6"/>
  <c r="L352" i="14" s="1"/>
  <c r="N351" i="6"/>
  <c r="M351" i="6"/>
  <c r="L351" i="6"/>
  <c r="K351" i="6"/>
  <c r="J351" i="6"/>
  <c r="I351" i="6"/>
  <c r="G351" i="6"/>
  <c r="F351" i="6"/>
  <c r="E351" i="6"/>
  <c r="D351" i="6"/>
  <c r="C351" i="6"/>
  <c r="B351" i="6"/>
  <c r="A351" i="6"/>
  <c r="L351" i="14" s="1"/>
  <c r="N350" i="6"/>
  <c r="M350" i="6"/>
  <c r="L350" i="6"/>
  <c r="K350" i="6"/>
  <c r="J350" i="6"/>
  <c r="I350" i="6"/>
  <c r="G350" i="6"/>
  <c r="F350" i="6"/>
  <c r="E350" i="6"/>
  <c r="D350" i="6"/>
  <c r="C350" i="6"/>
  <c r="B350" i="6"/>
  <c r="A350" i="6"/>
  <c r="L350" i="14" s="1"/>
  <c r="N349" i="6"/>
  <c r="M349" i="6"/>
  <c r="L349" i="6"/>
  <c r="K349" i="6"/>
  <c r="J349" i="6"/>
  <c r="I349" i="6"/>
  <c r="G349" i="6"/>
  <c r="F349" i="6"/>
  <c r="E349" i="6"/>
  <c r="D349" i="6"/>
  <c r="C349" i="6"/>
  <c r="B349" i="6"/>
  <c r="A349" i="6"/>
  <c r="L349" i="14" s="1"/>
  <c r="N348" i="6"/>
  <c r="M348" i="6"/>
  <c r="L348" i="6"/>
  <c r="K348" i="6"/>
  <c r="J348" i="6"/>
  <c r="I348" i="6"/>
  <c r="G348" i="6"/>
  <c r="F348" i="6"/>
  <c r="E348" i="6"/>
  <c r="D348" i="6"/>
  <c r="C348" i="6"/>
  <c r="B348" i="6"/>
  <c r="A348" i="6"/>
  <c r="L348" i="14" s="1"/>
  <c r="N347" i="6"/>
  <c r="M347" i="6"/>
  <c r="L347" i="6"/>
  <c r="K347" i="6"/>
  <c r="J347" i="6"/>
  <c r="I347" i="6"/>
  <c r="G347" i="6"/>
  <c r="F347" i="6"/>
  <c r="E347" i="6"/>
  <c r="D347" i="6"/>
  <c r="C347" i="6"/>
  <c r="B347" i="6"/>
  <c r="A347" i="6"/>
  <c r="L347" i="14" s="1"/>
  <c r="N346" i="6"/>
  <c r="M346" i="6"/>
  <c r="L346" i="6"/>
  <c r="K346" i="6"/>
  <c r="J346" i="6"/>
  <c r="I346" i="6"/>
  <c r="G346" i="6"/>
  <c r="F346" i="6"/>
  <c r="E346" i="6"/>
  <c r="D346" i="6"/>
  <c r="C346" i="6"/>
  <c r="B346" i="6"/>
  <c r="A346" i="6"/>
  <c r="L346" i="14" s="1"/>
  <c r="N345" i="6"/>
  <c r="M345" i="6"/>
  <c r="L345" i="6"/>
  <c r="K345" i="6"/>
  <c r="J345" i="6"/>
  <c r="I345" i="6"/>
  <c r="G345" i="6"/>
  <c r="F345" i="6"/>
  <c r="E345" i="6"/>
  <c r="D345" i="6"/>
  <c r="C345" i="6"/>
  <c r="B345" i="6"/>
  <c r="A345" i="6"/>
  <c r="L345" i="14" s="1"/>
  <c r="N344" i="6"/>
  <c r="M344" i="6"/>
  <c r="L344" i="6"/>
  <c r="K344" i="6"/>
  <c r="J344" i="6"/>
  <c r="I344" i="6"/>
  <c r="G344" i="6"/>
  <c r="F344" i="6"/>
  <c r="E344" i="6"/>
  <c r="D344" i="6"/>
  <c r="C344" i="6"/>
  <c r="B344" i="6"/>
  <c r="A344" i="6"/>
  <c r="L344" i="14" s="1"/>
  <c r="N343" i="6"/>
  <c r="M343" i="6"/>
  <c r="L343" i="6"/>
  <c r="K343" i="6"/>
  <c r="J343" i="6"/>
  <c r="I343" i="6"/>
  <c r="G343" i="6"/>
  <c r="F343" i="6"/>
  <c r="E343" i="6"/>
  <c r="D343" i="6"/>
  <c r="C343" i="6"/>
  <c r="B343" i="6"/>
  <c r="A343" i="6"/>
  <c r="L343" i="14" s="1"/>
  <c r="N342" i="6"/>
  <c r="M342" i="6"/>
  <c r="L342" i="6"/>
  <c r="K342" i="6"/>
  <c r="J342" i="6"/>
  <c r="I342" i="6"/>
  <c r="G342" i="6"/>
  <c r="F342" i="6"/>
  <c r="E342" i="6"/>
  <c r="D342" i="6"/>
  <c r="C342" i="6"/>
  <c r="B342" i="6"/>
  <c r="A342" i="6"/>
  <c r="L342" i="14" s="1"/>
  <c r="N341" i="6"/>
  <c r="M341" i="6"/>
  <c r="L341" i="6"/>
  <c r="K341" i="6"/>
  <c r="J341" i="6"/>
  <c r="I341" i="6"/>
  <c r="G341" i="6"/>
  <c r="F341" i="6"/>
  <c r="E341" i="6"/>
  <c r="D341" i="6"/>
  <c r="C341" i="6"/>
  <c r="B341" i="6"/>
  <c r="A341" i="6"/>
  <c r="L341" i="14" s="1"/>
  <c r="N340" i="6"/>
  <c r="M340" i="6"/>
  <c r="L340" i="6"/>
  <c r="K340" i="6"/>
  <c r="J340" i="6"/>
  <c r="I340" i="6"/>
  <c r="G340" i="6"/>
  <c r="F340" i="6"/>
  <c r="E340" i="6"/>
  <c r="D340" i="6"/>
  <c r="C340" i="6"/>
  <c r="B340" i="6"/>
  <c r="A340" i="6"/>
  <c r="L340" i="14" s="1"/>
  <c r="N339" i="6"/>
  <c r="M339" i="6"/>
  <c r="L339" i="6"/>
  <c r="K339" i="6"/>
  <c r="J339" i="6"/>
  <c r="I339" i="6"/>
  <c r="G339" i="6"/>
  <c r="F339" i="6"/>
  <c r="E339" i="6"/>
  <c r="D339" i="6"/>
  <c r="C339" i="6"/>
  <c r="B339" i="6"/>
  <c r="A339" i="6"/>
  <c r="L339" i="14" s="1"/>
  <c r="N338" i="6"/>
  <c r="M338" i="6"/>
  <c r="L338" i="6"/>
  <c r="K338" i="6"/>
  <c r="J338" i="6"/>
  <c r="I338" i="6"/>
  <c r="G338" i="6"/>
  <c r="F338" i="6"/>
  <c r="E338" i="6"/>
  <c r="D338" i="6"/>
  <c r="C338" i="6"/>
  <c r="B338" i="6"/>
  <c r="A338" i="6"/>
  <c r="L338" i="14" s="1"/>
  <c r="N337" i="6"/>
  <c r="M337" i="6"/>
  <c r="L337" i="6"/>
  <c r="K337" i="6"/>
  <c r="J337" i="6"/>
  <c r="I337" i="6"/>
  <c r="G337" i="6"/>
  <c r="F337" i="6"/>
  <c r="E337" i="6"/>
  <c r="D337" i="6"/>
  <c r="C337" i="6"/>
  <c r="B337" i="6"/>
  <c r="A337" i="6"/>
  <c r="L337" i="14" s="1"/>
  <c r="N336" i="6"/>
  <c r="M336" i="6"/>
  <c r="L336" i="6"/>
  <c r="K336" i="6"/>
  <c r="J336" i="6"/>
  <c r="I336" i="6"/>
  <c r="G336" i="6"/>
  <c r="F336" i="6"/>
  <c r="E336" i="6"/>
  <c r="D336" i="6"/>
  <c r="C336" i="6"/>
  <c r="B336" i="6"/>
  <c r="A336" i="6"/>
  <c r="L336" i="14" s="1"/>
  <c r="N335" i="6"/>
  <c r="M335" i="6"/>
  <c r="L335" i="6"/>
  <c r="K335" i="6"/>
  <c r="J335" i="6"/>
  <c r="I335" i="6"/>
  <c r="G335" i="6"/>
  <c r="F335" i="6"/>
  <c r="E335" i="6"/>
  <c r="D335" i="6"/>
  <c r="C335" i="6"/>
  <c r="B335" i="6"/>
  <c r="A335" i="6"/>
  <c r="L335" i="14" s="1"/>
  <c r="N334" i="6"/>
  <c r="M334" i="6"/>
  <c r="L334" i="6"/>
  <c r="K334" i="6"/>
  <c r="J334" i="6"/>
  <c r="I334" i="6"/>
  <c r="G334" i="6"/>
  <c r="F334" i="6"/>
  <c r="E334" i="6"/>
  <c r="D334" i="6"/>
  <c r="C334" i="6"/>
  <c r="B334" i="6"/>
  <c r="A334" i="6"/>
  <c r="L334" i="14" s="1"/>
  <c r="N333" i="6"/>
  <c r="M333" i="6"/>
  <c r="L333" i="6"/>
  <c r="K333" i="6"/>
  <c r="J333" i="6"/>
  <c r="I333" i="6"/>
  <c r="G333" i="6"/>
  <c r="F333" i="6"/>
  <c r="E333" i="6"/>
  <c r="D333" i="6"/>
  <c r="C333" i="6"/>
  <c r="B333" i="6"/>
  <c r="A333" i="6"/>
  <c r="L333" i="14" s="1"/>
  <c r="N332" i="6"/>
  <c r="M332" i="6"/>
  <c r="L332" i="6"/>
  <c r="K332" i="6"/>
  <c r="J332" i="6"/>
  <c r="I332" i="6"/>
  <c r="G332" i="6"/>
  <c r="F332" i="6"/>
  <c r="E332" i="6"/>
  <c r="D332" i="6"/>
  <c r="C332" i="6"/>
  <c r="B332" i="6"/>
  <c r="A332" i="6"/>
  <c r="L332" i="14" s="1"/>
  <c r="N331" i="6"/>
  <c r="M331" i="6"/>
  <c r="L331" i="6"/>
  <c r="K331" i="6"/>
  <c r="J331" i="6"/>
  <c r="I331" i="6"/>
  <c r="G331" i="6"/>
  <c r="F331" i="6"/>
  <c r="E331" i="6"/>
  <c r="D331" i="6"/>
  <c r="C331" i="6"/>
  <c r="B331" i="6"/>
  <c r="A331" i="6"/>
  <c r="L331" i="14" s="1"/>
  <c r="N330" i="6"/>
  <c r="M330" i="6"/>
  <c r="L330" i="6"/>
  <c r="K330" i="6"/>
  <c r="J330" i="6"/>
  <c r="I330" i="6"/>
  <c r="G330" i="6"/>
  <c r="F330" i="6"/>
  <c r="E330" i="6"/>
  <c r="D330" i="6"/>
  <c r="C330" i="6"/>
  <c r="B330" i="6"/>
  <c r="A330" i="6"/>
  <c r="L330" i="14" s="1"/>
  <c r="N329" i="6"/>
  <c r="M329" i="6"/>
  <c r="L329" i="6"/>
  <c r="K329" i="6"/>
  <c r="J329" i="6"/>
  <c r="I329" i="6"/>
  <c r="G329" i="6"/>
  <c r="F329" i="6"/>
  <c r="E329" i="6"/>
  <c r="D329" i="6"/>
  <c r="C329" i="6"/>
  <c r="B329" i="6"/>
  <c r="A329" i="6"/>
  <c r="L329" i="14" s="1"/>
  <c r="N328" i="6"/>
  <c r="M328" i="6"/>
  <c r="L328" i="6"/>
  <c r="K328" i="6"/>
  <c r="J328" i="6"/>
  <c r="I328" i="6"/>
  <c r="G328" i="6"/>
  <c r="F328" i="6"/>
  <c r="E328" i="6"/>
  <c r="D328" i="6"/>
  <c r="C328" i="6"/>
  <c r="B328" i="6"/>
  <c r="A328" i="6"/>
  <c r="L328" i="14" s="1"/>
  <c r="N327" i="6"/>
  <c r="M327" i="6"/>
  <c r="L327" i="6"/>
  <c r="K327" i="6"/>
  <c r="J327" i="6"/>
  <c r="I327" i="6"/>
  <c r="G327" i="6"/>
  <c r="F327" i="6"/>
  <c r="E327" i="6"/>
  <c r="D327" i="6"/>
  <c r="C327" i="6"/>
  <c r="B327" i="6"/>
  <c r="A327" i="6"/>
  <c r="L327" i="14" s="1"/>
  <c r="N326" i="6"/>
  <c r="M326" i="6"/>
  <c r="L326" i="6"/>
  <c r="K326" i="6"/>
  <c r="J326" i="6"/>
  <c r="I326" i="6"/>
  <c r="G326" i="6"/>
  <c r="F326" i="6"/>
  <c r="E326" i="6"/>
  <c r="D326" i="6"/>
  <c r="C326" i="6"/>
  <c r="B326" i="6"/>
  <c r="A326" i="6"/>
  <c r="L326" i="14" s="1"/>
  <c r="N325" i="6"/>
  <c r="M325" i="6"/>
  <c r="L325" i="6"/>
  <c r="K325" i="6"/>
  <c r="J325" i="6"/>
  <c r="I325" i="6"/>
  <c r="G325" i="6"/>
  <c r="F325" i="6"/>
  <c r="E325" i="6"/>
  <c r="D325" i="6"/>
  <c r="C325" i="6"/>
  <c r="B325" i="6"/>
  <c r="A325" i="6"/>
  <c r="L325" i="14" s="1"/>
  <c r="N324" i="6"/>
  <c r="M324" i="6"/>
  <c r="L324" i="6"/>
  <c r="K324" i="6"/>
  <c r="J324" i="6"/>
  <c r="I324" i="6"/>
  <c r="G324" i="6"/>
  <c r="F324" i="6"/>
  <c r="E324" i="6"/>
  <c r="D324" i="6"/>
  <c r="C324" i="6"/>
  <c r="B324" i="6"/>
  <c r="A324" i="6"/>
  <c r="L324" i="14" s="1"/>
  <c r="N323" i="6"/>
  <c r="M323" i="6"/>
  <c r="L323" i="6"/>
  <c r="K323" i="6"/>
  <c r="J323" i="6"/>
  <c r="I323" i="6"/>
  <c r="G323" i="6"/>
  <c r="F323" i="6"/>
  <c r="E323" i="6"/>
  <c r="D323" i="6"/>
  <c r="C323" i="6"/>
  <c r="B323" i="6"/>
  <c r="A323" i="6"/>
  <c r="L323" i="14" s="1"/>
  <c r="N322" i="6"/>
  <c r="M322" i="6"/>
  <c r="L322" i="6"/>
  <c r="K322" i="6"/>
  <c r="J322" i="6"/>
  <c r="I322" i="6"/>
  <c r="G322" i="6"/>
  <c r="F322" i="6"/>
  <c r="E322" i="6"/>
  <c r="D322" i="6"/>
  <c r="C322" i="6"/>
  <c r="B322" i="6"/>
  <c r="A322" i="6"/>
  <c r="L322" i="14" s="1"/>
  <c r="N321" i="6"/>
  <c r="M321" i="6"/>
  <c r="L321" i="6"/>
  <c r="K321" i="6"/>
  <c r="J321" i="6"/>
  <c r="I321" i="6"/>
  <c r="G321" i="6"/>
  <c r="F321" i="6"/>
  <c r="E321" i="6"/>
  <c r="D321" i="6"/>
  <c r="C321" i="6"/>
  <c r="B321" i="6"/>
  <c r="A321" i="6"/>
  <c r="L321" i="14" s="1"/>
  <c r="N320" i="6"/>
  <c r="M320" i="6"/>
  <c r="L320" i="6"/>
  <c r="K320" i="6"/>
  <c r="J320" i="6"/>
  <c r="I320" i="6"/>
  <c r="G320" i="6"/>
  <c r="F320" i="6"/>
  <c r="E320" i="6"/>
  <c r="D320" i="6"/>
  <c r="C320" i="6"/>
  <c r="B320" i="6"/>
  <c r="A320" i="6"/>
  <c r="L320" i="14" s="1"/>
  <c r="N319" i="6"/>
  <c r="M319" i="6"/>
  <c r="L319" i="6"/>
  <c r="K319" i="6"/>
  <c r="J319" i="6"/>
  <c r="I319" i="6"/>
  <c r="G319" i="6"/>
  <c r="F319" i="6"/>
  <c r="E319" i="6"/>
  <c r="D319" i="6"/>
  <c r="C319" i="6"/>
  <c r="B319" i="6"/>
  <c r="A319" i="6"/>
  <c r="L319" i="14" s="1"/>
  <c r="N318" i="6"/>
  <c r="M318" i="6"/>
  <c r="L318" i="6"/>
  <c r="K318" i="6"/>
  <c r="J318" i="6"/>
  <c r="I318" i="6"/>
  <c r="G318" i="6"/>
  <c r="F318" i="6"/>
  <c r="E318" i="6"/>
  <c r="D318" i="6"/>
  <c r="C318" i="6"/>
  <c r="B318" i="6"/>
  <c r="A318" i="6"/>
  <c r="L318" i="14" s="1"/>
  <c r="N317" i="6"/>
  <c r="M317" i="6"/>
  <c r="L317" i="6"/>
  <c r="K317" i="6"/>
  <c r="J317" i="6"/>
  <c r="I317" i="6"/>
  <c r="G317" i="6"/>
  <c r="F317" i="6"/>
  <c r="E317" i="6"/>
  <c r="D317" i="6"/>
  <c r="C317" i="6"/>
  <c r="B317" i="6"/>
  <c r="A317" i="6"/>
  <c r="L317" i="14" s="1"/>
  <c r="N316" i="6"/>
  <c r="M316" i="6"/>
  <c r="L316" i="6"/>
  <c r="K316" i="6"/>
  <c r="J316" i="6"/>
  <c r="I316" i="6"/>
  <c r="G316" i="6"/>
  <c r="F316" i="6"/>
  <c r="E316" i="6"/>
  <c r="D316" i="6"/>
  <c r="C316" i="6"/>
  <c r="B316" i="6"/>
  <c r="A316" i="6"/>
  <c r="L316" i="14" s="1"/>
  <c r="N315" i="6"/>
  <c r="M315" i="6"/>
  <c r="L315" i="6"/>
  <c r="K315" i="6"/>
  <c r="J315" i="6"/>
  <c r="I315" i="6"/>
  <c r="G315" i="6"/>
  <c r="F315" i="6"/>
  <c r="E315" i="6"/>
  <c r="D315" i="6"/>
  <c r="C315" i="6"/>
  <c r="B315" i="6"/>
  <c r="A315" i="6"/>
  <c r="L315" i="14" s="1"/>
  <c r="N314" i="6"/>
  <c r="M314" i="6"/>
  <c r="L314" i="6"/>
  <c r="K314" i="6"/>
  <c r="J314" i="6"/>
  <c r="I314" i="6"/>
  <c r="G314" i="6"/>
  <c r="F314" i="6"/>
  <c r="E314" i="6"/>
  <c r="D314" i="6"/>
  <c r="C314" i="6"/>
  <c r="B314" i="6"/>
  <c r="A314" i="6"/>
  <c r="L314" i="14" s="1"/>
  <c r="N313" i="6"/>
  <c r="M313" i="6"/>
  <c r="L313" i="6"/>
  <c r="K313" i="6"/>
  <c r="J313" i="6"/>
  <c r="I313" i="6"/>
  <c r="G313" i="6"/>
  <c r="F313" i="6"/>
  <c r="E313" i="6"/>
  <c r="D313" i="6"/>
  <c r="C313" i="6"/>
  <c r="B313" i="6"/>
  <c r="A313" i="6"/>
  <c r="L313" i="14" s="1"/>
  <c r="N312" i="6"/>
  <c r="M312" i="6"/>
  <c r="L312" i="6"/>
  <c r="K312" i="6"/>
  <c r="J312" i="6"/>
  <c r="I312" i="6"/>
  <c r="G312" i="6"/>
  <c r="F312" i="6"/>
  <c r="E312" i="6"/>
  <c r="D312" i="6"/>
  <c r="C312" i="6"/>
  <c r="B312" i="6"/>
  <c r="A312" i="6"/>
  <c r="L312" i="14" s="1"/>
  <c r="N311" i="6"/>
  <c r="M311" i="6"/>
  <c r="L311" i="6"/>
  <c r="K311" i="6"/>
  <c r="J311" i="6"/>
  <c r="I311" i="6"/>
  <c r="G311" i="6"/>
  <c r="F311" i="6"/>
  <c r="E311" i="6"/>
  <c r="D311" i="6"/>
  <c r="C311" i="6"/>
  <c r="B311" i="6"/>
  <c r="A311" i="6"/>
  <c r="L311" i="14" s="1"/>
  <c r="N310" i="6"/>
  <c r="M310" i="6"/>
  <c r="L310" i="6"/>
  <c r="K310" i="6"/>
  <c r="J310" i="6"/>
  <c r="I310" i="6"/>
  <c r="G310" i="6"/>
  <c r="F310" i="6"/>
  <c r="E310" i="6"/>
  <c r="D310" i="6"/>
  <c r="C310" i="6"/>
  <c r="B310" i="6"/>
  <c r="A310" i="6"/>
  <c r="L310" i="14" s="1"/>
  <c r="N309" i="6"/>
  <c r="M309" i="6"/>
  <c r="L309" i="6"/>
  <c r="K309" i="6"/>
  <c r="J309" i="6"/>
  <c r="I309" i="6"/>
  <c r="G309" i="6"/>
  <c r="F309" i="6"/>
  <c r="E309" i="6"/>
  <c r="D309" i="6"/>
  <c r="C309" i="6"/>
  <c r="B309" i="6"/>
  <c r="A309" i="6"/>
  <c r="L309" i="14" s="1"/>
  <c r="N308" i="6"/>
  <c r="M308" i="6"/>
  <c r="L308" i="6"/>
  <c r="K308" i="6"/>
  <c r="J308" i="6"/>
  <c r="I308" i="6"/>
  <c r="G308" i="6"/>
  <c r="F308" i="6"/>
  <c r="E308" i="6"/>
  <c r="D308" i="6"/>
  <c r="C308" i="6"/>
  <c r="B308" i="6"/>
  <c r="A308" i="6"/>
  <c r="L308" i="14" s="1"/>
  <c r="N307" i="6"/>
  <c r="M307" i="6"/>
  <c r="L307" i="6"/>
  <c r="K307" i="6"/>
  <c r="J307" i="6"/>
  <c r="I307" i="6"/>
  <c r="G307" i="6"/>
  <c r="F307" i="6"/>
  <c r="E307" i="6"/>
  <c r="D307" i="6"/>
  <c r="C307" i="6"/>
  <c r="B307" i="6"/>
  <c r="A307" i="6"/>
  <c r="L307" i="14" s="1"/>
  <c r="N306" i="6"/>
  <c r="M306" i="6"/>
  <c r="L306" i="6"/>
  <c r="K306" i="6"/>
  <c r="J306" i="6"/>
  <c r="I306" i="6"/>
  <c r="G306" i="6"/>
  <c r="F306" i="6"/>
  <c r="E306" i="6"/>
  <c r="D306" i="6"/>
  <c r="C306" i="6"/>
  <c r="B306" i="6"/>
  <c r="A306" i="6"/>
  <c r="L306" i="14" s="1"/>
  <c r="N305" i="6"/>
  <c r="M305" i="6"/>
  <c r="L305" i="6"/>
  <c r="K305" i="6"/>
  <c r="J305" i="6"/>
  <c r="I305" i="6"/>
  <c r="G305" i="6"/>
  <c r="F305" i="6"/>
  <c r="E305" i="6"/>
  <c r="D305" i="6"/>
  <c r="C305" i="6"/>
  <c r="B305" i="6"/>
  <c r="A305" i="6"/>
  <c r="L305" i="14" s="1"/>
  <c r="N304" i="6"/>
  <c r="M304" i="6"/>
  <c r="L304" i="6"/>
  <c r="K304" i="6"/>
  <c r="J304" i="6"/>
  <c r="I304" i="6"/>
  <c r="G304" i="6"/>
  <c r="F304" i="6"/>
  <c r="E304" i="6"/>
  <c r="D304" i="6"/>
  <c r="C304" i="6"/>
  <c r="B304" i="6"/>
  <c r="A304" i="6"/>
  <c r="L304" i="14" s="1"/>
  <c r="N303" i="6"/>
  <c r="M303" i="6"/>
  <c r="L303" i="6"/>
  <c r="K303" i="6"/>
  <c r="J303" i="6"/>
  <c r="I303" i="6"/>
  <c r="G303" i="6"/>
  <c r="F303" i="6"/>
  <c r="E303" i="6"/>
  <c r="D303" i="6"/>
  <c r="C303" i="6"/>
  <c r="B303" i="6"/>
  <c r="A303" i="6"/>
  <c r="L303" i="14" s="1"/>
  <c r="N302" i="6"/>
  <c r="M302" i="6"/>
  <c r="L302" i="6"/>
  <c r="K302" i="6"/>
  <c r="J302" i="6"/>
  <c r="I302" i="6"/>
  <c r="G302" i="6"/>
  <c r="F302" i="6"/>
  <c r="E302" i="6"/>
  <c r="D302" i="6"/>
  <c r="C302" i="6"/>
  <c r="B302" i="6"/>
  <c r="A302" i="6"/>
  <c r="L302" i="14" s="1"/>
  <c r="N301" i="6"/>
  <c r="M301" i="6"/>
  <c r="L301" i="6"/>
  <c r="K301" i="6"/>
  <c r="J301" i="6"/>
  <c r="I301" i="6"/>
  <c r="G301" i="6"/>
  <c r="F301" i="6"/>
  <c r="E301" i="6"/>
  <c r="D301" i="6"/>
  <c r="C301" i="6"/>
  <c r="B301" i="6"/>
  <c r="A301" i="6"/>
  <c r="L301" i="14" s="1"/>
  <c r="N300" i="6"/>
  <c r="M300" i="6"/>
  <c r="L300" i="6"/>
  <c r="K300" i="6"/>
  <c r="J300" i="6"/>
  <c r="I300" i="6"/>
  <c r="G300" i="6"/>
  <c r="F300" i="6"/>
  <c r="E300" i="6"/>
  <c r="D300" i="6"/>
  <c r="C300" i="6"/>
  <c r="B300" i="6"/>
  <c r="A300" i="6"/>
  <c r="L300" i="14" s="1"/>
  <c r="N299" i="6"/>
  <c r="M299" i="6"/>
  <c r="L299" i="6"/>
  <c r="K299" i="6"/>
  <c r="J299" i="6"/>
  <c r="I299" i="6"/>
  <c r="G299" i="6"/>
  <c r="F299" i="6"/>
  <c r="E299" i="6"/>
  <c r="D299" i="6"/>
  <c r="C299" i="6"/>
  <c r="B299" i="6"/>
  <c r="A299" i="6"/>
  <c r="L299" i="14" s="1"/>
  <c r="N298" i="6"/>
  <c r="M298" i="6"/>
  <c r="L298" i="6"/>
  <c r="K298" i="6"/>
  <c r="J298" i="6"/>
  <c r="I298" i="6"/>
  <c r="G298" i="6"/>
  <c r="F298" i="6"/>
  <c r="E298" i="6"/>
  <c r="D298" i="6"/>
  <c r="C298" i="6"/>
  <c r="B298" i="6"/>
  <c r="A298" i="6"/>
  <c r="L298" i="14" s="1"/>
  <c r="N297" i="6"/>
  <c r="M297" i="6"/>
  <c r="L297" i="6"/>
  <c r="K297" i="6"/>
  <c r="J297" i="6"/>
  <c r="I297" i="6"/>
  <c r="G297" i="6"/>
  <c r="F297" i="6"/>
  <c r="E297" i="6"/>
  <c r="D297" i="6"/>
  <c r="C297" i="6"/>
  <c r="B297" i="6"/>
  <c r="A297" i="6"/>
  <c r="L297" i="14" s="1"/>
  <c r="N296" i="6"/>
  <c r="M296" i="6"/>
  <c r="L296" i="6"/>
  <c r="K296" i="6"/>
  <c r="J296" i="6"/>
  <c r="I296" i="6"/>
  <c r="G296" i="6"/>
  <c r="F296" i="6"/>
  <c r="E296" i="6"/>
  <c r="D296" i="6"/>
  <c r="C296" i="6"/>
  <c r="B296" i="6"/>
  <c r="A296" i="6"/>
  <c r="L296" i="14" s="1"/>
  <c r="N295" i="6"/>
  <c r="M295" i="6"/>
  <c r="L295" i="6"/>
  <c r="K295" i="6"/>
  <c r="J295" i="6"/>
  <c r="I295" i="6"/>
  <c r="G295" i="6"/>
  <c r="F295" i="6"/>
  <c r="E295" i="6"/>
  <c r="D295" i="6"/>
  <c r="C295" i="6"/>
  <c r="B295" i="6"/>
  <c r="A295" i="6"/>
  <c r="L295" i="14" s="1"/>
  <c r="N294" i="6"/>
  <c r="M294" i="6"/>
  <c r="L294" i="6"/>
  <c r="K294" i="6"/>
  <c r="J294" i="6"/>
  <c r="I294" i="6"/>
  <c r="G294" i="6"/>
  <c r="F294" i="6"/>
  <c r="E294" i="6"/>
  <c r="D294" i="6"/>
  <c r="C294" i="6"/>
  <c r="B294" i="6"/>
  <c r="A294" i="6"/>
  <c r="L294" i="14" s="1"/>
  <c r="N293" i="6"/>
  <c r="M293" i="6"/>
  <c r="L293" i="6"/>
  <c r="K293" i="6"/>
  <c r="J293" i="6"/>
  <c r="I293" i="6"/>
  <c r="G293" i="6"/>
  <c r="F293" i="6"/>
  <c r="E293" i="6"/>
  <c r="D293" i="6"/>
  <c r="C293" i="6"/>
  <c r="B293" i="6"/>
  <c r="A293" i="6"/>
  <c r="L293" i="14" s="1"/>
  <c r="N292" i="6"/>
  <c r="M292" i="6"/>
  <c r="L292" i="6"/>
  <c r="K292" i="6"/>
  <c r="J292" i="6"/>
  <c r="I292" i="6"/>
  <c r="G292" i="6"/>
  <c r="F292" i="6"/>
  <c r="E292" i="6"/>
  <c r="D292" i="6"/>
  <c r="C292" i="6"/>
  <c r="B292" i="6"/>
  <c r="A292" i="6"/>
  <c r="L292" i="14" s="1"/>
  <c r="N291" i="6"/>
  <c r="M291" i="6"/>
  <c r="L291" i="6"/>
  <c r="K291" i="6"/>
  <c r="J291" i="6"/>
  <c r="I291" i="6"/>
  <c r="G291" i="6"/>
  <c r="F291" i="6"/>
  <c r="E291" i="6"/>
  <c r="D291" i="6"/>
  <c r="C291" i="6"/>
  <c r="B291" i="6"/>
  <c r="A291" i="6"/>
  <c r="L291" i="14" s="1"/>
  <c r="N290" i="6"/>
  <c r="M290" i="6"/>
  <c r="L290" i="6"/>
  <c r="K290" i="6"/>
  <c r="J290" i="6"/>
  <c r="I290" i="6"/>
  <c r="G290" i="6"/>
  <c r="F290" i="6"/>
  <c r="E290" i="6"/>
  <c r="D290" i="6"/>
  <c r="C290" i="6"/>
  <c r="B290" i="6"/>
  <c r="A290" i="6"/>
  <c r="L290" i="14" s="1"/>
  <c r="N289" i="6"/>
  <c r="M289" i="6"/>
  <c r="L289" i="6"/>
  <c r="K289" i="6"/>
  <c r="J289" i="6"/>
  <c r="I289" i="6"/>
  <c r="G289" i="6"/>
  <c r="F289" i="6"/>
  <c r="E289" i="6"/>
  <c r="D289" i="6"/>
  <c r="C289" i="6"/>
  <c r="B289" i="6"/>
  <c r="A289" i="6"/>
  <c r="L289" i="14" s="1"/>
  <c r="N288" i="6"/>
  <c r="M288" i="6"/>
  <c r="L288" i="6"/>
  <c r="K288" i="6"/>
  <c r="J288" i="6"/>
  <c r="I288" i="6"/>
  <c r="G288" i="6"/>
  <c r="F288" i="6"/>
  <c r="E288" i="6"/>
  <c r="D288" i="6"/>
  <c r="C288" i="6"/>
  <c r="B288" i="6"/>
  <c r="A288" i="6"/>
  <c r="L288" i="14" s="1"/>
  <c r="N287" i="6"/>
  <c r="M287" i="6"/>
  <c r="L287" i="6"/>
  <c r="K287" i="6"/>
  <c r="J287" i="6"/>
  <c r="I287" i="6"/>
  <c r="G287" i="6"/>
  <c r="F287" i="6"/>
  <c r="E287" i="6"/>
  <c r="D287" i="6"/>
  <c r="C287" i="6"/>
  <c r="B287" i="6"/>
  <c r="A287" i="6"/>
  <c r="L287" i="14" s="1"/>
  <c r="N286" i="6"/>
  <c r="M286" i="6"/>
  <c r="L286" i="6"/>
  <c r="K286" i="6"/>
  <c r="J286" i="6"/>
  <c r="I286" i="6"/>
  <c r="G286" i="6"/>
  <c r="F286" i="6"/>
  <c r="E286" i="6"/>
  <c r="D286" i="6"/>
  <c r="C286" i="6"/>
  <c r="B286" i="6"/>
  <c r="A286" i="6"/>
  <c r="L286" i="14" s="1"/>
  <c r="N285" i="6"/>
  <c r="M285" i="6"/>
  <c r="L285" i="6"/>
  <c r="K285" i="6"/>
  <c r="J285" i="6"/>
  <c r="I285" i="6"/>
  <c r="G285" i="6"/>
  <c r="F285" i="6"/>
  <c r="E285" i="6"/>
  <c r="D285" i="6"/>
  <c r="C285" i="6"/>
  <c r="B285" i="6"/>
  <c r="A285" i="6"/>
  <c r="L285" i="14" s="1"/>
  <c r="N284" i="6"/>
  <c r="M284" i="6"/>
  <c r="L284" i="6"/>
  <c r="K284" i="6"/>
  <c r="J284" i="6"/>
  <c r="I284" i="6"/>
  <c r="G284" i="6"/>
  <c r="F284" i="6"/>
  <c r="E284" i="6"/>
  <c r="D284" i="6"/>
  <c r="C284" i="6"/>
  <c r="B284" i="6"/>
  <c r="A284" i="6"/>
  <c r="L284" i="14" s="1"/>
  <c r="N283" i="6"/>
  <c r="M283" i="6"/>
  <c r="L283" i="6"/>
  <c r="K283" i="6"/>
  <c r="J283" i="6"/>
  <c r="I283" i="6"/>
  <c r="G283" i="6"/>
  <c r="F283" i="6"/>
  <c r="E283" i="6"/>
  <c r="D283" i="6"/>
  <c r="C283" i="6"/>
  <c r="B283" i="6"/>
  <c r="A283" i="6"/>
  <c r="L283" i="14" s="1"/>
  <c r="N282" i="6"/>
  <c r="M282" i="6"/>
  <c r="L282" i="6"/>
  <c r="K282" i="6"/>
  <c r="J282" i="6"/>
  <c r="I282" i="6"/>
  <c r="G282" i="6"/>
  <c r="F282" i="6"/>
  <c r="E282" i="6"/>
  <c r="D282" i="6"/>
  <c r="C282" i="6"/>
  <c r="B282" i="6"/>
  <c r="A282" i="6"/>
  <c r="L282" i="14" s="1"/>
  <c r="N281" i="6"/>
  <c r="M281" i="6"/>
  <c r="L281" i="6"/>
  <c r="K281" i="6"/>
  <c r="J281" i="6"/>
  <c r="I281" i="6"/>
  <c r="G281" i="6"/>
  <c r="F281" i="6"/>
  <c r="E281" i="6"/>
  <c r="D281" i="6"/>
  <c r="C281" i="6"/>
  <c r="B281" i="6"/>
  <c r="A281" i="6"/>
  <c r="L281" i="14" s="1"/>
  <c r="N280" i="6"/>
  <c r="M280" i="6"/>
  <c r="L280" i="6"/>
  <c r="K280" i="6"/>
  <c r="J280" i="6"/>
  <c r="I280" i="6"/>
  <c r="G280" i="6"/>
  <c r="F280" i="6"/>
  <c r="E280" i="6"/>
  <c r="D280" i="6"/>
  <c r="C280" i="6"/>
  <c r="B280" i="6"/>
  <c r="A280" i="6"/>
  <c r="L280" i="14" s="1"/>
  <c r="N279" i="6"/>
  <c r="M279" i="6"/>
  <c r="L279" i="6"/>
  <c r="K279" i="6"/>
  <c r="J279" i="6"/>
  <c r="I279" i="6"/>
  <c r="G279" i="6"/>
  <c r="F279" i="6"/>
  <c r="E279" i="6"/>
  <c r="D279" i="6"/>
  <c r="C279" i="6"/>
  <c r="B279" i="6"/>
  <c r="A279" i="6"/>
  <c r="L279" i="14" s="1"/>
  <c r="N278" i="6"/>
  <c r="M278" i="6"/>
  <c r="L278" i="6"/>
  <c r="K278" i="6"/>
  <c r="J278" i="6"/>
  <c r="I278" i="6"/>
  <c r="G278" i="6"/>
  <c r="F278" i="6"/>
  <c r="E278" i="6"/>
  <c r="D278" i="6"/>
  <c r="C278" i="6"/>
  <c r="B278" i="6"/>
  <c r="A278" i="6"/>
  <c r="L278" i="14" s="1"/>
  <c r="N277" i="6"/>
  <c r="M277" i="6"/>
  <c r="L277" i="6"/>
  <c r="K277" i="6"/>
  <c r="J277" i="6"/>
  <c r="I277" i="6"/>
  <c r="G277" i="6"/>
  <c r="F277" i="6"/>
  <c r="E277" i="6"/>
  <c r="D277" i="6"/>
  <c r="C277" i="6"/>
  <c r="B277" i="6"/>
  <c r="A277" i="6"/>
  <c r="L277" i="14" s="1"/>
  <c r="N276" i="6"/>
  <c r="M276" i="6"/>
  <c r="L276" i="6"/>
  <c r="K276" i="6"/>
  <c r="J276" i="6"/>
  <c r="I276" i="6"/>
  <c r="G276" i="6"/>
  <c r="F276" i="6"/>
  <c r="E276" i="6"/>
  <c r="D276" i="6"/>
  <c r="C276" i="6"/>
  <c r="B276" i="6"/>
  <c r="A276" i="6"/>
  <c r="L276" i="14" s="1"/>
  <c r="N275" i="6"/>
  <c r="M275" i="6"/>
  <c r="L275" i="6"/>
  <c r="K275" i="6"/>
  <c r="J275" i="6"/>
  <c r="I275" i="6"/>
  <c r="G275" i="6"/>
  <c r="F275" i="6"/>
  <c r="E275" i="6"/>
  <c r="D275" i="6"/>
  <c r="C275" i="6"/>
  <c r="B275" i="6"/>
  <c r="A275" i="6"/>
  <c r="L275" i="14" s="1"/>
  <c r="N274" i="6"/>
  <c r="M274" i="6"/>
  <c r="L274" i="6"/>
  <c r="K274" i="6"/>
  <c r="J274" i="6"/>
  <c r="I274" i="6"/>
  <c r="G274" i="6"/>
  <c r="F274" i="6"/>
  <c r="E274" i="6"/>
  <c r="D274" i="6"/>
  <c r="C274" i="6"/>
  <c r="B274" i="6"/>
  <c r="A274" i="6"/>
  <c r="L274" i="14" s="1"/>
  <c r="N273" i="6"/>
  <c r="M273" i="6"/>
  <c r="L273" i="6"/>
  <c r="K273" i="6"/>
  <c r="J273" i="6"/>
  <c r="I273" i="6"/>
  <c r="G273" i="6"/>
  <c r="F273" i="6"/>
  <c r="E273" i="6"/>
  <c r="D273" i="6"/>
  <c r="C273" i="6"/>
  <c r="B273" i="6"/>
  <c r="A273" i="6"/>
  <c r="L273" i="14" s="1"/>
  <c r="N272" i="6"/>
  <c r="M272" i="6"/>
  <c r="L272" i="6"/>
  <c r="K272" i="6"/>
  <c r="J272" i="6"/>
  <c r="I272" i="6"/>
  <c r="G272" i="6"/>
  <c r="F272" i="6"/>
  <c r="E272" i="6"/>
  <c r="D272" i="6"/>
  <c r="C272" i="6"/>
  <c r="B272" i="6"/>
  <c r="A272" i="6"/>
  <c r="L272" i="14" s="1"/>
  <c r="N271" i="6"/>
  <c r="M271" i="6"/>
  <c r="L271" i="6"/>
  <c r="K271" i="6"/>
  <c r="J271" i="6"/>
  <c r="I271" i="6"/>
  <c r="G271" i="6"/>
  <c r="F271" i="6"/>
  <c r="E271" i="6"/>
  <c r="D271" i="6"/>
  <c r="C271" i="6"/>
  <c r="B271" i="6"/>
  <c r="A271" i="6"/>
  <c r="L271" i="14" s="1"/>
  <c r="N270" i="6"/>
  <c r="M270" i="6"/>
  <c r="L270" i="6"/>
  <c r="K270" i="6"/>
  <c r="J270" i="6"/>
  <c r="I270" i="6"/>
  <c r="G270" i="6"/>
  <c r="F270" i="6"/>
  <c r="E270" i="6"/>
  <c r="D270" i="6"/>
  <c r="C270" i="6"/>
  <c r="B270" i="6"/>
  <c r="A270" i="6"/>
  <c r="L270" i="14" s="1"/>
  <c r="N269" i="6"/>
  <c r="M269" i="6"/>
  <c r="L269" i="6"/>
  <c r="K269" i="6"/>
  <c r="J269" i="6"/>
  <c r="I269" i="6"/>
  <c r="G269" i="6"/>
  <c r="F269" i="6"/>
  <c r="E269" i="6"/>
  <c r="D269" i="6"/>
  <c r="C269" i="6"/>
  <c r="B269" i="6"/>
  <c r="A269" i="6"/>
  <c r="L269" i="14" s="1"/>
  <c r="N268" i="6"/>
  <c r="M268" i="6"/>
  <c r="L268" i="6"/>
  <c r="K268" i="6"/>
  <c r="J268" i="6"/>
  <c r="I268" i="6"/>
  <c r="G268" i="6"/>
  <c r="F268" i="6"/>
  <c r="E268" i="6"/>
  <c r="D268" i="6"/>
  <c r="C268" i="6"/>
  <c r="B268" i="6"/>
  <c r="A268" i="6"/>
  <c r="L268" i="14" s="1"/>
  <c r="N267" i="6"/>
  <c r="M267" i="6"/>
  <c r="L267" i="6"/>
  <c r="K267" i="6"/>
  <c r="J267" i="6"/>
  <c r="I267" i="6"/>
  <c r="G267" i="6"/>
  <c r="F267" i="6"/>
  <c r="E267" i="6"/>
  <c r="D267" i="6"/>
  <c r="C267" i="6"/>
  <c r="B267" i="6"/>
  <c r="A267" i="6"/>
  <c r="L267" i="14" s="1"/>
  <c r="N266" i="6"/>
  <c r="M266" i="6"/>
  <c r="L266" i="6"/>
  <c r="K266" i="6"/>
  <c r="J266" i="6"/>
  <c r="I266" i="6"/>
  <c r="G266" i="6"/>
  <c r="F266" i="6"/>
  <c r="E266" i="6"/>
  <c r="D266" i="6"/>
  <c r="C266" i="6"/>
  <c r="B266" i="6"/>
  <c r="A266" i="6"/>
  <c r="L266" i="14" s="1"/>
  <c r="N265" i="6"/>
  <c r="M265" i="6"/>
  <c r="L265" i="6"/>
  <c r="K265" i="6"/>
  <c r="J265" i="6"/>
  <c r="I265" i="6"/>
  <c r="G265" i="6"/>
  <c r="F265" i="6"/>
  <c r="E265" i="6"/>
  <c r="D265" i="6"/>
  <c r="C265" i="6"/>
  <c r="B265" i="6"/>
  <c r="A265" i="6"/>
  <c r="L265" i="14" s="1"/>
  <c r="N264" i="6"/>
  <c r="M264" i="6"/>
  <c r="L264" i="6"/>
  <c r="K264" i="6"/>
  <c r="J264" i="6"/>
  <c r="I264" i="6"/>
  <c r="G264" i="6"/>
  <c r="F264" i="6"/>
  <c r="E264" i="6"/>
  <c r="D264" i="6"/>
  <c r="C264" i="6"/>
  <c r="B264" i="6"/>
  <c r="A264" i="6"/>
  <c r="L264" i="14" s="1"/>
  <c r="N263" i="6"/>
  <c r="M263" i="6"/>
  <c r="L263" i="6"/>
  <c r="K263" i="6"/>
  <c r="J263" i="6"/>
  <c r="I263" i="6"/>
  <c r="G263" i="6"/>
  <c r="F263" i="6"/>
  <c r="E263" i="6"/>
  <c r="D263" i="6"/>
  <c r="C263" i="6"/>
  <c r="B263" i="6"/>
  <c r="A263" i="6"/>
  <c r="L263" i="14" s="1"/>
  <c r="N262" i="6"/>
  <c r="M262" i="6"/>
  <c r="L262" i="6"/>
  <c r="K262" i="6"/>
  <c r="J262" i="6"/>
  <c r="I262" i="6"/>
  <c r="G262" i="6"/>
  <c r="F262" i="6"/>
  <c r="E262" i="6"/>
  <c r="D262" i="6"/>
  <c r="C262" i="6"/>
  <c r="B262" i="6"/>
  <c r="A262" i="6"/>
  <c r="L262" i="14" s="1"/>
  <c r="N261" i="6"/>
  <c r="M261" i="6"/>
  <c r="L261" i="6"/>
  <c r="K261" i="6"/>
  <c r="J261" i="6"/>
  <c r="I261" i="6"/>
  <c r="G261" i="6"/>
  <c r="F261" i="6"/>
  <c r="E261" i="6"/>
  <c r="D261" i="6"/>
  <c r="C261" i="6"/>
  <c r="B261" i="6"/>
  <c r="A261" i="6"/>
  <c r="L261" i="14" s="1"/>
  <c r="N260" i="6"/>
  <c r="M260" i="6"/>
  <c r="L260" i="6"/>
  <c r="K260" i="6"/>
  <c r="J260" i="6"/>
  <c r="I260" i="6"/>
  <c r="G260" i="6"/>
  <c r="F260" i="6"/>
  <c r="E260" i="6"/>
  <c r="D260" i="6"/>
  <c r="C260" i="6"/>
  <c r="B260" i="6"/>
  <c r="A260" i="6"/>
  <c r="L260" i="14" s="1"/>
  <c r="N259" i="6"/>
  <c r="M259" i="6"/>
  <c r="L259" i="6"/>
  <c r="K259" i="6"/>
  <c r="J259" i="6"/>
  <c r="I259" i="6"/>
  <c r="G259" i="6"/>
  <c r="F259" i="6"/>
  <c r="E259" i="6"/>
  <c r="D259" i="6"/>
  <c r="C259" i="6"/>
  <c r="B259" i="6"/>
  <c r="A259" i="6"/>
  <c r="L259" i="14" s="1"/>
  <c r="N258" i="6"/>
  <c r="M258" i="6"/>
  <c r="L258" i="6"/>
  <c r="K258" i="6"/>
  <c r="J258" i="6"/>
  <c r="I258" i="6"/>
  <c r="G258" i="6"/>
  <c r="F258" i="6"/>
  <c r="E258" i="6"/>
  <c r="D258" i="6"/>
  <c r="C258" i="6"/>
  <c r="B258" i="6"/>
  <c r="A258" i="6"/>
  <c r="L258" i="14" s="1"/>
  <c r="N257" i="6"/>
  <c r="M257" i="6"/>
  <c r="L257" i="6"/>
  <c r="K257" i="6"/>
  <c r="J257" i="6"/>
  <c r="I257" i="6"/>
  <c r="G257" i="6"/>
  <c r="F257" i="6"/>
  <c r="E257" i="6"/>
  <c r="D257" i="6"/>
  <c r="C257" i="6"/>
  <c r="B257" i="6"/>
  <c r="A257" i="6"/>
  <c r="L257" i="14" s="1"/>
  <c r="N256" i="6"/>
  <c r="M256" i="6"/>
  <c r="L256" i="6"/>
  <c r="K256" i="6"/>
  <c r="J256" i="6"/>
  <c r="I256" i="6"/>
  <c r="G256" i="6"/>
  <c r="F256" i="6"/>
  <c r="E256" i="6"/>
  <c r="D256" i="6"/>
  <c r="C256" i="6"/>
  <c r="B256" i="6"/>
  <c r="A256" i="6"/>
  <c r="L256" i="14" s="1"/>
  <c r="N255" i="6"/>
  <c r="M255" i="6"/>
  <c r="L255" i="6"/>
  <c r="K255" i="6"/>
  <c r="J255" i="6"/>
  <c r="I255" i="6"/>
  <c r="G255" i="6"/>
  <c r="F255" i="6"/>
  <c r="E255" i="6"/>
  <c r="D255" i="6"/>
  <c r="C255" i="6"/>
  <c r="B255" i="6"/>
  <c r="A255" i="6"/>
  <c r="L255" i="14" s="1"/>
  <c r="N254" i="6"/>
  <c r="M254" i="6"/>
  <c r="L254" i="6"/>
  <c r="K254" i="6"/>
  <c r="J254" i="6"/>
  <c r="I254" i="6"/>
  <c r="G254" i="6"/>
  <c r="F254" i="6"/>
  <c r="E254" i="6"/>
  <c r="D254" i="6"/>
  <c r="C254" i="6"/>
  <c r="B254" i="6"/>
  <c r="A254" i="6"/>
  <c r="L254" i="14" s="1"/>
  <c r="N253" i="6"/>
  <c r="M253" i="6"/>
  <c r="L253" i="6"/>
  <c r="K253" i="6"/>
  <c r="J253" i="6"/>
  <c r="I253" i="6"/>
  <c r="G253" i="6"/>
  <c r="F253" i="6"/>
  <c r="E253" i="6"/>
  <c r="D253" i="6"/>
  <c r="C253" i="6"/>
  <c r="B253" i="6"/>
  <c r="A253" i="6"/>
  <c r="L253" i="14" s="1"/>
  <c r="N252" i="6"/>
  <c r="M252" i="6"/>
  <c r="L252" i="6"/>
  <c r="K252" i="6"/>
  <c r="J252" i="6"/>
  <c r="I252" i="6"/>
  <c r="G252" i="6"/>
  <c r="F252" i="6"/>
  <c r="E252" i="6"/>
  <c r="D252" i="6"/>
  <c r="C252" i="6"/>
  <c r="B252" i="6"/>
  <c r="A252" i="6"/>
  <c r="L252" i="14" s="1"/>
  <c r="N251" i="6"/>
  <c r="M251" i="6"/>
  <c r="L251" i="6"/>
  <c r="K251" i="6"/>
  <c r="J251" i="6"/>
  <c r="I251" i="6"/>
  <c r="G251" i="6"/>
  <c r="F251" i="6"/>
  <c r="E251" i="6"/>
  <c r="D251" i="6"/>
  <c r="C251" i="6"/>
  <c r="B251" i="6"/>
  <c r="A251" i="6"/>
  <c r="L251" i="14" s="1"/>
  <c r="N250" i="6"/>
  <c r="M250" i="6"/>
  <c r="L250" i="6"/>
  <c r="K250" i="6"/>
  <c r="J250" i="6"/>
  <c r="I250" i="6"/>
  <c r="G250" i="6"/>
  <c r="F250" i="6"/>
  <c r="E250" i="6"/>
  <c r="D250" i="6"/>
  <c r="C250" i="6"/>
  <c r="B250" i="6"/>
  <c r="A250" i="6"/>
  <c r="L250" i="14" s="1"/>
  <c r="N249" i="6"/>
  <c r="M249" i="6"/>
  <c r="L249" i="6"/>
  <c r="K249" i="6"/>
  <c r="J249" i="6"/>
  <c r="I249" i="6"/>
  <c r="G249" i="6"/>
  <c r="F249" i="6"/>
  <c r="E249" i="6"/>
  <c r="D249" i="6"/>
  <c r="C249" i="6"/>
  <c r="B249" i="6"/>
  <c r="A249" i="6"/>
  <c r="L249" i="14" s="1"/>
  <c r="N248" i="6"/>
  <c r="M248" i="6"/>
  <c r="L248" i="6"/>
  <c r="K248" i="6"/>
  <c r="J248" i="6"/>
  <c r="I248" i="6"/>
  <c r="G248" i="6"/>
  <c r="F248" i="6"/>
  <c r="E248" i="6"/>
  <c r="D248" i="6"/>
  <c r="C248" i="6"/>
  <c r="B248" i="6"/>
  <c r="A248" i="6"/>
  <c r="L248" i="14" s="1"/>
  <c r="N247" i="6"/>
  <c r="M247" i="6"/>
  <c r="L247" i="6"/>
  <c r="K247" i="6"/>
  <c r="J247" i="6"/>
  <c r="I247" i="6"/>
  <c r="G247" i="6"/>
  <c r="F247" i="6"/>
  <c r="E247" i="6"/>
  <c r="D247" i="6"/>
  <c r="C247" i="6"/>
  <c r="B247" i="6"/>
  <c r="A247" i="6"/>
  <c r="L247" i="14" s="1"/>
  <c r="N246" i="6"/>
  <c r="M246" i="6"/>
  <c r="L246" i="6"/>
  <c r="K246" i="6"/>
  <c r="J246" i="6"/>
  <c r="I246" i="6"/>
  <c r="G246" i="6"/>
  <c r="F246" i="6"/>
  <c r="E246" i="6"/>
  <c r="D246" i="6"/>
  <c r="C246" i="6"/>
  <c r="B246" i="6"/>
  <c r="A246" i="6"/>
  <c r="L246" i="14" s="1"/>
  <c r="N245" i="6"/>
  <c r="M245" i="6"/>
  <c r="L245" i="6"/>
  <c r="K245" i="6"/>
  <c r="J245" i="6"/>
  <c r="I245" i="6"/>
  <c r="G245" i="6"/>
  <c r="F245" i="6"/>
  <c r="E245" i="6"/>
  <c r="D245" i="6"/>
  <c r="C245" i="6"/>
  <c r="B245" i="6"/>
  <c r="A245" i="6"/>
  <c r="L245" i="14" s="1"/>
  <c r="N244" i="6"/>
  <c r="M244" i="6"/>
  <c r="L244" i="6"/>
  <c r="K244" i="6"/>
  <c r="J244" i="6"/>
  <c r="I244" i="6"/>
  <c r="G244" i="6"/>
  <c r="F244" i="6"/>
  <c r="E244" i="6"/>
  <c r="D244" i="6"/>
  <c r="C244" i="6"/>
  <c r="B244" i="6"/>
  <c r="A244" i="6"/>
  <c r="L244" i="14" s="1"/>
  <c r="N243" i="6"/>
  <c r="M243" i="6"/>
  <c r="L243" i="6"/>
  <c r="K243" i="6"/>
  <c r="J243" i="6"/>
  <c r="I243" i="6"/>
  <c r="G243" i="6"/>
  <c r="F243" i="6"/>
  <c r="E243" i="6"/>
  <c r="D243" i="6"/>
  <c r="C243" i="6"/>
  <c r="B243" i="6"/>
  <c r="A243" i="6"/>
  <c r="L243" i="14" s="1"/>
  <c r="N242" i="6"/>
  <c r="M242" i="6"/>
  <c r="L242" i="6"/>
  <c r="K242" i="6"/>
  <c r="J242" i="6"/>
  <c r="I242" i="6"/>
  <c r="G242" i="6"/>
  <c r="F242" i="6"/>
  <c r="E242" i="6"/>
  <c r="D242" i="6"/>
  <c r="C242" i="6"/>
  <c r="B242" i="6"/>
  <c r="A242" i="6"/>
  <c r="L242" i="14" s="1"/>
  <c r="N241" i="6"/>
  <c r="M241" i="6"/>
  <c r="L241" i="6"/>
  <c r="K241" i="6"/>
  <c r="J241" i="6"/>
  <c r="I241" i="6"/>
  <c r="G241" i="6"/>
  <c r="F241" i="6"/>
  <c r="E241" i="6"/>
  <c r="D241" i="6"/>
  <c r="C241" i="6"/>
  <c r="B241" i="6"/>
  <c r="A241" i="6"/>
  <c r="L241" i="14" s="1"/>
  <c r="N240" i="6"/>
  <c r="M240" i="6"/>
  <c r="L240" i="6"/>
  <c r="K240" i="6"/>
  <c r="J240" i="6"/>
  <c r="I240" i="6"/>
  <c r="G240" i="6"/>
  <c r="F240" i="6"/>
  <c r="E240" i="6"/>
  <c r="D240" i="6"/>
  <c r="C240" i="6"/>
  <c r="B240" i="6"/>
  <c r="A240" i="6"/>
  <c r="L240" i="14" s="1"/>
  <c r="N239" i="6"/>
  <c r="M239" i="6"/>
  <c r="L239" i="6"/>
  <c r="K239" i="6"/>
  <c r="J239" i="6"/>
  <c r="I239" i="6"/>
  <c r="G239" i="6"/>
  <c r="F239" i="6"/>
  <c r="E239" i="6"/>
  <c r="D239" i="6"/>
  <c r="C239" i="6"/>
  <c r="B239" i="6"/>
  <c r="A239" i="6"/>
  <c r="L239" i="14" s="1"/>
  <c r="N238" i="6"/>
  <c r="M238" i="6"/>
  <c r="L238" i="6"/>
  <c r="K238" i="6"/>
  <c r="J238" i="6"/>
  <c r="I238" i="6"/>
  <c r="G238" i="6"/>
  <c r="F238" i="6"/>
  <c r="E238" i="6"/>
  <c r="D238" i="6"/>
  <c r="C238" i="6"/>
  <c r="B238" i="6"/>
  <c r="A238" i="6"/>
  <c r="L238" i="14" s="1"/>
  <c r="N237" i="6"/>
  <c r="M237" i="6"/>
  <c r="L237" i="6"/>
  <c r="K237" i="6"/>
  <c r="J237" i="6"/>
  <c r="I237" i="6"/>
  <c r="G237" i="6"/>
  <c r="F237" i="6"/>
  <c r="E237" i="6"/>
  <c r="D237" i="6"/>
  <c r="C237" i="6"/>
  <c r="B237" i="6"/>
  <c r="A237" i="6"/>
  <c r="L237" i="14" s="1"/>
  <c r="N236" i="6"/>
  <c r="M236" i="6"/>
  <c r="L236" i="6"/>
  <c r="K236" i="6"/>
  <c r="J236" i="6"/>
  <c r="I236" i="6"/>
  <c r="G236" i="6"/>
  <c r="F236" i="6"/>
  <c r="E236" i="6"/>
  <c r="D236" i="6"/>
  <c r="C236" i="6"/>
  <c r="B236" i="6"/>
  <c r="A236" i="6"/>
  <c r="L236" i="14" s="1"/>
  <c r="N235" i="6"/>
  <c r="M235" i="6"/>
  <c r="L235" i="6"/>
  <c r="K235" i="6"/>
  <c r="J235" i="6"/>
  <c r="I235" i="6"/>
  <c r="G235" i="6"/>
  <c r="F235" i="6"/>
  <c r="E235" i="6"/>
  <c r="D235" i="6"/>
  <c r="C235" i="6"/>
  <c r="B235" i="6"/>
  <c r="A235" i="6"/>
  <c r="L235" i="14" s="1"/>
  <c r="N234" i="6"/>
  <c r="M234" i="6"/>
  <c r="L234" i="6"/>
  <c r="K234" i="6"/>
  <c r="J234" i="6"/>
  <c r="I234" i="6"/>
  <c r="G234" i="6"/>
  <c r="F234" i="6"/>
  <c r="E234" i="6"/>
  <c r="D234" i="6"/>
  <c r="C234" i="6"/>
  <c r="B234" i="6"/>
  <c r="A234" i="6"/>
  <c r="L234" i="14" s="1"/>
  <c r="N233" i="6"/>
  <c r="M233" i="6"/>
  <c r="L233" i="6"/>
  <c r="K233" i="6"/>
  <c r="J233" i="6"/>
  <c r="I233" i="6"/>
  <c r="G233" i="6"/>
  <c r="F233" i="6"/>
  <c r="E233" i="6"/>
  <c r="D233" i="6"/>
  <c r="C233" i="6"/>
  <c r="B233" i="6"/>
  <c r="A233" i="6"/>
  <c r="L233" i="14" s="1"/>
  <c r="N232" i="6"/>
  <c r="M232" i="6"/>
  <c r="L232" i="6"/>
  <c r="K232" i="6"/>
  <c r="J232" i="6"/>
  <c r="I232" i="6"/>
  <c r="G232" i="6"/>
  <c r="F232" i="6"/>
  <c r="E232" i="6"/>
  <c r="D232" i="6"/>
  <c r="C232" i="6"/>
  <c r="B232" i="6"/>
  <c r="A232" i="6"/>
  <c r="L232" i="14" s="1"/>
  <c r="N231" i="6"/>
  <c r="M231" i="6"/>
  <c r="L231" i="6"/>
  <c r="K231" i="6"/>
  <c r="J231" i="6"/>
  <c r="I231" i="6"/>
  <c r="G231" i="6"/>
  <c r="F231" i="6"/>
  <c r="E231" i="6"/>
  <c r="D231" i="6"/>
  <c r="C231" i="6"/>
  <c r="B231" i="6"/>
  <c r="A231" i="6"/>
  <c r="L231" i="14" s="1"/>
  <c r="N230" i="6"/>
  <c r="M230" i="6"/>
  <c r="L230" i="6"/>
  <c r="K230" i="6"/>
  <c r="J230" i="6"/>
  <c r="I230" i="6"/>
  <c r="G230" i="6"/>
  <c r="F230" i="6"/>
  <c r="E230" i="6"/>
  <c r="D230" i="6"/>
  <c r="C230" i="6"/>
  <c r="B230" i="6"/>
  <c r="A230" i="6"/>
  <c r="L230" i="14" s="1"/>
  <c r="N229" i="6"/>
  <c r="M229" i="6"/>
  <c r="L229" i="6"/>
  <c r="K229" i="6"/>
  <c r="J229" i="6"/>
  <c r="I229" i="6"/>
  <c r="G229" i="6"/>
  <c r="F229" i="6"/>
  <c r="E229" i="6"/>
  <c r="D229" i="6"/>
  <c r="C229" i="6"/>
  <c r="B229" i="6"/>
  <c r="A229" i="6"/>
  <c r="L229" i="14" s="1"/>
  <c r="N228" i="6"/>
  <c r="M228" i="6"/>
  <c r="L228" i="6"/>
  <c r="K228" i="6"/>
  <c r="J228" i="6"/>
  <c r="I228" i="6"/>
  <c r="G228" i="6"/>
  <c r="F228" i="6"/>
  <c r="E228" i="6"/>
  <c r="D228" i="6"/>
  <c r="C228" i="6"/>
  <c r="B228" i="6"/>
  <c r="A228" i="6"/>
  <c r="L228" i="14" s="1"/>
  <c r="N227" i="6"/>
  <c r="M227" i="6"/>
  <c r="L227" i="6"/>
  <c r="K227" i="6"/>
  <c r="J227" i="6"/>
  <c r="I227" i="6"/>
  <c r="G227" i="6"/>
  <c r="F227" i="6"/>
  <c r="E227" i="6"/>
  <c r="D227" i="6"/>
  <c r="C227" i="6"/>
  <c r="B227" i="6"/>
  <c r="A227" i="6"/>
  <c r="L227" i="14" s="1"/>
  <c r="N226" i="6"/>
  <c r="M226" i="6"/>
  <c r="L226" i="6"/>
  <c r="K226" i="6"/>
  <c r="J226" i="6"/>
  <c r="I226" i="6"/>
  <c r="G226" i="6"/>
  <c r="F226" i="6"/>
  <c r="E226" i="6"/>
  <c r="D226" i="6"/>
  <c r="C226" i="6"/>
  <c r="B226" i="6"/>
  <c r="A226" i="6"/>
  <c r="L226" i="14" s="1"/>
  <c r="N225" i="6"/>
  <c r="M225" i="6"/>
  <c r="L225" i="6"/>
  <c r="K225" i="6"/>
  <c r="J225" i="6"/>
  <c r="I225" i="6"/>
  <c r="G225" i="6"/>
  <c r="F225" i="6"/>
  <c r="E225" i="6"/>
  <c r="D225" i="6"/>
  <c r="C225" i="6"/>
  <c r="B225" i="6"/>
  <c r="A225" i="6"/>
  <c r="L225" i="14" s="1"/>
  <c r="N224" i="6"/>
  <c r="M224" i="6"/>
  <c r="L224" i="6"/>
  <c r="K224" i="6"/>
  <c r="J224" i="6"/>
  <c r="I224" i="6"/>
  <c r="G224" i="6"/>
  <c r="F224" i="6"/>
  <c r="E224" i="6"/>
  <c r="D224" i="6"/>
  <c r="C224" i="6"/>
  <c r="B224" i="6"/>
  <c r="A224" i="6"/>
  <c r="L224" i="14" s="1"/>
  <c r="N223" i="6"/>
  <c r="M223" i="6"/>
  <c r="L223" i="6"/>
  <c r="K223" i="6"/>
  <c r="J223" i="6"/>
  <c r="I223" i="6"/>
  <c r="G223" i="6"/>
  <c r="F223" i="6"/>
  <c r="E223" i="6"/>
  <c r="D223" i="6"/>
  <c r="C223" i="6"/>
  <c r="B223" i="6"/>
  <c r="A223" i="6"/>
  <c r="L223" i="14" s="1"/>
  <c r="N222" i="6"/>
  <c r="M222" i="6"/>
  <c r="L222" i="6"/>
  <c r="K222" i="6"/>
  <c r="J222" i="6"/>
  <c r="I222" i="6"/>
  <c r="G222" i="6"/>
  <c r="F222" i="6"/>
  <c r="E222" i="6"/>
  <c r="D222" i="6"/>
  <c r="C222" i="6"/>
  <c r="B222" i="6"/>
  <c r="A222" i="6"/>
  <c r="L222" i="14" s="1"/>
  <c r="N221" i="6"/>
  <c r="M221" i="6"/>
  <c r="L221" i="6"/>
  <c r="K221" i="6"/>
  <c r="J221" i="6"/>
  <c r="I221" i="6"/>
  <c r="G221" i="6"/>
  <c r="F221" i="6"/>
  <c r="E221" i="6"/>
  <c r="D221" i="6"/>
  <c r="C221" i="6"/>
  <c r="B221" i="6"/>
  <c r="A221" i="6"/>
  <c r="L221" i="14" s="1"/>
  <c r="N220" i="6"/>
  <c r="M220" i="6"/>
  <c r="L220" i="6"/>
  <c r="K220" i="6"/>
  <c r="J220" i="6"/>
  <c r="I220" i="6"/>
  <c r="G220" i="6"/>
  <c r="F220" i="6"/>
  <c r="E220" i="6"/>
  <c r="D220" i="6"/>
  <c r="C220" i="6"/>
  <c r="B220" i="6"/>
  <c r="A220" i="6"/>
  <c r="L220" i="14" s="1"/>
  <c r="N219" i="6"/>
  <c r="M219" i="6"/>
  <c r="L219" i="6"/>
  <c r="K219" i="6"/>
  <c r="J219" i="6"/>
  <c r="I219" i="6"/>
  <c r="G219" i="6"/>
  <c r="F219" i="6"/>
  <c r="E219" i="6"/>
  <c r="D219" i="6"/>
  <c r="C219" i="6"/>
  <c r="B219" i="6"/>
  <c r="A219" i="6"/>
  <c r="L219" i="14" s="1"/>
  <c r="N218" i="6"/>
  <c r="M218" i="6"/>
  <c r="L218" i="6"/>
  <c r="K218" i="6"/>
  <c r="J218" i="6"/>
  <c r="I218" i="6"/>
  <c r="G218" i="6"/>
  <c r="F218" i="6"/>
  <c r="E218" i="6"/>
  <c r="D218" i="6"/>
  <c r="C218" i="6"/>
  <c r="B218" i="6"/>
  <c r="A218" i="6"/>
  <c r="L218" i="14" s="1"/>
  <c r="N217" i="6"/>
  <c r="M217" i="6"/>
  <c r="L217" i="6"/>
  <c r="K217" i="6"/>
  <c r="J217" i="6"/>
  <c r="I217" i="6"/>
  <c r="G217" i="6"/>
  <c r="F217" i="6"/>
  <c r="E217" i="6"/>
  <c r="D217" i="6"/>
  <c r="C217" i="6"/>
  <c r="B217" i="6"/>
  <c r="A217" i="6"/>
  <c r="L217" i="14" s="1"/>
  <c r="N216" i="6"/>
  <c r="M216" i="6"/>
  <c r="L216" i="6"/>
  <c r="K216" i="6"/>
  <c r="J216" i="6"/>
  <c r="I216" i="6"/>
  <c r="G216" i="6"/>
  <c r="F216" i="6"/>
  <c r="E216" i="6"/>
  <c r="D216" i="6"/>
  <c r="C216" i="6"/>
  <c r="B216" i="6"/>
  <c r="A216" i="6"/>
  <c r="L216" i="14" s="1"/>
  <c r="N215" i="6"/>
  <c r="M215" i="6"/>
  <c r="L215" i="6"/>
  <c r="K215" i="6"/>
  <c r="J215" i="6"/>
  <c r="I215" i="6"/>
  <c r="G215" i="6"/>
  <c r="F215" i="6"/>
  <c r="E215" i="6"/>
  <c r="D215" i="6"/>
  <c r="C215" i="6"/>
  <c r="B215" i="6"/>
  <c r="A215" i="6"/>
  <c r="L215" i="14" s="1"/>
  <c r="N214" i="6"/>
  <c r="M214" i="6"/>
  <c r="L214" i="6"/>
  <c r="K214" i="6"/>
  <c r="J214" i="6"/>
  <c r="I214" i="6"/>
  <c r="G214" i="6"/>
  <c r="F214" i="6"/>
  <c r="E214" i="6"/>
  <c r="D214" i="6"/>
  <c r="C214" i="6"/>
  <c r="B214" i="6"/>
  <c r="A214" i="6"/>
  <c r="L214" i="14" s="1"/>
  <c r="N213" i="6"/>
  <c r="M213" i="6"/>
  <c r="L213" i="6"/>
  <c r="K213" i="6"/>
  <c r="J213" i="6"/>
  <c r="I213" i="6"/>
  <c r="G213" i="6"/>
  <c r="F213" i="6"/>
  <c r="E213" i="6"/>
  <c r="D213" i="6"/>
  <c r="C213" i="6"/>
  <c r="B213" i="6"/>
  <c r="A213" i="6"/>
  <c r="L213" i="14" s="1"/>
  <c r="N212" i="6"/>
  <c r="M212" i="6"/>
  <c r="L212" i="6"/>
  <c r="K212" i="6"/>
  <c r="J212" i="6"/>
  <c r="I212" i="6"/>
  <c r="G212" i="6"/>
  <c r="F212" i="6"/>
  <c r="E212" i="6"/>
  <c r="D212" i="6"/>
  <c r="C212" i="6"/>
  <c r="B212" i="6"/>
  <c r="A212" i="6"/>
  <c r="L212" i="14" s="1"/>
  <c r="N211" i="6"/>
  <c r="M211" i="6"/>
  <c r="L211" i="6"/>
  <c r="K211" i="6"/>
  <c r="J211" i="6"/>
  <c r="I211" i="6"/>
  <c r="G211" i="6"/>
  <c r="F211" i="6"/>
  <c r="E211" i="6"/>
  <c r="D211" i="6"/>
  <c r="C211" i="6"/>
  <c r="B211" i="6"/>
  <c r="A211" i="6"/>
  <c r="L211" i="14" s="1"/>
  <c r="N210" i="6"/>
  <c r="M210" i="6"/>
  <c r="L210" i="6"/>
  <c r="K210" i="6"/>
  <c r="J210" i="6"/>
  <c r="I210" i="6"/>
  <c r="G210" i="6"/>
  <c r="F210" i="6"/>
  <c r="E210" i="6"/>
  <c r="D210" i="6"/>
  <c r="C210" i="6"/>
  <c r="B210" i="6"/>
  <c r="A210" i="6"/>
  <c r="L210" i="14" s="1"/>
  <c r="N209" i="6"/>
  <c r="M209" i="6"/>
  <c r="L209" i="6"/>
  <c r="K209" i="6"/>
  <c r="J209" i="6"/>
  <c r="I209" i="6"/>
  <c r="G209" i="6"/>
  <c r="F209" i="6"/>
  <c r="E209" i="6"/>
  <c r="D209" i="6"/>
  <c r="C209" i="6"/>
  <c r="B209" i="6"/>
  <c r="A209" i="6"/>
  <c r="L209" i="14" s="1"/>
  <c r="N208" i="6"/>
  <c r="M208" i="6"/>
  <c r="L208" i="6"/>
  <c r="K208" i="6"/>
  <c r="J208" i="6"/>
  <c r="I208" i="6"/>
  <c r="G208" i="6"/>
  <c r="F208" i="6"/>
  <c r="E208" i="6"/>
  <c r="D208" i="6"/>
  <c r="C208" i="6"/>
  <c r="B208" i="6"/>
  <c r="A208" i="6"/>
  <c r="L208" i="14" s="1"/>
  <c r="N207" i="6"/>
  <c r="M207" i="6"/>
  <c r="L207" i="6"/>
  <c r="K207" i="6"/>
  <c r="J207" i="6"/>
  <c r="I207" i="6"/>
  <c r="G207" i="6"/>
  <c r="F207" i="6"/>
  <c r="E207" i="6"/>
  <c r="D207" i="6"/>
  <c r="C207" i="6"/>
  <c r="B207" i="6"/>
  <c r="A207" i="6"/>
  <c r="L207" i="14" s="1"/>
  <c r="N206" i="6"/>
  <c r="M206" i="6"/>
  <c r="L206" i="6"/>
  <c r="K206" i="6"/>
  <c r="J206" i="6"/>
  <c r="I206" i="6"/>
  <c r="G206" i="6"/>
  <c r="F206" i="6"/>
  <c r="E206" i="6"/>
  <c r="D206" i="6"/>
  <c r="C206" i="6"/>
  <c r="B206" i="6"/>
  <c r="A206" i="6"/>
  <c r="L206" i="14" s="1"/>
  <c r="N205" i="6"/>
  <c r="M205" i="6"/>
  <c r="L205" i="6"/>
  <c r="K205" i="6"/>
  <c r="J205" i="6"/>
  <c r="I205" i="6"/>
  <c r="G205" i="6"/>
  <c r="F205" i="6"/>
  <c r="E205" i="6"/>
  <c r="D205" i="6"/>
  <c r="C205" i="6"/>
  <c r="B205" i="6"/>
  <c r="A205" i="6"/>
  <c r="L205" i="14" s="1"/>
  <c r="N204" i="6"/>
  <c r="M204" i="6"/>
  <c r="L204" i="6"/>
  <c r="K204" i="6"/>
  <c r="J204" i="6"/>
  <c r="I204" i="6"/>
  <c r="G204" i="6"/>
  <c r="F204" i="6"/>
  <c r="E204" i="6"/>
  <c r="D204" i="6"/>
  <c r="C204" i="6"/>
  <c r="B204" i="6"/>
  <c r="A204" i="6"/>
  <c r="L204" i="14" s="1"/>
  <c r="N203" i="6"/>
  <c r="M203" i="6"/>
  <c r="L203" i="6"/>
  <c r="K203" i="6"/>
  <c r="J203" i="6"/>
  <c r="I203" i="6"/>
  <c r="G203" i="6"/>
  <c r="F203" i="6"/>
  <c r="E203" i="6"/>
  <c r="D203" i="6"/>
  <c r="C203" i="6"/>
  <c r="B203" i="6"/>
  <c r="A203" i="6"/>
  <c r="L203" i="14" s="1"/>
  <c r="N202" i="6"/>
  <c r="M202" i="6"/>
  <c r="L202" i="6"/>
  <c r="K202" i="6"/>
  <c r="J202" i="6"/>
  <c r="I202" i="6"/>
  <c r="G202" i="6"/>
  <c r="F202" i="6"/>
  <c r="E202" i="6"/>
  <c r="D202" i="6"/>
  <c r="C202" i="6"/>
  <c r="B202" i="6"/>
  <c r="A202" i="6"/>
  <c r="L202" i="14" s="1"/>
  <c r="N201" i="6"/>
  <c r="M201" i="6"/>
  <c r="L201" i="6"/>
  <c r="K201" i="6"/>
  <c r="J201" i="6"/>
  <c r="I201" i="6"/>
  <c r="G201" i="6"/>
  <c r="F201" i="6"/>
  <c r="E201" i="6"/>
  <c r="D201" i="6"/>
  <c r="C201" i="6"/>
  <c r="B201" i="6"/>
  <c r="A201" i="6"/>
  <c r="L201" i="14" s="1"/>
  <c r="N200" i="6"/>
  <c r="M200" i="6"/>
  <c r="L200" i="6"/>
  <c r="K200" i="6"/>
  <c r="J200" i="6"/>
  <c r="I200" i="6"/>
  <c r="G200" i="6"/>
  <c r="F200" i="6"/>
  <c r="E200" i="6"/>
  <c r="D200" i="6"/>
  <c r="C200" i="6"/>
  <c r="B200" i="6"/>
  <c r="A200" i="6"/>
  <c r="L200" i="14" s="1"/>
  <c r="N199" i="6"/>
  <c r="M199" i="6"/>
  <c r="L199" i="6"/>
  <c r="K199" i="6"/>
  <c r="J199" i="6"/>
  <c r="I199" i="6"/>
  <c r="G199" i="6"/>
  <c r="F199" i="6"/>
  <c r="E199" i="6"/>
  <c r="D199" i="6"/>
  <c r="C199" i="6"/>
  <c r="B199" i="6"/>
  <c r="A199" i="6"/>
  <c r="L199" i="14" s="1"/>
  <c r="N198" i="6"/>
  <c r="M198" i="6"/>
  <c r="L198" i="6"/>
  <c r="K198" i="6"/>
  <c r="J198" i="6"/>
  <c r="I198" i="6"/>
  <c r="G198" i="6"/>
  <c r="F198" i="6"/>
  <c r="E198" i="6"/>
  <c r="D198" i="6"/>
  <c r="C198" i="6"/>
  <c r="B198" i="6"/>
  <c r="A198" i="6"/>
  <c r="L198" i="14" s="1"/>
  <c r="N197" i="6"/>
  <c r="M197" i="6"/>
  <c r="L197" i="6"/>
  <c r="K197" i="6"/>
  <c r="J197" i="6"/>
  <c r="I197" i="6"/>
  <c r="G197" i="6"/>
  <c r="F197" i="6"/>
  <c r="E197" i="6"/>
  <c r="D197" i="6"/>
  <c r="C197" i="6"/>
  <c r="B197" i="6"/>
  <c r="A197" i="6"/>
  <c r="L197" i="14" s="1"/>
  <c r="N196" i="6"/>
  <c r="M196" i="6"/>
  <c r="L196" i="6"/>
  <c r="K196" i="6"/>
  <c r="J196" i="6"/>
  <c r="I196" i="6"/>
  <c r="G196" i="6"/>
  <c r="F196" i="6"/>
  <c r="E196" i="6"/>
  <c r="D196" i="6"/>
  <c r="C196" i="6"/>
  <c r="B196" i="6"/>
  <c r="A196" i="6"/>
  <c r="L196" i="14" s="1"/>
  <c r="N195" i="6"/>
  <c r="M195" i="6"/>
  <c r="L195" i="6"/>
  <c r="K195" i="6"/>
  <c r="J195" i="6"/>
  <c r="I195" i="6"/>
  <c r="G195" i="6"/>
  <c r="F195" i="6"/>
  <c r="E195" i="6"/>
  <c r="D195" i="6"/>
  <c r="C195" i="6"/>
  <c r="B195" i="6"/>
  <c r="A195" i="6"/>
  <c r="L195" i="14" s="1"/>
  <c r="N194" i="6"/>
  <c r="M194" i="6"/>
  <c r="L194" i="6"/>
  <c r="K194" i="6"/>
  <c r="J194" i="6"/>
  <c r="I194" i="6"/>
  <c r="G194" i="6"/>
  <c r="F194" i="6"/>
  <c r="E194" i="6"/>
  <c r="D194" i="6"/>
  <c r="C194" i="6"/>
  <c r="B194" i="6"/>
  <c r="A194" i="6"/>
  <c r="L194" i="14" s="1"/>
  <c r="N193" i="6"/>
  <c r="M193" i="6"/>
  <c r="L193" i="6"/>
  <c r="K193" i="6"/>
  <c r="J193" i="6"/>
  <c r="I193" i="6"/>
  <c r="G193" i="6"/>
  <c r="F193" i="6"/>
  <c r="E193" i="6"/>
  <c r="D193" i="6"/>
  <c r="C193" i="6"/>
  <c r="B193" i="6"/>
  <c r="A193" i="6"/>
  <c r="L193" i="14" s="1"/>
  <c r="N192" i="6"/>
  <c r="M192" i="6"/>
  <c r="L192" i="6"/>
  <c r="K192" i="6"/>
  <c r="J192" i="6"/>
  <c r="I192" i="6"/>
  <c r="G192" i="6"/>
  <c r="F192" i="6"/>
  <c r="E192" i="6"/>
  <c r="D192" i="6"/>
  <c r="C192" i="6"/>
  <c r="B192" i="6"/>
  <c r="A192" i="6"/>
  <c r="L192" i="14" s="1"/>
  <c r="N191" i="6"/>
  <c r="M191" i="6"/>
  <c r="L191" i="6"/>
  <c r="K191" i="6"/>
  <c r="J191" i="6"/>
  <c r="I191" i="6"/>
  <c r="G191" i="6"/>
  <c r="F191" i="6"/>
  <c r="E191" i="6"/>
  <c r="D191" i="6"/>
  <c r="C191" i="6"/>
  <c r="B191" i="6"/>
  <c r="A191" i="6"/>
  <c r="L191" i="14" s="1"/>
  <c r="N190" i="6"/>
  <c r="M190" i="6"/>
  <c r="L190" i="6"/>
  <c r="K190" i="6"/>
  <c r="J190" i="6"/>
  <c r="I190" i="6"/>
  <c r="G190" i="6"/>
  <c r="F190" i="6"/>
  <c r="E190" i="6"/>
  <c r="D190" i="6"/>
  <c r="C190" i="6"/>
  <c r="B190" i="6"/>
  <c r="A190" i="6"/>
  <c r="L190" i="14" s="1"/>
  <c r="N189" i="6"/>
  <c r="M189" i="6"/>
  <c r="L189" i="6"/>
  <c r="K189" i="6"/>
  <c r="J189" i="6"/>
  <c r="I189" i="6"/>
  <c r="G189" i="6"/>
  <c r="F189" i="6"/>
  <c r="E189" i="6"/>
  <c r="D189" i="6"/>
  <c r="C189" i="6"/>
  <c r="B189" i="6"/>
  <c r="A189" i="6"/>
  <c r="L189" i="14" s="1"/>
  <c r="N188" i="6"/>
  <c r="M188" i="6"/>
  <c r="L188" i="6"/>
  <c r="K188" i="6"/>
  <c r="J188" i="6"/>
  <c r="I188" i="6"/>
  <c r="G188" i="6"/>
  <c r="F188" i="6"/>
  <c r="E188" i="6"/>
  <c r="D188" i="6"/>
  <c r="C188" i="6"/>
  <c r="B188" i="6"/>
  <c r="A188" i="6"/>
  <c r="L188" i="14" s="1"/>
  <c r="N187" i="6"/>
  <c r="M187" i="6"/>
  <c r="L187" i="6"/>
  <c r="K187" i="6"/>
  <c r="J187" i="6"/>
  <c r="I187" i="6"/>
  <c r="G187" i="6"/>
  <c r="F187" i="6"/>
  <c r="E187" i="6"/>
  <c r="D187" i="6"/>
  <c r="C187" i="6"/>
  <c r="B187" i="6"/>
  <c r="A187" i="6"/>
  <c r="L187" i="14" s="1"/>
  <c r="N186" i="6"/>
  <c r="M186" i="6"/>
  <c r="L186" i="6"/>
  <c r="K186" i="6"/>
  <c r="J186" i="6"/>
  <c r="I186" i="6"/>
  <c r="G186" i="6"/>
  <c r="F186" i="6"/>
  <c r="E186" i="6"/>
  <c r="D186" i="6"/>
  <c r="C186" i="6"/>
  <c r="B186" i="6"/>
  <c r="A186" i="6"/>
  <c r="L186" i="14" s="1"/>
  <c r="N185" i="6"/>
  <c r="M185" i="6"/>
  <c r="L185" i="6"/>
  <c r="K185" i="6"/>
  <c r="J185" i="6"/>
  <c r="I185" i="6"/>
  <c r="G185" i="6"/>
  <c r="F185" i="6"/>
  <c r="E185" i="6"/>
  <c r="D185" i="6"/>
  <c r="C185" i="6"/>
  <c r="B185" i="6"/>
  <c r="A185" i="6"/>
  <c r="L185" i="14" s="1"/>
  <c r="N184" i="6"/>
  <c r="M184" i="6"/>
  <c r="L184" i="6"/>
  <c r="K184" i="6"/>
  <c r="J184" i="6"/>
  <c r="I184" i="6"/>
  <c r="G184" i="6"/>
  <c r="F184" i="6"/>
  <c r="E184" i="6"/>
  <c r="D184" i="6"/>
  <c r="C184" i="6"/>
  <c r="B184" i="6"/>
  <c r="A184" i="6"/>
  <c r="L184" i="14" s="1"/>
  <c r="N183" i="6"/>
  <c r="M183" i="6"/>
  <c r="L183" i="6"/>
  <c r="K183" i="6"/>
  <c r="J183" i="6"/>
  <c r="I183" i="6"/>
  <c r="G183" i="6"/>
  <c r="F183" i="6"/>
  <c r="E183" i="6"/>
  <c r="D183" i="6"/>
  <c r="C183" i="6"/>
  <c r="B183" i="6"/>
  <c r="A183" i="6"/>
  <c r="L183" i="14" s="1"/>
  <c r="N182" i="6"/>
  <c r="M182" i="6"/>
  <c r="L182" i="6"/>
  <c r="K182" i="6"/>
  <c r="J182" i="6"/>
  <c r="I182" i="6"/>
  <c r="G182" i="6"/>
  <c r="F182" i="6"/>
  <c r="E182" i="6"/>
  <c r="D182" i="6"/>
  <c r="C182" i="6"/>
  <c r="B182" i="6"/>
  <c r="A182" i="6"/>
  <c r="L182" i="14" s="1"/>
  <c r="N181" i="6"/>
  <c r="M181" i="6"/>
  <c r="L181" i="6"/>
  <c r="K181" i="6"/>
  <c r="J181" i="6"/>
  <c r="I181" i="6"/>
  <c r="G181" i="6"/>
  <c r="F181" i="6"/>
  <c r="E181" i="6"/>
  <c r="D181" i="6"/>
  <c r="C181" i="6"/>
  <c r="B181" i="6"/>
  <c r="A181" i="6"/>
  <c r="L181" i="14" s="1"/>
  <c r="N180" i="6"/>
  <c r="M180" i="6"/>
  <c r="L180" i="6"/>
  <c r="K180" i="6"/>
  <c r="J180" i="6"/>
  <c r="I180" i="6"/>
  <c r="G180" i="6"/>
  <c r="F180" i="6"/>
  <c r="E180" i="6"/>
  <c r="D180" i="6"/>
  <c r="C180" i="6"/>
  <c r="B180" i="6"/>
  <c r="A180" i="6"/>
  <c r="L180" i="14" s="1"/>
  <c r="N179" i="6"/>
  <c r="M179" i="6"/>
  <c r="L179" i="6"/>
  <c r="K179" i="6"/>
  <c r="J179" i="6"/>
  <c r="I179" i="6"/>
  <c r="G179" i="6"/>
  <c r="F179" i="6"/>
  <c r="E179" i="6"/>
  <c r="D179" i="6"/>
  <c r="C179" i="6"/>
  <c r="B179" i="6"/>
  <c r="A179" i="6"/>
  <c r="L179" i="14" s="1"/>
  <c r="N178" i="6"/>
  <c r="M178" i="6"/>
  <c r="L178" i="6"/>
  <c r="K178" i="6"/>
  <c r="J178" i="6"/>
  <c r="I178" i="6"/>
  <c r="G178" i="6"/>
  <c r="F178" i="6"/>
  <c r="E178" i="6"/>
  <c r="D178" i="6"/>
  <c r="C178" i="6"/>
  <c r="B178" i="6"/>
  <c r="A178" i="6"/>
  <c r="L178" i="14" s="1"/>
  <c r="N177" i="6"/>
  <c r="M177" i="6"/>
  <c r="L177" i="6"/>
  <c r="K177" i="6"/>
  <c r="J177" i="6"/>
  <c r="I177" i="6"/>
  <c r="G177" i="6"/>
  <c r="F177" i="6"/>
  <c r="E177" i="6"/>
  <c r="D177" i="6"/>
  <c r="C177" i="6"/>
  <c r="B177" i="6"/>
  <c r="A177" i="6"/>
  <c r="L177" i="14" s="1"/>
  <c r="N176" i="6"/>
  <c r="M176" i="6"/>
  <c r="L176" i="6"/>
  <c r="K176" i="6"/>
  <c r="J176" i="6"/>
  <c r="I176" i="6"/>
  <c r="G176" i="6"/>
  <c r="F176" i="6"/>
  <c r="E176" i="6"/>
  <c r="D176" i="6"/>
  <c r="C176" i="6"/>
  <c r="B176" i="6"/>
  <c r="A176" i="6"/>
  <c r="L176" i="14" s="1"/>
  <c r="N175" i="6"/>
  <c r="M175" i="6"/>
  <c r="L175" i="6"/>
  <c r="K175" i="6"/>
  <c r="J175" i="6"/>
  <c r="I175" i="6"/>
  <c r="G175" i="6"/>
  <c r="F175" i="6"/>
  <c r="E175" i="6"/>
  <c r="D175" i="6"/>
  <c r="C175" i="6"/>
  <c r="B175" i="6"/>
  <c r="A175" i="6"/>
  <c r="L175" i="14" s="1"/>
  <c r="N174" i="6"/>
  <c r="M174" i="6"/>
  <c r="L174" i="6"/>
  <c r="K174" i="6"/>
  <c r="J174" i="6"/>
  <c r="I174" i="6"/>
  <c r="G174" i="6"/>
  <c r="F174" i="6"/>
  <c r="E174" i="6"/>
  <c r="D174" i="6"/>
  <c r="C174" i="6"/>
  <c r="B174" i="6"/>
  <c r="A174" i="6"/>
  <c r="L174" i="14" s="1"/>
  <c r="N173" i="6"/>
  <c r="M173" i="6"/>
  <c r="L173" i="6"/>
  <c r="K173" i="6"/>
  <c r="J173" i="6"/>
  <c r="I173" i="6"/>
  <c r="G173" i="6"/>
  <c r="F173" i="6"/>
  <c r="E173" i="6"/>
  <c r="D173" i="6"/>
  <c r="C173" i="6"/>
  <c r="B173" i="6"/>
  <c r="A173" i="6"/>
  <c r="L173" i="14" s="1"/>
  <c r="N172" i="6"/>
  <c r="M172" i="6"/>
  <c r="L172" i="6"/>
  <c r="K172" i="6"/>
  <c r="J172" i="6"/>
  <c r="I172" i="6"/>
  <c r="G172" i="6"/>
  <c r="F172" i="6"/>
  <c r="E172" i="6"/>
  <c r="D172" i="6"/>
  <c r="C172" i="6"/>
  <c r="B172" i="6"/>
  <c r="A172" i="6"/>
  <c r="L172" i="14" s="1"/>
  <c r="N171" i="6"/>
  <c r="M171" i="6"/>
  <c r="L171" i="6"/>
  <c r="K171" i="6"/>
  <c r="J171" i="6"/>
  <c r="I171" i="6"/>
  <c r="G171" i="6"/>
  <c r="F171" i="6"/>
  <c r="E171" i="6"/>
  <c r="D171" i="6"/>
  <c r="C171" i="6"/>
  <c r="B171" i="6"/>
  <c r="A171" i="6"/>
  <c r="L171" i="14" s="1"/>
  <c r="N170" i="6"/>
  <c r="M170" i="6"/>
  <c r="L170" i="6"/>
  <c r="K170" i="6"/>
  <c r="J170" i="6"/>
  <c r="I170" i="6"/>
  <c r="G170" i="6"/>
  <c r="F170" i="6"/>
  <c r="E170" i="6"/>
  <c r="D170" i="6"/>
  <c r="C170" i="6"/>
  <c r="B170" i="6"/>
  <c r="A170" i="6"/>
  <c r="L170" i="14" s="1"/>
  <c r="N169" i="6"/>
  <c r="M169" i="6"/>
  <c r="L169" i="6"/>
  <c r="K169" i="6"/>
  <c r="J169" i="6"/>
  <c r="I169" i="6"/>
  <c r="G169" i="6"/>
  <c r="F169" i="6"/>
  <c r="E169" i="6"/>
  <c r="D169" i="6"/>
  <c r="C169" i="6"/>
  <c r="B169" i="6"/>
  <c r="A169" i="6"/>
  <c r="L169" i="14" s="1"/>
  <c r="N168" i="6"/>
  <c r="M168" i="6"/>
  <c r="L168" i="6"/>
  <c r="K168" i="6"/>
  <c r="J168" i="6"/>
  <c r="I168" i="6"/>
  <c r="G168" i="6"/>
  <c r="F168" i="6"/>
  <c r="E168" i="6"/>
  <c r="D168" i="6"/>
  <c r="C168" i="6"/>
  <c r="B168" i="6"/>
  <c r="A168" i="6"/>
  <c r="L168" i="14" s="1"/>
  <c r="N167" i="6"/>
  <c r="M167" i="6"/>
  <c r="L167" i="6"/>
  <c r="K167" i="6"/>
  <c r="J167" i="6"/>
  <c r="I167" i="6"/>
  <c r="G167" i="6"/>
  <c r="F167" i="6"/>
  <c r="E167" i="6"/>
  <c r="D167" i="6"/>
  <c r="C167" i="6"/>
  <c r="B167" i="6"/>
  <c r="A167" i="6"/>
  <c r="L167" i="14" s="1"/>
  <c r="N166" i="6"/>
  <c r="M166" i="6"/>
  <c r="L166" i="6"/>
  <c r="K166" i="6"/>
  <c r="J166" i="6"/>
  <c r="I166" i="6"/>
  <c r="G166" i="6"/>
  <c r="F166" i="6"/>
  <c r="E166" i="6"/>
  <c r="D166" i="6"/>
  <c r="C166" i="6"/>
  <c r="B166" i="6"/>
  <c r="A166" i="6"/>
  <c r="L166" i="14" s="1"/>
  <c r="N165" i="6"/>
  <c r="M165" i="6"/>
  <c r="L165" i="6"/>
  <c r="K165" i="6"/>
  <c r="J165" i="6"/>
  <c r="I165" i="6"/>
  <c r="G165" i="6"/>
  <c r="F165" i="6"/>
  <c r="E165" i="6"/>
  <c r="D165" i="6"/>
  <c r="C165" i="6"/>
  <c r="B165" i="6"/>
  <c r="A165" i="6"/>
  <c r="L165" i="14" s="1"/>
  <c r="N164" i="6"/>
  <c r="M164" i="6"/>
  <c r="L164" i="6"/>
  <c r="K164" i="6"/>
  <c r="J164" i="6"/>
  <c r="I164" i="6"/>
  <c r="G164" i="6"/>
  <c r="F164" i="6"/>
  <c r="E164" i="6"/>
  <c r="D164" i="6"/>
  <c r="C164" i="6"/>
  <c r="B164" i="6"/>
  <c r="A164" i="6"/>
  <c r="L164" i="14" s="1"/>
  <c r="N163" i="6"/>
  <c r="M163" i="6"/>
  <c r="L163" i="6"/>
  <c r="K163" i="6"/>
  <c r="J163" i="6"/>
  <c r="I163" i="6"/>
  <c r="G163" i="6"/>
  <c r="F163" i="6"/>
  <c r="E163" i="6"/>
  <c r="D163" i="6"/>
  <c r="C163" i="6"/>
  <c r="B163" i="6"/>
  <c r="A163" i="6"/>
  <c r="L163" i="14" s="1"/>
  <c r="N162" i="6"/>
  <c r="M162" i="6"/>
  <c r="L162" i="6"/>
  <c r="K162" i="6"/>
  <c r="J162" i="6"/>
  <c r="I162" i="6"/>
  <c r="G162" i="6"/>
  <c r="F162" i="6"/>
  <c r="E162" i="6"/>
  <c r="D162" i="6"/>
  <c r="C162" i="6"/>
  <c r="B162" i="6"/>
  <c r="A162" i="6"/>
  <c r="L162" i="14" s="1"/>
  <c r="N161" i="6"/>
  <c r="M161" i="6"/>
  <c r="L161" i="6"/>
  <c r="K161" i="6"/>
  <c r="J161" i="6"/>
  <c r="I161" i="6"/>
  <c r="G161" i="6"/>
  <c r="F161" i="6"/>
  <c r="E161" i="6"/>
  <c r="D161" i="6"/>
  <c r="C161" i="6"/>
  <c r="B161" i="6"/>
  <c r="A161" i="6"/>
  <c r="L161" i="14" s="1"/>
  <c r="N160" i="6"/>
  <c r="M160" i="6"/>
  <c r="L160" i="6"/>
  <c r="K160" i="6"/>
  <c r="J160" i="6"/>
  <c r="I160" i="6"/>
  <c r="G160" i="6"/>
  <c r="F160" i="6"/>
  <c r="E160" i="6"/>
  <c r="D160" i="6"/>
  <c r="C160" i="6"/>
  <c r="B160" i="6"/>
  <c r="A160" i="6"/>
  <c r="L160" i="14" s="1"/>
  <c r="N159" i="6"/>
  <c r="M159" i="6"/>
  <c r="L159" i="6"/>
  <c r="K159" i="6"/>
  <c r="J159" i="6"/>
  <c r="I159" i="6"/>
  <c r="G159" i="6"/>
  <c r="F159" i="6"/>
  <c r="E159" i="6"/>
  <c r="D159" i="6"/>
  <c r="C159" i="6"/>
  <c r="B159" i="6"/>
  <c r="A159" i="6"/>
  <c r="L159" i="14" s="1"/>
  <c r="N158" i="6"/>
  <c r="M158" i="6"/>
  <c r="L158" i="6"/>
  <c r="K158" i="6"/>
  <c r="J158" i="6"/>
  <c r="I158" i="6"/>
  <c r="G158" i="6"/>
  <c r="F158" i="6"/>
  <c r="E158" i="6"/>
  <c r="D158" i="6"/>
  <c r="C158" i="6"/>
  <c r="B158" i="6"/>
  <c r="A158" i="6"/>
  <c r="L158" i="14" s="1"/>
  <c r="N157" i="6"/>
  <c r="M157" i="6"/>
  <c r="L157" i="6"/>
  <c r="K157" i="6"/>
  <c r="J157" i="6"/>
  <c r="I157" i="6"/>
  <c r="G157" i="6"/>
  <c r="F157" i="6"/>
  <c r="E157" i="6"/>
  <c r="D157" i="6"/>
  <c r="C157" i="6"/>
  <c r="B157" i="6"/>
  <c r="A157" i="6"/>
  <c r="L157" i="14" s="1"/>
  <c r="N156" i="6"/>
  <c r="M156" i="6"/>
  <c r="L156" i="6"/>
  <c r="K156" i="6"/>
  <c r="J156" i="6"/>
  <c r="I156" i="6"/>
  <c r="G156" i="6"/>
  <c r="F156" i="6"/>
  <c r="E156" i="6"/>
  <c r="D156" i="6"/>
  <c r="C156" i="6"/>
  <c r="B156" i="6"/>
  <c r="A156" i="6"/>
  <c r="L156" i="14" s="1"/>
  <c r="N155" i="6"/>
  <c r="M155" i="6"/>
  <c r="L155" i="6"/>
  <c r="K155" i="6"/>
  <c r="J155" i="6"/>
  <c r="I155" i="6"/>
  <c r="G155" i="6"/>
  <c r="F155" i="6"/>
  <c r="E155" i="6"/>
  <c r="D155" i="6"/>
  <c r="C155" i="6"/>
  <c r="B155" i="6"/>
  <c r="A155" i="6"/>
  <c r="L155" i="14" s="1"/>
  <c r="N154" i="6"/>
  <c r="M154" i="6"/>
  <c r="L154" i="6"/>
  <c r="K154" i="6"/>
  <c r="J154" i="6"/>
  <c r="I154" i="6"/>
  <c r="G154" i="6"/>
  <c r="F154" i="6"/>
  <c r="E154" i="6"/>
  <c r="D154" i="6"/>
  <c r="C154" i="6"/>
  <c r="B154" i="6"/>
  <c r="A154" i="6"/>
  <c r="L154" i="14" s="1"/>
  <c r="N153" i="6"/>
  <c r="M153" i="6"/>
  <c r="L153" i="6"/>
  <c r="K153" i="6"/>
  <c r="J153" i="6"/>
  <c r="I153" i="6"/>
  <c r="G153" i="6"/>
  <c r="F153" i="6"/>
  <c r="E153" i="6"/>
  <c r="D153" i="6"/>
  <c r="C153" i="6"/>
  <c r="B153" i="6"/>
  <c r="A153" i="6"/>
  <c r="L153" i="14" s="1"/>
  <c r="N152" i="6"/>
  <c r="M152" i="6"/>
  <c r="L152" i="6"/>
  <c r="K152" i="6"/>
  <c r="J152" i="6"/>
  <c r="I152" i="6"/>
  <c r="G152" i="6"/>
  <c r="F152" i="6"/>
  <c r="E152" i="6"/>
  <c r="D152" i="6"/>
  <c r="C152" i="6"/>
  <c r="B152" i="6"/>
  <c r="A152" i="6"/>
  <c r="L152" i="14" s="1"/>
  <c r="N151" i="6"/>
  <c r="M151" i="6"/>
  <c r="L151" i="6"/>
  <c r="K151" i="6"/>
  <c r="J151" i="6"/>
  <c r="I151" i="6"/>
  <c r="G151" i="6"/>
  <c r="F151" i="6"/>
  <c r="E151" i="6"/>
  <c r="D151" i="6"/>
  <c r="C151" i="6"/>
  <c r="B151" i="6"/>
  <c r="A151" i="6"/>
  <c r="L151" i="14" s="1"/>
  <c r="N150" i="6"/>
  <c r="M150" i="6"/>
  <c r="L150" i="6"/>
  <c r="K150" i="6"/>
  <c r="J150" i="6"/>
  <c r="I150" i="6"/>
  <c r="G150" i="6"/>
  <c r="F150" i="6"/>
  <c r="E150" i="6"/>
  <c r="D150" i="6"/>
  <c r="C150" i="6"/>
  <c r="B150" i="6"/>
  <c r="A150" i="6"/>
  <c r="L150" i="14" s="1"/>
  <c r="N149" i="6"/>
  <c r="M149" i="6"/>
  <c r="L149" i="6"/>
  <c r="K149" i="6"/>
  <c r="J149" i="6"/>
  <c r="I149" i="6"/>
  <c r="G149" i="6"/>
  <c r="F149" i="6"/>
  <c r="E149" i="6"/>
  <c r="D149" i="6"/>
  <c r="C149" i="6"/>
  <c r="B149" i="6"/>
  <c r="A149" i="6"/>
  <c r="L149" i="14" s="1"/>
  <c r="N148" i="6"/>
  <c r="M148" i="6"/>
  <c r="L148" i="6"/>
  <c r="K148" i="6"/>
  <c r="J148" i="6"/>
  <c r="I148" i="6"/>
  <c r="G148" i="6"/>
  <c r="F148" i="6"/>
  <c r="E148" i="6"/>
  <c r="D148" i="6"/>
  <c r="C148" i="6"/>
  <c r="B148" i="6"/>
  <c r="A148" i="6"/>
  <c r="L148" i="14" s="1"/>
  <c r="N147" i="6"/>
  <c r="M147" i="6"/>
  <c r="L147" i="6"/>
  <c r="K147" i="6"/>
  <c r="J147" i="6"/>
  <c r="I147" i="6"/>
  <c r="G147" i="6"/>
  <c r="F147" i="6"/>
  <c r="E147" i="6"/>
  <c r="D147" i="6"/>
  <c r="C147" i="6"/>
  <c r="B147" i="6"/>
  <c r="A147" i="6"/>
  <c r="L147" i="14" s="1"/>
  <c r="N146" i="6"/>
  <c r="M146" i="6"/>
  <c r="L146" i="6"/>
  <c r="K146" i="6"/>
  <c r="J146" i="6"/>
  <c r="I146" i="6"/>
  <c r="G146" i="6"/>
  <c r="F146" i="6"/>
  <c r="E146" i="6"/>
  <c r="D146" i="6"/>
  <c r="C146" i="6"/>
  <c r="B146" i="6"/>
  <c r="A146" i="6"/>
  <c r="L146" i="14" s="1"/>
  <c r="N145" i="6"/>
  <c r="M145" i="6"/>
  <c r="L145" i="6"/>
  <c r="K145" i="6"/>
  <c r="J145" i="6"/>
  <c r="I145" i="6"/>
  <c r="G145" i="6"/>
  <c r="F145" i="6"/>
  <c r="E145" i="6"/>
  <c r="D145" i="6"/>
  <c r="C145" i="6"/>
  <c r="B145" i="6"/>
  <c r="A145" i="6"/>
  <c r="L145" i="14" s="1"/>
  <c r="N144" i="6"/>
  <c r="M144" i="6"/>
  <c r="L144" i="6"/>
  <c r="K144" i="6"/>
  <c r="J144" i="6"/>
  <c r="I144" i="6"/>
  <c r="G144" i="6"/>
  <c r="F144" i="6"/>
  <c r="E144" i="6"/>
  <c r="D144" i="6"/>
  <c r="C144" i="6"/>
  <c r="B144" i="6"/>
  <c r="A144" i="6"/>
  <c r="L144" i="14" s="1"/>
  <c r="N143" i="6"/>
  <c r="M143" i="6"/>
  <c r="L143" i="6"/>
  <c r="K143" i="6"/>
  <c r="J143" i="6"/>
  <c r="I143" i="6"/>
  <c r="G143" i="6"/>
  <c r="F143" i="6"/>
  <c r="E143" i="6"/>
  <c r="D143" i="6"/>
  <c r="C143" i="6"/>
  <c r="B143" i="6"/>
  <c r="A143" i="6"/>
  <c r="L143" i="14" s="1"/>
  <c r="N142" i="6"/>
  <c r="M142" i="6"/>
  <c r="L142" i="6"/>
  <c r="K142" i="6"/>
  <c r="J142" i="6"/>
  <c r="I142" i="6"/>
  <c r="G142" i="6"/>
  <c r="F142" i="6"/>
  <c r="E142" i="6"/>
  <c r="D142" i="6"/>
  <c r="C142" i="6"/>
  <c r="B142" i="6"/>
  <c r="A142" i="6"/>
  <c r="L142" i="14" s="1"/>
  <c r="N141" i="6"/>
  <c r="M141" i="6"/>
  <c r="L141" i="6"/>
  <c r="K141" i="6"/>
  <c r="J141" i="6"/>
  <c r="I141" i="6"/>
  <c r="G141" i="6"/>
  <c r="F141" i="6"/>
  <c r="E141" i="6"/>
  <c r="D141" i="6"/>
  <c r="C141" i="6"/>
  <c r="B141" i="6"/>
  <c r="A141" i="6"/>
  <c r="L141" i="14" s="1"/>
  <c r="N140" i="6"/>
  <c r="M140" i="6"/>
  <c r="L140" i="6"/>
  <c r="K140" i="6"/>
  <c r="J140" i="6"/>
  <c r="I140" i="6"/>
  <c r="G140" i="6"/>
  <c r="F140" i="6"/>
  <c r="E140" i="6"/>
  <c r="D140" i="6"/>
  <c r="C140" i="6"/>
  <c r="B140" i="6"/>
  <c r="A140" i="6"/>
  <c r="L140" i="14" s="1"/>
  <c r="N139" i="6"/>
  <c r="M139" i="6"/>
  <c r="L139" i="6"/>
  <c r="K139" i="6"/>
  <c r="J139" i="6"/>
  <c r="I139" i="6"/>
  <c r="G139" i="6"/>
  <c r="F139" i="6"/>
  <c r="E139" i="6"/>
  <c r="D139" i="6"/>
  <c r="C139" i="6"/>
  <c r="B139" i="6"/>
  <c r="A139" i="6"/>
  <c r="L139" i="14" s="1"/>
  <c r="N138" i="6"/>
  <c r="M138" i="6"/>
  <c r="L138" i="6"/>
  <c r="K138" i="6"/>
  <c r="J138" i="6"/>
  <c r="I138" i="6"/>
  <c r="G138" i="6"/>
  <c r="F138" i="6"/>
  <c r="E138" i="6"/>
  <c r="D138" i="6"/>
  <c r="C138" i="6"/>
  <c r="B138" i="6"/>
  <c r="A138" i="6"/>
  <c r="L138" i="14" s="1"/>
  <c r="N137" i="6"/>
  <c r="M137" i="6"/>
  <c r="L137" i="6"/>
  <c r="K137" i="6"/>
  <c r="J137" i="6"/>
  <c r="I137" i="6"/>
  <c r="G137" i="6"/>
  <c r="F137" i="6"/>
  <c r="E137" i="6"/>
  <c r="D137" i="6"/>
  <c r="C137" i="6"/>
  <c r="B137" i="6"/>
  <c r="A137" i="6"/>
  <c r="L137" i="14" s="1"/>
  <c r="N136" i="6"/>
  <c r="M136" i="6"/>
  <c r="L136" i="6"/>
  <c r="K136" i="6"/>
  <c r="J136" i="6"/>
  <c r="I136" i="6"/>
  <c r="G136" i="6"/>
  <c r="F136" i="6"/>
  <c r="E136" i="6"/>
  <c r="D136" i="6"/>
  <c r="C136" i="6"/>
  <c r="B136" i="6"/>
  <c r="A136" i="6"/>
  <c r="L136" i="14" s="1"/>
  <c r="N135" i="6"/>
  <c r="M135" i="6"/>
  <c r="L135" i="6"/>
  <c r="K135" i="6"/>
  <c r="J135" i="6"/>
  <c r="I135" i="6"/>
  <c r="G135" i="6"/>
  <c r="F135" i="6"/>
  <c r="E135" i="6"/>
  <c r="D135" i="6"/>
  <c r="C135" i="6"/>
  <c r="B135" i="6"/>
  <c r="A135" i="6"/>
  <c r="L135" i="14" s="1"/>
  <c r="N134" i="6"/>
  <c r="M134" i="6"/>
  <c r="L134" i="6"/>
  <c r="K134" i="6"/>
  <c r="J134" i="6"/>
  <c r="I134" i="6"/>
  <c r="G134" i="6"/>
  <c r="F134" i="6"/>
  <c r="E134" i="6"/>
  <c r="D134" i="6"/>
  <c r="C134" i="6"/>
  <c r="B134" i="6"/>
  <c r="A134" i="6"/>
  <c r="L134" i="14" s="1"/>
  <c r="N133" i="6"/>
  <c r="M133" i="6"/>
  <c r="L133" i="6"/>
  <c r="K133" i="6"/>
  <c r="J133" i="6"/>
  <c r="I133" i="6"/>
  <c r="G133" i="6"/>
  <c r="F133" i="6"/>
  <c r="E133" i="6"/>
  <c r="D133" i="6"/>
  <c r="C133" i="6"/>
  <c r="B133" i="6"/>
  <c r="A133" i="6"/>
  <c r="L133" i="14" s="1"/>
  <c r="N132" i="6"/>
  <c r="M132" i="6"/>
  <c r="L132" i="6"/>
  <c r="K132" i="6"/>
  <c r="J132" i="6"/>
  <c r="I132" i="6"/>
  <c r="G132" i="6"/>
  <c r="F132" i="6"/>
  <c r="E132" i="6"/>
  <c r="D132" i="6"/>
  <c r="C132" i="6"/>
  <c r="B132" i="6"/>
  <c r="A132" i="6"/>
  <c r="L132" i="14" s="1"/>
  <c r="N131" i="6"/>
  <c r="M131" i="6"/>
  <c r="L131" i="6"/>
  <c r="K131" i="6"/>
  <c r="J131" i="6"/>
  <c r="I131" i="6"/>
  <c r="G131" i="6"/>
  <c r="F131" i="6"/>
  <c r="E131" i="6"/>
  <c r="D131" i="6"/>
  <c r="C131" i="6"/>
  <c r="B131" i="6"/>
  <c r="A131" i="6"/>
  <c r="L131" i="14" s="1"/>
  <c r="N130" i="6"/>
  <c r="M130" i="6"/>
  <c r="L130" i="6"/>
  <c r="K130" i="6"/>
  <c r="J130" i="6"/>
  <c r="I130" i="6"/>
  <c r="G130" i="6"/>
  <c r="F130" i="6"/>
  <c r="E130" i="6"/>
  <c r="D130" i="6"/>
  <c r="C130" i="6"/>
  <c r="B130" i="6"/>
  <c r="A130" i="6"/>
  <c r="L130" i="14" s="1"/>
  <c r="N129" i="6"/>
  <c r="M129" i="6"/>
  <c r="L129" i="6"/>
  <c r="K129" i="6"/>
  <c r="J129" i="6"/>
  <c r="I129" i="6"/>
  <c r="G129" i="6"/>
  <c r="F129" i="6"/>
  <c r="E129" i="6"/>
  <c r="D129" i="6"/>
  <c r="C129" i="6"/>
  <c r="B129" i="6"/>
  <c r="A129" i="6"/>
  <c r="L129" i="14" s="1"/>
  <c r="N128" i="6"/>
  <c r="M128" i="6"/>
  <c r="L128" i="6"/>
  <c r="K128" i="6"/>
  <c r="J128" i="6"/>
  <c r="I128" i="6"/>
  <c r="G128" i="6"/>
  <c r="F128" i="6"/>
  <c r="E128" i="6"/>
  <c r="D128" i="6"/>
  <c r="C128" i="6"/>
  <c r="B128" i="6"/>
  <c r="A128" i="6"/>
  <c r="L128" i="14" s="1"/>
  <c r="N127" i="6"/>
  <c r="M127" i="6"/>
  <c r="L127" i="6"/>
  <c r="K127" i="6"/>
  <c r="J127" i="6"/>
  <c r="I127" i="6"/>
  <c r="G127" i="6"/>
  <c r="F127" i="6"/>
  <c r="E127" i="6"/>
  <c r="D127" i="6"/>
  <c r="C127" i="6"/>
  <c r="B127" i="6"/>
  <c r="A127" i="6"/>
  <c r="L127" i="14" s="1"/>
  <c r="N126" i="6"/>
  <c r="M126" i="6"/>
  <c r="L126" i="6"/>
  <c r="K126" i="6"/>
  <c r="J126" i="6"/>
  <c r="I126" i="6"/>
  <c r="G126" i="6"/>
  <c r="F126" i="6"/>
  <c r="E126" i="6"/>
  <c r="D126" i="6"/>
  <c r="C126" i="6"/>
  <c r="B126" i="6"/>
  <c r="A126" i="6"/>
  <c r="L126" i="14" s="1"/>
  <c r="N125" i="6"/>
  <c r="M125" i="6"/>
  <c r="L125" i="6"/>
  <c r="K125" i="6"/>
  <c r="J125" i="6"/>
  <c r="I125" i="6"/>
  <c r="G125" i="6"/>
  <c r="F125" i="6"/>
  <c r="E125" i="6"/>
  <c r="D125" i="6"/>
  <c r="C125" i="6"/>
  <c r="B125" i="6"/>
  <c r="A125" i="6"/>
  <c r="L125" i="14" s="1"/>
  <c r="N124" i="6"/>
  <c r="M124" i="6"/>
  <c r="L124" i="6"/>
  <c r="K124" i="6"/>
  <c r="J124" i="6"/>
  <c r="I124" i="6"/>
  <c r="G124" i="6"/>
  <c r="F124" i="6"/>
  <c r="E124" i="6"/>
  <c r="D124" i="6"/>
  <c r="C124" i="6"/>
  <c r="B124" i="6"/>
  <c r="A124" i="6"/>
  <c r="L124" i="14" s="1"/>
  <c r="N123" i="6"/>
  <c r="M123" i="6"/>
  <c r="L123" i="6"/>
  <c r="K123" i="6"/>
  <c r="J123" i="6"/>
  <c r="I123" i="6"/>
  <c r="G123" i="6"/>
  <c r="F123" i="6"/>
  <c r="E123" i="6"/>
  <c r="D123" i="6"/>
  <c r="C123" i="6"/>
  <c r="B123" i="6"/>
  <c r="A123" i="6"/>
  <c r="L123" i="14" s="1"/>
  <c r="N122" i="6"/>
  <c r="M122" i="6"/>
  <c r="L122" i="6"/>
  <c r="K122" i="6"/>
  <c r="J122" i="6"/>
  <c r="I122" i="6"/>
  <c r="G122" i="6"/>
  <c r="F122" i="6"/>
  <c r="E122" i="6"/>
  <c r="D122" i="6"/>
  <c r="C122" i="6"/>
  <c r="B122" i="6"/>
  <c r="A122" i="6"/>
  <c r="L122" i="14" s="1"/>
  <c r="N121" i="6"/>
  <c r="M121" i="6"/>
  <c r="L121" i="6"/>
  <c r="K121" i="6"/>
  <c r="J121" i="6"/>
  <c r="I121" i="6"/>
  <c r="G121" i="6"/>
  <c r="F121" i="6"/>
  <c r="E121" i="6"/>
  <c r="D121" i="6"/>
  <c r="C121" i="6"/>
  <c r="B121" i="6"/>
  <c r="A121" i="6"/>
  <c r="L121" i="14" s="1"/>
  <c r="N120" i="6"/>
  <c r="M120" i="6"/>
  <c r="L120" i="6"/>
  <c r="K120" i="6"/>
  <c r="J120" i="6"/>
  <c r="I120" i="6"/>
  <c r="G120" i="6"/>
  <c r="F120" i="6"/>
  <c r="E120" i="6"/>
  <c r="D120" i="6"/>
  <c r="C120" i="6"/>
  <c r="B120" i="6"/>
  <c r="A120" i="6"/>
  <c r="L120" i="14" s="1"/>
  <c r="N119" i="6"/>
  <c r="M119" i="6"/>
  <c r="L119" i="6"/>
  <c r="K119" i="6"/>
  <c r="J119" i="6"/>
  <c r="I119" i="6"/>
  <c r="G119" i="6"/>
  <c r="F119" i="6"/>
  <c r="E119" i="6"/>
  <c r="D119" i="6"/>
  <c r="C119" i="6"/>
  <c r="B119" i="6"/>
  <c r="A119" i="6"/>
  <c r="L119" i="14" s="1"/>
  <c r="N118" i="6"/>
  <c r="M118" i="6"/>
  <c r="L118" i="6"/>
  <c r="K118" i="6"/>
  <c r="J118" i="6"/>
  <c r="I118" i="6"/>
  <c r="G118" i="6"/>
  <c r="F118" i="6"/>
  <c r="E118" i="6"/>
  <c r="D118" i="6"/>
  <c r="C118" i="6"/>
  <c r="B118" i="6"/>
  <c r="A118" i="6"/>
  <c r="L118" i="14" s="1"/>
  <c r="N117" i="6"/>
  <c r="M117" i="6"/>
  <c r="L117" i="6"/>
  <c r="K117" i="6"/>
  <c r="J117" i="6"/>
  <c r="I117" i="6"/>
  <c r="G117" i="6"/>
  <c r="F117" i="6"/>
  <c r="E117" i="6"/>
  <c r="D117" i="6"/>
  <c r="C117" i="6"/>
  <c r="B117" i="6"/>
  <c r="A117" i="6"/>
  <c r="L117" i="14" s="1"/>
  <c r="N116" i="6"/>
  <c r="M116" i="6"/>
  <c r="L116" i="6"/>
  <c r="K116" i="6"/>
  <c r="J116" i="6"/>
  <c r="I116" i="6"/>
  <c r="G116" i="6"/>
  <c r="F116" i="6"/>
  <c r="E116" i="6"/>
  <c r="D116" i="6"/>
  <c r="C116" i="6"/>
  <c r="B116" i="6"/>
  <c r="A116" i="6"/>
  <c r="L116" i="14" s="1"/>
  <c r="N115" i="6"/>
  <c r="M115" i="6"/>
  <c r="L115" i="6"/>
  <c r="K115" i="6"/>
  <c r="J115" i="6"/>
  <c r="I115" i="6"/>
  <c r="G115" i="6"/>
  <c r="F115" i="6"/>
  <c r="E115" i="6"/>
  <c r="D115" i="6"/>
  <c r="C115" i="6"/>
  <c r="B115" i="6"/>
  <c r="A115" i="6"/>
  <c r="L115" i="14" s="1"/>
  <c r="N114" i="6"/>
  <c r="M114" i="6"/>
  <c r="L114" i="6"/>
  <c r="K114" i="6"/>
  <c r="J114" i="6"/>
  <c r="I114" i="6"/>
  <c r="G114" i="6"/>
  <c r="F114" i="6"/>
  <c r="E114" i="6"/>
  <c r="D114" i="6"/>
  <c r="C114" i="6"/>
  <c r="B114" i="6"/>
  <c r="A114" i="6"/>
  <c r="L114" i="14" s="1"/>
  <c r="N113" i="6"/>
  <c r="M113" i="6"/>
  <c r="L113" i="6"/>
  <c r="K113" i="6"/>
  <c r="J113" i="6"/>
  <c r="I113" i="6"/>
  <c r="G113" i="6"/>
  <c r="F113" i="6"/>
  <c r="E113" i="6"/>
  <c r="D113" i="6"/>
  <c r="C113" i="6"/>
  <c r="B113" i="6"/>
  <c r="A113" i="6"/>
  <c r="L113" i="14" s="1"/>
  <c r="N112" i="6"/>
  <c r="M112" i="6"/>
  <c r="L112" i="6"/>
  <c r="K112" i="6"/>
  <c r="J112" i="6"/>
  <c r="I112" i="6"/>
  <c r="G112" i="6"/>
  <c r="F112" i="6"/>
  <c r="E112" i="6"/>
  <c r="D112" i="6"/>
  <c r="C112" i="6"/>
  <c r="B112" i="6"/>
  <c r="A112" i="6"/>
  <c r="L112" i="14" s="1"/>
  <c r="N111" i="6"/>
  <c r="M111" i="6"/>
  <c r="L111" i="6"/>
  <c r="K111" i="6"/>
  <c r="J111" i="6"/>
  <c r="I111" i="6"/>
  <c r="G111" i="6"/>
  <c r="F111" i="6"/>
  <c r="E111" i="6"/>
  <c r="D111" i="6"/>
  <c r="C111" i="6"/>
  <c r="B111" i="6"/>
  <c r="A111" i="6"/>
  <c r="L111" i="14" s="1"/>
  <c r="N110" i="6"/>
  <c r="M110" i="6"/>
  <c r="L110" i="6"/>
  <c r="K110" i="6"/>
  <c r="J110" i="6"/>
  <c r="I110" i="6"/>
  <c r="G110" i="6"/>
  <c r="F110" i="6"/>
  <c r="E110" i="6"/>
  <c r="D110" i="6"/>
  <c r="C110" i="6"/>
  <c r="B110" i="6"/>
  <c r="A110" i="6"/>
  <c r="L110" i="14" s="1"/>
  <c r="N109" i="6"/>
  <c r="M109" i="6"/>
  <c r="L109" i="6"/>
  <c r="K109" i="6"/>
  <c r="J109" i="6"/>
  <c r="I109" i="6"/>
  <c r="G109" i="6"/>
  <c r="F109" i="6"/>
  <c r="E109" i="6"/>
  <c r="D109" i="6"/>
  <c r="C109" i="6"/>
  <c r="B109" i="6"/>
  <c r="A109" i="6"/>
  <c r="L109" i="14" s="1"/>
  <c r="N108" i="6"/>
  <c r="M108" i="6"/>
  <c r="L108" i="6"/>
  <c r="K108" i="6"/>
  <c r="J108" i="6"/>
  <c r="I108" i="6"/>
  <c r="G108" i="6"/>
  <c r="F108" i="6"/>
  <c r="E108" i="6"/>
  <c r="D108" i="6"/>
  <c r="C108" i="6"/>
  <c r="B108" i="6"/>
  <c r="A108" i="6"/>
  <c r="L108" i="14" s="1"/>
  <c r="N107" i="6"/>
  <c r="M107" i="6"/>
  <c r="L107" i="6"/>
  <c r="K107" i="6"/>
  <c r="J107" i="6"/>
  <c r="I107" i="6"/>
  <c r="G107" i="6"/>
  <c r="F107" i="6"/>
  <c r="E107" i="6"/>
  <c r="D107" i="6"/>
  <c r="C107" i="6"/>
  <c r="B107" i="6"/>
  <c r="A107" i="6"/>
  <c r="L107" i="14" s="1"/>
  <c r="N106" i="6"/>
  <c r="M106" i="6"/>
  <c r="L106" i="6"/>
  <c r="K106" i="6"/>
  <c r="J106" i="6"/>
  <c r="I106" i="6"/>
  <c r="G106" i="6"/>
  <c r="F106" i="6"/>
  <c r="E106" i="6"/>
  <c r="D106" i="6"/>
  <c r="C106" i="6"/>
  <c r="B106" i="6"/>
  <c r="A106" i="6"/>
  <c r="L106" i="14" s="1"/>
  <c r="N105" i="6"/>
  <c r="M105" i="6"/>
  <c r="L105" i="6"/>
  <c r="K105" i="6"/>
  <c r="J105" i="6"/>
  <c r="I105" i="6"/>
  <c r="G105" i="6"/>
  <c r="F105" i="6"/>
  <c r="E105" i="6"/>
  <c r="D105" i="6"/>
  <c r="C105" i="6"/>
  <c r="B105" i="6"/>
  <c r="A105" i="6"/>
  <c r="L105" i="14" s="1"/>
  <c r="N104" i="6"/>
  <c r="M104" i="6"/>
  <c r="L104" i="6"/>
  <c r="K104" i="6"/>
  <c r="J104" i="6"/>
  <c r="I104" i="6"/>
  <c r="G104" i="6"/>
  <c r="F104" i="6"/>
  <c r="E104" i="6"/>
  <c r="D104" i="6"/>
  <c r="C104" i="6"/>
  <c r="B104" i="6"/>
  <c r="A104" i="6"/>
  <c r="L104" i="14" s="1"/>
  <c r="N103" i="6"/>
  <c r="M103" i="6"/>
  <c r="L103" i="6"/>
  <c r="K103" i="6"/>
  <c r="J103" i="6"/>
  <c r="I103" i="6"/>
  <c r="G103" i="6"/>
  <c r="F103" i="6"/>
  <c r="E103" i="6"/>
  <c r="D103" i="6"/>
  <c r="C103" i="6"/>
  <c r="B103" i="6"/>
  <c r="A103" i="6"/>
  <c r="L103" i="14" s="1"/>
  <c r="N102" i="6"/>
  <c r="M102" i="6"/>
  <c r="L102" i="6"/>
  <c r="K102" i="6"/>
  <c r="J102" i="6"/>
  <c r="I102" i="6"/>
  <c r="G102" i="6"/>
  <c r="F102" i="6"/>
  <c r="E102" i="6"/>
  <c r="D102" i="6"/>
  <c r="C102" i="6"/>
  <c r="B102" i="6"/>
  <c r="A102" i="6"/>
  <c r="L102" i="14" s="1"/>
  <c r="N101" i="6"/>
  <c r="M101" i="6"/>
  <c r="L101" i="6"/>
  <c r="K101" i="6"/>
  <c r="J101" i="6"/>
  <c r="I101" i="6"/>
  <c r="G101" i="6"/>
  <c r="F101" i="6"/>
  <c r="E101" i="6"/>
  <c r="D101" i="6"/>
  <c r="C101" i="6"/>
  <c r="B101" i="6"/>
  <c r="A101" i="6"/>
  <c r="L101" i="14" s="1"/>
  <c r="N100" i="6"/>
  <c r="M100" i="6"/>
  <c r="L100" i="6"/>
  <c r="K100" i="6"/>
  <c r="J100" i="6"/>
  <c r="I100" i="6"/>
  <c r="G100" i="6"/>
  <c r="F100" i="6"/>
  <c r="E100" i="6"/>
  <c r="D100" i="6"/>
  <c r="C100" i="6"/>
  <c r="B100" i="6"/>
  <c r="A100" i="6"/>
  <c r="L100" i="14" s="1"/>
  <c r="N99" i="6"/>
  <c r="M99" i="6"/>
  <c r="L99" i="6"/>
  <c r="K99" i="6"/>
  <c r="J99" i="6"/>
  <c r="I99" i="6"/>
  <c r="G99" i="6"/>
  <c r="F99" i="6"/>
  <c r="E99" i="6"/>
  <c r="D99" i="6"/>
  <c r="C99" i="6"/>
  <c r="B99" i="6"/>
  <c r="A99" i="6"/>
  <c r="L99" i="14" s="1"/>
  <c r="N98" i="6"/>
  <c r="M98" i="6"/>
  <c r="L98" i="6"/>
  <c r="K98" i="6"/>
  <c r="J98" i="6"/>
  <c r="I98" i="6"/>
  <c r="G98" i="6"/>
  <c r="F98" i="6"/>
  <c r="E98" i="6"/>
  <c r="D98" i="6"/>
  <c r="C98" i="6"/>
  <c r="B98" i="6"/>
  <c r="A98" i="6"/>
  <c r="L98" i="14" s="1"/>
  <c r="N97" i="6"/>
  <c r="M97" i="6"/>
  <c r="L97" i="6"/>
  <c r="K97" i="6"/>
  <c r="J97" i="6"/>
  <c r="I97" i="6"/>
  <c r="G97" i="6"/>
  <c r="F97" i="6"/>
  <c r="E97" i="6"/>
  <c r="D97" i="6"/>
  <c r="C97" i="6"/>
  <c r="B97" i="6"/>
  <c r="A97" i="6"/>
  <c r="L97" i="14" s="1"/>
  <c r="N96" i="6"/>
  <c r="M96" i="6"/>
  <c r="L96" i="6"/>
  <c r="K96" i="6"/>
  <c r="J96" i="6"/>
  <c r="I96" i="6"/>
  <c r="G96" i="6"/>
  <c r="F96" i="6"/>
  <c r="E96" i="6"/>
  <c r="D96" i="6"/>
  <c r="C96" i="6"/>
  <c r="B96" i="6"/>
  <c r="A96" i="6"/>
  <c r="L96" i="14" s="1"/>
  <c r="N95" i="6"/>
  <c r="M95" i="6"/>
  <c r="L95" i="6"/>
  <c r="K95" i="6"/>
  <c r="J95" i="6"/>
  <c r="I95" i="6"/>
  <c r="G95" i="6"/>
  <c r="F95" i="6"/>
  <c r="E95" i="6"/>
  <c r="D95" i="6"/>
  <c r="C95" i="6"/>
  <c r="B95" i="6"/>
  <c r="A95" i="6"/>
  <c r="L95" i="14" s="1"/>
  <c r="N94" i="6"/>
  <c r="M94" i="6"/>
  <c r="L94" i="6"/>
  <c r="K94" i="6"/>
  <c r="J94" i="6"/>
  <c r="I94" i="6"/>
  <c r="G94" i="6"/>
  <c r="F94" i="6"/>
  <c r="E94" i="6"/>
  <c r="D94" i="6"/>
  <c r="C94" i="6"/>
  <c r="B94" i="6"/>
  <c r="A94" i="6"/>
  <c r="L94" i="14" s="1"/>
  <c r="N93" i="6"/>
  <c r="M93" i="6"/>
  <c r="L93" i="6"/>
  <c r="K93" i="6"/>
  <c r="J93" i="6"/>
  <c r="I93" i="6"/>
  <c r="G93" i="6"/>
  <c r="F93" i="6"/>
  <c r="E93" i="6"/>
  <c r="D93" i="6"/>
  <c r="C93" i="6"/>
  <c r="B93" i="6"/>
  <c r="A93" i="6"/>
  <c r="L93" i="14" s="1"/>
  <c r="N92" i="6"/>
  <c r="M92" i="6"/>
  <c r="L92" i="6"/>
  <c r="K92" i="6"/>
  <c r="J92" i="6"/>
  <c r="I92" i="6"/>
  <c r="G92" i="6"/>
  <c r="F92" i="6"/>
  <c r="E92" i="6"/>
  <c r="D92" i="6"/>
  <c r="C92" i="6"/>
  <c r="B92" i="6"/>
  <c r="A92" i="6"/>
  <c r="L92" i="14" s="1"/>
  <c r="N91" i="6"/>
  <c r="M91" i="6"/>
  <c r="L91" i="6"/>
  <c r="K91" i="6"/>
  <c r="J91" i="6"/>
  <c r="I91" i="6"/>
  <c r="G91" i="6"/>
  <c r="F91" i="6"/>
  <c r="E91" i="6"/>
  <c r="D91" i="6"/>
  <c r="C91" i="6"/>
  <c r="B91" i="6"/>
  <c r="A91" i="6"/>
  <c r="L91" i="14" s="1"/>
  <c r="N90" i="6"/>
  <c r="M90" i="6"/>
  <c r="L90" i="6"/>
  <c r="K90" i="6"/>
  <c r="J90" i="6"/>
  <c r="I90" i="6"/>
  <c r="G90" i="6"/>
  <c r="F90" i="6"/>
  <c r="E90" i="6"/>
  <c r="D90" i="6"/>
  <c r="C90" i="6"/>
  <c r="B90" i="6"/>
  <c r="A90" i="6"/>
  <c r="L90" i="14" s="1"/>
  <c r="N89" i="6"/>
  <c r="M89" i="6"/>
  <c r="L89" i="6"/>
  <c r="K89" i="6"/>
  <c r="J89" i="6"/>
  <c r="I89" i="6"/>
  <c r="G89" i="6"/>
  <c r="F89" i="6"/>
  <c r="E89" i="6"/>
  <c r="D89" i="6"/>
  <c r="C89" i="6"/>
  <c r="B89" i="6"/>
  <c r="A89" i="6"/>
  <c r="L89" i="14" s="1"/>
  <c r="N88" i="6"/>
  <c r="M88" i="6"/>
  <c r="L88" i="6"/>
  <c r="K88" i="6"/>
  <c r="J88" i="6"/>
  <c r="I88" i="6"/>
  <c r="G88" i="6"/>
  <c r="F88" i="6"/>
  <c r="E88" i="6"/>
  <c r="D88" i="6"/>
  <c r="C88" i="6"/>
  <c r="B88" i="6"/>
  <c r="A88" i="6"/>
  <c r="L88" i="14" s="1"/>
  <c r="N87" i="6"/>
  <c r="M87" i="6"/>
  <c r="L87" i="6"/>
  <c r="K87" i="6"/>
  <c r="J87" i="6"/>
  <c r="I87" i="6"/>
  <c r="G87" i="6"/>
  <c r="F87" i="6"/>
  <c r="E87" i="6"/>
  <c r="D87" i="6"/>
  <c r="C87" i="6"/>
  <c r="B87" i="6"/>
  <c r="A87" i="6"/>
  <c r="L87" i="14" s="1"/>
  <c r="N86" i="6"/>
  <c r="M86" i="6"/>
  <c r="L86" i="6"/>
  <c r="K86" i="6"/>
  <c r="J86" i="6"/>
  <c r="I86" i="6"/>
  <c r="G86" i="6"/>
  <c r="F86" i="6"/>
  <c r="E86" i="6"/>
  <c r="D86" i="6"/>
  <c r="C86" i="6"/>
  <c r="B86" i="6"/>
  <c r="A86" i="6"/>
  <c r="L86" i="14" s="1"/>
  <c r="N85" i="6"/>
  <c r="M85" i="6"/>
  <c r="L85" i="6"/>
  <c r="K85" i="6"/>
  <c r="J85" i="6"/>
  <c r="I85" i="6"/>
  <c r="G85" i="6"/>
  <c r="F85" i="6"/>
  <c r="E85" i="6"/>
  <c r="D85" i="6"/>
  <c r="C85" i="6"/>
  <c r="B85" i="6"/>
  <c r="A85" i="6"/>
  <c r="L85" i="14" s="1"/>
  <c r="N84" i="6"/>
  <c r="M84" i="6"/>
  <c r="L84" i="6"/>
  <c r="K84" i="6"/>
  <c r="J84" i="6"/>
  <c r="I84" i="6"/>
  <c r="G84" i="6"/>
  <c r="F84" i="6"/>
  <c r="E84" i="6"/>
  <c r="D84" i="6"/>
  <c r="C84" i="6"/>
  <c r="B84" i="6"/>
  <c r="A84" i="6"/>
  <c r="L84" i="14" s="1"/>
  <c r="N83" i="6"/>
  <c r="M83" i="6"/>
  <c r="L83" i="6"/>
  <c r="K83" i="6"/>
  <c r="J83" i="6"/>
  <c r="I83" i="6"/>
  <c r="G83" i="6"/>
  <c r="F83" i="6"/>
  <c r="E83" i="6"/>
  <c r="D83" i="6"/>
  <c r="C83" i="6"/>
  <c r="B83" i="6"/>
  <c r="A83" i="6"/>
  <c r="L83" i="14" s="1"/>
  <c r="N82" i="6"/>
  <c r="M82" i="6"/>
  <c r="L82" i="6"/>
  <c r="K82" i="6"/>
  <c r="J82" i="6"/>
  <c r="I82" i="6"/>
  <c r="G82" i="6"/>
  <c r="P82" i="6" s="1"/>
  <c r="F82" i="6"/>
  <c r="E82" i="6"/>
  <c r="D82" i="6"/>
  <c r="C82" i="6"/>
  <c r="B82" i="6"/>
  <c r="A82" i="6"/>
  <c r="N81" i="6"/>
  <c r="M81" i="6"/>
  <c r="L81" i="6"/>
  <c r="K81" i="6"/>
  <c r="J81" i="6"/>
  <c r="I81" i="6"/>
  <c r="G81" i="6"/>
  <c r="P81" i="6" s="1"/>
  <c r="F81" i="6"/>
  <c r="E81" i="6"/>
  <c r="D81" i="6"/>
  <c r="C81" i="6"/>
  <c r="B81" i="6"/>
  <c r="A81" i="6"/>
  <c r="N80" i="6"/>
  <c r="M80" i="6"/>
  <c r="L80" i="6"/>
  <c r="K80" i="6"/>
  <c r="J80" i="6"/>
  <c r="I80" i="6"/>
  <c r="G80" i="6"/>
  <c r="P80" i="6" s="1"/>
  <c r="F80" i="6"/>
  <c r="E80" i="6"/>
  <c r="D80" i="6"/>
  <c r="C80" i="6"/>
  <c r="B80" i="6"/>
  <c r="A80" i="6"/>
  <c r="N79" i="6"/>
  <c r="M79" i="6"/>
  <c r="L79" i="6"/>
  <c r="K79" i="6"/>
  <c r="J79" i="6"/>
  <c r="I79" i="6"/>
  <c r="G79" i="6"/>
  <c r="P79" i="6" s="1"/>
  <c r="F79" i="6"/>
  <c r="E79" i="6"/>
  <c r="D79" i="6"/>
  <c r="C79" i="6"/>
  <c r="B79" i="6"/>
  <c r="A79" i="6"/>
  <c r="N78" i="6"/>
  <c r="M78" i="6"/>
  <c r="L78" i="6"/>
  <c r="K78" i="6"/>
  <c r="J78" i="6"/>
  <c r="I78" i="6"/>
  <c r="G78" i="6"/>
  <c r="P78" i="6" s="1"/>
  <c r="F78" i="6"/>
  <c r="E78" i="6"/>
  <c r="D78" i="6"/>
  <c r="C78" i="6"/>
  <c r="B78" i="6"/>
  <c r="A78" i="6"/>
  <c r="N77" i="6"/>
  <c r="M77" i="6"/>
  <c r="L77" i="6"/>
  <c r="K77" i="6"/>
  <c r="J77" i="6"/>
  <c r="I77" i="6"/>
  <c r="G77" i="6"/>
  <c r="P77" i="6" s="1"/>
  <c r="F77" i="6"/>
  <c r="E77" i="6"/>
  <c r="D77" i="6"/>
  <c r="C77" i="6"/>
  <c r="B77" i="6"/>
  <c r="A77" i="6"/>
  <c r="N76" i="6"/>
  <c r="M76" i="6"/>
  <c r="L76" i="6"/>
  <c r="K76" i="6"/>
  <c r="J76" i="6"/>
  <c r="I76" i="6"/>
  <c r="G76" i="6"/>
  <c r="P76" i="6" s="1"/>
  <c r="F76" i="6"/>
  <c r="E76" i="6"/>
  <c r="D76" i="6"/>
  <c r="C76" i="6"/>
  <c r="B76" i="6"/>
  <c r="A76" i="6"/>
  <c r="N75" i="6"/>
  <c r="M75" i="6"/>
  <c r="L75" i="6"/>
  <c r="K75" i="6"/>
  <c r="J75" i="6"/>
  <c r="I75" i="6"/>
  <c r="G75" i="6"/>
  <c r="P75" i="6" s="1"/>
  <c r="F75" i="6"/>
  <c r="E75" i="6"/>
  <c r="D75" i="6"/>
  <c r="C75" i="6"/>
  <c r="B75" i="6"/>
  <c r="A75" i="6"/>
  <c r="N74" i="6"/>
  <c r="M74" i="6"/>
  <c r="L74" i="6"/>
  <c r="K74" i="6"/>
  <c r="J74" i="6"/>
  <c r="I74" i="6"/>
  <c r="G74" i="6"/>
  <c r="P74" i="6" s="1"/>
  <c r="F74" i="6"/>
  <c r="E74" i="6"/>
  <c r="D74" i="6"/>
  <c r="C74" i="6"/>
  <c r="B74" i="6"/>
  <c r="A74" i="6"/>
  <c r="N73" i="6"/>
  <c r="M73" i="6"/>
  <c r="L73" i="6"/>
  <c r="K73" i="6"/>
  <c r="J73" i="6"/>
  <c r="I73" i="6"/>
  <c r="G73" i="6"/>
  <c r="P73" i="6" s="1"/>
  <c r="F73" i="6"/>
  <c r="E73" i="6"/>
  <c r="D73" i="6"/>
  <c r="C73" i="6"/>
  <c r="B73" i="6"/>
  <c r="A73" i="6"/>
  <c r="N72" i="6"/>
  <c r="M72" i="6"/>
  <c r="L72" i="6"/>
  <c r="K72" i="6"/>
  <c r="J72" i="6"/>
  <c r="I72" i="6"/>
  <c r="G72" i="6"/>
  <c r="P72" i="6" s="1"/>
  <c r="F72" i="6"/>
  <c r="E72" i="6"/>
  <c r="D72" i="6"/>
  <c r="C72" i="6"/>
  <c r="B72" i="6"/>
  <c r="A72" i="6"/>
  <c r="N71" i="6"/>
  <c r="M71" i="6"/>
  <c r="L71" i="6"/>
  <c r="K71" i="6"/>
  <c r="J71" i="6"/>
  <c r="I71" i="6"/>
  <c r="G71" i="6"/>
  <c r="P71" i="6" s="1"/>
  <c r="F71" i="6"/>
  <c r="E71" i="6"/>
  <c r="D71" i="6"/>
  <c r="C71" i="6"/>
  <c r="B71" i="6"/>
  <c r="A71" i="6"/>
  <c r="N70" i="6"/>
  <c r="M70" i="6"/>
  <c r="L70" i="6"/>
  <c r="K70" i="6"/>
  <c r="J70" i="6"/>
  <c r="I70" i="6"/>
  <c r="G70" i="6"/>
  <c r="P70" i="6" s="1"/>
  <c r="F70" i="6"/>
  <c r="E70" i="6"/>
  <c r="D70" i="6"/>
  <c r="C70" i="6"/>
  <c r="B70" i="6"/>
  <c r="A70" i="6"/>
  <c r="N69" i="6"/>
  <c r="M69" i="6"/>
  <c r="L69" i="6"/>
  <c r="K69" i="6"/>
  <c r="J69" i="6"/>
  <c r="I69" i="6"/>
  <c r="G69" i="6"/>
  <c r="P69" i="6" s="1"/>
  <c r="F69" i="6"/>
  <c r="E69" i="6"/>
  <c r="D69" i="6"/>
  <c r="C69" i="6"/>
  <c r="B69" i="6"/>
  <c r="A69" i="6"/>
  <c r="N68" i="6"/>
  <c r="M68" i="6"/>
  <c r="L68" i="6"/>
  <c r="K68" i="6"/>
  <c r="J68" i="6"/>
  <c r="I68" i="6"/>
  <c r="G68" i="6"/>
  <c r="P68" i="6" s="1"/>
  <c r="F68" i="6"/>
  <c r="E68" i="6"/>
  <c r="D68" i="6"/>
  <c r="C68" i="6"/>
  <c r="B68" i="6"/>
  <c r="A68" i="6"/>
  <c r="N67" i="6"/>
  <c r="M67" i="6"/>
  <c r="L67" i="6"/>
  <c r="K67" i="6"/>
  <c r="J67" i="6"/>
  <c r="I67" i="6"/>
  <c r="G67" i="6"/>
  <c r="P67" i="6" s="1"/>
  <c r="F67" i="6"/>
  <c r="E67" i="6"/>
  <c r="D67" i="6"/>
  <c r="C67" i="6"/>
  <c r="B67" i="6"/>
  <c r="A67" i="6"/>
  <c r="N66" i="6"/>
  <c r="M66" i="6"/>
  <c r="L66" i="6"/>
  <c r="K66" i="6"/>
  <c r="J66" i="6"/>
  <c r="I66" i="6"/>
  <c r="G66" i="6"/>
  <c r="P66" i="6" s="1"/>
  <c r="F66" i="6"/>
  <c r="E66" i="6"/>
  <c r="D66" i="6"/>
  <c r="C66" i="6"/>
  <c r="B66" i="6"/>
  <c r="A66" i="6"/>
  <c r="N65" i="6"/>
  <c r="M65" i="6"/>
  <c r="L65" i="6"/>
  <c r="K65" i="6"/>
  <c r="J65" i="6"/>
  <c r="I65" i="6"/>
  <c r="G65" i="6"/>
  <c r="P65" i="6" s="1"/>
  <c r="F65" i="6"/>
  <c r="E65" i="6"/>
  <c r="D65" i="6"/>
  <c r="C65" i="6"/>
  <c r="B65" i="6"/>
  <c r="A65" i="6"/>
  <c r="N64" i="6"/>
  <c r="M64" i="6"/>
  <c r="L64" i="6"/>
  <c r="K64" i="6"/>
  <c r="J64" i="6"/>
  <c r="I64" i="6"/>
  <c r="G64" i="6"/>
  <c r="P64" i="6" s="1"/>
  <c r="F64" i="6"/>
  <c r="E64" i="6"/>
  <c r="D64" i="6"/>
  <c r="C64" i="6"/>
  <c r="B64" i="6"/>
  <c r="A64" i="6"/>
  <c r="N63" i="6"/>
  <c r="M63" i="6"/>
  <c r="L63" i="6"/>
  <c r="K63" i="6"/>
  <c r="J63" i="6"/>
  <c r="I63" i="6"/>
  <c r="G63" i="6"/>
  <c r="P63" i="6" s="1"/>
  <c r="F63" i="6"/>
  <c r="E63" i="6"/>
  <c r="D63" i="6"/>
  <c r="C63" i="6"/>
  <c r="B63" i="6"/>
  <c r="A63" i="6"/>
  <c r="N62" i="6"/>
  <c r="M62" i="6"/>
  <c r="L62" i="6"/>
  <c r="K62" i="6"/>
  <c r="J62" i="6"/>
  <c r="I62" i="6"/>
  <c r="G62" i="6"/>
  <c r="P62" i="6" s="1"/>
  <c r="F62" i="6"/>
  <c r="E62" i="6"/>
  <c r="D62" i="6"/>
  <c r="C62" i="6"/>
  <c r="B62" i="6"/>
  <c r="A62" i="6"/>
  <c r="N61" i="6"/>
  <c r="M61" i="6"/>
  <c r="L61" i="6"/>
  <c r="K61" i="6"/>
  <c r="J61" i="6"/>
  <c r="I61" i="6"/>
  <c r="G61" i="6"/>
  <c r="P61" i="6" s="1"/>
  <c r="F61" i="6"/>
  <c r="E61" i="6"/>
  <c r="D61" i="6"/>
  <c r="C61" i="6"/>
  <c r="B61" i="6"/>
  <c r="A61" i="6"/>
  <c r="N60" i="6"/>
  <c r="M60" i="6"/>
  <c r="L60" i="6"/>
  <c r="K60" i="6"/>
  <c r="J60" i="6"/>
  <c r="I60" i="6"/>
  <c r="G60" i="6"/>
  <c r="P60" i="6" s="1"/>
  <c r="F60" i="6"/>
  <c r="E60" i="6"/>
  <c r="D60" i="6"/>
  <c r="C60" i="6"/>
  <c r="B60" i="6"/>
  <c r="A60" i="6"/>
  <c r="N59" i="6"/>
  <c r="M59" i="6"/>
  <c r="L59" i="6"/>
  <c r="K59" i="6"/>
  <c r="J59" i="6"/>
  <c r="I59" i="6"/>
  <c r="G59" i="6"/>
  <c r="P59" i="6" s="1"/>
  <c r="F59" i="6"/>
  <c r="E59" i="6"/>
  <c r="D59" i="6"/>
  <c r="C59" i="6"/>
  <c r="B59" i="6"/>
  <c r="A59" i="6"/>
  <c r="N58" i="6"/>
  <c r="M58" i="6"/>
  <c r="L58" i="6"/>
  <c r="K58" i="6"/>
  <c r="J58" i="6"/>
  <c r="I58" i="6"/>
  <c r="G58" i="6"/>
  <c r="P58" i="6" s="1"/>
  <c r="F58" i="6"/>
  <c r="E58" i="6"/>
  <c r="D58" i="6"/>
  <c r="C58" i="6"/>
  <c r="B58" i="6"/>
  <c r="A58" i="6"/>
  <c r="N57" i="6"/>
  <c r="M57" i="6"/>
  <c r="L57" i="6"/>
  <c r="K57" i="6"/>
  <c r="J57" i="6"/>
  <c r="I57" i="6"/>
  <c r="G57" i="6"/>
  <c r="P57" i="6" s="1"/>
  <c r="F57" i="6"/>
  <c r="E57" i="6"/>
  <c r="D57" i="6"/>
  <c r="C57" i="6"/>
  <c r="B57" i="6"/>
  <c r="A57" i="6"/>
  <c r="N56" i="6"/>
  <c r="M56" i="6"/>
  <c r="L56" i="6"/>
  <c r="K56" i="6"/>
  <c r="J56" i="6"/>
  <c r="I56" i="6"/>
  <c r="G56" i="6"/>
  <c r="P56" i="6" s="1"/>
  <c r="F56" i="6"/>
  <c r="E56" i="6"/>
  <c r="D56" i="6"/>
  <c r="C56" i="6"/>
  <c r="B56" i="6"/>
  <c r="A56" i="6"/>
  <c r="N55" i="6"/>
  <c r="M55" i="6"/>
  <c r="L55" i="6"/>
  <c r="K55" i="6"/>
  <c r="J55" i="6"/>
  <c r="I55" i="6"/>
  <c r="G55" i="6"/>
  <c r="P55" i="6" s="1"/>
  <c r="F55" i="6"/>
  <c r="E55" i="6"/>
  <c r="D55" i="6"/>
  <c r="C55" i="6"/>
  <c r="B55" i="6"/>
  <c r="A55" i="6"/>
  <c r="N54" i="6"/>
  <c r="M54" i="6"/>
  <c r="L54" i="6"/>
  <c r="K54" i="6"/>
  <c r="J54" i="6"/>
  <c r="I54" i="6"/>
  <c r="G54" i="6"/>
  <c r="P54" i="6" s="1"/>
  <c r="F54" i="6"/>
  <c r="E54" i="6"/>
  <c r="D54" i="6"/>
  <c r="C54" i="6"/>
  <c r="B54" i="6"/>
  <c r="A54" i="6"/>
  <c r="N53" i="6"/>
  <c r="M53" i="6"/>
  <c r="L53" i="6"/>
  <c r="K53" i="6"/>
  <c r="J53" i="6"/>
  <c r="I53" i="6"/>
  <c r="G53" i="6"/>
  <c r="P53" i="6" s="1"/>
  <c r="F53" i="6"/>
  <c r="E53" i="6"/>
  <c r="D53" i="6"/>
  <c r="C53" i="6"/>
  <c r="B53" i="6"/>
  <c r="A53" i="6"/>
  <c r="N52" i="6"/>
  <c r="M52" i="6"/>
  <c r="L52" i="6"/>
  <c r="K52" i="6"/>
  <c r="J52" i="6"/>
  <c r="I52" i="6"/>
  <c r="G52" i="6"/>
  <c r="P52" i="6" s="1"/>
  <c r="F52" i="6"/>
  <c r="E52" i="6"/>
  <c r="D52" i="6"/>
  <c r="C52" i="6"/>
  <c r="B52" i="6"/>
  <c r="A52" i="6"/>
  <c r="N51" i="6"/>
  <c r="M51" i="6"/>
  <c r="L51" i="6"/>
  <c r="K51" i="6"/>
  <c r="J51" i="6"/>
  <c r="I51" i="6"/>
  <c r="G51" i="6"/>
  <c r="P51" i="6" s="1"/>
  <c r="F51" i="6"/>
  <c r="E51" i="6"/>
  <c r="D51" i="6"/>
  <c r="C51" i="6"/>
  <c r="B51" i="6"/>
  <c r="A51" i="6"/>
  <c r="N50" i="6"/>
  <c r="M50" i="6"/>
  <c r="L50" i="6"/>
  <c r="K50" i="6"/>
  <c r="J50" i="6"/>
  <c r="I50" i="6"/>
  <c r="G50" i="6"/>
  <c r="P50" i="6" s="1"/>
  <c r="F50" i="6"/>
  <c r="E50" i="6"/>
  <c r="D50" i="6"/>
  <c r="C50" i="6"/>
  <c r="B50" i="6"/>
  <c r="A50" i="6"/>
  <c r="N49" i="6"/>
  <c r="M49" i="6"/>
  <c r="L49" i="6"/>
  <c r="K49" i="6"/>
  <c r="J49" i="6"/>
  <c r="I49" i="6"/>
  <c r="G49" i="6"/>
  <c r="P49" i="6" s="1"/>
  <c r="F49" i="6"/>
  <c r="E49" i="6"/>
  <c r="D49" i="6"/>
  <c r="C49" i="6"/>
  <c r="B49" i="6"/>
  <c r="A49" i="6"/>
  <c r="N48" i="6"/>
  <c r="M48" i="6"/>
  <c r="L48" i="6"/>
  <c r="K48" i="6"/>
  <c r="J48" i="6"/>
  <c r="I48" i="6"/>
  <c r="G48" i="6"/>
  <c r="P48" i="6" s="1"/>
  <c r="F48" i="6"/>
  <c r="E48" i="6"/>
  <c r="D48" i="6"/>
  <c r="C48" i="6"/>
  <c r="B48" i="6"/>
  <c r="A48" i="6"/>
  <c r="N47" i="6"/>
  <c r="M47" i="6"/>
  <c r="L47" i="6"/>
  <c r="K47" i="6"/>
  <c r="J47" i="6"/>
  <c r="I47" i="6"/>
  <c r="G47" i="6"/>
  <c r="P47" i="6" s="1"/>
  <c r="F47" i="6"/>
  <c r="E47" i="6"/>
  <c r="D47" i="6"/>
  <c r="C47" i="6"/>
  <c r="B47" i="6"/>
  <c r="A47" i="6"/>
  <c r="N46" i="6"/>
  <c r="M46" i="6"/>
  <c r="L46" i="6"/>
  <c r="K46" i="6"/>
  <c r="J46" i="6"/>
  <c r="I46" i="6"/>
  <c r="G46" i="6"/>
  <c r="P46" i="6" s="1"/>
  <c r="F46" i="6"/>
  <c r="E46" i="6"/>
  <c r="D46" i="6"/>
  <c r="C46" i="6"/>
  <c r="B46" i="6"/>
  <c r="A46" i="6"/>
  <c r="N45" i="6"/>
  <c r="M45" i="6"/>
  <c r="L45" i="6"/>
  <c r="K45" i="6"/>
  <c r="J45" i="6"/>
  <c r="I45" i="6"/>
  <c r="G45" i="6"/>
  <c r="P45" i="6" s="1"/>
  <c r="F45" i="6"/>
  <c r="E45" i="6"/>
  <c r="D45" i="6"/>
  <c r="C45" i="6"/>
  <c r="B45" i="6"/>
  <c r="A45" i="6"/>
  <c r="N44" i="6"/>
  <c r="M44" i="6"/>
  <c r="L44" i="6"/>
  <c r="K44" i="6"/>
  <c r="J44" i="6"/>
  <c r="I44" i="6"/>
  <c r="G44" i="6"/>
  <c r="P44" i="6" s="1"/>
  <c r="F44" i="6"/>
  <c r="E44" i="6"/>
  <c r="D44" i="6"/>
  <c r="C44" i="6"/>
  <c r="B44" i="6"/>
  <c r="A44" i="6"/>
  <c r="N43" i="6"/>
  <c r="M43" i="6"/>
  <c r="L43" i="6"/>
  <c r="K43" i="6"/>
  <c r="J43" i="6"/>
  <c r="I43" i="6"/>
  <c r="G43" i="6"/>
  <c r="P43" i="6" s="1"/>
  <c r="F43" i="6"/>
  <c r="E43" i="6"/>
  <c r="D43" i="6"/>
  <c r="C43" i="6"/>
  <c r="B43" i="6"/>
  <c r="A43" i="6"/>
  <c r="N42" i="6"/>
  <c r="M42" i="6"/>
  <c r="L42" i="6"/>
  <c r="K42" i="6"/>
  <c r="J42" i="6"/>
  <c r="I42" i="6"/>
  <c r="G42" i="6"/>
  <c r="P42" i="6" s="1"/>
  <c r="F42" i="6"/>
  <c r="E42" i="6"/>
  <c r="D42" i="6"/>
  <c r="C42" i="6"/>
  <c r="B42" i="6"/>
  <c r="A42" i="6"/>
  <c r="N41" i="6"/>
  <c r="M41" i="6"/>
  <c r="L41" i="6"/>
  <c r="K41" i="6"/>
  <c r="J41" i="6"/>
  <c r="I41" i="6"/>
  <c r="G41" i="6"/>
  <c r="P41" i="6" s="1"/>
  <c r="F41" i="6"/>
  <c r="E41" i="6"/>
  <c r="D41" i="6"/>
  <c r="C41" i="6"/>
  <c r="B41" i="6"/>
  <c r="A41" i="6"/>
  <c r="N40" i="6"/>
  <c r="M40" i="6"/>
  <c r="L40" i="6"/>
  <c r="K40" i="6"/>
  <c r="J40" i="6"/>
  <c r="I40" i="6"/>
  <c r="G40" i="6"/>
  <c r="P40" i="6" s="1"/>
  <c r="F40" i="6"/>
  <c r="E40" i="6"/>
  <c r="D40" i="6"/>
  <c r="C40" i="6"/>
  <c r="B40" i="6"/>
  <c r="A40" i="6"/>
  <c r="N39" i="6"/>
  <c r="M39" i="6"/>
  <c r="L39" i="6"/>
  <c r="K39" i="6"/>
  <c r="J39" i="6"/>
  <c r="I39" i="6"/>
  <c r="G39" i="6"/>
  <c r="P39" i="6" s="1"/>
  <c r="F39" i="6"/>
  <c r="E39" i="6"/>
  <c r="D39" i="6"/>
  <c r="C39" i="6"/>
  <c r="B39" i="6"/>
  <c r="A39" i="6"/>
  <c r="N38" i="6"/>
  <c r="M38" i="6"/>
  <c r="L38" i="6"/>
  <c r="K38" i="6"/>
  <c r="J38" i="6"/>
  <c r="I38" i="6"/>
  <c r="G38" i="6"/>
  <c r="P38" i="6" s="1"/>
  <c r="F38" i="6"/>
  <c r="E38" i="6"/>
  <c r="D38" i="6"/>
  <c r="C38" i="6"/>
  <c r="B38" i="6"/>
  <c r="A38" i="6"/>
  <c r="N37" i="6"/>
  <c r="M37" i="6"/>
  <c r="L37" i="6"/>
  <c r="K37" i="6"/>
  <c r="J37" i="6"/>
  <c r="I37" i="6"/>
  <c r="G37" i="6"/>
  <c r="P37" i="6" s="1"/>
  <c r="F37" i="6"/>
  <c r="E37" i="6"/>
  <c r="D37" i="6"/>
  <c r="C37" i="6"/>
  <c r="B37" i="6"/>
  <c r="A37" i="6"/>
  <c r="N36" i="6"/>
  <c r="M36" i="6"/>
  <c r="L36" i="6"/>
  <c r="K36" i="6"/>
  <c r="J36" i="6"/>
  <c r="I36" i="6"/>
  <c r="G36" i="6"/>
  <c r="P36" i="6" s="1"/>
  <c r="F36" i="6"/>
  <c r="E36" i="6"/>
  <c r="D36" i="6"/>
  <c r="C36" i="6"/>
  <c r="B36" i="6"/>
  <c r="A36" i="6"/>
  <c r="N35" i="6"/>
  <c r="M35" i="6"/>
  <c r="L35" i="6"/>
  <c r="K35" i="6"/>
  <c r="J35" i="6"/>
  <c r="I35" i="6"/>
  <c r="G35" i="6"/>
  <c r="P35" i="6" s="1"/>
  <c r="F35" i="6"/>
  <c r="E35" i="6"/>
  <c r="D35" i="6"/>
  <c r="C35" i="6"/>
  <c r="B35" i="6"/>
  <c r="A35" i="6"/>
  <c r="N34" i="6"/>
  <c r="M34" i="6"/>
  <c r="L34" i="6"/>
  <c r="K34" i="6"/>
  <c r="J34" i="6"/>
  <c r="I34" i="6"/>
  <c r="G34" i="6"/>
  <c r="P34" i="6" s="1"/>
  <c r="F34" i="6"/>
  <c r="E34" i="6"/>
  <c r="D34" i="6"/>
  <c r="C34" i="6"/>
  <c r="B34" i="6"/>
  <c r="A34" i="6"/>
  <c r="N33" i="6"/>
  <c r="M33" i="6"/>
  <c r="L33" i="6"/>
  <c r="K33" i="6"/>
  <c r="J33" i="6"/>
  <c r="I33" i="6"/>
  <c r="G33" i="6"/>
  <c r="P33" i="6" s="1"/>
  <c r="F33" i="6"/>
  <c r="E33" i="6"/>
  <c r="D33" i="6"/>
  <c r="C33" i="6"/>
  <c r="B33" i="6"/>
  <c r="A33" i="6"/>
  <c r="N32" i="6"/>
  <c r="M32" i="6"/>
  <c r="L32" i="6"/>
  <c r="K32" i="6"/>
  <c r="J32" i="6"/>
  <c r="I32" i="6"/>
  <c r="G32" i="6"/>
  <c r="P32" i="6" s="1"/>
  <c r="F32" i="6"/>
  <c r="E32" i="6"/>
  <c r="D32" i="6"/>
  <c r="C32" i="6"/>
  <c r="B32" i="6"/>
  <c r="A32" i="6"/>
  <c r="N31" i="6"/>
  <c r="M31" i="6"/>
  <c r="L31" i="6"/>
  <c r="K31" i="6"/>
  <c r="J31" i="6"/>
  <c r="I31" i="6"/>
  <c r="G31" i="6"/>
  <c r="P31" i="6" s="1"/>
  <c r="F31" i="6"/>
  <c r="E31" i="6"/>
  <c r="D31" i="6"/>
  <c r="C31" i="6"/>
  <c r="B31" i="6"/>
  <c r="A31" i="6"/>
  <c r="N30" i="6"/>
  <c r="M30" i="6"/>
  <c r="L30" i="6"/>
  <c r="K30" i="6"/>
  <c r="J30" i="6"/>
  <c r="I30" i="6"/>
  <c r="G30" i="6"/>
  <c r="P30" i="6" s="1"/>
  <c r="F30" i="6"/>
  <c r="E30" i="6"/>
  <c r="D30" i="6"/>
  <c r="C30" i="6"/>
  <c r="B30" i="6"/>
  <c r="A30" i="6"/>
  <c r="N29" i="6"/>
  <c r="M29" i="6"/>
  <c r="L29" i="6"/>
  <c r="K29" i="6"/>
  <c r="J29" i="6"/>
  <c r="I29" i="6"/>
  <c r="G29" i="6"/>
  <c r="P29" i="6" s="1"/>
  <c r="F29" i="6"/>
  <c r="E29" i="6"/>
  <c r="D29" i="6"/>
  <c r="C29" i="6"/>
  <c r="B29" i="6"/>
  <c r="A29" i="6"/>
  <c r="N28" i="6"/>
  <c r="M28" i="6"/>
  <c r="L28" i="6"/>
  <c r="K28" i="6"/>
  <c r="J28" i="6"/>
  <c r="I28" i="6"/>
  <c r="G28" i="6"/>
  <c r="P28" i="6" s="1"/>
  <c r="F28" i="6"/>
  <c r="E28" i="6"/>
  <c r="D28" i="6"/>
  <c r="C28" i="6"/>
  <c r="B28" i="6"/>
  <c r="A28" i="6"/>
  <c r="N27" i="6"/>
  <c r="M27" i="6"/>
  <c r="L27" i="6"/>
  <c r="K27" i="6"/>
  <c r="J27" i="6"/>
  <c r="I27" i="6"/>
  <c r="G27" i="6"/>
  <c r="P27" i="6" s="1"/>
  <c r="F27" i="6"/>
  <c r="E27" i="6"/>
  <c r="D27" i="6"/>
  <c r="C27" i="6"/>
  <c r="B27" i="6"/>
  <c r="A27" i="6"/>
  <c r="N26" i="6"/>
  <c r="M26" i="6"/>
  <c r="L26" i="6"/>
  <c r="K26" i="6"/>
  <c r="J26" i="6"/>
  <c r="I26" i="6"/>
  <c r="G26" i="6"/>
  <c r="P26" i="6" s="1"/>
  <c r="F26" i="6"/>
  <c r="E26" i="6"/>
  <c r="D26" i="6"/>
  <c r="C26" i="6"/>
  <c r="B26" i="6"/>
  <c r="A26" i="6"/>
  <c r="N25" i="6"/>
  <c r="M25" i="6"/>
  <c r="L25" i="6"/>
  <c r="K25" i="6"/>
  <c r="J25" i="6"/>
  <c r="I25" i="6"/>
  <c r="G25" i="6"/>
  <c r="P25" i="6" s="1"/>
  <c r="F25" i="6"/>
  <c r="E25" i="6"/>
  <c r="D25" i="6"/>
  <c r="C25" i="6"/>
  <c r="B25" i="6"/>
  <c r="A25" i="6"/>
  <c r="N24" i="6"/>
  <c r="M24" i="6"/>
  <c r="L24" i="6"/>
  <c r="K24" i="6"/>
  <c r="J24" i="6"/>
  <c r="I24" i="6"/>
  <c r="G24" i="6"/>
  <c r="P24" i="6" s="1"/>
  <c r="F24" i="6"/>
  <c r="E24" i="6"/>
  <c r="D24" i="6"/>
  <c r="C24" i="6"/>
  <c r="B24" i="6"/>
  <c r="A24" i="6"/>
  <c r="N23" i="6"/>
  <c r="M23" i="6"/>
  <c r="L23" i="6"/>
  <c r="K23" i="6"/>
  <c r="J23" i="6"/>
  <c r="I23" i="6"/>
  <c r="G23" i="6"/>
  <c r="P23" i="6" s="1"/>
  <c r="F23" i="6"/>
  <c r="E23" i="6"/>
  <c r="D23" i="6"/>
  <c r="C23" i="6"/>
  <c r="B23" i="6"/>
  <c r="A23" i="6"/>
  <c r="N22" i="6"/>
  <c r="M22" i="6"/>
  <c r="L22" i="6"/>
  <c r="K22" i="6"/>
  <c r="J22" i="6"/>
  <c r="I22" i="6"/>
  <c r="G22" i="6"/>
  <c r="P22" i="6" s="1"/>
  <c r="F22" i="6"/>
  <c r="E22" i="6"/>
  <c r="D22" i="6"/>
  <c r="C22" i="6"/>
  <c r="B22" i="6"/>
  <c r="A22" i="6"/>
  <c r="N21" i="6"/>
  <c r="N17" i="6"/>
  <c r="N13" i="6"/>
  <c r="N11" i="6"/>
  <c r="N10" i="6"/>
  <c r="N9" i="6"/>
  <c r="N7" i="6"/>
  <c r="N6" i="6"/>
  <c r="N5" i="6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N3" i="6" s="1"/>
  <c r="C268" i="3"/>
  <c r="C267" i="3"/>
  <c r="C266" i="3"/>
  <c r="C265" i="3"/>
  <c r="C264" i="3"/>
  <c r="C263" i="3"/>
  <c r="C262" i="3"/>
  <c r="C261" i="3"/>
  <c r="C260" i="3"/>
  <c r="N12" i="6" s="1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N8" i="6" s="1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N20" i="6" s="1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N4" i="6" s="1"/>
  <c r="C18" i="3"/>
  <c r="C17" i="3"/>
  <c r="N16" i="6" s="1"/>
  <c r="C16" i="3"/>
  <c r="C15" i="3"/>
  <c r="C14" i="3"/>
  <c r="C13" i="3"/>
  <c r="C12" i="3"/>
  <c r="C11" i="3"/>
  <c r="C10" i="3"/>
  <c r="C9" i="3"/>
  <c r="C8" i="3"/>
  <c r="C7" i="3"/>
  <c r="C6" i="3"/>
  <c r="C5" i="3"/>
  <c r="N14" i="6" s="1"/>
  <c r="C4" i="3"/>
  <c r="C3" i="3"/>
  <c r="C2" i="3"/>
  <c r="C1" i="3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G21" i="6"/>
  <c r="P21" i="6" s="1"/>
  <c r="G20" i="6"/>
  <c r="P20" i="6" s="1"/>
  <c r="G19" i="6"/>
  <c r="P19" i="6" s="1"/>
  <c r="G18" i="6"/>
  <c r="P18" i="6" s="1"/>
  <c r="G17" i="6"/>
  <c r="P17" i="6" s="1"/>
  <c r="G16" i="6"/>
  <c r="P16" i="6" s="1"/>
  <c r="G15" i="6"/>
  <c r="P15" i="6" s="1"/>
  <c r="G14" i="6"/>
  <c r="P14" i="6" s="1"/>
  <c r="G13" i="6"/>
  <c r="P13" i="6" s="1"/>
  <c r="G12" i="6"/>
  <c r="P12" i="6" s="1"/>
  <c r="G11" i="6"/>
  <c r="P11" i="6" s="1"/>
  <c r="G10" i="6"/>
  <c r="P10" i="6" s="1"/>
  <c r="G9" i="6"/>
  <c r="P9" i="6" s="1"/>
  <c r="G8" i="6"/>
  <c r="P8" i="6" s="1"/>
  <c r="G7" i="6"/>
  <c r="P7" i="6" s="1"/>
  <c r="G6" i="6"/>
  <c r="P6" i="6" s="1"/>
  <c r="G5" i="6"/>
  <c r="G4" i="6"/>
  <c r="G3" i="6"/>
  <c r="G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N2" i="6" l="1"/>
  <c r="N19" i="6"/>
  <c r="N18" i="6"/>
  <c r="O18" i="6" s="1"/>
  <c r="H18" i="6" s="1"/>
  <c r="N15" i="6"/>
  <c r="O15" i="6" s="1"/>
  <c r="H15" i="6" s="1"/>
  <c r="O25" i="6"/>
  <c r="H25" i="6" s="1"/>
  <c r="O33" i="6"/>
  <c r="H33" i="6" s="1"/>
  <c r="O41" i="6"/>
  <c r="H41" i="6" s="1"/>
  <c r="O49" i="6"/>
  <c r="H49" i="6" s="1"/>
  <c r="O57" i="6"/>
  <c r="H57" i="6" s="1"/>
  <c r="O65" i="6"/>
  <c r="H65" i="6" s="1"/>
  <c r="O73" i="6"/>
  <c r="H73" i="6" s="1"/>
  <c r="O81" i="6"/>
  <c r="H81" i="6" s="1"/>
  <c r="O89" i="6"/>
  <c r="O97" i="6"/>
  <c r="O105" i="6"/>
  <c r="O113" i="6"/>
  <c r="O121" i="6"/>
  <c r="O129" i="6"/>
  <c r="O137" i="6"/>
  <c r="O145" i="6"/>
  <c r="O153" i="6"/>
  <c r="O161" i="6"/>
  <c r="O169" i="6"/>
  <c r="O177" i="6"/>
  <c r="O185" i="6"/>
  <c r="O193" i="6"/>
  <c r="O201" i="6"/>
  <c r="O209" i="6"/>
  <c r="O217" i="6"/>
  <c r="O225" i="6"/>
  <c r="O233" i="6"/>
  <c r="O241" i="6"/>
  <c r="O249" i="6"/>
  <c r="O257" i="6"/>
  <c r="O265" i="6"/>
  <c r="O273" i="6"/>
  <c r="O281" i="6"/>
  <c r="O289" i="6"/>
  <c r="O297" i="6"/>
  <c r="O305" i="6"/>
  <c r="O313" i="6"/>
  <c r="O321" i="6"/>
  <c r="O329" i="6"/>
  <c r="O337" i="6"/>
  <c r="O345" i="6"/>
  <c r="O353" i="6"/>
  <c r="O361" i="6"/>
  <c r="O369" i="6"/>
  <c r="O377" i="6"/>
  <c r="O385" i="6"/>
  <c r="O393" i="6"/>
  <c r="O401" i="6"/>
  <c r="O409" i="6"/>
  <c r="O417" i="6"/>
  <c r="O425" i="6"/>
  <c r="O433" i="6"/>
  <c r="O441" i="6"/>
  <c r="O449" i="6"/>
  <c r="O465" i="6"/>
  <c r="O989" i="6"/>
  <c r="O642" i="6"/>
  <c r="O682" i="6"/>
  <c r="O690" i="6"/>
  <c r="O994" i="6"/>
  <c r="O1002" i="6"/>
  <c r="O457" i="6"/>
  <c r="O26" i="6"/>
  <c r="H26" i="6" s="1"/>
  <c r="O34" i="6"/>
  <c r="H34" i="6" s="1"/>
  <c r="O42" i="6"/>
  <c r="H42" i="6" s="1"/>
  <c r="O50" i="6"/>
  <c r="H50" i="6" s="1"/>
  <c r="O58" i="6"/>
  <c r="H58" i="6" s="1"/>
  <c r="O66" i="6"/>
  <c r="H66" i="6" s="1"/>
  <c r="O74" i="6"/>
  <c r="H74" i="6" s="1"/>
  <c r="O82" i="6"/>
  <c r="H82" i="6" s="1"/>
  <c r="O90" i="6"/>
  <c r="O98" i="6"/>
  <c r="O106" i="6"/>
  <c r="O114" i="6"/>
  <c r="O122" i="6"/>
  <c r="O130" i="6"/>
  <c r="O138" i="6"/>
  <c r="O146" i="6"/>
  <c r="O154" i="6"/>
  <c r="O162" i="6"/>
  <c r="O170" i="6"/>
  <c r="O178" i="6"/>
  <c r="O186" i="6"/>
  <c r="O194" i="6"/>
  <c r="O202" i="6"/>
  <c r="O210" i="6"/>
  <c r="O218" i="6"/>
  <c r="O226" i="6"/>
  <c r="O234" i="6"/>
  <c r="O242" i="6"/>
  <c r="O250" i="6"/>
  <c r="O258" i="6"/>
  <c r="O266" i="6"/>
  <c r="O274" i="6"/>
  <c r="O282" i="6"/>
  <c r="O290" i="6"/>
  <c r="O298" i="6"/>
  <c r="O306" i="6"/>
  <c r="O314" i="6"/>
  <c r="O322" i="6"/>
  <c r="O330" i="6"/>
  <c r="O338" i="6"/>
  <c r="O346" i="6"/>
  <c r="O354" i="6"/>
  <c r="O362" i="6"/>
  <c r="O370" i="6"/>
  <c r="O378" i="6"/>
  <c r="O386" i="6"/>
  <c r="O394" i="6"/>
  <c r="O402" i="6"/>
  <c r="O410" i="6"/>
  <c r="O418" i="6"/>
  <c r="O426" i="6"/>
  <c r="O434" i="6"/>
  <c r="O1058" i="6"/>
  <c r="O1066" i="6"/>
  <c r="O473" i="6"/>
  <c r="O481" i="6"/>
  <c r="O489" i="6"/>
  <c r="O497" i="6"/>
  <c r="O505" i="6"/>
  <c r="O513" i="6"/>
  <c r="O521" i="6"/>
  <c r="O529" i="6"/>
  <c r="O537" i="6"/>
  <c r="O545" i="6"/>
  <c r="O553" i="6"/>
  <c r="O561" i="6"/>
  <c r="O569" i="6"/>
  <c r="O577" i="6"/>
  <c r="O585" i="6"/>
  <c r="O593" i="6"/>
  <c r="O601" i="6"/>
  <c r="O609" i="6"/>
  <c r="O617" i="6"/>
  <c r="O625" i="6"/>
  <c r="O633" i="6"/>
  <c r="O641" i="6"/>
  <c r="O649" i="6"/>
  <c r="O657" i="6"/>
  <c r="O665" i="6"/>
  <c r="O673" i="6"/>
  <c r="O681" i="6"/>
  <c r="O689" i="6"/>
  <c r="O697" i="6"/>
  <c r="O705" i="6"/>
  <c r="O713" i="6"/>
  <c r="O721" i="6"/>
  <c r="O729" i="6"/>
  <c r="O737" i="6"/>
  <c r="O745" i="6"/>
  <c r="O753" i="6"/>
  <c r="O761" i="6"/>
  <c r="O769" i="6"/>
  <c r="O777" i="6"/>
  <c r="O785" i="6"/>
  <c r="O793" i="6"/>
  <c r="O801" i="6"/>
  <c r="O809" i="6"/>
  <c r="O817" i="6"/>
  <c r="O825" i="6"/>
  <c r="O833" i="6"/>
  <c r="O841" i="6"/>
  <c r="O849" i="6"/>
  <c r="O857" i="6"/>
  <c r="O865" i="6"/>
  <c r="O873" i="6"/>
  <c r="O881" i="6"/>
  <c r="O889" i="6"/>
  <c r="O897" i="6"/>
  <c r="O905" i="6"/>
  <c r="O913" i="6"/>
  <c r="O921" i="6"/>
  <c r="O929" i="6"/>
  <c r="O937" i="6"/>
  <c r="O945" i="6"/>
  <c r="O953" i="6"/>
  <c r="O961" i="6"/>
  <c r="O969" i="6"/>
  <c r="O977" i="6"/>
  <c r="O985" i="6"/>
  <c r="O993" i="6"/>
  <c r="O1001" i="6"/>
  <c r="O1009" i="6"/>
  <c r="O1017" i="6"/>
  <c r="O1025" i="6"/>
  <c r="O1033" i="6"/>
  <c r="O1053" i="6"/>
  <c r="O442" i="6"/>
  <c r="O634" i="6"/>
  <c r="O650" i="6"/>
  <c r="O658" i="6"/>
  <c r="O666" i="6"/>
  <c r="O986" i="6"/>
  <c r="O674" i="6"/>
  <c r="O1010" i="6"/>
  <c r="O1018" i="6"/>
  <c r="O1026" i="6"/>
  <c r="O1034" i="6"/>
  <c r="O1042" i="6"/>
  <c r="O1050" i="6"/>
  <c r="O1074" i="6"/>
  <c r="O1057" i="6"/>
  <c r="O1065" i="6"/>
  <c r="O1073" i="6"/>
  <c r="O1043" i="6"/>
  <c r="O1051" i="6"/>
  <c r="O1059" i="6"/>
  <c r="O1067" i="6"/>
  <c r="O1075" i="6"/>
  <c r="O450" i="6"/>
  <c r="O458" i="6"/>
  <c r="O466" i="6"/>
  <c r="O474" i="6"/>
  <c r="O482" i="6"/>
  <c r="O490" i="6"/>
  <c r="O498" i="6"/>
  <c r="O506" i="6"/>
  <c r="O514" i="6"/>
  <c r="O522" i="6"/>
  <c r="O530" i="6"/>
  <c r="O538" i="6"/>
  <c r="O546" i="6"/>
  <c r="O554" i="6"/>
  <c r="O562" i="6"/>
  <c r="O570" i="6"/>
  <c r="O578" i="6"/>
  <c r="O586" i="6"/>
  <c r="O594" i="6"/>
  <c r="O602" i="6"/>
  <c r="O610" i="6"/>
  <c r="O618" i="6"/>
  <c r="O626" i="6"/>
  <c r="O698" i="6"/>
  <c r="O706" i="6"/>
  <c r="O714" i="6"/>
  <c r="O722" i="6"/>
  <c r="O730" i="6"/>
  <c r="O738" i="6"/>
  <c r="O746" i="6"/>
  <c r="O754" i="6"/>
  <c r="O762" i="6"/>
  <c r="O770" i="6"/>
  <c r="O778" i="6"/>
  <c r="O786" i="6"/>
  <c r="O794" i="6"/>
  <c r="O802" i="6"/>
  <c r="O810" i="6"/>
  <c r="O818" i="6"/>
  <c r="O826" i="6"/>
  <c r="O834" i="6"/>
  <c r="O842" i="6"/>
  <c r="O850" i="6"/>
  <c r="O858" i="6"/>
  <c r="O866" i="6"/>
  <c r="O874" i="6"/>
  <c r="O882" i="6"/>
  <c r="O890" i="6"/>
  <c r="O898" i="6"/>
  <c r="O906" i="6"/>
  <c r="O914" i="6"/>
  <c r="O922" i="6"/>
  <c r="O930" i="6"/>
  <c r="O938" i="6"/>
  <c r="O946" i="6"/>
  <c r="O954" i="6"/>
  <c r="O962" i="6"/>
  <c r="O970" i="6"/>
  <c r="O978" i="6"/>
  <c r="O30" i="6"/>
  <c r="H30" i="6" s="1"/>
  <c r="O70" i="6"/>
  <c r="H70" i="6" s="1"/>
  <c r="O94" i="6"/>
  <c r="O102" i="6"/>
  <c r="O118" i="6"/>
  <c r="O166" i="6"/>
  <c r="O238" i="6"/>
  <c r="O246" i="6"/>
  <c r="O254" i="6"/>
  <c r="O262" i="6"/>
  <c r="O270" i="6"/>
  <c r="O278" i="6"/>
  <c r="O286" i="6"/>
  <c r="O294" i="6"/>
  <c r="O302" i="6"/>
  <c r="O310" i="6"/>
  <c r="O318" i="6"/>
  <c r="O326" i="6"/>
  <c r="O334" i="6"/>
  <c r="O342" i="6"/>
  <c r="O350" i="6"/>
  <c r="O358" i="6"/>
  <c r="O366" i="6"/>
  <c r="O374" i="6"/>
  <c r="O382" i="6"/>
  <c r="O390" i="6"/>
  <c r="O398" i="6"/>
  <c r="O406" i="6"/>
  <c r="O414" i="6"/>
  <c r="O422" i="6"/>
  <c r="O430" i="6"/>
  <c r="O438" i="6"/>
  <c r="O446" i="6"/>
  <c r="O454" i="6"/>
  <c r="O462" i="6"/>
  <c r="O470" i="6"/>
  <c r="O478" i="6"/>
  <c r="O486" i="6"/>
  <c r="O494" i="6"/>
  <c r="O502" i="6"/>
  <c r="O510" i="6"/>
  <c r="O518" i="6"/>
  <c r="O526" i="6"/>
  <c r="O534" i="6"/>
  <c r="O542" i="6"/>
  <c r="O550" i="6"/>
  <c r="O51" i="6"/>
  <c r="H51" i="6" s="1"/>
  <c r="O75" i="6"/>
  <c r="H75" i="6" s="1"/>
  <c r="O91" i="6"/>
  <c r="O123" i="6"/>
  <c r="O155" i="6"/>
  <c r="O171" i="6"/>
  <c r="O179" i="6"/>
  <c r="O187" i="6"/>
  <c r="O251" i="6"/>
  <c r="O267" i="6"/>
  <c r="O275" i="6"/>
  <c r="O283" i="6"/>
  <c r="O291" i="6"/>
  <c r="O299" i="6"/>
  <c r="O307" i="6"/>
  <c r="O315" i="6"/>
  <c r="O323" i="6"/>
  <c r="O331" i="6"/>
  <c r="O339" i="6"/>
  <c r="O347" i="6"/>
  <c r="O355" i="6"/>
  <c r="O363" i="6"/>
  <c r="O371" i="6"/>
  <c r="O379" i="6"/>
  <c r="O387" i="6"/>
  <c r="O395" i="6"/>
  <c r="O403" i="6"/>
  <c r="O411" i="6"/>
  <c r="O419" i="6"/>
  <c r="O427" i="6"/>
  <c r="O435" i="6"/>
  <c r="O443" i="6"/>
  <c r="O451" i="6"/>
  <c r="O459" i="6"/>
  <c r="O467" i="6"/>
  <c r="O475" i="6"/>
  <c r="O483" i="6"/>
  <c r="O491" i="6"/>
  <c r="P5" i="6"/>
  <c r="O5" i="6"/>
  <c r="H5" i="6" s="1"/>
  <c r="O46" i="6"/>
  <c r="H46" i="6" s="1"/>
  <c r="O54" i="6"/>
  <c r="H54" i="6" s="1"/>
  <c r="O78" i="6"/>
  <c r="H78" i="6" s="1"/>
  <c r="O110" i="6"/>
  <c r="O134" i="6"/>
  <c r="O182" i="6"/>
  <c r="O190" i="6"/>
  <c r="O214" i="6"/>
  <c r="O222" i="6"/>
  <c r="O230" i="6"/>
  <c r="O43" i="6"/>
  <c r="H43" i="6" s="1"/>
  <c r="O59" i="6"/>
  <c r="H59" i="6" s="1"/>
  <c r="O67" i="6"/>
  <c r="H67" i="6" s="1"/>
  <c r="O107" i="6"/>
  <c r="O147" i="6"/>
  <c r="O211" i="6"/>
  <c r="O219" i="6"/>
  <c r="O227" i="6"/>
  <c r="O259" i="6"/>
  <c r="O32" i="6"/>
  <c r="H32" i="6" s="1"/>
  <c r="O40" i="6"/>
  <c r="H40" i="6" s="1"/>
  <c r="O48" i="6"/>
  <c r="H48" i="6" s="1"/>
  <c r="O56" i="6"/>
  <c r="H56" i="6" s="1"/>
  <c r="O64" i="6"/>
  <c r="H64" i="6" s="1"/>
  <c r="O72" i="6"/>
  <c r="H72" i="6" s="1"/>
  <c r="O80" i="6"/>
  <c r="H80" i="6" s="1"/>
  <c r="O88" i="6"/>
  <c r="O96" i="6"/>
  <c r="O104" i="6"/>
  <c r="O112" i="6"/>
  <c r="O120" i="6"/>
  <c r="O128" i="6"/>
  <c r="O136" i="6"/>
  <c r="O144" i="6"/>
  <c r="O152" i="6"/>
  <c r="O160" i="6"/>
  <c r="P4" i="6"/>
  <c r="O4" i="6"/>
  <c r="H4" i="6" s="1"/>
  <c r="O38" i="6"/>
  <c r="H38" i="6" s="1"/>
  <c r="O62" i="6"/>
  <c r="H62" i="6" s="1"/>
  <c r="O86" i="6"/>
  <c r="O126" i="6"/>
  <c r="O142" i="6"/>
  <c r="O150" i="6"/>
  <c r="O158" i="6"/>
  <c r="O174" i="6"/>
  <c r="O198" i="6"/>
  <c r="O206" i="6"/>
  <c r="O27" i="6"/>
  <c r="H27" i="6" s="1"/>
  <c r="O35" i="6"/>
  <c r="H35" i="6" s="1"/>
  <c r="O83" i="6"/>
  <c r="O99" i="6"/>
  <c r="O115" i="6"/>
  <c r="O131" i="6"/>
  <c r="O139" i="6"/>
  <c r="O163" i="6"/>
  <c r="O195" i="6"/>
  <c r="O203" i="6"/>
  <c r="O235" i="6"/>
  <c r="O243" i="6"/>
  <c r="O19" i="6"/>
  <c r="H19" i="6" s="1"/>
  <c r="O29" i="6"/>
  <c r="H29" i="6" s="1"/>
  <c r="O37" i="6"/>
  <c r="H37" i="6" s="1"/>
  <c r="O45" i="6"/>
  <c r="H45" i="6" s="1"/>
  <c r="O53" i="6"/>
  <c r="H53" i="6" s="1"/>
  <c r="O61" i="6"/>
  <c r="H61" i="6" s="1"/>
  <c r="O69" i="6"/>
  <c r="H69" i="6" s="1"/>
  <c r="O77" i="6"/>
  <c r="H77" i="6" s="1"/>
  <c r="O85" i="6"/>
  <c r="O93" i="6"/>
  <c r="O101" i="6"/>
  <c r="O109" i="6"/>
  <c r="O117" i="6"/>
  <c r="O125" i="6"/>
  <c r="O133" i="6"/>
  <c r="O141" i="6"/>
  <c r="O149" i="6"/>
  <c r="O157" i="6"/>
  <c r="O6" i="6"/>
  <c r="H6" i="6" s="1"/>
  <c r="P2" i="6"/>
  <c r="O2" i="6"/>
  <c r="H2" i="6" s="1"/>
  <c r="O31" i="6"/>
  <c r="H31" i="6" s="1"/>
  <c r="O39" i="6"/>
  <c r="H39" i="6" s="1"/>
  <c r="O47" i="6"/>
  <c r="H47" i="6" s="1"/>
  <c r="O55" i="6"/>
  <c r="H55" i="6" s="1"/>
  <c r="O63" i="6"/>
  <c r="H63" i="6" s="1"/>
  <c r="O71" i="6"/>
  <c r="H71" i="6" s="1"/>
  <c r="O79" i="6"/>
  <c r="H79" i="6" s="1"/>
  <c r="O87" i="6"/>
  <c r="O95" i="6"/>
  <c r="O103" i="6"/>
  <c r="O111" i="6"/>
  <c r="O119" i="6"/>
  <c r="O127" i="6"/>
  <c r="O135" i="6"/>
  <c r="P3" i="6"/>
  <c r="O3" i="6"/>
  <c r="H3" i="6" s="1"/>
  <c r="O28" i="6"/>
  <c r="H28" i="6" s="1"/>
  <c r="O36" i="6"/>
  <c r="H36" i="6" s="1"/>
  <c r="O44" i="6"/>
  <c r="H44" i="6" s="1"/>
  <c r="O52" i="6"/>
  <c r="H52" i="6" s="1"/>
  <c r="O60" i="6"/>
  <c r="H60" i="6" s="1"/>
  <c r="O68" i="6"/>
  <c r="H68" i="6" s="1"/>
  <c r="O76" i="6"/>
  <c r="H76" i="6" s="1"/>
  <c r="O84" i="6"/>
  <c r="O92" i="6"/>
  <c r="O100" i="6"/>
  <c r="O108" i="6"/>
  <c r="O116" i="6"/>
  <c r="O124" i="6"/>
  <c r="O132" i="6"/>
  <c r="O140" i="6"/>
  <c r="O148" i="6"/>
  <c r="O156" i="6"/>
  <c r="O164" i="6"/>
  <c r="O172" i="6"/>
  <c r="O180" i="6"/>
  <c r="O188" i="6"/>
  <c r="O196" i="6"/>
  <c r="O204" i="6"/>
  <c r="O212" i="6"/>
  <c r="O220" i="6"/>
  <c r="O228" i="6"/>
  <c r="O236" i="6"/>
  <c r="O244" i="6"/>
  <c r="O558" i="6"/>
  <c r="O499" i="6"/>
  <c r="O507" i="6"/>
  <c r="O515" i="6"/>
  <c r="O523" i="6"/>
  <c r="O531" i="6"/>
  <c r="O539" i="6"/>
  <c r="O547" i="6"/>
  <c r="O555" i="6"/>
  <c r="O563" i="6"/>
  <c r="O571" i="6"/>
  <c r="O579" i="6"/>
  <c r="O587" i="6"/>
  <c r="O595" i="6"/>
  <c r="O603" i="6"/>
  <c r="O611" i="6"/>
  <c r="O619" i="6"/>
  <c r="O627" i="6"/>
  <c r="O635" i="6"/>
  <c r="O643" i="6"/>
  <c r="O651" i="6"/>
  <c r="O659" i="6"/>
  <c r="O667" i="6"/>
  <c r="O675" i="6"/>
  <c r="O683" i="6"/>
  <c r="O691" i="6"/>
  <c r="O699" i="6"/>
  <c r="O707" i="6"/>
  <c r="O715" i="6"/>
  <c r="O723" i="6"/>
  <c r="O731" i="6"/>
  <c r="O739" i="6"/>
  <c r="O747" i="6"/>
  <c r="O755" i="6"/>
  <c r="O763" i="6"/>
  <c r="O771" i="6"/>
  <c r="O779" i="6"/>
  <c r="O787" i="6"/>
  <c r="O795" i="6"/>
  <c r="O803" i="6"/>
  <c r="O811" i="6"/>
  <c r="O819" i="6"/>
  <c r="O827" i="6"/>
  <c r="O835" i="6"/>
  <c r="O843" i="6"/>
  <c r="O851" i="6"/>
  <c r="O859" i="6"/>
  <c r="O867" i="6"/>
  <c r="O875" i="6"/>
  <c r="O883" i="6"/>
  <c r="O891" i="6"/>
  <c r="O899" i="6"/>
  <c r="O907" i="6"/>
  <c r="O168" i="6"/>
  <c r="O176" i="6"/>
  <c r="O184" i="6"/>
  <c r="O192" i="6"/>
  <c r="O200" i="6"/>
  <c r="O208" i="6"/>
  <c r="O216" i="6"/>
  <c r="O224" i="6"/>
  <c r="O232" i="6"/>
  <c r="O240" i="6"/>
  <c r="O248" i="6"/>
  <c r="O256" i="6"/>
  <c r="O264" i="6"/>
  <c r="O272" i="6"/>
  <c r="O280" i="6"/>
  <c r="O288" i="6"/>
  <c r="O296" i="6"/>
  <c r="O304" i="6"/>
  <c r="O312" i="6"/>
  <c r="O320" i="6"/>
  <c r="O328" i="6"/>
  <c r="O336" i="6"/>
  <c r="O344" i="6"/>
  <c r="O352" i="6"/>
  <c r="O360" i="6"/>
  <c r="O368" i="6"/>
  <c r="O376" i="6"/>
  <c r="O384" i="6"/>
  <c r="O392" i="6"/>
  <c r="O400" i="6"/>
  <c r="O408" i="6"/>
  <c r="O416" i="6"/>
  <c r="O424" i="6"/>
  <c r="O432" i="6"/>
  <c r="O440" i="6"/>
  <c r="O448" i="6"/>
  <c r="O456" i="6"/>
  <c r="O464" i="6"/>
  <c r="O472" i="6"/>
  <c r="O480" i="6"/>
  <c r="O488" i="6"/>
  <c r="O496" i="6"/>
  <c r="O504" i="6"/>
  <c r="O512" i="6"/>
  <c r="O520" i="6"/>
  <c r="O528" i="6"/>
  <c r="O536" i="6"/>
  <c r="O544" i="6"/>
  <c r="O552" i="6"/>
  <c r="O560" i="6"/>
  <c r="O568" i="6"/>
  <c r="O576" i="6"/>
  <c r="O165" i="6"/>
  <c r="O173" i="6"/>
  <c r="O181" i="6"/>
  <c r="O189" i="6"/>
  <c r="O197" i="6"/>
  <c r="O205" i="6"/>
  <c r="O213" i="6"/>
  <c r="O221" i="6"/>
  <c r="O229" i="6"/>
  <c r="O237" i="6"/>
  <c r="O245" i="6"/>
  <c r="O253" i="6"/>
  <c r="O261" i="6"/>
  <c r="O269" i="6"/>
  <c r="O277" i="6"/>
  <c r="O285" i="6"/>
  <c r="O293" i="6"/>
  <c r="O301" i="6"/>
  <c r="O309" i="6"/>
  <c r="O317" i="6"/>
  <c r="O325" i="6"/>
  <c r="O333" i="6"/>
  <c r="O341" i="6"/>
  <c r="O349" i="6"/>
  <c r="O357" i="6"/>
  <c r="O365" i="6"/>
  <c r="O373" i="6"/>
  <c r="O381" i="6"/>
  <c r="O389" i="6"/>
  <c r="O397" i="6"/>
  <c r="O405" i="6"/>
  <c r="O413" i="6"/>
  <c r="O421" i="6"/>
  <c r="O429" i="6"/>
  <c r="O437" i="6"/>
  <c r="O445" i="6"/>
  <c r="O453" i="6"/>
  <c r="O461" i="6"/>
  <c r="O469" i="6"/>
  <c r="O477" i="6"/>
  <c r="O485" i="6"/>
  <c r="O493" i="6"/>
  <c r="O501" i="6"/>
  <c r="O509" i="6"/>
  <c r="O517" i="6"/>
  <c r="O525" i="6"/>
  <c r="O533" i="6"/>
  <c r="O541" i="6"/>
  <c r="O143" i="6"/>
  <c r="O151" i="6"/>
  <c r="O159" i="6"/>
  <c r="O167" i="6"/>
  <c r="O175" i="6"/>
  <c r="O183" i="6"/>
  <c r="O191" i="6"/>
  <c r="O199" i="6"/>
  <c r="O207" i="6"/>
  <c r="O215" i="6"/>
  <c r="O223" i="6"/>
  <c r="O231" i="6"/>
  <c r="O239" i="6"/>
  <c r="O247" i="6"/>
  <c r="O255" i="6"/>
  <c r="O263" i="6"/>
  <c r="O271" i="6"/>
  <c r="O279" i="6"/>
  <c r="O287" i="6"/>
  <c r="O295" i="6"/>
  <c r="O303" i="6"/>
  <c r="O311" i="6"/>
  <c r="O319" i="6"/>
  <c r="O327" i="6"/>
  <c r="O335" i="6"/>
  <c r="O343" i="6"/>
  <c r="O351" i="6"/>
  <c r="O359" i="6"/>
  <c r="O367" i="6"/>
  <c r="O375" i="6"/>
  <c r="O383" i="6"/>
  <c r="O391" i="6"/>
  <c r="O399" i="6"/>
  <c r="O407" i="6"/>
  <c r="O415" i="6"/>
  <c r="O423" i="6"/>
  <c r="O431" i="6"/>
  <c r="O439" i="6"/>
  <c r="O447" i="6"/>
  <c r="O455" i="6"/>
  <c r="O463" i="6"/>
  <c r="O471" i="6"/>
  <c r="O479" i="6"/>
  <c r="O487" i="6"/>
  <c r="O495" i="6"/>
  <c r="O503" i="6"/>
  <c r="O511" i="6"/>
  <c r="O519" i="6"/>
  <c r="O527" i="6"/>
  <c r="O535" i="6"/>
  <c r="O543" i="6"/>
  <c r="O551" i="6"/>
  <c r="O559" i="6"/>
  <c r="O567" i="6"/>
  <c r="O575" i="6"/>
  <c r="O583" i="6"/>
  <c r="O591" i="6"/>
  <c r="O599" i="6"/>
  <c r="O607" i="6"/>
  <c r="O615" i="6"/>
  <c r="O623" i="6"/>
  <c r="O631" i="6"/>
  <c r="O639" i="6"/>
  <c r="O647" i="6"/>
  <c r="O655" i="6"/>
  <c r="O663" i="6"/>
  <c r="O671" i="6"/>
  <c r="O687" i="6"/>
  <c r="O703" i="6"/>
  <c r="O719" i="6"/>
  <c r="O735" i="6"/>
  <c r="O751" i="6"/>
  <c r="O767" i="6"/>
  <c r="O783" i="6"/>
  <c r="O799" i="6"/>
  <c r="O815" i="6"/>
  <c r="O831" i="6"/>
  <c r="O847" i="6"/>
  <c r="O863" i="6"/>
  <c r="O879" i="6"/>
  <c r="O895" i="6"/>
  <c r="O911" i="6"/>
  <c r="O927" i="6"/>
  <c r="O967" i="6"/>
  <c r="O1031" i="6"/>
  <c r="O252" i="6"/>
  <c r="O260" i="6"/>
  <c r="O268" i="6"/>
  <c r="O276" i="6"/>
  <c r="O284" i="6"/>
  <c r="O292" i="6"/>
  <c r="O300" i="6"/>
  <c r="O308" i="6"/>
  <c r="O316" i="6"/>
  <c r="O324" i="6"/>
  <c r="O332" i="6"/>
  <c r="O340" i="6"/>
  <c r="O348" i="6"/>
  <c r="O356" i="6"/>
  <c r="O364" i="6"/>
  <c r="O372" i="6"/>
  <c r="O380" i="6"/>
  <c r="O388" i="6"/>
  <c r="O396" i="6"/>
  <c r="O404" i="6"/>
  <c r="O412" i="6"/>
  <c r="O420" i="6"/>
  <c r="O428" i="6"/>
  <c r="O436" i="6"/>
  <c r="O444" i="6"/>
  <c r="O452" i="6"/>
  <c r="O460" i="6"/>
  <c r="O468" i="6"/>
  <c r="O476" i="6"/>
  <c r="O484" i="6"/>
  <c r="O492" i="6"/>
  <c r="O500" i="6"/>
  <c r="O508" i="6"/>
  <c r="O516" i="6"/>
  <c r="O524" i="6"/>
  <c r="O532" i="6"/>
  <c r="O540" i="6"/>
  <c r="O548" i="6"/>
  <c r="O556" i="6"/>
  <c r="O564" i="6"/>
  <c r="O572" i="6"/>
  <c r="O580" i="6"/>
  <c r="O588" i="6"/>
  <c r="O596" i="6"/>
  <c r="O604" i="6"/>
  <c r="O612" i="6"/>
  <c r="O620" i="6"/>
  <c r="O628" i="6"/>
  <c r="O636" i="6"/>
  <c r="O644" i="6"/>
  <c r="O652" i="6"/>
  <c r="O660" i="6"/>
  <c r="O668" i="6"/>
  <c r="O676" i="6"/>
  <c r="O915" i="6"/>
  <c r="O923" i="6"/>
  <c r="O931" i="6"/>
  <c r="O939" i="6"/>
  <c r="O947" i="6"/>
  <c r="O955" i="6"/>
  <c r="O963" i="6"/>
  <c r="O971" i="6"/>
  <c r="O979" i="6"/>
  <c r="O987" i="6"/>
  <c r="O995" i="6"/>
  <c r="O1003" i="6"/>
  <c r="O1011" i="6"/>
  <c r="O1019" i="6"/>
  <c r="O1027" i="6"/>
  <c r="O1035" i="6"/>
  <c r="O584" i="6"/>
  <c r="O592" i="6"/>
  <c r="O600" i="6"/>
  <c r="O608" i="6"/>
  <c r="O616" i="6"/>
  <c r="O624" i="6"/>
  <c r="O632" i="6"/>
  <c r="O640" i="6"/>
  <c r="O648" i="6"/>
  <c r="O656" i="6"/>
  <c r="O664" i="6"/>
  <c r="O672" i="6"/>
  <c r="O680" i="6"/>
  <c r="O688" i="6"/>
  <c r="O696" i="6"/>
  <c r="O704" i="6"/>
  <c r="O712" i="6"/>
  <c r="O720" i="6"/>
  <c r="O728" i="6"/>
  <c r="O736" i="6"/>
  <c r="O744" i="6"/>
  <c r="O752" i="6"/>
  <c r="O760" i="6"/>
  <c r="O768" i="6"/>
  <c r="O776" i="6"/>
  <c r="O784" i="6"/>
  <c r="O792" i="6"/>
  <c r="O800" i="6"/>
  <c r="O808" i="6"/>
  <c r="O816" i="6"/>
  <c r="O824" i="6"/>
  <c r="O832" i="6"/>
  <c r="O840" i="6"/>
  <c r="O848" i="6"/>
  <c r="O856" i="6"/>
  <c r="O864" i="6"/>
  <c r="O872" i="6"/>
  <c r="O880" i="6"/>
  <c r="O888" i="6"/>
  <c r="O896" i="6"/>
  <c r="O904" i="6"/>
  <c r="O912" i="6"/>
  <c r="O920" i="6"/>
  <c r="O928" i="6"/>
  <c r="O936" i="6"/>
  <c r="O944" i="6"/>
  <c r="O952" i="6"/>
  <c r="O960" i="6"/>
  <c r="O968" i="6"/>
  <c r="O976" i="6"/>
  <c r="O984" i="6"/>
  <c r="O992" i="6"/>
  <c r="O1000" i="6"/>
  <c r="O1008" i="6"/>
  <c r="O1016" i="6"/>
  <c r="O1024" i="6"/>
  <c r="O1032" i="6"/>
  <c r="O1040" i="6"/>
  <c r="O1048" i="6"/>
  <c r="O1056" i="6"/>
  <c r="O1064" i="6"/>
  <c r="O1072" i="6"/>
  <c r="O549" i="6"/>
  <c r="O557" i="6"/>
  <c r="O565" i="6"/>
  <c r="O573" i="6"/>
  <c r="O581" i="6"/>
  <c r="O589" i="6"/>
  <c r="O597" i="6"/>
  <c r="O605" i="6"/>
  <c r="O613" i="6"/>
  <c r="O621" i="6"/>
  <c r="O629" i="6"/>
  <c r="O637" i="6"/>
  <c r="O645" i="6"/>
  <c r="O653" i="6"/>
  <c r="O661" i="6"/>
  <c r="O669" i="6"/>
  <c r="O677" i="6"/>
  <c r="O685" i="6"/>
  <c r="O693" i="6"/>
  <c r="O701" i="6"/>
  <c r="O709" i="6"/>
  <c r="O717" i="6"/>
  <c r="O725" i="6"/>
  <c r="O733" i="6"/>
  <c r="O741" i="6"/>
  <c r="O749" i="6"/>
  <c r="O757" i="6"/>
  <c r="O765" i="6"/>
  <c r="O773" i="6"/>
  <c r="O781" i="6"/>
  <c r="O789" i="6"/>
  <c r="O797" i="6"/>
  <c r="O805" i="6"/>
  <c r="O813" i="6"/>
  <c r="O821" i="6"/>
  <c r="O829" i="6"/>
  <c r="O837" i="6"/>
  <c r="O845" i="6"/>
  <c r="O853" i="6"/>
  <c r="O861" i="6"/>
  <c r="O869" i="6"/>
  <c r="O877" i="6"/>
  <c r="O885" i="6"/>
  <c r="O893" i="6"/>
  <c r="O901" i="6"/>
  <c r="O909" i="6"/>
  <c r="O917" i="6"/>
  <c r="O925" i="6"/>
  <c r="O933" i="6"/>
  <c r="O941" i="6"/>
  <c r="O949" i="6"/>
  <c r="O957" i="6"/>
  <c r="O965" i="6"/>
  <c r="O973" i="6"/>
  <c r="O981" i="6"/>
  <c r="O997" i="6"/>
  <c r="O1005" i="6"/>
  <c r="O1013" i="6"/>
  <c r="O1021" i="6"/>
  <c r="O1029" i="6"/>
  <c r="O1037" i="6"/>
  <c r="O1045" i="6"/>
  <c r="O1061" i="6"/>
  <c r="O1069" i="6"/>
  <c r="O1077" i="6"/>
  <c r="O679" i="6"/>
  <c r="O695" i="6"/>
  <c r="O711" i="6"/>
  <c r="O727" i="6"/>
  <c r="O743" i="6"/>
  <c r="O759" i="6"/>
  <c r="O775" i="6"/>
  <c r="O791" i="6"/>
  <c r="O807" i="6"/>
  <c r="O823" i="6"/>
  <c r="O839" i="6"/>
  <c r="O855" i="6"/>
  <c r="O871" i="6"/>
  <c r="O887" i="6"/>
  <c r="O903" i="6"/>
  <c r="O919" i="6"/>
  <c r="O935" i="6"/>
  <c r="O943" i="6"/>
  <c r="O951" i="6"/>
  <c r="O959" i="6"/>
  <c r="O975" i="6"/>
  <c r="O983" i="6"/>
  <c r="O991" i="6"/>
  <c r="O999" i="6"/>
  <c r="O1007" i="6"/>
  <c r="O1015" i="6"/>
  <c r="O1023" i="6"/>
  <c r="O1039" i="6"/>
  <c r="O1047" i="6"/>
  <c r="O1055" i="6"/>
  <c r="O1063" i="6"/>
  <c r="O1071" i="6"/>
  <c r="O684" i="6"/>
  <c r="O692" i="6"/>
  <c r="O700" i="6"/>
  <c r="O708" i="6"/>
  <c r="O716" i="6"/>
  <c r="O724" i="6"/>
  <c r="O732" i="6"/>
  <c r="O740" i="6"/>
  <c r="O748" i="6"/>
  <c r="O756" i="6"/>
  <c r="O764" i="6"/>
  <c r="O772" i="6"/>
  <c r="O780" i="6"/>
  <c r="O788" i="6"/>
  <c r="O796" i="6"/>
  <c r="O804" i="6"/>
  <c r="O812" i="6"/>
  <c r="O820" i="6"/>
  <c r="O828" i="6"/>
  <c r="O836" i="6"/>
  <c r="O844" i="6"/>
  <c r="O852" i="6"/>
  <c r="O860" i="6"/>
  <c r="O868" i="6"/>
  <c r="O876" i="6"/>
  <c r="O884" i="6"/>
  <c r="O892" i="6"/>
  <c r="O900" i="6"/>
  <c r="O908" i="6"/>
  <c r="O916" i="6"/>
  <c r="O924" i="6"/>
  <c r="O932" i="6"/>
  <c r="O940" i="6"/>
  <c r="O948" i="6"/>
  <c r="O956" i="6"/>
  <c r="O964" i="6"/>
  <c r="O972" i="6"/>
  <c r="O980" i="6"/>
  <c r="O988" i="6"/>
  <c r="O996" i="6"/>
  <c r="O1004" i="6"/>
  <c r="O1012" i="6"/>
  <c r="O1020" i="6"/>
  <c r="O1028" i="6"/>
  <c r="O1036" i="6"/>
  <c r="O1044" i="6"/>
  <c r="O1052" i="6"/>
  <c r="O1060" i="6"/>
  <c r="O1068" i="6"/>
  <c r="O1076" i="6"/>
  <c r="O1041" i="6"/>
  <c r="O1049" i="6"/>
  <c r="O566" i="6"/>
  <c r="O574" i="6"/>
  <c r="O582" i="6"/>
  <c r="O590" i="6"/>
  <c r="O598" i="6"/>
  <c r="O606" i="6"/>
  <c r="O614" i="6"/>
  <c r="O622" i="6"/>
  <c r="O630" i="6"/>
  <c r="O638" i="6"/>
  <c r="O646" i="6"/>
  <c r="O654" i="6"/>
  <c r="O662" i="6"/>
  <c r="O670" i="6"/>
  <c r="O678" i="6"/>
  <c r="O686" i="6"/>
  <c r="O694" i="6"/>
  <c r="O702" i="6"/>
  <c r="O710" i="6"/>
  <c r="O718" i="6"/>
  <c r="O726" i="6"/>
  <c r="O734" i="6"/>
  <c r="O742" i="6"/>
  <c r="O750" i="6"/>
  <c r="O758" i="6"/>
  <c r="O766" i="6"/>
  <c r="O774" i="6"/>
  <c r="O782" i="6"/>
  <c r="O790" i="6"/>
  <c r="O798" i="6"/>
  <c r="O806" i="6"/>
  <c r="O814" i="6"/>
  <c r="O822" i="6"/>
  <c r="O830" i="6"/>
  <c r="O838" i="6"/>
  <c r="O846" i="6"/>
  <c r="O854" i="6"/>
  <c r="O862" i="6"/>
  <c r="O870" i="6"/>
  <c r="O878" i="6"/>
  <c r="O886" i="6"/>
  <c r="O894" i="6"/>
  <c r="O902" i="6"/>
  <c r="O910" i="6"/>
  <c r="O918" i="6"/>
  <c r="O926" i="6"/>
  <c r="O934" i="6"/>
  <c r="O942" i="6"/>
  <c r="O950" i="6"/>
  <c r="O958" i="6"/>
  <c r="O966" i="6"/>
  <c r="O974" i="6"/>
  <c r="O982" i="6"/>
  <c r="O990" i="6"/>
  <c r="O998" i="6"/>
  <c r="O1006" i="6"/>
  <c r="O1014" i="6"/>
  <c r="O1022" i="6"/>
  <c r="O1030" i="6"/>
  <c r="O1038" i="6"/>
  <c r="O1046" i="6"/>
  <c r="O1054" i="6"/>
  <c r="O1062" i="6"/>
  <c r="O1070" i="6"/>
  <c r="O13" i="6"/>
  <c r="H13" i="6" s="1"/>
  <c r="O24" i="6"/>
  <c r="H24" i="6" s="1"/>
  <c r="O23" i="6"/>
  <c r="H23" i="6" s="1"/>
  <c r="O22" i="6"/>
  <c r="H22" i="6" s="1"/>
  <c r="O21" i="6"/>
  <c r="H21" i="6" s="1"/>
  <c r="O20" i="6"/>
  <c r="H20" i="6" s="1"/>
  <c r="O17" i="6"/>
  <c r="H17" i="6" s="1"/>
  <c r="O16" i="6"/>
  <c r="H16" i="6" s="1"/>
  <c r="O14" i="6"/>
  <c r="H14" i="6" s="1"/>
  <c r="O9" i="6"/>
  <c r="H9" i="6" s="1"/>
  <c r="O10" i="6"/>
  <c r="H10" i="6" s="1"/>
  <c r="O12" i="6"/>
  <c r="H12" i="6" s="1"/>
  <c r="O11" i="6"/>
  <c r="H11" i="6" s="1"/>
  <c r="O8" i="6"/>
  <c r="H8" i="6" s="1"/>
  <c r="O7" i="6"/>
  <c r="H7" i="6" s="1"/>
  <c r="K1434" i="1"/>
  <c r="J1434" i="1"/>
  <c r="K1433" i="1"/>
  <c r="J1433" i="1"/>
  <c r="K1432" i="1"/>
  <c r="J1432" i="1"/>
  <c r="K1431" i="1"/>
  <c r="J1431" i="1"/>
  <c r="K1430" i="1"/>
  <c r="J1430" i="1"/>
  <c r="K1429" i="1"/>
  <c r="J1429" i="1"/>
  <c r="K1428" i="1"/>
  <c r="J1428" i="1"/>
  <c r="K1427" i="1"/>
  <c r="J1427" i="1"/>
  <c r="K1426" i="1"/>
  <c r="J1426" i="1"/>
  <c r="K1425" i="1"/>
  <c r="J1425" i="1"/>
  <c r="K1424" i="1"/>
  <c r="J1424" i="1"/>
  <c r="K1423" i="1"/>
  <c r="J1423" i="1"/>
  <c r="K1422" i="1"/>
  <c r="J1422" i="1"/>
  <c r="K1421" i="1"/>
  <c r="J1421" i="1"/>
  <c r="K1420" i="1"/>
  <c r="J1420" i="1"/>
  <c r="K1419" i="1"/>
  <c r="J1419" i="1"/>
  <c r="K1418" i="1"/>
  <c r="J1418" i="1"/>
  <c r="K1417" i="1"/>
  <c r="J1417" i="1"/>
  <c r="K1416" i="1"/>
  <c r="J1416" i="1"/>
  <c r="K1415" i="1"/>
  <c r="J1415" i="1"/>
  <c r="K1414" i="1"/>
  <c r="J1414" i="1"/>
  <c r="K1413" i="1"/>
  <c r="J1413" i="1"/>
  <c r="K1412" i="1"/>
  <c r="J1412" i="1"/>
  <c r="K1411" i="1"/>
  <c r="J1411" i="1"/>
  <c r="K1410" i="1"/>
  <c r="J1410" i="1"/>
  <c r="K1409" i="1"/>
  <c r="J1409" i="1"/>
  <c r="K1408" i="1"/>
  <c r="J1408" i="1"/>
  <c r="K1407" i="1"/>
  <c r="J1407" i="1"/>
  <c r="K1406" i="1"/>
  <c r="J1406" i="1"/>
  <c r="K1405" i="1"/>
  <c r="J1405" i="1"/>
  <c r="K1404" i="1"/>
  <c r="J1404" i="1"/>
  <c r="K1403" i="1"/>
  <c r="J1403" i="1"/>
  <c r="K1402" i="1"/>
  <c r="J1402" i="1"/>
  <c r="K1401" i="1"/>
  <c r="J1401" i="1"/>
  <c r="K1400" i="1"/>
  <c r="J1400" i="1"/>
  <c r="K1399" i="1"/>
  <c r="J1399" i="1"/>
  <c r="K1398" i="1"/>
  <c r="J1398" i="1"/>
  <c r="K1397" i="1"/>
  <c r="J1397" i="1"/>
  <c r="K1396" i="1"/>
  <c r="J1396" i="1"/>
  <c r="K1395" i="1"/>
  <c r="J1395" i="1"/>
  <c r="K1394" i="1"/>
  <c r="J1394" i="1"/>
  <c r="K1393" i="1"/>
  <c r="J1393" i="1"/>
  <c r="K1392" i="1"/>
  <c r="J1392" i="1"/>
  <c r="K1391" i="1"/>
  <c r="J1391" i="1"/>
  <c r="K1390" i="1"/>
  <c r="J1390" i="1"/>
  <c r="K1389" i="1"/>
  <c r="J1389" i="1"/>
  <c r="K1388" i="1"/>
  <c r="J1388" i="1"/>
  <c r="K1387" i="1"/>
  <c r="J1387" i="1"/>
  <c r="K1386" i="1"/>
  <c r="J1386" i="1"/>
  <c r="K1385" i="1"/>
  <c r="J1385" i="1"/>
  <c r="K1384" i="1"/>
  <c r="J1384" i="1"/>
  <c r="K1383" i="1"/>
  <c r="J1383" i="1"/>
  <c r="K1382" i="1"/>
  <c r="J1382" i="1"/>
  <c r="K1381" i="1"/>
  <c r="J1381" i="1"/>
  <c r="K1380" i="1"/>
  <c r="J1380" i="1"/>
  <c r="K1379" i="1"/>
  <c r="J1379" i="1"/>
  <c r="K1378" i="1"/>
  <c r="J1378" i="1"/>
  <c r="K1377" i="1"/>
  <c r="J1377" i="1"/>
  <c r="K1376" i="1"/>
  <c r="J1376" i="1"/>
  <c r="K1375" i="1"/>
  <c r="J1375" i="1"/>
  <c r="K1374" i="1"/>
  <c r="J1374" i="1"/>
  <c r="K1373" i="1"/>
  <c r="J1373" i="1"/>
  <c r="K1372" i="1"/>
  <c r="J1372" i="1"/>
  <c r="K1371" i="1"/>
  <c r="J1371" i="1"/>
  <c r="K1370" i="1"/>
  <c r="J1370" i="1"/>
  <c r="K1369" i="1"/>
  <c r="J1369" i="1"/>
  <c r="K1368" i="1"/>
  <c r="J1368" i="1"/>
  <c r="K1367" i="1"/>
  <c r="J1367" i="1"/>
  <c r="K1366" i="1"/>
  <c r="J1366" i="1"/>
  <c r="K1365" i="1"/>
  <c r="J1365" i="1"/>
  <c r="K1364" i="1"/>
  <c r="J1364" i="1"/>
  <c r="K1363" i="1"/>
  <c r="J1363" i="1"/>
  <c r="K1362" i="1"/>
  <c r="J1362" i="1"/>
  <c r="K1361" i="1"/>
  <c r="J1361" i="1"/>
  <c r="K1360" i="1"/>
  <c r="J1360" i="1"/>
  <c r="K1359" i="1"/>
  <c r="J1359" i="1"/>
  <c r="K1358" i="1"/>
  <c r="J1358" i="1"/>
  <c r="K1357" i="1"/>
  <c r="J1357" i="1"/>
  <c r="K1356" i="1"/>
  <c r="J1356" i="1"/>
  <c r="K1355" i="1"/>
  <c r="J1355" i="1"/>
  <c r="K1354" i="1"/>
  <c r="J1354" i="1"/>
  <c r="K1353" i="1"/>
  <c r="J1353" i="1"/>
  <c r="K1352" i="1"/>
  <c r="J1352" i="1"/>
  <c r="K1351" i="1"/>
  <c r="J1351" i="1"/>
  <c r="K1350" i="1"/>
  <c r="J1350" i="1"/>
  <c r="K1349" i="1"/>
  <c r="J1349" i="1"/>
  <c r="K1348" i="1"/>
  <c r="J1348" i="1"/>
  <c r="K1347" i="1"/>
  <c r="J1347" i="1"/>
  <c r="K1346" i="1"/>
  <c r="J1346" i="1"/>
  <c r="K1345" i="1"/>
  <c r="J1345" i="1"/>
  <c r="K1344" i="1"/>
  <c r="J1344" i="1"/>
  <c r="K1343" i="1"/>
  <c r="J1343" i="1"/>
  <c r="K1342" i="1"/>
  <c r="J1342" i="1"/>
  <c r="K1341" i="1"/>
  <c r="J1341" i="1"/>
  <c r="K1340" i="1"/>
  <c r="J1340" i="1"/>
  <c r="K1339" i="1"/>
  <c r="J1339" i="1"/>
  <c r="K1338" i="1"/>
  <c r="J1338" i="1"/>
  <c r="K1337" i="1"/>
  <c r="J1337" i="1"/>
  <c r="K1336" i="1"/>
  <c r="J1336" i="1"/>
  <c r="K1335" i="1"/>
  <c r="J1335" i="1"/>
  <c r="K1334" i="1"/>
  <c r="J1334" i="1"/>
  <c r="K1333" i="1"/>
  <c r="J1333" i="1"/>
  <c r="K1332" i="1"/>
  <c r="J1332" i="1"/>
  <c r="K1331" i="1"/>
  <c r="J1331" i="1"/>
  <c r="K1330" i="1"/>
  <c r="J1330" i="1"/>
  <c r="K1329" i="1"/>
  <c r="J1329" i="1"/>
  <c r="K1328" i="1"/>
  <c r="J1328" i="1"/>
  <c r="K1327" i="1"/>
  <c r="J1327" i="1"/>
  <c r="K1326" i="1"/>
  <c r="J1326" i="1"/>
  <c r="K1325" i="1"/>
  <c r="J1325" i="1"/>
  <c r="K1324" i="1"/>
  <c r="J1324" i="1"/>
  <c r="K1323" i="1"/>
  <c r="J1323" i="1"/>
  <c r="K1322" i="1"/>
  <c r="J1322" i="1"/>
  <c r="K1321" i="1"/>
  <c r="J1321" i="1"/>
  <c r="K1320" i="1"/>
  <c r="J1320" i="1"/>
  <c r="K1319" i="1"/>
  <c r="J1319" i="1"/>
  <c r="K1318" i="1"/>
  <c r="J1318" i="1"/>
  <c r="K1317" i="1"/>
  <c r="J1317" i="1"/>
  <c r="K1316" i="1"/>
  <c r="J1316" i="1"/>
  <c r="K1315" i="1"/>
  <c r="J1315" i="1"/>
  <c r="K1314" i="1"/>
  <c r="J1314" i="1"/>
  <c r="K1313" i="1"/>
  <c r="J1313" i="1"/>
  <c r="K1312" i="1"/>
  <c r="J1312" i="1"/>
  <c r="K1311" i="1"/>
  <c r="J1311" i="1"/>
  <c r="K1310" i="1"/>
  <c r="J1310" i="1"/>
  <c r="K1309" i="1"/>
  <c r="J1309" i="1"/>
  <c r="K1308" i="1"/>
  <c r="J1308" i="1"/>
  <c r="K1307" i="1"/>
  <c r="J1307" i="1"/>
  <c r="K1306" i="1"/>
  <c r="J1306" i="1"/>
  <c r="K1305" i="1"/>
  <c r="J1305" i="1"/>
  <c r="K1304" i="1"/>
  <c r="J1304" i="1"/>
  <c r="K1303" i="1"/>
  <c r="J1303" i="1"/>
  <c r="K1302" i="1"/>
  <c r="J1302" i="1"/>
  <c r="K1301" i="1"/>
  <c r="J1301" i="1"/>
  <c r="K1300" i="1"/>
  <c r="J1300" i="1"/>
  <c r="K1299" i="1"/>
  <c r="J1299" i="1"/>
  <c r="K1298" i="1"/>
  <c r="J1298" i="1"/>
  <c r="K1297" i="1"/>
  <c r="J1297" i="1"/>
  <c r="K1296" i="1"/>
  <c r="J1296" i="1"/>
  <c r="K1295" i="1"/>
  <c r="J1295" i="1"/>
  <c r="K1294" i="1"/>
  <c r="J1294" i="1"/>
  <c r="K1293" i="1"/>
  <c r="J1293" i="1"/>
  <c r="K1292" i="1"/>
  <c r="J1292" i="1"/>
  <c r="K1291" i="1"/>
  <c r="J1291" i="1"/>
  <c r="K1290" i="1"/>
  <c r="J1290" i="1"/>
  <c r="K1289" i="1"/>
  <c r="J1289" i="1"/>
  <c r="K1288" i="1"/>
  <c r="J1288" i="1"/>
  <c r="K1287" i="1"/>
  <c r="J1287" i="1"/>
  <c r="K1286" i="1"/>
  <c r="J1286" i="1"/>
  <c r="K1285" i="1"/>
  <c r="J1285" i="1"/>
  <c r="K1284" i="1"/>
  <c r="J1284" i="1"/>
  <c r="K1283" i="1"/>
  <c r="J1283" i="1"/>
  <c r="K1282" i="1"/>
  <c r="J1282" i="1"/>
  <c r="K1281" i="1"/>
  <c r="J1281" i="1"/>
  <c r="K1280" i="1"/>
  <c r="J1280" i="1"/>
  <c r="K1279" i="1"/>
  <c r="J1279" i="1"/>
  <c r="K1278" i="1"/>
  <c r="J1278" i="1"/>
  <c r="K1277" i="1"/>
  <c r="J1277" i="1"/>
  <c r="K1276" i="1"/>
  <c r="J1276" i="1"/>
  <c r="K1275" i="1"/>
  <c r="J1275" i="1"/>
  <c r="K1274" i="1"/>
  <c r="J1274" i="1"/>
  <c r="K1273" i="1"/>
  <c r="J1273" i="1"/>
  <c r="K1272" i="1"/>
  <c r="J1272" i="1"/>
  <c r="K1271" i="1"/>
  <c r="J1271" i="1"/>
  <c r="K1270" i="1"/>
  <c r="J1270" i="1"/>
  <c r="K1269" i="1"/>
  <c r="J1269" i="1"/>
  <c r="K1268" i="1"/>
  <c r="J1268" i="1"/>
  <c r="K1267" i="1"/>
  <c r="J1267" i="1"/>
  <c r="K1266" i="1"/>
  <c r="J1266" i="1"/>
  <c r="K1265" i="1"/>
  <c r="J1265" i="1"/>
  <c r="K1264" i="1"/>
  <c r="J1264" i="1"/>
  <c r="K1263" i="1"/>
  <c r="J1263" i="1"/>
  <c r="K1262" i="1"/>
  <c r="J1262" i="1"/>
  <c r="K1261" i="1"/>
  <c r="J1261" i="1"/>
  <c r="K1260" i="1"/>
  <c r="J1260" i="1"/>
  <c r="K1259" i="1"/>
  <c r="J1259" i="1"/>
  <c r="K1258" i="1"/>
  <c r="J1258" i="1"/>
  <c r="K1257" i="1"/>
  <c r="J1257" i="1"/>
  <c r="K1256" i="1"/>
  <c r="J1256" i="1"/>
  <c r="K1255" i="1"/>
  <c r="J1255" i="1"/>
  <c r="K1254" i="1"/>
  <c r="J1254" i="1"/>
  <c r="K1253" i="1"/>
  <c r="J1253" i="1"/>
  <c r="K1252" i="1"/>
  <c r="J1252" i="1"/>
  <c r="K1251" i="1"/>
  <c r="J1251" i="1"/>
  <c r="K1250" i="1"/>
  <c r="J1250" i="1"/>
  <c r="K1249" i="1"/>
  <c r="J1249" i="1"/>
  <c r="K1248" i="1"/>
  <c r="J1248" i="1"/>
  <c r="K1247" i="1"/>
  <c r="J1247" i="1"/>
  <c r="K1246" i="1"/>
  <c r="J1246" i="1"/>
  <c r="K1245" i="1"/>
  <c r="J1245" i="1"/>
  <c r="K1244" i="1"/>
  <c r="J1244" i="1"/>
  <c r="K1243" i="1"/>
  <c r="J1243" i="1"/>
  <c r="K1242" i="1"/>
  <c r="J1242" i="1"/>
  <c r="K1241" i="1"/>
  <c r="J1241" i="1"/>
  <c r="K1240" i="1"/>
  <c r="J1240" i="1"/>
  <c r="K1239" i="1"/>
  <c r="J1239" i="1"/>
  <c r="K1238" i="1"/>
  <c r="J1238" i="1"/>
  <c r="K1237" i="1"/>
  <c r="J1237" i="1"/>
  <c r="K1236" i="1"/>
  <c r="J1236" i="1"/>
  <c r="K1235" i="1"/>
  <c r="J1235" i="1"/>
  <c r="K1234" i="1"/>
  <c r="J1234" i="1"/>
  <c r="K1233" i="1"/>
  <c r="J1233" i="1"/>
  <c r="K1232" i="1"/>
  <c r="J1232" i="1"/>
  <c r="K1231" i="1"/>
  <c r="J1231" i="1"/>
  <c r="K1230" i="1"/>
  <c r="J1230" i="1"/>
  <c r="K1229" i="1"/>
  <c r="J1229" i="1"/>
  <c r="K1228" i="1"/>
  <c r="J1228" i="1"/>
  <c r="K1227" i="1"/>
  <c r="J1227" i="1"/>
  <c r="K1226" i="1"/>
  <c r="J1226" i="1"/>
  <c r="K1225" i="1"/>
  <c r="J1225" i="1"/>
  <c r="K1224" i="1"/>
  <c r="J1224" i="1"/>
  <c r="K1223" i="1"/>
  <c r="J1223" i="1"/>
  <c r="K1222" i="1"/>
  <c r="J1222" i="1"/>
  <c r="K1221" i="1"/>
  <c r="J1221" i="1"/>
  <c r="K1220" i="1"/>
  <c r="J1220" i="1"/>
  <c r="K1219" i="1"/>
  <c r="J1219" i="1"/>
  <c r="K1218" i="1"/>
  <c r="J1218" i="1"/>
  <c r="K1217" i="1"/>
  <c r="J1217" i="1"/>
  <c r="K1216" i="1"/>
  <c r="J1216" i="1"/>
  <c r="K1215" i="1"/>
  <c r="J1215" i="1"/>
  <c r="K1214" i="1"/>
  <c r="J1214" i="1"/>
  <c r="K1213" i="1"/>
  <c r="J1213" i="1"/>
  <c r="K1212" i="1"/>
  <c r="J1212" i="1"/>
  <c r="K1211" i="1"/>
  <c r="J1211" i="1"/>
  <c r="K1210" i="1"/>
  <c r="J1210" i="1"/>
  <c r="K1209" i="1"/>
  <c r="J1209" i="1"/>
  <c r="K1208" i="1"/>
  <c r="J1208" i="1"/>
  <c r="K1207" i="1"/>
  <c r="J1207" i="1"/>
  <c r="K1206" i="1"/>
  <c r="J1206" i="1"/>
  <c r="K1205" i="1"/>
  <c r="J1205" i="1"/>
  <c r="K1204" i="1"/>
  <c r="J1204" i="1"/>
  <c r="K1203" i="1"/>
  <c r="J1203" i="1"/>
  <c r="K1202" i="1"/>
  <c r="J1202" i="1"/>
  <c r="K1201" i="1"/>
  <c r="J1201" i="1"/>
  <c r="K1200" i="1"/>
  <c r="J1200" i="1"/>
  <c r="K1199" i="1"/>
  <c r="J1199" i="1"/>
  <c r="K1198" i="1"/>
  <c r="J1198" i="1"/>
  <c r="K1197" i="1"/>
  <c r="J1197" i="1"/>
  <c r="K1196" i="1"/>
  <c r="J1196" i="1"/>
  <c r="K1195" i="1"/>
  <c r="J1195" i="1"/>
  <c r="K1194" i="1"/>
  <c r="J1194" i="1"/>
  <c r="K1193" i="1"/>
  <c r="J1193" i="1"/>
  <c r="K1192" i="1"/>
  <c r="J1192" i="1"/>
  <c r="K1191" i="1"/>
  <c r="J1191" i="1"/>
  <c r="K1190" i="1"/>
  <c r="J1190" i="1"/>
  <c r="K1189" i="1"/>
  <c r="J1189" i="1"/>
  <c r="K1188" i="1"/>
  <c r="J1188" i="1"/>
  <c r="K1187" i="1"/>
  <c r="J1187" i="1"/>
  <c r="K1186" i="1"/>
  <c r="J1186" i="1"/>
  <c r="K1185" i="1"/>
  <c r="J1185" i="1"/>
  <c r="K1184" i="1"/>
  <c r="J1184" i="1"/>
  <c r="K1183" i="1"/>
  <c r="J1183" i="1"/>
  <c r="K1182" i="1"/>
  <c r="J1182" i="1"/>
  <c r="K1181" i="1"/>
  <c r="J1181" i="1"/>
  <c r="K1180" i="1"/>
  <c r="J1180" i="1"/>
  <c r="K1179" i="1"/>
  <c r="J1179" i="1"/>
  <c r="K1178" i="1"/>
  <c r="J1178" i="1"/>
  <c r="K1177" i="1"/>
  <c r="J1177" i="1"/>
  <c r="K1176" i="1"/>
  <c r="J1176" i="1"/>
  <c r="K1175" i="1"/>
  <c r="J1175" i="1"/>
  <c r="K1174" i="1"/>
  <c r="J1174" i="1"/>
  <c r="K1173" i="1"/>
  <c r="J1173" i="1"/>
  <c r="K1172" i="1"/>
  <c r="J1172" i="1"/>
  <c r="K1171" i="1"/>
  <c r="J1171" i="1"/>
  <c r="K1170" i="1"/>
  <c r="J1170" i="1"/>
  <c r="K1169" i="1"/>
  <c r="J1169" i="1"/>
  <c r="K1168" i="1"/>
  <c r="J1168" i="1"/>
  <c r="K1167" i="1"/>
  <c r="J1167" i="1"/>
  <c r="K1166" i="1"/>
  <c r="J1166" i="1"/>
  <c r="K1165" i="1"/>
  <c r="J1165" i="1"/>
  <c r="K1164" i="1"/>
  <c r="J1164" i="1"/>
  <c r="K1163" i="1"/>
  <c r="J1163" i="1"/>
  <c r="K1162" i="1"/>
  <c r="J1162" i="1"/>
  <c r="K1161" i="1"/>
  <c r="J1161" i="1"/>
  <c r="K1160" i="1"/>
  <c r="J1160" i="1"/>
  <c r="K1159" i="1"/>
  <c r="J1159" i="1"/>
  <c r="K1158" i="1"/>
  <c r="J1158" i="1"/>
  <c r="K1157" i="1"/>
  <c r="J1157" i="1"/>
  <c r="K1156" i="1"/>
  <c r="J1156" i="1"/>
  <c r="K1155" i="1"/>
  <c r="J1155" i="1"/>
  <c r="K1154" i="1"/>
  <c r="J1154" i="1"/>
  <c r="K1153" i="1"/>
  <c r="J1153" i="1"/>
  <c r="K1152" i="1"/>
  <c r="J1152" i="1"/>
  <c r="K1151" i="1"/>
  <c r="J1151" i="1"/>
  <c r="K1150" i="1"/>
  <c r="J1150" i="1"/>
  <c r="K1149" i="1"/>
  <c r="J1149" i="1"/>
  <c r="K1148" i="1"/>
  <c r="J1148" i="1"/>
  <c r="K1147" i="1"/>
  <c r="J1147" i="1"/>
  <c r="K1146" i="1"/>
  <c r="J1146" i="1"/>
  <c r="K1145" i="1"/>
  <c r="J1145" i="1"/>
  <c r="K1144" i="1"/>
  <c r="J1144" i="1"/>
  <c r="K1143" i="1"/>
  <c r="J1143" i="1"/>
  <c r="K1142" i="1"/>
  <c r="J1142" i="1"/>
  <c r="K1141" i="1"/>
  <c r="J1141" i="1"/>
  <c r="K1140" i="1"/>
  <c r="J1140" i="1"/>
  <c r="K1139" i="1"/>
  <c r="J1139" i="1"/>
  <c r="K1138" i="1"/>
  <c r="J1138" i="1"/>
  <c r="K1137" i="1"/>
  <c r="J1137" i="1"/>
  <c r="K1136" i="1"/>
  <c r="J1136" i="1"/>
  <c r="K1135" i="1"/>
  <c r="J1135" i="1"/>
  <c r="K1134" i="1"/>
  <c r="J1134" i="1"/>
  <c r="K1133" i="1"/>
  <c r="J1133" i="1"/>
  <c r="K1132" i="1"/>
  <c r="J1132" i="1"/>
  <c r="K1131" i="1"/>
  <c r="J1131" i="1"/>
  <c r="K1130" i="1"/>
  <c r="J1130" i="1"/>
  <c r="K1129" i="1"/>
  <c r="J1129" i="1"/>
  <c r="K1128" i="1"/>
  <c r="J1128" i="1"/>
  <c r="K1127" i="1"/>
  <c r="J1127" i="1"/>
  <c r="K1126" i="1"/>
  <c r="J1126" i="1"/>
  <c r="K1125" i="1"/>
  <c r="J1125" i="1"/>
  <c r="K1124" i="1"/>
  <c r="J1124" i="1"/>
  <c r="K1123" i="1"/>
  <c r="J1123" i="1"/>
  <c r="K1122" i="1"/>
  <c r="J1122" i="1"/>
  <c r="K1121" i="1"/>
  <c r="J1121" i="1"/>
  <c r="K1120" i="1"/>
  <c r="J1120" i="1"/>
  <c r="K1119" i="1"/>
  <c r="J1119" i="1"/>
  <c r="K1118" i="1"/>
  <c r="J1118" i="1"/>
  <c r="K1117" i="1"/>
  <c r="J1117" i="1"/>
  <c r="K1116" i="1"/>
  <c r="J1116" i="1"/>
  <c r="K1115" i="1"/>
  <c r="J1115" i="1"/>
  <c r="K1114" i="1"/>
  <c r="J1114" i="1"/>
  <c r="K1113" i="1"/>
  <c r="J1113" i="1"/>
  <c r="K1112" i="1"/>
  <c r="J1112" i="1"/>
  <c r="K1111" i="1"/>
  <c r="J1111" i="1"/>
  <c r="K1110" i="1"/>
  <c r="J1110" i="1"/>
  <c r="K1109" i="1"/>
  <c r="J1109" i="1"/>
  <c r="K1108" i="1"/>
  <c r="J1108" i="1"/>
  <c r="K1107" i="1"/>
  <c r="J1107" i="1"/>
  <c r="K1106" i="1"/>
  <c r="J1106" i="1"/>
  <c r="K1105" i="1"/>
  <c r="J1105" i="1"/>
  <c r="K1104" i="1"/>
  <c r="J1104" i="1"/>
  <c r="K1103" i="1"/>
  <c r="J1103" i="1"/>
  <c r="K1102" i="1"/>
  <c r="J1102" i="1"/>
  <c r="K1101" i="1"/>
  <c r="J1101" i="1"/>
  <c r="K1100" i="1"/>
  <c r="J1100" i="1"/>
  <c r="K1099" i="1"/>
  <c r="J1099" i="1"/>
  <c r="K1098" i="1"/>
  <c r="J1098" i="1"/>
  <c r="K1097" i="1"/>
  <c r="J1097" i="1"/>
  <c r="K1096" i="1"/>
  <c r="J1096" i="1"/>
  <c r="K1095" i="1"/>
  <c r="J1095" i="1"/>
  <c r="K1094" i="1"/>
  <c r="J1094" i="1"/>
  <c r="K1093" i="1"/>
  <c r="J1093" i="1"/>
  <c r="K1092" i="1"/>
  <c r="J1092" i="1"/>
  <c r="K1091" i="1"/>
  <c r="J1091" i="1"/>
  <c r="K1090" i="1"/>
  <c r="J1090" i="1"/>
  <c r="K1089" i="1"/>
  <c r="J1089" i="1"/>
  <c r="K1088" i="1"/>
  <c r="J1088" i="1"/>
  <c r="K1087" i="1"/>
  <c r="J1087" i="1"/>
  <c r="K1086" i="1"/>
  <c r="J1086" i="1"/>
  <c r="K1085" i="1"/>
  <c r="J1085" i="1"/>
  <c r="K1084" i="1"/>
  <c r="J1084" i="1"/>
  <c r="K1083" i="1"/>
  <c r="J1083" i="1"/>
  <c r="K1082" i="1"/>
  <c r="J1082" i="1"/>
  <c r="K1081" i="1"/>
  <c r="J1081" i="1"/>
  <c r="K1080" i="1"/>
  <c r="J1080" i="1"/>
  <c r="K1079" i="1"/>
  <c r="J1079" i="1"/>
  <c r="K1078" i="1"/>
  <c r="J1078" i="1"/>
  <c r="K1077" i="1"/>
  <c r="J1077" i="1"/>
  <c r="K1076" i="1"/>
  <c r="J1076" i="1"/>
  <c r="K1075" i="1"/>
  <c r="J1075" i="1"/>
  <c r="K1074" i="1"/>
  <c r="J1074" i="1"/>
  <c r="K1073" i="1"/>
  <c r="J1073" i="1"/>
  <c r="K1072" i="1"/>
  <c r="J1072" i="1"/>
  <c r="K1071" i="1"/>
  <c r="J1071" i="1"/>
  <c r="K1070" i="1"/>
  <c r="J1070" i="1"/>
  <c r="K1069" i="1"/>
  <c r="J1069" i="1"/>
  <c r="K1068" i="1"/>
  <c r="J1068" i="1"/>
  <c r="K1067" i="1"/>
  <c r="J1067" i="1"/>
  <c r="K1066" i="1"/>
  <c r="J1066" i="1"/>
  <c r="K1065" i="1"/>
  <c r="J1065" i="1"/>
  <c r="K1064" i="1"/>
  <c r="J1064" i="1"/>
  <c r="K1063" i="1"/>
  <c r="J1063" i="1"/>
  <c r="K1062" i="1"/>
  <c r="J1062" i="1"/>
  <c r="K1061" i="1"/>
  <c r="J1061" i="1"/>
  <c r="K1060" i="1"/>
  <c r="J1060" i="1"/>
  <c r="K1059" i="1"/>
  <c r="J1059" i="1"/>
  <c r="K1058" i="1"/>
  <c r="J1058" i="1"/>
  <c r="K1057" i="1"/>
  <c r="J1057" i="1"/>
  <c r="K1056" i="1"/>
  <c r="J1056" i="1"/>
  <c r="K1055" i="1"/>
  <c r="J1055" i="1"/>
  <c r="K1054" i="1"/>
  <c r="J1054" i="1"/>
  <c r="K1053" i="1"/>
  <c r="J1053" i="1"/>
  <c r="K1052" i="1"/>
  <c r="J1052" i="1"/>
  <c r="K1051" i="1"/>
  <c r="J1051" i="1"/>
  <c r="K1050" i="1"/>
  <c r="J1050" i="1"/>
  <c r="K1049" i="1"/>
  <c r="J1049" i="1"/>
  <c r="K1048" i="1"/>
  <c r="J1048" i="1"/>
  <c r="K1047" i="1"/>
  <c r="J1047" i="1"/>
  <c r="K1046" i="1"/>
  <c r="J1046" i="1"/>
  <c r="K1045" i="1"/>
  <c r="J1045" i="1"/>
  <c r="K1044" i="1"/>
  <c r="J1044" i="1"/>
  <c r="K1043" i="1"/>
  <c r="J1043" i="1"/>
  <c r="K1042" i="1"/>
  <c r="J1042" i="1"/>
  <c r="K1041" i="1"/>
  <c r="J1041" i="1"/>
  <c r="K1040" i="1"/>
  <c r="J1040" i="1"/>
  <c r="K1039" i="1"/>
  <c r="J1039" i="1"/>
  <c r="K1038" i="1"/>
  <c r="J1038" i="1"/>
  <c r="K1037" i="1"/>
  <c r="J1037" i="1"/>
  <c r="K1036" i="1"/>
  <c r="J1036" i="1"/>
  <c r="K1035" i="1"/>
  <c r="J1035" i="1"/>
  <c r="K1034" i="1"/>
  <c r="J1034" i="1"/>
  <c r="K1033" i="1"/>
  <c r="J1033" i="1"/>
  <c r="K1032" i="1"/>
  <c r="J1032" i="1"/>
  <c r="K1031" i="1"/>
  <c r="J1031" i="1"/>
  <c r="K1030" i="1"/>
  <c r="J1030" i="1"/>
  <c r="K1029" i="1"/>
  <c r="J1029" i="1"/>
  <c r="K1028" i="1"/>
  <c r="J1028" i="1"/>
  <c r="K1027" i="1"/>
  <c r="J1027" i="1"/>
  <c r="K1026" i="1"/>
  <c r="J1026" i="1"/>
  <c r="K1025" i="1"/>
  <c r="J1025" i="1"/>
  <c r="K1024" i="1"/>
  <c r="J1024" i="1"/>
  <c r="K1023" i="1"/>
  <c r="J1023" i="1"/>
  <c r="K1022" i="1"/>
  <c r="J1022" i="1"/>
  <c r="K1021" i="1"/>
  <c r="J1021" i="1"/>
  <c r="K1020" i="1"/>
  <c r="J1020" i="1"/>
  <c r="K1019" i="1"/>
  <c r="J1019" i="1"/>
  <c r="K1018" i="1"/>
  <c r="J1018" i="1"/>
  <c r="K1017" i="1"/>
  <c r="J1017" i="1"/>
  <c r="K1016" i="1"/>
  <c r="J1016" i="1"/>
  <c r="K1015" i="1"/>
  <c r="J1015" i="1"/>
  <c r="K1014" i="1"/>
  <c r="J1014" i="1"/>
  <c r="K1013" i="1"/>
  <c r="J1013" i="1"/>
  <c r="K1012" i="1"/>
  <c r="J1012" i="1"/>
  <c r="K1011" i="1"/>
  <c r="J1011" i="1"/>
  <c r="K1010" i="1"/>
  <c r="J1010" i="1"/>
  <c r="K1009" i="1"/>
  <c r="J1009" i="1"/>
  <c r="K1008" i="1"/>
  <c r="J1008" i="1"/>
  <c r="K1007" i="1"/>
  <c r="J1007" i="1"/>
  <c r="K1006" i="1"/>
  <c r="J1006" i="1"/>
  <c r="K1005" i="1"/>
  <c r="J1005" i="1"/>
  <c r="K1004" i="1"/>
  <c r="J1004" i="1"/>
  <c r="K1003" i="1"/>
  <c r="J1003" i="1"/>
  <c r="K1002" i="1"/>
  <c r="J1002" i="1"/>
  <c r="K1001" i="1"/>
  <c r="J1001" i="1"/>
  <c r="K1000" i="1"/>
  <c r="J1000" i="1"/>
  <c r="K999" i="1"/>
  <c r="J999" i="1"/>
  <c r="K998" i="1"/>
  <c r="J998" i="1"/>
  <c r="K997" i="1"/>
  <c r="J997" i="1"/>
  <c r="K996" i="1"/>
  <c r="J996" i="1"/>
  <c r="K995" i="1"/>
  <c r="J995" i="1"/>
  <c r="K994" i="1"/>
  <c r="J994" i="1"/>
  <c r="K993" i="1"/>
  <c r="J993" i="1"/>
  <c r="K992" i="1"/>
  <c r="J992" i="1"/>
  <c r="K991" i="1"/>
  <c r="J991" i="1"/>
  <c r="K990" i="1"/>
  <c r="J990" i="1"/>
  <c r="K989" i="1"/>
  <c r="J989" i="1"/>
  <c r="K988" i="1"/>
  <c r="J988" i="1"/>
  <c r="K987" i="1"/>
  <c r="J987" i="1"/>
  <c r="K986" i="1"/>
  <c r="J986" i="1"/>
  <c r="K985" i="1"/>
  <c r="J985" i="1"/>
  <c r="K984" i="1"/>
  <c r="J984" i="1"/>
  <c r="K983" i="1"/>
  <c r="J983" i="1"/>
  <c r="K982" i="1"/>
  <c r="J982" i="1"/>
  <c r="K981" i="1"/>
  <c r="J981" i="1"/>
  <c r="K980" i="1"/>
  <c r="J980" i="1"/>
  <c r="K979" i="1"/>
  <c r="J979" i="1"/>
  <c r="K978" i="1"/>
  <c r="J978" i="1"/>
  <c r="K977" i="1"/>
  <c r="J977" i="1"/>
  <c r="K976" i="1"/>
  <c r="J976" i="1"/>
  <c r="K975" i="1"/>
  <c r="J975" i="1"/>
  <c r="K974" i="1"/>
  <c r="J974" i="1"/>
  <c r="K973" i="1"/>
  <c r="J973" i="1"/>
  <c r="K972" i="1"/>
  <c r="J972" i="1"/>
  <c r="K971" i="1"/>
  <c r="J971" i="1"/>
  <c r="K970" i="1"/>
  <c r="J970" i="1"/>
  <c r="K969" i="1"/>
  <c r="J969" i="1"/>
  <c r="K968" i="1"/>
  <c r="J968" i="1"/>
  <c r="K967" i="1"/>
  <c r="J967" i="1"/>
  <c r="K966" i="1"/>
  <c r="J966" i="1"/>
  <c r="K965" i="1"/>
  <c r="J965" i="1"/>
  <c r="K964" i="1"/>
  <c r="J964" i="1"/>
  <c r="K963" i="1"/>
  <c r="J963" i="1"/>
  <c r="K962" i="1"/>
  <c r="J962" i="1"/>
  <c r="K961" i="1"/>
  <c r="J961" i="1"/>
  <c r="K960" i="1"/>
  <c r="J960" i="1"/>
  <c r="K959" i="1"/>
  <c r="J959" i="1"/>
  <c r="K958" i="1"/>
  <c r="J958" i="1"/>
  <c r="K957" i="1"/>
  <c r="J957" i="1"/>
  <c r="K956" i="1"/>
  <c r="J956" i="1"/>
  <c r="K955" i="1"/>
  <c r="J955" i="1"/>
  <c r="K954" i="1"/>
  <c r="J954" i="1"/>
  <c r="K953" i="1"/>
  <c r="J953" i="1"/>
  <c r="K952" i="1"/>
  <c r="J952" i="1"/>
  <c r="K951" i="1"/>
  <c r="J951" i="1"/>
  <c r="K950" i="1"/>
  <c r="J950" i="1"/>
  <c r="K949" i="1"/>
  <c r="J949" i="1"/>
  <c r="K948" i="1"/>
  <c r="J948" i="1"/>
  <c r="K947" i="1"/>
  <c r="J947" i="1"/>
  <c r="K946" i="1"/>
  <c r="J946" i="1"/>
  <c r="K945" i="1"/>
  <c r="J945" i="1"/>
  <c r="K944" i="1"/>
  <c r="J944" i="1"/>
  <c r="K943" i="1"/>
  <c r="J943" i="1"/>
  <c r="K942" i="1"/>
  <c r="J942" i="1"/>
  <c r="K941" i="1"/>
  <c r="J941" i="1"/>
  <c r="K940" i="1"/>
  <c r="J940" i="1"/>
  <c r="K939" i="1"/>
  <c r="J939" i="1"/>
  <c r="K938" i="1"/>
  <c r="J938" i="1"/>
  <c r="K937" i="1"/>
  <c r="J937" i="1"/>
  <c r="K936" i="1"/>
  <c r="J936" i="1"/>
  <c r="K935" i="1"/>
  <c r="J935" i="1"/>
  <c r="K934" i="1"/>
  <c r="J934" i="1"/>
  <c r="K933" i="1"/>
  <c r="J933" i="1"/>
  <c r="K932" i="1"/>
  <c r="J932" i="1"/>
  <c r="K931" i="1"/>
  <c r="J931" i="1"/>
  <c r="K930" i="1"/>
  <c r="J930" i="1"/>
  <c r="K929" i="1"/>
  <c r="J929" i="1"/>
  <c r="K928" i="1"/>
  <c r="J928" i="1"/>
  <c r="K927" i="1"/>
  <c r="J927" i="1"/>
  <c r="K926" i="1"/>
  <c r="J926" i="1"/>
  <c r="K925" i="1"/>
  <c r="J925" i="1"/>
  <c r="K924" i="1"/>
  <c r="J924" i="1"/>
  <c r="K923" i="1"/>
  <c r="J923" i="1"/>
  <c r="K922" i="1"/>
  <c r="J922" i="1"/>
  <c r="K921" i="1"/>
  <c r="J921" i="1"/>
  <c r="K920" i="1"/>
  <c r="J920" i="1"/>
  <c r="K919" i="1"/>
  <c r="J919" i="1"/>
  <c r="K918" i="1"/>
  <c r="J918" i="1"/>
  <c r="K917" i="1"/>
  <c r="J917" i="1"/>
  <c r="K916" i="1"/>
  <c r="J916" i="1"/>
  <c r="K915" i="1"/>
  <c r="J915" i="1"/>
  <c r="K914" i="1"/>
  <c r="J914" i="1"/>
  <c r="K913" i="1"/>
  <c r="J913" i="1"/>
  <c r="K912" i="1"/>
  <c r="J912" i="1"/>
  <c r="K911" i="1"/>
  <c r="J911" i="1"/>
  <c r="K910" i="1"/>
  <c r="J910" i="1"/>
  <c r="K909" i="1"/>
  <c r="J909" i="1"/>
  <c r="K908" i="1"/>
  <c r="J908" i="1"/>
  <c r="K907" i="1"/>
  <c r="J907" i="1"/>
  <c r="K906" i="1"/>
  <c r="J906" i="1"/>
  <c r="K905" i="1"/>
  <c r="J905" i="1"/>
  <c r="K904" i="1"/>
  <c r="J904" i="1"/>
  <c r="K903" i="1"/>
  <c r="J903" i="1"/>
  <c r="K902" i="1"/>
  <c r="J902" i="1"/>
  <c r="K901" i="1"/>
  <c r="J901" i="1"/>
  <c r="K900" i="1"/>
  <c r="J900" i="1"/>
  <c r="K899" i="1"/>
  <c r="J899" i="1"/>
  <c r="K898" i="1"/>
  <c r="J898" i="1"/>
  <c r="K897" i="1"/>
  <c r="J897" i="1"/>
  <c r="K896" i="1"/>
  <c r="J896" i="1"/>
  <c r="K895" i="1"/>
  <c r="J895" i="1"/>
  <c r="K894" i="1"/>
  <c r="J894" i="1"/>
  <c r="K893" i="1"/>
  <c r="J893" i="1"/>
  <c r="K892" i="1"/>
  <c r="J892" i="1"/>
  <c r="K891" i="1"/>
  <c r="J891" i="1"/>
  <c r="K890" i="1"/>
  <c r="J890" i="1"/>
  <c r="K889" i="1"/>
  <c r="J889" i="1"/>
  <c r="K888" i="1"/>
  <c r="J888" i="1"/>
  <c r="K887" i="1"/>
  <c r="J887" i="1"/>
  <c r="K886" i="1"/>
  <c r="J886" i="1"/>
  <c r="K885" i="1"/>
  <c r="J885" i="1"/>
  <c r="K884" i="1"/>
  <c r="J884" i="1"/>
  <c r="K883" i="1"/>
  <c r="J883" i="1"/>
  <c r="K882" i="1"/>
  <c r="J882" i="1"/>
  <c r="K881" i="1"/>
  <c r="J881" i="1"/>
  <c r="K880" i="1"/>
  <c r="J880" i="1"/>
  <c r="K879" i="1"/>
  <c r="J879" i="1"/>
  <c r="K878" i="1"/>
  <c r="J878" i="1"/>
  <c r="K877" i="1"/>
  <c r="J877" i="1"/>
  <c r="K876" i="1"/>
  <c r="J876" i="1"/>
  <c r="K875" i="1"/>
  <c r="J875" i="1"/>
  <c r="K874" i="1"/>
  <c r="J874" i="1"/>
  <c r="K873" i="1"/>
  <c r="J873" i="1"/>
  <c r="K872" i="1"/>
  <c r="J872" i="1"/>
  <c r="K871" i="1"/>
  <c r="J871" i="1"/>
  <c r="K870" i="1"/>
  <c r="J870" i="1"/>
  <c r="K869" i="1"/>
  <c r="J869" i="1"/>
  <c r="K868" i="1"/>
  <c r="J868" i="1"/>
  <c r="K867" i="1"/>
  <c r="J867" i="1"/>
  <c r="K866" i="1"/>
  <c r="J866" i="1"/>
  <c r="K865" i="1"/>
  <c r="J865" i="1"/>
  <c r="K864" i="1"/>
  <c r="J864" i="1"/>
  <c r="K863" i="1"/>
  <c r="J863" i="1"/>
  <c r="K862" i="1"/>
  <c r="J862" i="1"/>
  <c r="K861" i="1"/>
  <c r="J861" i="1"/>
  <c r="K860" i="1"/>
  <c r="J860" i="1"/>
  <c r="K859" i="1"/>
  <c r="J859" i="1"/>
  <c r="K858" i="1"/>
  <c r="J858" i="1"/>
  <c r="K857" i="1"/>
  <c r="J857" i="1"/>
  <c r="K856" i="1"/>
  <c r="J856" i="1"/>
  <c r="K855" i="1"/>
  <c r="J855" i="1"/>
  <c r="K854" i="1"/>
  <c r="J854" i="1"/>
  <c r="K853" i="1"/>
  <c r="J853" i="1"/>
  <c r="K852" i="1"/>
  <c r="J852" i="1"/>
  <c r="K851" i="1"/>
  <c r="J851" i="1"/>
  <c r="K850" i="1"/>
  <c r="J850" i="1"/>
  <c r="K849" i="1"/>
  <c r="J849" i="1"/>
  <c r="K848" i="1"/>
  <c r="J848" i="1"/>
  <c r="K847" i="1"/>
  <c r="J847" i="1"/>
  <c r="K846" i="1"/>
  <c r="J846" i="1"/>
  <c r="K845" i="1"/>
  <c r="J845" i="1"/>
  <c r="K844" i="1"/>
  <c r="J844" i="1"/>
  <c r="K843" i="1"/>
  <c r="J843" i="1"/>
  <c r="K842" i="1"/>
  <c r="J842" i="1"/>
  <c r="K841" i="1"/>
  <c r="J841" i="1"/>
  <c r="K840" i="1"/>
  <c r="J840" i="1"/>
  <c r="K839" i="1"/>
  <c r="J839" i="1"/>
  <c r="K838" i="1"/>
  <c r="J838" i="1"/>
  <c r="K837" i="1"/>
  <c r="J837" i="1"/>
  <c r="K836" i="1"/>
  <c r="J836" i="1"/>
  <c r="K835" i="1"/>
  <c r="J835" i="1"/>
  <c r="K834" i="1"/>
  <c r="J834" i="1"/>
  <c r="K833" i="1"/>
  <c r="J833" i="1"/>
  <c r="K832" i="1"/>
  <c r="J832" i="1"/>
  <c r="K831" i="1"/>
  <c r="J831" i="1"/>
  <c r="K830" i="1"/>
  <c r="J830" i="1"/>
  <c r="K829" i="1"/>
  <c r="J829" i="1"/>
  <c r="K828" i="1"/>
  <c r="J828" i="1"/>
  <c r="K827" i="1"/>
  <c r="J827" i="1"/>
  <c r="K826" i="1"/>
  <c r="J826" i="1"/>
  <c r="K825" i="1"/>
  <c r="J825" i="1"/>
  <c r="K824" i="1"/>
  <c r="J824" i="1"/>
  <c r="K823" i="1"/>
  <c r="J823" i="1"/>
  <c r="K822" i="1"/>
  <c r="J822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K815" i="1"/>
  <c r="J815" i="1"/>
  <c r="K814" i="1"/>
  <c r="J814" i="1"/>
  <c r="K813" i="1"/>
  <c r="J813" i="1"/>
  <c r="K812" i="1"/>
  <c r="J812" i="1"/>
  <c r="K811" i="1"/>
  <c r="J811" i="1"/>
  <c r="K810" i="1"/>
  <c r="J810" i="1"/>
  <c r="K809" i="1"/>
  <c r="J809" i="1"/>
  <c r="K808" i="1"/>
  <c r="J808" i="1"/>
  <c r="K807" i="1"/>
  <c r="J807" i="1"/>
  <c r="K806" i="1"/>
  <c r="J806" i="1"/>
  <c r="K805" i="1"/>
  <c r="J805" i="1"/>
  <c r="K804" i="1"/>
  <c r="J804" i="1"/>
  <c r="K803" i="1"/>
  <c r="J803" i="1"/>
  <c r="K802" i="1"/>
  <c r="J802" i="1"/>
  <c r="K801" i="1"/>
  <c r="J801" i="1"/>
  <c r="K800" i="1"/>
  <c r="J800" i="1"/>
  <c r="K799" i="1"/>
  <c r="J799" i="1"/>
  <c r="K798" i="1"/>
  <c r="J798" i="1"/>
  <c r="K797" i="1"/>
  <c r="J797" i="1"/>
  <c r="K796" i="1"/>
  <c r="J796" i="1"/>
  <c r="K795" i="1"/>
  <c r="J795" i="1"/>
  <c r="K794" i="1"/>
  <c r="J794" i="1"/>
  <c r="K793" i="1"/>
  <c r="J793" i="1"/>
  <c r="K792" i="1"/>
  <c r="J792" i="1"/>
  <c r="K791" i="1"/>
  <c r="J791" i="1"/>
  <c r="K790" i="1"/>
  <c r="J790" i="1"/>
  <c r="K789" i="1"/>
  <c r="J789" i="1"/>
  <c r="K788" i="1"/>
  <c r="J788" i="1"/>
  <c r="K787" i="1"/>
  <c r="J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K779" i="1"/>
  <c r="J779" i="1"/>
  <c r="K778" i="1"/>
  <c r="J778" i="1"/>
  <c r="K777" i="1"/>
  <c r="J777" i="1"/>
  <c r="K776" i="1"/>
  <c r="J776" i="1"/>
  <c r="K775" i="1"/>
  <c r="J775" i="1"/>
  <c r="K774" i="1"/>
  <c r="J774" i="1"/>
  <c r="K773" i="1"/>
  <c r="J773" i="1"/>
  <c r="K772" i="1"/>
  <c r="J772" i="1"/>
  <c r="K771" i="1"/>
  <c r="J771" i="1"/>
  <c r="K770" i="1"/>
  <c r="J770" i="1"/>
  <c r="K769" i="1"/>
  <c r="J769" i="1"/>
  <c r="K768" i="1"/>
  <c r="J768" i="1"/>
  <c r="K767" i="1"/>
  <c r="J767" i="1"/>
  <c r="K766" i="1"/>
  <c r="J766" i="1"/>
  <c r="K765" i="1"/>
  <c r="J765" i="1"/>
  <c r="K764" i="1"/>
  <c r="J764" i="1"/>
  <c r="K763" i="1"/>
  <c r="J763" i="1"/>
  <c r="K762" i="1"/>
  <c r="J762" i="1"/>
  <c r="K761" i="1"/>
  <c r="J761" i="1"/>
  <c r="K760" i="1"/>
  <c r="J760" i="1"/>
  <c r="K759" i="1"/>
  <c r="J759" i="1"/>
  <c r="K758" i="1"/>
  <c r="J758" i="1"/>
  <c r="K757" i="1"/>
  <c r="J757" i="1"/>
  <c r="K756" i="1"/>
  <c r="J756" i="1"/>
  <c r="K755" i="1"/>
  <c r="J755" i="1"/>
  <c r="K754" i="1"/>
  <c r="J754" i="1"/>
  <c r="K753" i="1"/>
  <c r="J753" i="1"/>
  <c r="K752" i="1"/>
  <c r="J752" i="1"/>
  <c r="K751" i="1"/>
  <c r="J751" i="1"/>
  <c r="K750" i="1"/>
  <c r="J750" i="1"/>
  <c r="K749" i="1"/>
  <c r="J749" i="1"/>
  <c r="K748" i="1"/>
  <c r="J748" i="1"/>
  <c r="K747" i="1"/>
  <c r="J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K740" i="1"/>
  <c r="J740" i="1"/>
  <c r="K739" i="1"/>
  <c r="J739" i="1"/>
  <c r="K738" i="1"/>
  <c r="J738" i="1"/>
  <c r="K737" i="1"/>
  <c r="J737" i="1"/>
  <c r="K736" i="1"/>
  <c r="J736" i="1"/>
  <c r="K735" i="1"/>
  <c r="J735" i="1"/>
  <c r="K734" i="1"/>
  <c r="J734" i="1"/>
  <c r="K733" i="1"/>
  <c r="J733" i="1"/>
  <c r="K732" i="1"/>
  <c r="J732" i="1"/>
  <c r="K731" i="1"/>
  <c r="J731" i="1"/>
  <c r="K730" i="1"/>
  <c r="J730" i="1"/>
  <c r="K729" i="1"/>
  <c r="J729" i="1"/>
  <c r="K728" i="1"/>
  <c r="J728" i="1"/>
  <c r="K727" i="1"/>
  <c r="J727" i="1"/>
  <c r="K726" i="1"/>
  <c r="J726" i="1"/>
  <c r="K725" i="1"/>
  <c r="J725" i="1"/>
  <c r="K724" i="1"/>
  <c r="J724" i="1"/>
  <c r="K723" i="1"/>
  <c r="J723" i="1"/>
  <c r="K722" i="1"/>
  <c r="J722" i="1"/>
  <c r="K721" i="1"/>
  <c r="J721" i="1"/>
  <c r="K720" i="1"/>
  <c r="J720" i="1"/>
  <c r="K719" i="1"/>
  <c r="J719" i="1"/>
  <c r="K718" i="1"/>
  <c r="J718" i="1"/>
  <c r="K717" i="1"/>
  <c r="J717" i="1"/>
  <c r="K716" i="1"/>
  <c r="J716" i="1"/>
  <c r="K715" i="1"/>
  <c r="J715" i="1"/>
  <c r="K714" i="1"/>
  <c r="J714" i="1"/>
  <c r="K713" i="1"/>
  <c r="J713" i="1"/>
  <c r="K712" i="1"/>
  <c r="J712" i="1"/>
  <c r="K711" i="1"/>
  <c r="J711" i="1"/>
  <c r="K710" i="1"/>
  <c r="J710" i="1"/>
  <c r="K709" i="1"/>
  <c r="J709" i="1"/>
  <c r="K708" i="1"/>
  <c r="J708" i="1"/>
  <c r="K707" i="1"/>
  <c r="J707" i="1"/>
  <c r="K706" i="1"/>
  <c r="J706" i="1"/>
  <c r="K705" i="1"/>
  <c r="J705" i="1"/>
  <c r="K704" i="1"/>
  <c r="J704" i="1"/>
  <c r="K703" i="1"/>
  <c r="J703" i="1"/>
  <c r="K702" i="1"/>
  <c r="J702" i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5" i="1"/>
  <c r="J695" i="1"/>
  <c r="K694" i="1"/>
  <c r="J694" i="1"/>
  <c r="K693" i="1"/>
  <c r="J693" i="1"/>
  <c r="K692" i="1"/>
  <c r="J692" i="1"/>
  <c r="K691" i="1"/>
  <c r="J691" i="1"/>
  <c r="K690" i="1"/>
  <c r="J690" i="1"/>
  <c r="K689" i="1"/>
  <c r="J689" i="1"/>
  <c r="K688" i="1"/>
  <c r="J688" i="1"/>
  <c r="K687" i="1"/>
  <c r="J687" i="1"/>
  <c r="K686" i="1"/>
  <c r="J686" i="1"/>
  <c r="K685" i="1"/>
  <c r="J685" i="1"/>
  <c r="K684" i="1"/>
  <c r="J684" i="1"/>
  <c r="K683" i="1"/>
  <c r="J683" i="1"/>
  <c r="K682" i="1"/>
  <c r="J682" i="1"/>
  <c r="K681" i="1"/>
  <c r="J681" i="1"/>
  <c r="K680" i="1"/>
  <c r="J680" i="1"/>
  <c r="K679" i="1"/>
  <c r="J679" i="1"/>
  <c r="K678" i="1"/>
  <c r="J678" i="1"/>
  <c r="K677" i="1"/>
  <c r="J677" i="1"/>
  <c r="K676" i="1"/>
  <c r="J676" i="1"/>
  <c r="K675" i="1"/>
  <c r="J675" i="1"/>
  <c r="K674" i="1"/>
  <c r="J674" i="1"/>
  <c r="K673" i="1"/>
  <c r="J673" i="1"/>
  <c r="K672" i="1"/>
  <c r="J672" i="1"/>
  <c r="K671" i="1"/>
  <c r="J671" i="1"/>
  <c r="K670" i="1"/>
  <c r="J670" i="1"/>
  <c r="K669" i="1"/>
  <c r="J669" i="1"/>
  <c r="K668" i="1"/>
  <c r="J668" i="1"/>
  <c r="K667" i="1"/>
  <c r="J667" i="1"/>
  <c r="K666" i="1"/>
  <c r="J666" i="1"/>
  <c r="K665" i="1"/>
  <c r="J665" i="1"/>
  <c r="K664" i="1"/>
  <c r="J664" i="1"/>
  <c r="K663" i="1"/>
  <c r="J663" i="1"/>
  <c r="K662" i="1"/>
  <c r="J662" i="1"/>
  <c r="K661" i="1"/>
  <c r="J661" i="1"/>
  <c r="K660" i="1"/>
  <c r="J660" i="1"/>
  <c r="K659" i="1"/>
  <c r="J659" i="1"/>
  <c r="K658" i="1"/>
  <c r="J658" i="1"/>
  <c r="K657" i="1"/>
  <c r="J657" i="1"/>
  <c r="K656" i="1"/>
  <c r="J656" i="1"/>
  <c r="K655" i="1"/>
  <c r="J655" i="1"/>
  <c r="K654" i="1"/>
  <c r="J654" i="1"/>
  <c r="K653" i="1"/>
  <c r="J653" i="1"/>
  <c r="K652" i="1"/>
  <c r="J652" i="1"/>
  <c r="K651" i="1"/>
  <c r="J651" i="1"/>
  <c r="K650" i="1"/>
  <c r="J650" i="1"/>
  <c r="K649" i="1"/>
  <c r="J649" i="1"/>
  <c r="K648" i="1"/>
  <c r="J648" i="1"/>
  <c r="K647" i="1"/>
  <c r="J647" i="1"/>
  <c r="K646" i="1"/>
  <c r="J646" i="1"/>
  <c r="K645" i="1"/>
  <c r="J645" i="1"/>
  <c r="K644" i="1"/>
  <c r="J644" i="1"/>
  <c r="K643" i="1"/>
  <c r="J643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K635" i="1"/>
  <c r="J635" i="1"/>
  <c r="K634" i="1"/>
  <c r="J634" i="1"/>
  <c r="K633" i="1"/>
  <c r="J633" i="1"/>
  <c r="K632" i="1"/>
  <c r="J632" i="1"/>
  <c r="K631" i="1"/>
  <c r="J631" i="1"/>
  <c r="K630" i="1"/>
  <c r="J630" i="1"/>
  <c r="K629" i="1"/>
  <c r="J629" i="1"/>
  <c r="K628" i="1"/>
  <c r="J628" i="1"/>
  <c r="K627" i="1"/>
  <c r="J627" i="1"/>
  <c r="K626" i="1"/>
  <c r="J626" i="1"/>
  <c r="K625" i="1"/>
  <c r="J625" i="1"/>
  <c r="K624" i="1"/>
  <c r="J624" i="1"/>
  <c r="K623" i="1"/>
  <c r="J623" i="1"/>
  <c r="K622" i="1"/>
  <c r="J622" i="1"/>
  <c r="K621" i="1"/>
  <c r="J621" i="1"/>
  <c r="K620" i="1"/>
  <c r="J620" i="1"/>
  <c r="K619" i="1"/>
  <c r="J619" i="1"/>
  <c r="K618" i="1"/>
  <c r="J618" i="1"/>
  <c r="K617" i="1"/>
  <c r="J617" i="1"/>
  <c r="K616" i="1"/>
  <c r="J616" i="1"/>
  <c r="K615" i="1"/>
  <c r="J615" i="1"/>
  <c r="K614" i="1"/>
  <c r="J614" i="1"/>
  <c r="K613" i="1"/>
  <c r="J613" i="1"/>
  <c r="K612" i="1"/>
  <c r="J612" i="1"/>
  <c r="K611" i="1"/>
  <c r="J611" i="1"/>
  <c r="K610" i="1"/>
  <c r="J610" i="1"/>
  <c r="K609" i="1"/>
  <c r="J609" i="1"/>
  <c r="K608" i="1"/>
  <c r="J608" i="1"/>
  <c r="K607" i="1"/>
  <c r="J607" i="1"/>
  <c r="K606" i="1"/>
  <c r="J606" i="1"/>
  <c r="K605" i="1"/>
  <c r="J605" i="1"/>
  <c r="K604" i="1"/>
  <c r="J604" i="1"/>
  <c r="K603" i="1"/>
  <c r="J603" i="1"/>
  <c r="K602" i="1"/>
  <c r="J602" i="1"/>
  <c r="K601" i="1"/>
  <c r="J601" i="1"/>
  <c r="K600" i="1"/>
  <c r="J600" i="1"/>
  <c r="K599" i="1"/>
  <c r="J599" i="1"/>
  <c r="K598" i="1"/>
  <c r="J598" i="1"/>
  <c r="K597" i="1"/>
  <c r="J597" i="1"/>
  <c r="K596" i="1"/>
  <c r="J596" i="1"/>
  <c r="K595" i="1"/>
  <c r="J595" i="1"/>
  <c r="K594" i="1"/>
  <c r="J594" i="1"/>
  <c r="K593" i="1"/>
  <c r="J593" i="1"/>
  <c r="K592" i="1"/>
  <c r="J592" i="1"/>
  <c r="K591" i="1"/>
  <c r="J591" i="1"/>
  <c r="K590" i="1"/>
  <c r="J590" i="1"/>
  <c r="K589" i="1"/>
  <c r="J589" i="1"/>
  <c r="K588" i="1"/>
  <c r="J588" i="1"/>
  <c r="K587" i="1"/>
  <c r="J587" i="1"/>
  <c r="K586" i="1"/>
  <c r="J586" i="1"/>
  <c r="K585" i="1"/>
  <c r="J585" i="1"/>
  <c r="K584" i="1"/>
  <c r="J584" i="1"/>
  <c r="K583" i="1"/>
  <c r="J583" i="1"/>
  <c r="K582" i="1"/>
  <c r="J582" i="1"/>
  <c r="K581" i="1"/>
  <c r="J581" i="1"/>
  <c r="K580" i="1"/>
  <c r="J580" i="1"/>
  <c r="K579" i="1"/>
  <c r="J579" i="1"/>
  <c r="K578" i="1"/>
  <c r="J578" i="1"/>
  <c r="K577" i="1"/>
  <c r="J577" i="1"/>
  <c r="K576" i="1"/>
  <c r="J576" i="1"/>
  <c r="K575" i="1"/>
  <c r="J575" i="1"/>
  <c r="K574" i="1"/>
  <c r="J574" i="1"/>
  <c r="K573" i="1"/>
  <c r="J573" i="1"/>
  <c r="K572" i="1"/>
  <c r="J572" i="1"/>
  <c r="K571" i="1"/>
  <c r="J571" i="1"/>
  <c r="K570" i="1"/>
  <c r="J570" i="1"/>
  <c r="K569" i="1"/>
  <c r="J569" i="1"/>
  <c r="K568" i="1"/>
  <c r="J568" i="1"/>
  <c r="K567" i="1"/>
  <c r="J567" i="1"/>
  <c r="K566" i="1"/>
  <c r="J566" i="1"/>
  <c r="K565" i="1"/>
  <c r="J565" i="1"/>
  <c r="K564" i="1"/>
  <c r="J564" i="1"/>
  <c r="K563" i="1"/>
  <c r="J563" i="1"/>
  <c r="K562" i="1"/>
  <c r="J562" i="1"/>
  <c r="K561" i="1"/>
  <c r="J561" i="1"/>
  <c r="K560" i="1"/>
  <c r="J560" i="1"/>
  <c r="K559" i="1"/>
  <c r="J559" i="1"/>
  <c r="K558" i="1"/>
  <c r="J558" i="1"/>
  <c r="K557" i="1"/>
  <c r="J557" i="1"/>
  <c r="K556" i="1"/>
  <c r="J556" i="1"/>
  <c r="K555" i="1"/>
  <c r="J555" i="1"/>
  <c r="K554" i="1"/>
  <c r="J554" i="1"/>
  <c r="K553" i="1"/>
  <c r="J553" i="1"/>
  <c r="K552" i="1"/>
  <c r="J552" i="1"/>
  <c r="K551" i="1"/>
  <c r="J551" i="1"/>
  <c r="K550" i="1"/>
  <c r="J550" i="1"/>
  <c r="K549" i="1"/>
  <c r="J549" i="1"/>
  <c r="K548" i="1"/>
  <c r="J548" i="1"/>
  <c r="K547" i="1"/>
  <c r="J547" i="1"/>
  <c r="K546" i="1"/>
  <c r="J546" i="1"/>
  <c r="K545" i="1"/>
  <c r="J545" i="1"/>
  <c r="K544" i="1"/>
  <c r="J544" i="1"/>
  <c r="K543" i="1"/>
  <c r="J543" i="1"/>
  <c r="K542" i="1"/>
  <c r="J542" i="1"/>
  <c r="K541" i="1"/>
  <c r="J541" i="1"/>
  <c r="K540" i="1"/>
  <c r="J540" i="1"/>
  <c r="K539" i="1"/>
  <c r="J539" i="1"/>
  <c r="K538" i="1"/>
  <c r="J538" i="1"/>
  <c r="K537" i="1"/>
  <c r="J537" i="1"/>
  <c r="K536" i="1"/>
  <c r="J536" i="1"/>
  <c r="K535" i="1"/>
  <c r="J535" i="1"/>
  <c r="K534" i="1"/>
  <c r="J534" i="1"/>
  <c r="K533" i="1"/>
  <c r="J533" i="1"/>
  <c r="K532" i="1"/>
  <c r="J532" i="1"/>
  <c r="K531" i="1"/>
  <c r="J531" i="1"/>
  <c r="K530" i="1"/>
  <c r="J530" i="1"/>
  <c r="K529" i="1"/>
  <c r="J529" i="1"/>
  <c r="K528" i="1"/>
  <c r="J528" i="1"/>
  <c r="K527" i="1"/>
  <c r="J527" i="1"/>
  <c r="K526" i="1"/>
  <c r="J526" i="1"/>
  <c r="K525" i="1"/>
  <c r="J525" i="1"/>
  <c r="K524" i="1"/>
  <c r="J524" i="1"/>
  <c r="K523" i="1"/>
  <c r="J523" i="1"/>
  <c r="K522" i="1"/>
  <c r="J522" i="1"/>
  <c r="K521" i="1"/>
  <c r="J521" i="1"/>
  <c r="K520" i="1"/>
  <c r="J520" i="1"/>
  <c r="K519" i="1"/>
  <c r="J519" i="1"/>
  <c r="K518" i="1"/>
  <c r="J518" i="1"/>
  <c r="K517" i="1"/>
  <c r="J517" i="1"/>
  <c r="K516" i="1"/>
  <c r="J516" i="1"/>
  <c r="K515" i="1"/>
  <c r="J515" i="1"/>
  <c r="K514" i="1"/>
  <c r="J514" i="1"/>
  <c r="K513" i="1"/>
  <c r="J513" i="1"/>
  <c r="K512" i="1"/>
  <c r="J512" i="1"/>
  <c r="K511" i="1"/>
  <c r="J511" i="1"/>
  <c r="K510" i="1"/>
  <c r="J510" i="1"/>
  <c r="K509" i="1"/>
  <c r="J509" i="1"/>
  <c r="K508" i="1"/>
  <c r="J508" i="1"/>
  <c r="K507" i="1"/>
  <c r="J507" i="1"/>
  <c r="K506" i="1"/>
  <c r="J506" i="1"/>
  <c r="K505" i="1"/>
  <c r="J505" i="1"/>
  <c r="K504" i="1"/>
  <c r="J504" i="1"/>
  <c r="K503" i="1"/>
  <c r="J503" i="1"/>
  <c r="K502" i="1"/>
  <c r="J502" i="1"/>
  <c r="K501" i="1"/>
  <c r="J501" i="1"/>
  <c r="K500" i="1"/>
  <c r="J500" i="1"/>
  <c r="K499" i="1"/>
  <c r="J499" i="1"/>
  <c r="K498" i="1"/>
  <c r="J498" i="1"/>
  <c r="K497" i="1"/>
  <c r="J497" i="1"/>
  <c r="K496" i="1"/>
  <c r="J496" i="1"/>
  <c r="K495" i="1"/>
  <c r="J495" i="1"/>
  <c r="K494" i="1"/>
  <c r="J494" i="1"/>
  <c r="K493" i="1"/>
  <c r="J493" i="1"/>
  <c r="K492" i="1"/>
  <c r="J492" i="1"/>
  <c r="K491" i="1"/>
  <c r="J491" i="1"/>
  <c r="K490" i="1"/>
  <c r="J490" i="1"/>
  <c r="K489" i="1"/>
  <c r="J489" i="1"/>
  <c r="K488" i="1"/>
  <c r="J488" i="1"/>
  <c r="K487" i="1"/>
  <c r="J487" i="1"/>
  <c r="K486" i="1"/>
  <c r="J486" i="1"/>
  <c r="K485" i="1"/>
  <c r="J485" i="1"/>
  <c r="K484" i="1"/>
  <c r="J484" i="1"/>
  <c r="K483" i="1"/>
  <c r="J483" i="1"/>
  <c r="K482" i="1"/>
  <c r="J482" i="1"/>
  <c r="K481" i="1"/>
  <c r="J481" i="1"/>
  <c r="K480" i="1"/>
  <c r="J480" i="1"/>
  <c r="K479" i="1"/>
  <c r="J479" i="1"/>
  <c r="K478" i="1"/>
  <c r="J478" i="1"/>
  <c r="K477" i="1"/>
  <c r="J477" i="1"/>
  <c r="K476" i="1"/>
  <c r="J476" i="1"/>
  <c r="K475" i="1"/>
  <c r="J475" i="1"/>
  <c r="K474" i="1"/>
  <c r="J474" i="1"/>
  <c r="K473" i="1"/>
  <c r="J473" i="1"/>
  <c r="K472" i="1"/>
  <c r="J472" i="1"/>
  <c r="K471" i="1"/>
  <c r="J471" i="1"/>
  <c r="K470" i="1"/>
  <c r="J470" i="1"/>
  <c r="K469" i="1"/>
  <c r="J469" i="1"/>
  <c r="K468" i="1"/>
  <c r="J468" i="1"/>
  <c r="K467" i="1"/>
  <c r="J467" i="1"/>
  <c r="K466" i="1"/>
  <c r="J466" i="1"/>
  <c r="K465" i="1"/>
  <c r="J465" i="1"/>
  <c r="K464" i="1"/>
  <c r="J464" i="1"/>
  <c r="K463" i="1"/>
  <c r="J463" i="1"/>
  <c r="K462" i="1"/>
  <c r="J462" i="1"/>
  <c r="K461" i="1"/>
  <c r="J461" i="1"/>
  <c r="K460" i="1"/>
  <c r="J460" i="1"/>
  <c r="K459" i="1"/>
  <c r="J459" i="1"/>
  <c r="K458" i="1"/>
  <c r="J458" i="1"/>
  <c r="K457" i="1"/>
  <c r="J457" i="1"/>
  <c r="K456" i="1"/>
  <c r="J456" i="1"/>
  <c r="K455" i="1"/>
  <c r="J455" i="1"/>
  <c r="K454" i="1"/>
  <c r="J454" i="1"/>
  <c r="K453" i="1"/>
  <c r="J453" i="1"/>
  <c r="K452" i="1"/>
  <c r="J452" i="1"/>
  <c r="K451" i="1"/>
  <c r="J451" i="1"/>
  <c r="K450" i="1"/>
  <c r="J450" i="1"/>
  <c r="K449" i="1"/>
  <c r="J449" i="1"/>
  <c r="K448" i="1"/>
  <c r="J448" i="1"/>
  <c r="K447" i="1"/>
  <c r="J447" i="1"/>
  <c r="K446" i="1"/>
  <c r="J446" i="1"/>
  <c r="K445" i="1"/>
  <c r="J445" i="1"/>
  <c r="K444" i="1"/>
  <c r="J444" i="1"/>
  <c r="K443" i="1"/>
  <c r="J443" i="1"/>
  <c r="K442" i="1"/>
  <c r="J442" i="1"/>
  <c r="K441" i="1"/>
  <c r="J441" i="1"/>
  <c r="K440" i="1"/>
  <c r="J440" i="1"/>
  <c r="K439" i="1"/>
  <c r="J439" i="1"/>
  <c r="K438" i="1"/>
  <c r="J438" i="1"/>
  <c r="K437" i="1"/>
  <c r="J437" i="1"/>
  <c r="K436" i="1"/>
  <c r="J436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K429" i="1"/>
  <c r="J429" i="1"/>
  <c r="K428" i="1"/>
  <c r="J428" i="1"/>
  <c r="K427" i="1"/>
  <c r="J427" i="1"/>
  <c r="K426" i="1"/>
  <c r="J426" i="1"/>
  <c r="K425" i="1"/>
  <c r="J425" i="1"/>
  <c r="K424" i="1"/>
  <c r="J424" i="1"/>
  <c r="K423" i="1"/>
  <c r="J423" i="1"/>
  <c r="K422" i="1"/>
  <c r="J422" i="1"/>
  <c r="K421" i="1"/>
  <c r="J421" i="1"/>
  <c r="K420" i="1"/>
  <c r="J420" i="1"/>
  <c r="K419" i="1"/>
  <c r="J419" i="1"/>
  <c r="K418" i="1"/>
  <c r="J418" i="1"/>
  <c r="K417" i="1"/>
  <c r="J417" i="1"/>
  <c r="K416" i="1"/>
  <c r="J416" i="1"/>
  <c r="K415" i="1"/>
  <c r="J415" i="1"/>
  <c r="K414" i="1"/>
  <c r="J414" i="1"/>
  <c r="K413" i="1"/>
  <c r="J413" i="1"/>
  <c r="K412" i="1"/>
  <c r="J412" i="1"/>
  <c r="K411" i="1"/>
  <c r="J411" i="1"/>
  <c r="K410" i="1"/>
  <c r="J410" i="1"/>
  <c r="K409" i="1"/>
  <c r="J409" i="1"/>
  <c r="K408" i="1"/>
  <c r="J408" i="1"/>
  <c r="K407" i="1"/>
  <c r="J407" i="1"/>
  <c r="K406" i="1"/>
  <c r="J406" i="1"/>
  <c r="K405" i="1"/>
  <c r="J405" i="1"/>
  <c r="K404" i="1"/>
  <c r="J404" i="1"/>
  <c r="K403" i="1"/>
  <c r="J403" i="1"/>
  <c r="K402" i="1"/>
  <c r="J402" i="1"/>
  <c r="K401" i="1"/>
  <c r="J401" i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K393" i="1"/>
  <c r="J39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K385" i="1"/>
  <c r="J385" i="1"/>
  <c r="K384" i="1"/>
  <c r="J384" i="1"/>
  <c r="K383" i="1"/>
  <c r="J383" i="1"/>
  <c r="K382" i="1"/>
  <c r="J382" i="1"/>
  <c r="K381" i="1"/>
  <c r="J381" i="1"/>
  <c r="K380" i="1"/>
  <c r="J380" i="1"/>
  <c r="K379" i="1"/>
  <c r="J379" i="1"/>
  <c r="L379" i="1" s="1"/>
  <c r="M379" i="1" s="1"/>
  <c r="K378" i="1"/>
  <c r="J378" i="1"/>
  <c r="K377" i="1"/>
  <c r="J377" i="1"/>
  <c r="K376" i="1"/>
  <c r="J376" i="1"/>
  <c r="K375" i="1"/>
  <c r="J375" i="1"/>
  <c r="K374" i="1"/>
  <c r="J374" i="1"/>
  <c r="K373" i="1"/>
  <c r="J373" i="1"/>
  <c r="K372" i="1"/>
  <c r="J372" i="1"/>
  <c r="K371" i="1"/>
  <c r="J371" i="1"/>
  <c r="K370" i="1"/>
  <c r="J370" i="1"/>
  <c r="K369" i="1"/>
  <c r="J369" i="1"/>
  <c r="K368" i="1"/>
  <c r="J368" i="1"/>
  <c r="K367" i="1"/>
  <c r="J367" i="1"/>
  <c r="L367" i="1" s="1"/>
  <c r="K366" i="1"/>
  <c r="J366" i="1"/>
  <c r="K365" i="1"/>
  <c r="J365" i="1"/>
  <c r="K364" i="1"/>
  <c r="J364" i="1"/>
  <c r="K363" i="1"/>
  <c r="J363" i="1"/>
  <c r="L363" i="1" s="1"/>
  <c r="M363" i="1" s="1"/>
  <c r="K362" i="1"/>
  <c r="J362" i="1"/>
  <c r="K361" i="1"/>
  <c r="J361" i="1"/>
  <c r="K360" i="1"/>
  <c r="J360" i="1"/>
  <c r="K359" i="1"/>
  <c r="J359" i="1"/>
  <c r="L359" i="1" s="1"/>
  <c r="K358" i="1"/>
  <c r="J358" i="1"/>
  <c r="K357" i="1"/>
  <c r="J357" i="1"/>
  <c r="K356" i="1"/>
  <c r="J356" i="1"/>
  <c r="K355" i="1"/>
  <c r="J355" i="1"/>
  <c r="L355" i="1" s="1"/>
  <c r="M355" i="1" s="1"/>
  <c r="K354" i="1"/>
  <c r="J354" i="1"/>
  <c r="K353" i="1"/>
  <c r="J353" i="1"/>
  <c r="K352" i="1"/>
  <c r="J352" i="1"/>
  <c r="K351" i="1"/>
  <c r="J351" i="1"/>
  <c r="K350" i="1"/>
  <c r="J350" i="1"/>
  <c r="K349" i="1"/>
  <c r="J349" i="1"/>
  <c r="K348" i="1"/>
  <c r="J348" i="1"/>
  <c r="K347" i="1"/>
  <c r="J347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K337" i="1"/>
  <c r="J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K329" i="1"/>
  <c r="J329" i="1"/>
  <c r="K328" i="1"/>
  <c r="J328" i="1"/>
  <c r="K327" i="1"/>
  <c r="J327" i="1"/>
  <c r="K326" i="1"/>
  <c r="J326" i="1"/>
  <c r="K325" i="1"/>
  <c r="J325" i="1"/>
  <c r="K324" i="1"/>
  <c r="J324" i="1"/>
  <c r="K323" i="1"/>
  <c r="J323" i="1"/>
  <c r="K322" i="1"/>
  <c r="J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K314" i="1"/>
  <c r="J314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K307" i="1"/>
  <c r="J307" i="1"/>
  <c r="K306" i="1"/>
  <c r="J306" i="1"/>
  <c r="K305" i="1"/>
  <c r="J305" i="1"/>
  <c r="K304" i="1"/>
  <c r="J304" i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L117" i="1" s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L109" i="1" s="1"/>
  <c r="M109" i="1" s="1"/>
  <c r="K108" i="1"/>
  <c r="J108" i="1"/>
  <c r="K107" i="1"/>
  <c r="J107" i="1"/>
  <c r="K106" i="1"/>
  <c r="J106" i="1"/>
  <c r="K105" i="1"/>
  <c r="J105" i="1"/>
  <c r="L105" i="1" s="1"/>
  <c r="M105" i="1" s="1"/>
  <c r="K104" i="1"/>
  <c r="J104" i="1"/>
  <c r="K103" i="1"/>
  <c r="J103" i="1"/>
  <c r="L103" i="1" s="1"/>
  <c r="M103" i="1" s="1"/>
  <c r="K102" i="1"/>
  <c r="J102" i="1"/>
  <c r="K101" i="1"/>
  <c r="J101" i="1"/>
  <c r="L101" i="1" s="1"/>
  <c r="M101" i="1" s="1"/>
  <c r="K100" i="1"/>
  <c r="J100" i="1"/>
  <c r="K99" i="1"/>
  <c r="J99" i="1"/>
  <c r="L99" i="1" s="1"/>
  <c r="K98" i="1"/>
  <c r="J98" i="1"/>
  <c r="K97" i="1"/>
  <c r="J97" i="1"/>
  <c r="L97" i="1" s="1"/>
  <c r="M97" i="1" s="1"/>
  <c r="K96" i="1"/>
  <c r="J96" i="1"/>
  <c r="K95" i="1"/>
  <c r="J95" i="1"/>
  <c r="L95" i="1" s="1"/>
  <c r="K94" i="1"/>
  <c r="J94" i="1"/>
  <c r="K93" i="1"/>
  <c r="J93" i="1"/>
  <c r="L93" i="1" s="1"/>
  <c r="M93" i="1" s="1"/>
  <c r="K92" i="1"/>
  <c r="J92" i="1"/>
  <c r="K91" i="1"/>
  <c r="J91" i="1"/>
  <c r="L91" i="1" s="1"/>
  <c r="M91" i="1" s="1"/>
  <c r="K90" i="1"/>
  <c r="J90" i="1"/>
  <c r="K89" i="1"/>
  <c r="J89" i="1"/>
  <c r="L89" i="1" s="1"/>
  <c r="M89" i="1" s="1"/>
  <c r="K88" i="1"/>
  <c r="J88" i="1"/>
  <c r="K87" i="1"/>
  <c r="J87" i="1"/>
  <c r="L87" i="1" s="1"/>
  <c r="M87" i="1" s="1"/>
  <c r="K86" i="1"/>
  <c r="J86" i="1"/>
  <c r="K85" i="1"/>
  <c r="J85" i="1"/>
  <c r="L85" i="1" s="1"/>
  <c r="M85" i="1" s="1"/>
  <c r="K84" i="1"/>
  <c r="J84" i="1"/>
  <c r="K83" i="1"/>
  <c r="J83" i="1"/>
  <c r="L83" i="1" s="1"/>
  <c r="M83" i="1" s="1"/>
  <c r="K82" i="1"/>
  <c r="J82" i="1"/>
  <c r="K81" i="1"/>
  <c r="J81" i="1"/>
  <c r="L81" i="1" s="1"/>
  <c r="M81" i="1" s="1"/>
  <c r="K80" i="1"/>
  <c r="J80" i="1"/>
  <c r="K79" i="1"/>
  <c r="J79" i="1"/>
  <c r="L79" i="1" s="1"/>
  <c r="M79" i="1" s="1"/>
  <c r="K78" i="1"/>
  <c r="J78" i="1"/>
  <c r="K77" i="1"/>
  <c r="J77" i="1"/>
  <c r="L77" i="1" s="1"/>
  <c r="M77" i="1" s="1"/>
  <c r="K76" i="1"/>
  <c r="J76" i="1"/>
  <c r="K75" i="1"/>
  <c r="J75" i="1"/>
  <c r="L75" i="1" s="1"/>
  <c r="M75" i="1" s="1"/>
  <c r="K74" i="1"/>
  <c r="J74" i="1"/>
  <c r="K73" i="1"/>
  <c r="J73" i="1"/>
  <c r="L73" i="1" s="1"/>
  <c r="M73" i="1" s="1"/>
  <c r="K72" i="1"/>
  <c r="J72" i="1"/>
  <c r="K71" i="1"/>
  <c r="J71" i="1"/>
  <c r="L71" i="1" s="1"/>
  <c r="M71" i="1" s="1"/>
  <c r="K70" i="1"/>
  <c r="J70" i="1"/>
  <c r="K69" i="1"/>
  <c r="J69" i="1"/>
  <c r="L69" i="1" s="1"/>
  <c r="M69" i="1" s="1"/>
  <c r="K68" i="1"/>
  <c r="J68" i="1"/>
  <c r="K67" i="1"/>
  <c r="J67" i="1"/>
  <c r="L67" i="1" s="1"/>
  <c r="M67" i="1" s="1"/>
  <c r="K66" i="1"/>
  <c r="J66" i="1"/>
  <c r="K65" i="1"/>
  <c r="J65" i="1"/>
  <c r="L65" i="1" s="1"/>
  <c r="M65" i="1" s="1"/>
  <c r="K64" i="1"/>
  <c r="J64" i="1"/>
  <c r="K63" i="1"/>
  <c r="J63" i="1"/>
  <c r="K62" i="1"/>
  <c r="J62" i="1"/>
  <c r="K61" i="1"/>
  <c r="J61" i="1"/>
  <c r="L61" i="1" s="1"/>
  <c r="M61" i="1" s="1"/>
  <c r="K60" i="1"/>
  <c r="J60" i="1"/>
  <c r="K59" i="1"/>
  <c r="J59" i="1"/>
  <c r="K58" i="1"/>
  <c r="J58" i="1"/>
  <c r="K57" i="1"/>
  <c r="J57" i="1"/>
  <c r="K56" i="1"/>
  <c r="J56" i="1"/>
  <c r="K55" i="1"/>
  <c r="J55" i="1"/>
  <c r="L55" i="1" s="1"/>
  <c r="M55" i="1" s="1"/>
  <c r="K54" i="1"/>
  <c r="J54" i="1"/>
  <c r="K53" i="1"/>
  <c r="J53" i="1"/>
  <c r="K52" i="1"/>
  <c r="J52" i="1"/>
  <c r="K51" i="1"/>
  <c r="J51" i="1"/>
  <c r="L51" i="1" s="1"/>
  <c r="K50" i="1"/>
  <c r="J50" i="1"/>
  <c r="K49" i="1"/>
  <c r="J49" i="1"/>
  <c r="K48" i="1"/>
  <c r="J48" i="1"/>
  <c r="K47" i="1"/>
  <c r="J47" i="1"/>
  <c r="L47" i="1" s="1"/>
  <c r="K46" i="1"/>
  <c r="J46" i="1"/>
  <c r="K45" i="1"/>
  <c r="J45" i="1"/>
  <c r="K44" i="1"/>
  <c r="J44" i="1"/>
  <c r="K43" i="1"/>
  <c r="J43" i="1"/>
  <c r="L43" i="1" s="1"/>
  <c r="K42" i="1"/>
  <c r="J42" i="1"/>
  <c r="K41" i="1"/>
  <c r="J41" i="1"/>
  <c r="K40" i="1"/>
  <c r="J40" i="1"/>
  <c r="K39" i="1"/>
  <c r="J39" i="1"/>
  <c r="L39" i="1" s="1"/>
  <c r="K38" i="1"/>
  <c r="J38" i="1"/>
  <c r="K37" i="1"/>
  <c r="J37" i="1"/>
  <c r="K36" i="1"/>
  <c r="J36" i="1"/>
  <c r="K35" i="1"/>
  <c r="J35" i="1"/>
  <c r="L35" i="1" s="1"/>
  <c r="K34" i="1"/>
  <c r="J34" i="1"/>
  <c r="K33" i="1"/>
  <c r="J33" i="1"/>
  <c r="K32" i="1"/>
  <c r="J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J12" i="1" l="1"/>
  <c r="J16" i="1"/>
  <c r="J20" i="1"/>
  <c r="L20" i="1" s="1"/>
  <c r="Q10" i="6" s="1"/>
  <c r="J24" i="1"/>
  <c r="L24" i="1" s="1"/>
  <c r="Q14" i="6" s="1"/>
  <c r="J28" i="1"/>
  <c r="J23" i="1"/>
  <c r="J31" i="1"/>
  <c r="L31" i="1" s="1"/>
  <c r="J13" i="1"/>
  <c r="L13" i="1" s="1"/>
  <c r="N13" i="1" s="1"/>
  <c r="O13" i="1" s="1"/>
  <c r="J17" i="1"/>
  <c r="J21" i="1"/>
  <c r="J25" i="1"/>
  <c r="J29" i="1"/>
  <c r="L29" i="1" s="1"/>
  <c r="Q19" i="6" s="1"/>
  <c r="J19" i="1"/>
  <c r="J14" i="1"/>
  <c r="J18" i="1"/>
  <c r="J22" i="1"/>
  <c r="L22" i="1" s="1"/>
  <c r="Q12" i="6" s="1"/>
  <c r="J26" i="1"/>
  <c r="J30" i="1"/>
  <c r="J15" i="1"/>
  <c r="J27" i="1"/>
  <c r="L27" i="1" s="1"/>
  <c r="N27" i="1" s="1"/>
  <c r="O27" i="1" s="1"/>
  <c r="L40" i="1"/>
  <c r="M40" i="1" s="1"/>
  <c r="R30" i="6" s="1"/>
  <c r="L44" i="1"/>
  <c r="Q34" i="6" s="1"/>
  <c r="L48" i="1"/>
  <c r="M48" i="1" s="1"/>
  <c r="R38" i="6" s="1"/>
  <c r="L52" i="1"/>
  <c r="Q42" i="6" s="1"/>
  <c r="L56" i="1"/>
  <c r="M56" i="1" s="1"/>
  <c r="L60" i="1"/>
  <c r="M60" i="1" s="1"/>
  <c r="L354" i="1"/>
  <c r="M354" i="1" s="1"/>
  <c r="L356" i="1"/>
  <c r="M356" i="1" s="1"/>
  <c r="L358" i="1"/>
  <c r="M358" i="1" s="1"/>
  <c r="L360" i="1"/>
  <c r="L362" i="1"/>
  <c r="M362" i="1" s="1"/>
  <c r="L364" i="1"/>
  <c r="N364" i="1" s="1"/>
  <c r="O364" i="1" s="1"/>
  <c r="L368" i="1"/>
  <c r="M368" i="1" s="1"/>
  <c r="L372" i="1"/>
  <c r="M372" i="1" s="1"/>
  <c r="L374" i="1"/>
  <c r="M374" i="1" s="1"/>
  <c r="L376" i="1"/>
  <c r="M376" i="1" s="1"/>
  <c r="L378" i="1"/>
  <c r="M378" i="1" s="1"/>
  <c r="L380" i="1"/>
  <c r="M380" i="1" s="1"/>
  <c r="L382" i="1"/>
  <c r="M382" i="1" s="1"/>
  <c r="L384" i="1"/>
  <c r="M384" i="1" s="1"/>
  <c r="L386" i="1"/>
  <c r="M386" i="1" s="1"/>
  <c r="L390" i="1"/>
  <c r="M390" i="1" s="1"/>
  <c r="L394" i="1"/>
  <c r="N394" i="1" s="1"/>
  <c r="L398" i="1"/>
  <c r="M398" i="1" s="1"/>
  <c r="L404" i="1"/>
  <c r="M404" i="1" s="1"/>
  <c r="L408" i="1"/>
  <c r="L410" i="1"/>
  <c r="M410" i="1" s="1"/>
  <c r="L412" i="1"/>
  <c r="M412" i="1" s="1"/>
  <c r="L414" i="1"/>
  <c r="M414" i="1" s="1"/>
  <c r="L418" i="1"/>
  <c r="N418" i="1" s="1"/>
  <c r="O418" i="1" s="1"/>
  <c r="L422" i="1"/>
  <c r="M422" i="1" s="1"/>
  <c r="L430" i="1"/>
  <c r="N430" i="1" s="1"/>
  <c r="O430" i="1" s="1"/>
  <c r="L434" i="1"/>
  <c r="M434" i="1" s="1"/>
  <c r="L438" i="1"/>
  <c r="M438" i="1" s="1"/>
  <c r="L442" i="1"/>
  <c r="M442" i="1" s="1"/>
  <c r="L446" i="1"/>
  <c r="M446" i="1" s="1"/>
  <c r="L450" i="1"/>
  <c r="M450" i="1" s="1"/>
  <c r="L454" i="1"/>
  <c r="M454" i="1" s="1"/>
  <c r="L458" i="1"/>
  <c r="N458" i="1" s="1"/>
  <c r="O458" i="1" s="1"/>
  <c r="L462" i="1"/>
  <c r="N462" i="1" s="1"/>
  <c r="O462" i="1" s="1"/>
  <c r="L466" i="1"/>
  <c r="M466" i="1" s="1"/>
  <c r="L1204" i="1"/>
  <c r="M1204" i="1" s="1"/>
  <c r="L1212" i="1"/>
  <c r="M1212" i="1" s="1"/>
  <c r="L1224" i="1"/>
  <c r="M1224" i="1" s="1"/>
  <c r="L1228" i="1"/>
  <c r="M1228" i="1" s="1"/>
  <c r="L1232" i="1"/>
  <c r="M1232" i="1" s="1"/>
  <c r="L1236" i="1"/>
  <c r="M1236" i="1" s="1"/>
  <c r="L1238" i="1"/>
  <c r="M1238" i="1" s="1"/>
  <c r="L1246" i="1"/>
  <c r="M1246" i="1" s="1"/>
  <c r="L1248" i="1"/>
  <c r="M1248" i="1" s="1"/>
  <c r="L1252" i="1"/>
  <c r="M1252" i="1" s="1"/>
  <c r="L1258" i="1"/>
  <c r="N1258" i="1" s="1"/>
  <c r="O1258" i="1" s="1"/>
  <c r="L1260" i="1"/>
  <c r="L1264" i="1"/>
  <c r="M1264" i="1" s="1"/>
  <c r="L1268" i="1"/>
  <c r="M1268" i="1" s="1"/>
  <c r="L1272" i="1"/>
  <c r="M1272" i="1" s="1"/>
  <c r="L1276" i="1"/>
  <c r="M1276" i="1" s="1"/>
  <c r="L1280" i="1"/>
  <c r="M1280" i="1" s="1"/>
  <c r="L1282" i="1"/>
  <c r="M1282" i="1" s="1"/>
  <c r="L1286" i="1"/>
  <c r="M1286" i="1" s="1"/>
  <c r="L1288" i="1"/>
  <c r="L1290" i="1"/>
  <c r="M1290" i="1" s="1"/>
  <c r="L1294" i="1"/>
  <c r="M1294" i="1" s="1"/>
  <c r="L1296" i="1"/>
  <c r="M1296" i="1" s="1"/>
  <c r="L1300" i="1"/>
  <c r="M1300" i="1" s="1"/>
  <c r="L1306" i="1"/>
  <c r="M1306" i="1" s="1"/>
  <c r="L1310" i="1"/>
  <c r="M1310" i="1" s="1"/>
  <c r="L1316" i="1"/>
  <c r="M1316" i="1" s="1"/>
  <c r="L1328" i="1"/>
  <c r="M1328" i="1" s="1"/>
  <c r="L1330" i="1"/>
  <c r="M1330" i="1" s="1"/>
  <c r="L1334" i="1"/>
  <c r="M1334" i="1" s="1"/>
  <c r="L1338" i="1"/>
  <c r="M1338" i="1" s="1"/>
  <c r="L1342" i="1"/>
  <c r="M1342" i="1" s="1"/>
  <c r="L1346" i="1"/>
  <c r="M1346" i="1" s="1"/>
  <c r="L1350" i="1"/>
  <c r="M1350" i="1" s="1"/>
  <c r="L1352" i="1"/>
  <c r="M1352" i="1" s="1"/>
  <c r="L1354" i="1"/>
  <c r="M1354" i="1" s="1"/>
  <c r="L1356" i="1"/>
  <c r="M1356" i="1" s="1"/>
  <c r="L1360" i="1"/>
  <c r="M1360" i="1" s="1"/>
  <c r="L1364" i="1"/>
  <c r="M1364" i="1" s="1"/>
  <c r="L1372" i="1"/>
  <c r="M1372" i="1" s="1"/>
  <c r="L1376" i="1"/>
  <c r="M1376" i="1" s="1"/>
  <c r="L1380" i="1"/>
  <c r="M1380" i="1" s="1"/>
  <c r="L1384" i="1"/>
  <c r="M1384" i="1" s="1"/>
  <c r="L1388" i="1"/>
  <c r="M1388" i="1" s="1"/>
  <c r="L1394" i="1"/>
  <c r="M1394" i="1" s="1"/>
  <c r="L64" i="1"/>
  <c r="M64" i="1" s="1"/>
  <c r="M35" i="1"/>
  <c r="R25" i="6" s="1"/>
  <c r="Q25" i="6"/>
  <c r="M43" i="1"/>
  <c r="R33" i="6" s="1"/>
  <c r="Q33" i="6"/>
  <c r="Q30" i="6"/>
  <c r="Q38" i="6"/>
  <c r="M39" i="1"/>
  <c r="R29" i="6" s="1"/>
  <c r="Q29" i="6"/>
  <c r="Q21" i="6"/>
  <c r="M47" i="1"/>
  <c r="R37" i="6" s="1"/>
  <c r="Q37" i="6"/>
  <c r="M51" i="1"/>
  <c r="R41" i="6" s="1"/>
  <c r="Q41" i="6"/>
  <c r="L470" i="1"/>
  <c r="M470" i="1" s="1"/>
  <c r="L474" i="1"/>
  <c r="M474" i="1" s="1"/>
  <c r="L478" i="1"/>
  <c r="M478" i="1" s="1"/>
  <c r="L482" i="1"/>
  <c r="N482" i="1" s="1"/>
  <c r="O482" i="1" s="1"/>
  <c r="L486" i="1"/>
  <c r="M486" i="1" s="1"/>
  <c r="L494" i="1"/>
  <c r="N494" i="1" s="1"/>
  <c r="O494" i="1" s="1"/>
  <c r="L506" i="1"/>
  <c r="M506" i="1" s="1"/>
  <c r="L510" i="1"/>
  <c r="M510" i="1" s="1"/>
  <c r="L514" i="1"/>
  <c r="N514" i="1" s="1"/>
  <c r="L518" i="1"/>
  <c r="M518" i="1" s="1"/>
  <c r="L522" i="1"/>
  <c r="N522" i="1" s="1"/>
  <c r="O522" i="1" s="1"/>
  <c r="L530" i="1"/>
  <c r="M530" i="1" s="1"/>
  <c r="L534" i="1"/>
  <c r="M534" i="1" s="1"/>
  <c r="L538" i="1"/>
  <c r="M538" i="1" s="1"/>
  <c r="L542" i="1"/>
  <c r="M542" i="1" s="1"/>
  <c r="L1218" i="1"/>
  <c r="M1218" i="1" s="1"/>
  <c r="L1222" i="1"/>
  <c r="M1222" i="1" s="1"/>
  <c r="L383" i="1"/>
  <c r="M383" i="1" s="1"/>
  <c r="L387" i="1"/>
  <c r="M387" i="1" s="1"/>
  <c r="L391" i="1"/>
  <c r="M391" i="1" s="1"/>
  <c r="L395" i="1"/>
  <c r="M395" i="1" s="1"/>
  <c r="L399" i="1"/>
  <c r="M399" i="1" s="1"/>
  <c r="L403" i="1"/>
  <c r="M403" i="1" s="1"/>
  <c r="L407" i="1"/>
  <c r="M407" i="1" s="1"/>
  <c r="L419" i="1"/>
  <c r="M419" i="1" s="1"/>
  <c r="L423" i="1"/>
  <c r="M423" i="1" s="1"/>
  <c r="L427" i="1"/>
  <c r="M427" i="1" s="1"/>
  <c r="L443" i="1"/>
  <c r="M443" i="1" s="1"/>
  <c r="L447" i="1"/>
  <c r="M447" i="1" s="1"/>
  <c r="L459" i="1"/>
  <c r="M459" i="1" s="1"/>
  <c r="L463" i="1"/>
  <c r="M463" i="1" s="1"/>
  <c r="L467" i="1"/>
  <c r="M467" i="1" s="1"/>
  <c r="L471" i="1"/>
  <c r="N471" i="1" s="1"/>
  <c r="O471" i="1" s="1"/>
  <c r="L483" i="1"/>
  <c r="N483" i="1" s="1"/>
  <c r="L487" i="1"/>
  <c r="M487" i="1" s="1"/>
  <c r="L499" i="1"/>
  <c r="M499" i="1" s="1"/>
  <c r="L503" i="1"/>
  <c r="L507" i="1"/>
  <c r="M507" i="1" s="1"/>
  <c r="L511" i="1"/>
  <c r="M511" i="1" s="1"/>
  <c r="L515" i="1"/>
  <c r="M515" i="1" s="1"/>
  <c r="L523" i="1"/>
  <c r="N523" i="1" s="1"/>
  <c r="O523" i="1" s="1"/>
  <c r="L527" i="1"/>
  <c r="M527" i="1" s="1"/>
  <c r="L531" i="1"/>
  <c r="M531" i="1" s="1"/>
  <c r="L539" i="1"/>
  <c r="M539" i="1" s="1"/>
  <c r="L543" i="1"/>
  <c r="M543" i="1" s="1"/>
  <c r="L563" i="1"/>
  <c r="M563" i="1" s="1"/>
  <c r="L567" i="1"/>
  <c r="M567" i="1" s="1"/>
  <c r="L579" i="1"/>
  <c r="N579" i="1" s="1"/>
  <c r="O579" i="1" s="1"/>
  <c r="L583" i="1"/>
  <c r="M583" i="1" s="1"/>
  <c r="L587" i="1"/>
  <c r="M587" i="1" s="1"/>
  <c r="L591" i="1"/>
  <c r="M591" i="1" s="1"/>
  <c r="L603" i="1"/>
  <c r="M603" i="1" s="1"/>
  <c r="L619" i="1"/>
  <c r="M619" i="1" s="1"/>
  <c r="L623" i="1"/>
  <c r="M623" i="1" s="1"/>
  <c r="L635" i="1"/>
  <c r="M635" i="1" s="1"/>
  <c r="L639" i="1"/>
  <c r="M639" i="1" s="1"/>
  <c r="L647" i="1"/>
  <c r="M647" i="1" s="1"/>
  <c r="L651" i="1"/>
  <c r="M651" i="1" s="1"/>
  <c r="L655" i="1"/>
  <c r="M655" i="1" s="1"/>
  <c r="L659" i="1"/>
  <c r="M659" i="1" s="1"/>
  <c r="L663" i="1"/>
  <c r="M663" i="1" s="1"/>
  <c r="L667" i="1"/>
  <c r="M667" i="1" s="1"/>
  <c r="L683" i="1"/>
  <c r="N683" i="1" s="1"/>
  <c r="O683" i="1" s="1"/>
  <c r="L687" i="1"/>
  <c r="M687" i="1" s="1"/>
  <c r="L691" i="1"/>
  <c r="M691" i="1" s="1"/>
  <c r="L695" i="1"/>
  <c r="M695" i="1" s="1"/>
  <c r="L699" i="1"/>
  <c r="M699" i="1" s="1"/>
  <c r="L703" i="1"/>
  <c r="N703" i="1" s="1"/>
  <c r="O703" i="1" s="1"/>
  <c r="L707" i="1"/>
  <c r="M707" i="1" s="1"/>
  <c r="L711" i="1"/>
  <c r="M711" i="1" s="1"/>
  <c r="L715" i="1"/>
  <c r="M715" i="1" s="1"/>
  <c r="L719" i="1"/>
  <c r="M719" i="1" s="1"/>
  <c r="L751" i="1"/>
  <c r="M751" i="1" s="1"/>
  <c r="L775" i="1"/>
  <c r="M775" i="1" s="1"/>
  <c r="L779" i="1"/>
  <c r="M779" i="1" s="1"/>
  <c r="L783" i="1"/>
  <c r="M783" i="1" s="1"/>
  <c r="L799" i="1"/>
  <c r="M799" i="1" s="1"/>
  <c r="L829" i="1"/>
  <c r="M829" i="1" s="1"/>
  <c r="L833" i="1"/>
  <c r="M833" i="1" s="1"/>
  <c r="L837" i="1"/>
  <c r="M837" i="1" s="1"/>
  <c r="L841" i="1"/>
  <c r="M841" i="1" s="1"/>
  <c r="L849" i="1"/>
  <c r="M849" i="1" s="1"/>
  <c r="L853" i="1"/>
  <c r="M853" i="1" s="1"/>
  <c r="L857" i="1"/>
  <c r="M857" i="1" s="1"/>
  <c r="L865" i="1"/>
  <c r="M865" i="1" s="1"/>
  <c r="L881" i="1"/>
  <c r="M881" i="1" s="1"/>
  <c r="L885" i="1"/>
  <c r="M885" i="1" s="1"/>
  <c r="L889" i="1"/>
  <c r="M889" i="1" s="1"/>
  <c r="L893" i="1"/>
  <c r="M893" i="1" s="1"/>
  <c r="L909" i="1"/>
  <c r="M909" i="1" s="1"/>
  <c r="L917" i="1"/>
  <c r="M917" i="1" s="1"/>
  <c r="L921" i="1"/>
  <c r="M921" i="1" s="1"/>
  <c r="L929" i="1"/>
  <c r="M929" i="1" s="1"/>
  <c r="L933" i="1"/>
  <c r="N933" i="1" s="1"/>
  <c r="O933" i="1" s="1"/>
  <c r="L937" i="1"/>
  <c r="M937" i="1" s="1"/>
  <c r="L941" i="1"/>
  <c r="M941" i="1" s="1"/>
  <c r="L945" i="1"/>
  <c r="M945" i="1" s="1"/>
  <c r="L949" i="1"/>
  <c r="N949" i="1" s="1"/>
  <c r="O949" i="1" s="1"/>
  <c r="L953" i="1"/>
  <c r="M953" i="1" s="1"/>
  <c r="L1123" i="1"/>
  <c r="M1123" i="1" s="1"/>
  <c r="L1131" i="1"/>
  <c r="M1131" i="1" s="1"/>
  <c r="L1205" i="1"/>
  <c r="M1205" i="1" s="1"/>
  <c r="N52" i="1"/>
  <c r="N1276" i="1"/>
  <c r="O1276" i="1" s="1"/>
  <c r="N1288" i="1"/>
  <c r="O1288" i="1" s="1"/>
  <c r="M1288" i="1"/>
  <c r="N367" i="1"/>
  <c r="O367" i="1" s="1"/>
  <c r="M367" i="1"/>
  <c r="N360" i="1"/>
  <c r="O360" i="1" s="1"/>
  <c r="M360" i="1"/>
  <c r="N408" i="1"/>
  <c r="M408" i="1"/>
  <c r="N384" i="1"/>
  <c r="O384" i="1" s="1"/>
  <c r="N95" i="1"/>
  <c r="O95" i="1" s="1"/>
  <c r="M95" i="1"/>
  <c r="N117" i="1"/>
  <c r="M117" i="1"/>
  <c r="N359" i="1"/>
  <c r="O359" i="1" s="1"/>
  <c r="M359" i="1"/>
  <c r="N1260" i="1"/>
  <c r="O1260" i="1" s="1"/>
  <c r="M1260" i="1"/>
  <c r="M494" i="1"/>
  <c r="M1258" i="1"/>
  <c r="N99" i="1"/>
  <c r="O99" i="1" s="1"/>
  <c r="M99" i="1"/>
  <c r="N503" i="1"/>
  <c r="O503" i="1" s="1"/>
  <c r="M503" i="1"/>
  <c r="N44" i="1"/>
  <c r="O44" i="1" s="1"/>
  <c r="M44" i="1"/>
  <c r="R34" i="6" s="1"/>
  <c r="M522" i="1"/>
  <c r="L1398" i="1"/>
  <c r="M1398" i="1" s="1"/>
  <c r="L416" i="1"/>
  <c r="M416" i="1" s="1"/>
  <c r="L420" i="1"/>
  <c r="M420" i="1" s="1"/>
  <c r="L424" i="1"/>
  <c r="L428" i="1"/>
  <c r="M428" i="1" s="1"/>
  <c r="L432" i="1"/>
  <c r="M432" i="1" s="1"/>
  <c r="L436" i="1"/>
  <c r="M436" i="1" s="1"/>
  <c r="L440" i="1"/>
  <c r="M440" i="1" s="1"/>
  <c r="L448" i="1"/>
  <c r="M448" i="1" s="1"/>
  <c r="L452" i="1"/>
  <c r="M452" i="1" s="1"/>
  <c r="L456" i="1"/>
  <c r="M456" i="1" s="1"/>
  <c r="L472" i="1"/>
  <c r="L476" i="1"/>
  <c r="M476" i="1" s="1"/>
  <c r="L480" i="1"/>
  <c r="M480" i="1" s="1"/>
  <c r="L492" i="1"/>
  <c r="M492" i="1" s="1"/>
  <c r="L496" i="1"/>
  <c r="L500" i="1"/>
  <c r="M500" i="1" s="1"/>
  <c r="L508" i="1"/>
  <c r="M508" i="1" s="1"/>
  <c r="L512" i="1"/>
  <c r="L516" i="1"/>
  <c r="L520" i="1"/>
  <c r="M520" i="1" s="1"/>
  <c r="L524" i="1"/>
  <c r="M524" i="1" s="1"/>
  <c r="L528" i="1"/>
  <c r="L532" i="1"/>
  <c r="M532" i="1" s="1"/>
  <c r="L536" i="1"/>
  <c r="M536" i="1" s="1"/>
  <c r="L556" i="1"/>
  <c r="M556" i="1" s="1"/>
  <c r="L560" i="1"/>
  <c r="M560" i="1" s="1"/>
  <c r="L568" i="1"/>
  <c r="L572" i="1"/>
  <c r="M572" i="1" s="1"/>
  <c r="L576" i="1"/>
  <c r="M576" i="1" s="1"/>
  <c r="L580" i="1"/>
  <c r="M580" i="1" s="1"/>
  <c r="L596" i="1"/>
  <c r="L600" i="1"/>
  <c r="L604" i="1"/>
  <c r="L608" i="1"/>
  <c r="M608" i="1" s="1"/>
  <c r="L616" i="1"/>
  <c r="L620" i="1"/>
  <c r="M620" i="1" s="1"/>
  <c r="L624" i="1"/>
  <c r="L648" i="1"/>
  <c r="M648" i="1" s="1"/>
  <c r="L652" i="1"/>
  <c r="M652" i="1" s="1"/>
  <c r="L668" i="1"/>
  <c r="L680" i="1"/>
  <c r="M680" i="1" s="1"/>
  <c r="L684" i="1"/>
  <c r="M684" i="1" s="1"/>
  <c r="L688" i="1"/>
  <c r="M688" i="1" s="1"/>
  <c r="L692" i="1"/>
  <c r="L696" i="1"/>
  <c r="M696" i="1" s="1"/>
  <c r="L700" i="1"/>
  <c r="M700" i="1" s="1"/>
  <c r="L716" i="1"/>
  <c r="M716" i="1" s="1"/>
  <c r="L720" i="1"/>
  <c r="M720" i="1" s="1"/>
  <c r="L724" i="1"/>
  <c r="L728" i="1"/>
  <c r="M728" i="1" s="1"/>
  <c r="L732" i="1"/>
  <c r="L736" i="1"/>
  <c r="M736" i="1" s="1"/>
  <c r="L740" i="1"/>
  <c r="M740" i="1" s="1"/>
  <c r="L744" i="1"/>
  <c r="M744" i="1" s="1"/>
  <c r="L752" i="1"/>
  <c r="M752" i="1" s="1"/>
  <c r="L764" i="1"/>
  <c r="M764" i="1" s="1"/>
  <c r="L121" i="1"/>
  <c r="M121" i="1" s="1"/>
  <c r="L125" i="1"/>
  <c r="M125" i="1" s="1"/>
  <c r="L129" i="1"/>
  <c r="L141" i="1"/>
  <c r="L145" i="1"/>
  <c r="M145" i="1" s="1"/>
  <c r="L149" i="1"/>
  <c r="M149" i="1" s="1"/>
  <c r="L153" i="1"/>
  <c r="L157" i="1"/>
  <c r="L161" i="1"/>
  <c r="M161" i="1" s="1"/>
  <c r="L181" i="1"/>
  <c r="M181" i="1" s="1"/>
  <c r="L185" i="1"/>
  <c r="L189" i="1"/>
  <c r="L193" i="1"/>
  <c r="L201" i="1"/>
  <c r="M201" i="1" s="1"/>
  <c r="L205" i="1"/>
  <c r="M205" i="1" s="1"/>
  <c r="L209" i="1"/>
  <c r="L217" i="1"/>
  <c r="M217" i="1" s="1"/>
  <c r="L221" i="1"/>
  <c r="M221" i="1" s="1"/>
  <c r="L225" i="1"/>
  <c r="L229" i="1"/>
  <c r="M229" i="1" s="1"/>
  <c r="L233" i="1"/>
  <c r="M233" i="1" s="1"/>
  <c r="L237" i="1"/>
  <c r="M237" i="1" s="1"/>
  <c r="L241" i="1"/>
  <c r="L253" i="1"/>
  <c r="M253" i="1" s="1"/>
  <c r="L257" i="1"/>
  <c r="L261" i="1"/>
  <c r="M261" i="1" s="1"/>
  <c r="L265" i="1"/>
  <c r="L269" i="1"/>
  <c r="M269" i="1" s="1"/>
  <c r="L273" i="1"/>
  <c r="L277" i="1"/>
  <c r="M277" i="1" s="1"/>
  <c r="L281" i="1"/>
  <c r="M281" i="1" s="1"/>
  <c r="L285" i="1"/>
  <c r="L289" i="1"/>
  <c r="L297" i="1"/>
  <c r="M297" i="1" s="1"/>
  <c r="L301" i="1"/>
  <c r="L305" i="1"/>
  <c r="M305" i="1" s="1"/>
  <c r="L309" i="1"/>
  <c r="M309" i="1" s="1"/>
  <c r="L313" i="1"/>
  <c r="L317" i="1"/>
  <c r="M317" i="1" s="1"/>
  <c r="L321" i="1"/>
  <c r="L325" i="1"/>
  <c r="M325" i="1" s="1"/>
  <c r="L329" i="1"/>
  <c r="M329" i="1" s="1"/>
  <c r="L333" i="1"/>
  <c r="L337" i="1"/>
  <c r="M337" i="1" s="1"/>
  <c r="L550" i="1"/>
  <c r="M550" i="1" s="1"/>
  <c r="L554" i="1"/>
  <c r="L562" i="1"/>
  <c r="M562" i="1" s="1"/>
  <c r="L566" i="1"/>
  <c r="M566" i="1" s="1"/>
  <c r="L574" i="1"/>
  <c r="M574" i="1" s="1"/>
  <c r="L578" i="1"/>
  <c r="M578" i="1" s="1"/>
  <c r="L586" i="1"/>
  <c r="L590" i="1"/>
  <c r="M590" i="1" s="1"/>
  <c r="L594" i="1"/>
  <c r="M594" i="1" s="1"/>
  <c r="L598" i="1"/>
  <c r="M598" i="1" s="1"/>
  <c r="L602" i="1"/>
  <c r="M602" i="1" s="1"/>
  <c r="L614" i="1"/>
  <c r="M614" i="1" s="1"/>
  <c r="L626" i="1"/>
  <c r="M626" i="1" s="1"/>
  <c r="L630" i="1"/>
  <c r="M630" i="1" s="1"/>
  <c r="L634" i="1"/>
  <c r="L638" i="1"/>
  <c r="M638" i="1" s="1"/>
  <c r="L658" i="1"/>
  <c r="M658" i="1" s="1"/>
  <c r="L662" i="1"/>
  <c r="M662" i="1" s="1"/>
  <c r="L666" i="1"/>
  <c r="M666" i="1" s="1"/>
  <c r="L670" i="1"/>
  <c r="M670" i="1" s="1"/>
  <c r="L674" i="1"/>
  <c r="M674" i="1" s="1"/>
  <c r="L678" i="1"/>
  <c r="M678" i="1" s="1"/>
  <c r="L682" i="1"/>
  <c r="L706" i="1"/>
  <c r="M706" i="1" s="1"/>
  <c r="L710" i="1"/>
  <c r="M710" i="1" s="1"/>
  <c r="L750" i="1"/>
  <c r="M750" i="1" s="1"/>
  <c r="L754" i="1"/>
  <c r="M754" i="1" s="1"/>
  <c r="L762" i="1"/>
  <c r="M762" i="1" s="1"/>
  <c r="L766" i="1"/>
  <c r="M766" i="1" s="1"/>
  <c r="L770" i="1"/>
  <c r="M770" i="1" s="1"/>
  <c r="L774" i="1"/>
  <c r="L778" i="1"/>
  <c r="M778" i="1" s="1"/>
  <c r="L786" i="1"/>
  <c r="M786" i="1" s="1"/>
  <c r="L790" i="1"/>
  <c r="M790" i="1" s="1"/>
  <c r="L794" i="1"/>
  <c r="M794" i="1" s="1"/>
  <c r="L798" i="1"/>
  <c r="M798" i="1" s="1"/>
  <c r="L818" i="1"/>
  <c r="M818" i="1" s="1"/>
  <c r="L768" i="1"/>
  <c r="M768" i="1" s="1"/>
  <c r="L780" i="1"/>
  <c r="M780" i="1" s="1"/>
  <c r="L804" i="1"/>
  <c r="M804" i="1" s="1"/>
  <c r="L808" i="1"/>
  <c r="M808" i="1" s="1"/>
  <c r="L812" i="1"/>
  <c r="M812" i="1" s="1"/>
  <c r="L816" i="1"/>
  <c r="M816" i="1" s="1"/>
  <c r="L1399" i="1"/>
  <c r="M1399" i="1" s="1"/>
  <c r="L1427" i="1"/>
  <c r="M1427" i="1" s="1"/>
  <c r="L1431" i="1"/>
  <c r="M1431" i="1" s="1"/>
  <c r="L848" i="1"/>
  <c r="L852" i="1"/>
  <c r="M852" i="1" s="1"/>
  <c r="L856" i="1"/>
  <c r="M856" i="1" s="1"/>
  <c r="L864" i="1"/>
  <c r="M864" i="1" s="1"/>
  <c r="L876" i="1"/>
  <c r="L892" i="1"/>
  <c r="L908" i="1"/>
  <c r="L916" i="1"/>
  <c r="M916" i="1" s="1"/>
  <c r="L920" i="1"/>
  <c r="L928" i="1"/>
  <c r="M928" i="1" s="1"/>
  <c r="L932" i="1"/>
  <c r="M932" i="1" s="1"/>
  <c r="L936" i="1"/>
  <c r="M936" i="1" s="1"/>
  <c r="L940" i="1"/>
  <c r="M940" i="1" s="1"/>
  <c r="L957" i="1"/>
  <c r="M957" i="1" s="1"/>
  <c r="L961" i="1"/>
  <c r="M961" i="1" s="1"/>
  <c r="L965" i="1"/>
  <c r="M965" i="1" s="1"/>
  <c r="L969" i="1"/>
  <c r="M969" i="1" s="1"/>
  <c r="L973" i="1"/>
  <c r="M973" i="1" s="1"/>
  <c r="L977" i="1"/>
  <c r="M977" i="1" s="1"/>
  <c r="L981" i="1"/>
  <c r="M981" i="1" s="1"/>
  <c r="L997" i="1"/>
  <c r="M997" i="1" s="1"/>
  <c r="L1001" i="1"/>
  <c r="M1001" i="1" s="1"/>
  <c r="L1005" i="1"/>
  <c r="M1005" i="1" s="1"/>
  <c r="L1009" i="1"/>
  <c r="M1009" i="1" s="1"/>
  <c r="L1029" i="1"/>
  <c r="L1033" i="1"/>
  <c r="M1033" i="1" s="1"/>
  <c r="L1129" i="1"/>
  <c r="M1129" i="1" s="1"/>
  <c r="L1133" i="1"/>
  <c r="M1133" i="1" s="1"/>
  <c r="L1217" i="1"/>
  <c r="M1217" i="1" s="1"/>
  <c r="L1221" i="1"/>
  <c r="M1221" i="1" s="1"/>
  <c r="L1225" i="1"/>
  <c r="M1225" i="1" s="1"/>
  <c r="L1229" i="1"/>
  <c r="M1229" i="1" s="1"/>
  <c r="L1233" i="1"/>
  <c r="M1233" i="1" s="1"/>
  <c r="L1237" i="1"/>
  <c r="M1237" i="1" s="1"/>
  <c r="L1261" i="1"/>
  <c r="M1261" i="1" s="1"/>
  <c r="L1265" i="1"/>
  <c r="M1265" i="1" s="1"/>
  <c r="L1269" i="1"/>
  <c r="M1269" i="1" s="1"/>
  <c r="L1273" i="1"/>
  <c r="M1273" i="1" s="1"/>
  <c r="L1277" i="1"/>
  <c r="M1277" i="1" s="1"/>
  <c r="L1281" i="1"/>
  <c r="M1281" i="1" s="1"/>
  <c r="L1285" i="1"/>
  <c r="L1313" i="1"/>
  <c r="M1313" i="1" s="1"/>
  <c r="L1317" i="1"/>
  <c r="M1317" i="1" s="1"/>
  <c r="L1325" i="1"/>
  <c r="M1325" i="1" s="1"/>
  <c r="L1329" i="1"/>
  <c r="M1329" i="1" s="1"/>
  <c r="L1333" i="1"/>
  <c r="M1333" i="1" s="1"/>
  <c r="L1337" i="1"/>
  <c r="M1337" i="1" s="1"/>
  <c r="L1369" i="1"/>
  <c r="M1369" i="1" s="1"/>
  <c r="L1373" i="1"/>
  <c r="L1377" i="1"/>
  <c r="M1377" i="1" s="1"/>
  <c r="L1381" i="1"/>
  <c r="M1381" i="1" s="1"/>
  <c r="L1385" i="1"/>
  <c r="M1385" i="1" s="1"/>
  <c r="L1389" i="1"/>
  <c r="M1389" i="1" s="1"/>
  <c r="M2" i="14"/>
  <c r="M3" i="14" s="1"/>
  <c r="M4" i="14" s="1"/>
  <c r="L106" i="1"/>
  <c r="M106" i="1" s="1"/>
  <c r="L110" i="1"/>
  <c r="M110" i="1" s="1"/>
  <c r="L114" i="1"/>
  <c r="L122" i="1"/>
  <c r="M122" i="1" s="1"/>
  <c r="L126" i="1"/>
  <c r="M126" i="1" s="1"/>
  <c r="L130" i="1"/>
  <c r="M130" i="1" s="1"/>
  <c r="L134" i="1"/>
  <c r="M134" i="1" s="1"/>
  <c r="L138" i="1"/>
  <c r="M138" i="1" s="1"/>
  <c r="L142" i="1"/>
  <c r="M142" i="1" s="1"/>
  <c r="L146" i="1"/>
  <c r="M146" i="1" s="1"/>
  <c r="L150" i="1"/>
  <c r="L158" i="1"/>
  <c r="M158" i="1" s="1"/>
  <c r="L162" i="1"/>
  <c r="M162" i="1" s="1"/>
  <c r="L166" i="1"/>
  <c r="M166" i="1" s="1"/>
  <c r="L170" i="1"/>
  <c r="M170" i="1" s="1"/>
  <c r="L174" i="1"/>
  <c r="M174" i="1" s="1"/>
  <c r="L178" i="1"/>
  <c r="M178" i="1" s="1"/>
  <c r="L194" i="1"/>
  <c r="M194" i="1" s="1"/>
  <c r="L198" i="1"/>
  <c r="M198" i="1" s="1"/>
  <c r="L202" i="1"/>
  <c r="M202" i="1" s="1"/>
  <c r="L206" i="1"/>
  <c r="M206" i="1" s="1"/>
  <c r="L210" i="1"/>
  <c r="M210" i="1" s="1"/>
  <c r="L214" i="1"/>
  <c r="M214" i="1" s="1"/>
  <c r="L226" i="1"/>
  <c r="M226" i="1" s="1"/>
  <c r="L230" i="1"/>
  <c r="M230" i="1" s="1"/>
  <c r="L234" i="1"/>
  <c r="M234" i="1" s="1"/>
  <c r="L238" i="1"/>
  <c r="L242" i="1"/>
  <c r="M242" i="1" s="1"/>
  <c r="L246" i="1"/>
  <c r="M246" i="1" s="1"/>
  <c r="L250" i="1"/>
  <c r="M250" i="1" s="1"/>
  <c r="L254" i="1"/>
  <c r="M254" i="1" s="1"/>
  <c r="L258" i="1"/>
  <c r="M258" i="1" s="1"/>
  <c r="L262" i="1"/>
  <c r="M262" i="1" s="1"/>
  <c r="L270" i="1"/>
  <c r="M270" i="1" s="1"/>
  <c r="L274" i="1"/>
  <c r="L282" i="1"/>
  <c r="M282" i="1" s="1"/>
  <c r="L286" i="1"/>
  <c r="M286" i="1" s="1"/>
  <c r="L290" i="1"/>
  <c r="M290" i="1" s="1"/>
  <c r="L294" i="1"/>
  <c r="M294" i="1" s="1"/>
  <c r="L298" i="1"/>
  <c r="M298" i="1" s="1"/>
  <c r="L302" i="1"/>
  <c r="L314" i="1"/>
  <c r="M314" i="1" s="1"/>
  <c r="L318" i="1"/>
  <c r="L322" i="1"/>
  <c r="M322" i="1" s="1"/>
  <c r="L326" i="1"/>
  <c r="M326" i="1" s="1"/>
  <c r="L330" i="1"/>
  <c r="M330" i="1" s="1"/>
  <c r="L334" i="1"/>
  <c r="M334" i="1" s="1"/>
  <c r="L342" i="1"/>
  <c r="M342" i="1" s="1"/>
  <c r="L104" i="1"/>
  <c r="M104" i="1" s="1"/>
  <c r="L108" i="1"/>
  <c r="M108" i="1" s="1"/>
  <c r="N103" i="1"/>
  <c r="L1037" i="1"/>
  <c r="M1037" i="1" s="1"/>
  <c r="L1057" i="1"/>
  <c r="M1057" i="1" s="1"/>
  <c r="L1061" i="1"/>
  <c r="M1061" i="1" s="1"/>
  <c r="L1065" i="1"/>
  <c r="L1093" i="1"/>
  <c r="M1093" i="1" s="1"/>
  <c r="L1109" i="1"/>
  <c r="M1109" i="1" s="1"/>
  <c r="L1117" i="1"/>
  <c r="L1121" i="1"/>
  <c r="L1136" i="1"/>
  <c r="M1136" i="1" s="1"/>
  <c r="L1140" i="1"/>
  <c r="M1140" i="1" s="1"/>
  <c r="L1144" i="1"/>
  <c r="M1144" i="1" s="1"/>
  <c r="L1156" i="1"/>
  <c r="M1156" i="1" s="1"/>
  <c r="L1160" i="1"/>
  <c r="L1180" i="1"/>
  <c r="M1180" i="1" s="1"/>
  <c r="L1184" i="1"/>
  <c r="M1184" i="1" s="1"/>
  <c r="L1188" i="1"/>
  <c r="L1196" i="1"/>
  <c r="M1196" i="1" s="1"/>
  <c r="L115" i="1"/>
  <c r="M115" i="1" s="1"/>
  <c r="L119" i="1"/>
  <c r="M119" i="1" s="1"/>
  <c r="L123" i="1"/>
  <c r="M123" i="1" s="1"/>
  <c r="L127" i="1"/>
  <c r="M127" i="1" s="1"/>
  <c r="L131" i="1"/>
  <c r="M131" i="1" s="1"/>
  <c r="L135" i="1"/>
  <c r="M135" i="1" s="1"/>
  <c r="L147" i="1"/>
  <c r="L151" i="1"/>
  <c r="M151" i="1" s="1"/>
  <c r="L155" i="1"/>
  <c r="M155" i="1" s="1"/>
  <c r="L163" i="1"/>
  <c r="M163" i="1" s="1"/>
  <c r="L167" i="1"/>
  <c r="M167" i="1" s="1"/>
  <c r="L171" i="1"/>
  <c r="L175" i="1"/>
  <c r="M175" i="1" s="1"/>
  <c r="L179" i="1"/>
  <c r="M179" i="1" s="1"/>
  <c r="L183" i="1"/>
  <c r="L187" i="1"/>
  <c r="L191" i="1"/>
  <c r="M191" i="1" s="1"/>
  <c r="L195" i="1"/>
  <c r="M195" i="1" s="1"/>
  <c r="L199" i="1"/>
  <c r="M199" i="1" s="1"/>
  <c r="L203" i="1"/>
  <c r="M203" i="1" s="1"/>
  <c r="L207" i="1"/>
  <c r="L211" i="1"/>
  <c r="M211" i="1" s="1"/>
  <c r="L215" i="1"/>
  <c r="L219" i="1"/>
  <c r="L223" i="1"/>
  <c r="L227" i="1"/>
  <c r="L231" i="1"/>
  <c r="M231" i="1" s="1"/>
  <c r="L235" i="1"/>
  <c r="L239" i="1"/>
  <c r="M239" i="1" s="1"/>
  <c r="L243" i="1"/>
  <c r="L247" i="1"/>
  <c r="L259" i="1"/>
  <c r="M259" i="1" s="1"/>
  <c r="L263" i="1"/>
  <c r="M263" i="1" s="1"/>
  <c r="L275" i="1"/>
  <c r="M275" i="1" s="1"/>
  <c r="L279" i="1"/>
  <c r="M279" i="1" s="1"/>
  <c r="L283" i="1"/>
  <c r="M283" i="1" s="1"/>
  <c r="L287" i="1"/>
  <c r="M287" i="1" s="1"/>
  <c r="L291" i="1"/>
  <c r="M291" i="1" s="1"/>
  <c r="L295" i="1"/>
  <c r="L307" i="1"/>
  <c r="M307" i="1" s="1"/>
  <c r="L311" i="1"/>
  <c r="M311" i="1" s="1"/>
  <c r="L319" i="1"/>
  <c r="M319" i="1" s="1"/>
  <c r="L323" i="1"/>
  <c r="M323" i="1" s="1"/>
  <c r="L327" i="1"/>
  <c r="L331" i="1"/>
  <c r="M331" i="1" s="1"/>
  <c r="L335" i="1"/>
  <c r="L343" i="1"/>
  <c r="L347" i="1"/>
  <c r="M347" i="1" s="1"/>
  <c r="L351" i="1"/>
  <c r="M351" i="1" s="1"/>
  <c r="L838" i="1"/>
  <c r="M838" i="1" s="1"/>
  <c r="L842" i="1"/>
  <c r="L850" i="1"/>
  <c r="M850" i="1" s="1"/>
  <c r="L854" i="1"/>
  <c r="M854" i="1" s="1"/>
  <c r="L858" i="1"/>
  <c r="L866" i="1"/>
  <c r="L878" i="1"/>
  <c r="M878" i="1" s="1"/>
  <c r="L894" i="1"/>
  <c r="M894" i="1" s="1"/>
  <c r="L910" i="1"/>
  <c r="M910" i="1" s="1"/>
  <c r="L918" i="1"/>
  <c r="M918" i="1" s="1"/>
  <c r="L922" i="1"/>
  <c r="L930" i="1"/>
  <c r="M930" i="1" s="1"/>
  <c r="L934" i="1"/>
  <c r="M934" i="1" s="1"/>
  <c r="L938" i="1"/>
  <c r="M938" i="1" s="1"/>
  <c r="L958" i="1"/>
  <c r="M958" i="1" s="1"/>
  <c r="L962" i="1"/>
  <c r="M962" i="1" s="1"/>
  <c r="L966" i="1"/>
  <c r="L970" i="1"/>
  <c r="M970" i="1" s="1"/>
  <c r="L974" i="1"/>
  <c r="M974" i="1" s="1"/>
  <c r="L978" i="1"/>
  <c r="M978" i="1" s="1"/>
  <c r="L1026" i="1"/>
  <c r="M1026" i="1" s="1"/>
  <c r="L1042" i="1"/>
  <c r="L1046" i="1"/>
  <c r="M1046" i="1" s="1"/>
  <c r="L1058" i="1"/>
  <c r="M1058" i="1" s="1"/>
  <c r="L1062" i="1"/>
  <c r="L1086" i="1"/>
  <c r="L1090" i="1"/>
  <c r="M1090" i="1" s="1"/>
  <c r="L1094" i="1"/>
  <c r="M1094" i="1" s="1"/>
  <c r="L1098" i="1"/>
  <c r="M1098" i="1" s="1"/>
  <c r="L1102" i="1"/>
  <c r="L1118" i="1"/>
  <c r="L1122" i="1"/>
  <c r="M1122" i="1" s="1"/>
  <c r="L1137" i="1"/>
  <c r="M1137" i="1" s="1"/>
  <c r="L1141" i="1"/>
  <c r="M1141" i="1" s="1"/>
  <c r="L1145" i="1"/>
  <c r="M1145" i="1" s="1"/>
  <c r="L1149" i="1"/>
  <c r="L1153" i="1"/>
  <c r="M1153" i="1" s="1"/>
  <c r="L1157" i="1"/>
  <c r="L1169" i="1"/>
  <c r="M1169" i="1" s="1"/>
  <c r="L1173" i="1"/>
  <c r="M1173" i="1" s="1"/>
  <c r="L1177" i="1"/>
  <c r="M1177" i="1" s="1"/>
  <c r="L1185" i="1"/>
  <c r="M1185" i="1" s="1"/>
  <c r="L1189" i="1"/>
  <c r="M1189" i="1" s="1"/>
  <c r="L1193" i="1"/>
  <c r="M1193" i="1" s="1"/>
  <c r="L1197" i="1"/>
  <c r="L1408" i="1"/>
  <c r="L1424" i="1"/>
  <c r="M1424" i="1" s="1"/>
  <c r="L1428" i="1"/>
  <c r="M1428" i="1" s="1"/>
  <c r="L1432" i="1"/>
  <c r="M1432" i="1" s="1"/>
  <c r="L116" i="1"/>
  <c r="M116" i="1" s="1"/>
  <c r="L132" i="1"/>
  <c r="M132" i="1" s="1"/>
  <c r="L136" i="1"/>
  <c r="M136" i="1" s="1"/>
  <c r="L140" i="1"/>
  <c r="M140" i="1" s="1"/>
  <c r="L144" i="1"/>
  <c r="M144" i="1" s="1"/>
  <c r="L156" i="1"/>
  <c r="M156" i="1" s="1"/>
  <c r="L160" i="1"/>
  <c r="M160" i="1" s="1"/>
  <c r="L164" i="1"/>
  <c r="M164" i="1" s="1"/>
  <c r="L168" i="1"/>
  <c r="M168" i="1" s="1"/>
  <c r="L172" i="1"/>
  <c r="M172" i="1" s="1"/>
  <c r="L176" i="1"/>
  <c r="M176" i="1" s="1"/>
  <c r="L180" i="1"/>
  <c r="M180" i="1" s="1"/>
  <c r="L184" i="1"/>
  <c r="M184" i="1" s="1"/>
  <c r="L188" i="1"/>
  <c r="M188" i="1" s="1"/>
  <c r="L192" i="1"/>
  <c r="M192" i="1" s="1"/>
  <c r="L196" i="1"/>
  <c r="M196" i="1" s="1"/>
  <c r="L200" i="1"/>
  <c r="M200" i="1" s="1"/>
  <c r="L208" i="1"/>
  <c r="M208" i="1" s="1"/>
  <c r="L212" i="1"/>
  <c r="M212" i="1" s="1"/>
  <c r="L216" i="1"/>
  <c r="M216" i="1" s="1"/>
  <c r="L220" i="1"/>
  <c r="L224" i="1"/>
  <c r="M224" i="1" s="1"/>
  <c r="L244" i="1"/>
  <c r="M244" i="1" s="1"/>
  <c r="L248" i="1"/>
  <c r="M248" i="1" s="1"/>
  <c r="L252" i="1"/>
  <c r="M252" i="1" s="1"/>
  <c r="L256" i="1"/>
  <c r="M256" i="1" s="1"/>
  <c r="L268" i="1"/>
  <c r="M268" i="1" s="1"/>
  <c r="L272" i="1"/>
  <c r="M272" i="1" s="1"/>
  <c r="L276" i="1"/>
  <c r="L280" i="1"/>
  <c r="L292" i="1"/>
  <c r="M292" i="1" s="1"/>
  <c r="L296" i="1"/>
  <c r="L300" i="1"/>
  <c r="M300" i="1" s="1"/>
  <c r="L308" i="1"/>
  <c r="M308" i="1" s="1"/>
  <c r="L312" i="1"/>
  <c r="M312" i="1" s="1"/>
  <c r="L316" i="1"/>
  <c r="M316" i="1" s="1"/>
  <c r="L320" i="1"/>
  <c r="L328" i="1"/>
  <c r="L336" i="1"/>
  <c r="M336" i="1" s="1"/>
  <c r="L340" i="1"/>
  <c r="M340" i="1" s="1"/>
  <c r="L344" i="1"/>
  <c r="M344" i="1" s="1"/>
  <c r="L348" i="1"/>
  <c r="M348" i="1" s="1"/>
  <c r="L352" i="1"/>
  <c r="L819" i="1"/>
  <c r="M819" i="1" s="1"/>
  <c r="L835" i="1"/>
  <c r="L839" i="1"/>
  <c r="M839" i="1" s="1"/>
  <c r="L867" i="1"/>
  <c r="L875" i="1"/>
  <c r="M875" i="1" s="1"/>
  <c r="L879" i="1"/>
  <c r="L891" i="1"/>
  <c r="M891" i="1" s="1"/>
  <c r="L895" i="1"/>
  <c r="L915" i="1"/>
  <c r="M915" i="1" s="1"/>
  <c r="L919" i="1"/>
  <c r="L931" i="1"/>
  <c r="L935" i="1"/>
  <c r="M935" i="1" s="1"/>
  <c r="L939" i="1"/>
  <c r="L959" i="1"/>
  <c r="M959" i="1" s="1"/>
  <c r="L963" i="1"/>
  <c r="M963" i="1" s="1"/>
  <c r="L967" i="1"/>
  <c r="M967" i="1" s="1"/>
  <c r="L971" i="1"/>
  <c r="M971" i="1" s="1"/>
  <c r="L975" i="1"/>
  <c r="M975" i="1" s="1"/>
  <c r="L979" i="1"/>
  <c r="M979" i="1" s="1"/>
  <c r="L1027" i="1"/>
  <c r="L1031" i="1"/>
  <c r="M1031" i="1" s="1"/>
  <c r="L1035" i="1"/>
  <c r="M1035" i="1" s="1"/>
  <c r="L1039" i="1"/>
  <c r="M1039" i="1" s="1"/>
  <c r="L1059" i="1"/>
  <c r="M1059" i="1" s="1"/>
  <c r="L1063" i="1"/>
  <c r="M1063" i="1" s="1"/>
  <c r="L1091" i="1"/>
  <c r="L1095" i="1"/>
  <c r="L1099" i="1"/>
  <c r="M1099" i="1" s="1"/>
  <c r="L1107" i="1"/>
  <c r="M1107" i="1" s="1"/>
  <c r="L1138" i="1"/>
  <c r="M1138" i="1" s="1"/>
  <c r="L1142" i="1"/>
  <c r="L1146" i="1"/>
  <c r="M1146" i="1" s="1"/>
  <c r="L1150" i="1"/>
  <c r="M1150" i="1" s="1"/>
  <c r="L1154" i="1"/>
  <c r="L1158" i="1"/>
  <c r="M1158" i="1" s="1"/>
  <c r="L1182" i="1"/>
  <c r="M1182" i="1" s="1"/>
  <c r="L1186" i="1"/>
  <c r="M1186" i="1" s="1"/>
  <c r="L1190" i="1"/>
  <c r="M1190" i="1" s="1"/>
  <c r="L1425" i="1"/>
  <c r="M1425" i="1" s="1"/>
  <c r="L1429" i="1"/>
  <c r="M1429" i="1" s="1"/>
  <c r="L1433" i="1"/>
  <c r="M1433" i="1" s="1"/>
  <c r="L341" i="1"/>
  <c r="L349" i="1"/>
  <c r="M349" i="1" s="1"/>
  <c r="L353" i="1"/>
  <c r="L964" i="1"/>
  <c r="L968" i="1"/>
  <c r="M968" i="1" s="1"/>
  <c r="L972" i="1"/>
  <c r="L976" i="1"/>
  <c r="M976" i="1" s="1"/>
  <c r="L980" i="1"/>
  <c r="M980" i="1" s="1"/>
  <c r="L1032" i="1"/>
  <c r="M1032" i="1" s="1"/>
  <c r="L1036" i="1"/>
  <c r="M1036" i="1" s="1"/>
  <c r="L1056" i="1"/>
  <c r="M1056" i="1" s="1"/>
  <c r="L1060" i="1"/>
  <c r="M1060" i="1" s="1"/>
  <c r="L1064" i="1"/>
  <c r="M1064" i="1" s="1"/>
  <c r="L1088" i="1"/>
  <c r="M1088" i="1" s="1"/>
  <c r="L1092" i="1"/>
  <c r="M1092" i="1" s="1"/>
  <c r="L1096" i="1"/>
  <c r="M1096" i="1" s="1"/>
  <c r="L1100" i="1"/>
  <c r="L1108" i="1"/>
  <c r="L1112" i="1"/>
  <c r="M1112" i="1" s="1"/>
  <c r="L1116" i="1"/>
  <c r="M1116" i="1" s="1"/>
  <c r="L1120" i="1"/>
  <c r="M1120" i="1" s="1"/>
  <c r="L1139" i="1"/>
  <c r="L1147" i="1"/>
  <c r="L1155" i="1"/>
  <c r="M1155" i="1" s="1"/>
  <c r="L1159" i="1"/>
  <c r="L1163" i="1"/>
  <c r="M1163" i="1" s="1"/>
  <c r="L1167" i="1"/>
  <c r="L1171" i="1"/>
  <c r="M1171" i="1" s="1"/>
  <c r="L1175" i="1"/>
  <c r="M1175" i="1" s="1"/>
  <c r="L1179" i="1"/>
  <c r="M1179" i="1" s="1"/>
  <c r="L1183" i="1"/>
  <c r="M1183" i="1" s="1"/>
  <c r="L1195" i="1"/>
  <c r="M1195" i="1" s="1"/>
  <c r="L1199" i="1"/>
  <c r="L1402" i="1"/>
  <c r="M1402" i="1" s="1"/>
  <c r="L1406" i="1"/>
  <c r="M1406" i="1" s="1"/>
  <c r="L1410" i="1"/>
  <c r="M1410" i="1" s="1"/>
  <c r="L1414" i="1"/>
  <c r="M1414" i="1" s="1"/>
  <c r="L1418" i="1"/>
  <c r="M1418" i="1" s="1"/>
  <c r="L1422" i="1"/>
  <c r="M1422" i="1" s="1"/>
  <c r="L18" i="1"/>
  <c r="N18" i="1" s="1"/>
  <c r="L26" i="1"/>
  <c r="L30" i="1"/>
  <c r="L34" i="1"/>
  <c r="L38" i="1"/>
  <c r="N38" i="1" s="1"/>
  <c r="O38" i="1" s="1"/>
  <c r="L42" i="1"/>
  <c r="L46" i="1"/>
  <c r="L50" i="1"/>
  <c r="L54" i="1"/>
  <c r="L58" i="1"/>
  <c r="L62" i="1"/>
  <c r="M62" i="1" s="1"/>
  <c r="L66" i="1"/>
  <c r="L70" i="1"/>
  <c r="M70" i="1" s="1"/>
  <c r="L74" i="1"/>
  <c r="M74" i="1" s="1"/>
  <c r="L78" i="1"/>
  <c r="M78" i="1" s="1"/>
  <c r="L82" i="1"/>
  <c r="M82" i="1" s="1"/>
  <c r="L86" i="1"/>
  <c r="L90" i="1"/>
  <c r="M90" i="1" s="1"/>
  <c r="L94" i="1"/>
  <c r="M94" i="1" s="1"/>
  <c r="L98" i="1"/>
  <c r="M98" i="1" s="1"/>
  <c r="L102" i="1"/>
  <c r="M102" i="1" s="1"/>
  <c r="L361" i="1"/>
  <c r="M361" i="1" s="1"/>
  <c r="L365" i="1"/>
  <c r="M365" i="1" s="1"/>
  <c r="L369" i="1"/>
  <c r="M369" i="1" s="1"/>
  <c r="L373" i="1"/>
  <c r="L377" i="1"/>
  <c r="L385" i="1"/>
  <c r="L389" i="1"/>
  <c r="M389" i="1" s="1"/>
  <c r="L393" i="1"/>
  <c r="L397" i="1"/>
  <c r="M397" i="1" s="1"/>
  <c r="L401" i="1"/>
  <c r="M401" i="1" s="1"/>
  <c r="L405" i="1"/>
  <c r="M405" i="1" s="1"/>
  <c r="L409" i="1"/>
  <c r="L413" i="1"/>
  <c r="M413" i="1" s="1"/>
  <c r="L417" i="1"/>
  <c r="M417" i="1" s="1"/>
  <c r="L433" i="1"/>
  <c r="M433" i="1" s="1"/>
  <c r="L437" i="1"/>
  <c r="L441" i="1"/>
  <c r="L445" i="1"/>
  <c r="M445" i="1" s="1"/>
  <c r="L449" i="1"/>
  <c r="M449" i="1" s="1"/>
  <c r="L453" i="1"/>
  <c r="L457" i="1"/>
  <c r="M457" i="1" s="1"/>
  <c r="L461" i="1"/>
  <c r="M461" i="1" s="1"/>
  <c r="L465" i="1"/>
  <c r="M465" i="1" s="1"/>
  <c r="L469" i="1"/>
  <c r="L477" i="1"/>
  <c r="M477" i="1" s="1"/>
  <c r="L481" i="1"/>
  <c r="M481" i="1" s="1"/>
  <c r="L485" i="1"/>
  <c r="M485" i="1" s="1"/>
  <c r="L489" i="1"/>
  <c r="L493" i="1"/>
  <c r="M493" i="1" s="1"/>
  <c r="L497" i="1"/>
  <c r="M497" i="1" s="1"/>
  <c r="L501" i="1"/>
  <c r="L513" i="1"/>
  <c r="M513" i="1" s="1"/>
  <c r="L517" i="1"/>
  <c r="M517" i="1" s="1"/>
  <c r="L525" i="1"/>
  <c r="M525" i="1" s="1"/>
  <c r="L529" i="1"/>
  <c r="M529" i="1" s="1"/>
  <c r="L533" i="1"/>
  <c r="M533" i="1" s="1"/>
  <c r="L537" i="1"/>
  <c r="M537" i="1" s="1"/>
  <c r="L541" i="1"/>
  <c r="L545" i="1"/>
  <c r="M545" i="1" s="1"/>
  <c r="L549" i="1"/>
  <c r="M549" i="1" s="1"/>
  <c r="L553" i="1"/>
  <c r="M553" i="1" s="1"/>
  <c r="L557" i="1"/>
  <c r="M557" i="1" s="1"/>
  <c r="L561" i="1"/>
  <c r="M561" i="1" s="1"/>
  <c r="L565" i="1"/>
  <c r="M565" i="1" s="1"/>
  <c r="L573" i="1"/>
  <c r="L577" i="1"/>
  <c r="M577" i="1" s="1"/>
  <c r="L581" i="1"/>
  <c r="M581" i="1" s="1"/>
  <c r="L585" i="1"/>
  <c r="M585" i="1" s="1"/>
  <c r="L589" i="1"/>
  <c r="M589" i="1" s="1"/>
  <c r="L597" i="1"/>
  <c r="M597" i="1" s="1"/>
  <c r="L605" i="1"/>
  <c r="M605" i="1" s="1"/>
  <c r="L609" i="1"/>
  <c r="L613" i="1"/>
  <c r="M613" i="1" s="1"/>
  <c r="L625" i="1"/>
  <c r="M625" i="1" s="1"/>
  <c r="L629" i="1"/>
  <c r="M629" i="1" s="1"/>
  <c r="L645" i="1"/>
  <c r="L649" i="1"/>
  <c r="M649" i="1" s="1"/>
  <c r="L669" i="1"/>
  <c r="L673" i="1"/>
  <c r="M673" i="1" s="1"/>
  <c r="L677" i="1"/>
  <c r="L681" i="1"/>
  <c r="L721" i="1"/>
  <c r="M721" i="1" s="1"/>
  <c r="L725" i="1"/>
  <c r="M725" i="1" s="1"/>
  <c r="L729" i="1"/>
  <c r="M729" i="1" s="1"/>
  <c r="L733" i="1"/>
  <c r="M733" i="1" s="1"/>
  <c r="L737" i="1"/>
  <c r="M737" i="1" s="1"/>
  <c r="L741" i="1"/>
  <c r="M741" i="1" s="1"/>
  <c r="L749" i="1"/>
  <c r="L753" i="1"/>
  <c r="M753" i="1" s="1"/>
  <c r="L761" i="1"/>
  <c r="M761" i="1" s="1"/>
  <c r="L765" i="1"/>
  <c r="M765" i="1" s="1"/>
  <c r="L769" i="1"/>
  <c r="M769" i="1" s="1"/>
  <c r="L781" i="1"/>
  <c r="M781" i="1" s="1"/>
  <c r="L785" i="1"/>
  <c r="M785" i="1" s="1"/>
  <c r="L789" i="1"/>
  <c r="M789" i="1" s="1"/>
  <c r="L793" i="1"/>
  <c r="M793" i="1" s="1"/>
  <c r="L797" i="1"/>
  <c r="L801" i="1"/>
  <c r="M801" i="1" s="1"/>
  <c r="L1128" i="1"/>
  <c r="M1128" i="1" s="1"/>
  <c r="L1132" i="1"/>
  <c r="M1132" i="1" s="1"/>
  <c r="L1211" i="1"/>
  <c r="M1211" i="1" s="1"/>
  <c r="L1215" i="1"/>
  <c r="L1247" i="1"/>
  <c r="L1251" i="1"/>
  <c r="L1255" i="1"/>
  <c r="L1291" i="1"/>
  <c r="L1295" i="1"/>
  <c r="M1295" i="1" s="1"/>
  <c r="L1299" i="1"/>
  <c r="M1299" i="1" s="1"/>
  <c r="L1303" i="1"/>
  <c r="L1307" i="1"/>
  <c r="M1307" i="1" s="1"/>
  <c r="L1315" i="1"/>
  <c r="M1315" i="1" s="1"/>
  <c r="L1319" i="1"/>
  <c r="L1323" i="1"/>
  <c r="M1323" i="1" s="1"/>
  <c r="L1327" i="1"/>
  <c r="M1327" i="1" s="1"/>
  <c r="L1339" i="1"/>
  <c r="M1339" i="1" s="1"/>
  <c r="L1343" i="1"/>
  <c r="M1343" i="1" s="1"/>
  <c r="L1371" i="1"/>
  <c r="M1371" i="1" s="1"/>
  <c r="L1375" i="1"/>
  <c r="L1391" i="1"/>
  <c r="N447" i="1"/>
  <c r="O447" i="1" s="1"/>
  <c r="L23" i="1"/>
  <c r="L21" i="1"/>
  <c r="L25" i="1"/>
  <c r="L33" i="1"/>
  <c r="Q23" i="6" s="1"/>
  <c r="L19" i="1"/>
  <c r="L1127" i="1"/>
  <c r="L548" i="1"/>
  <c r="L552" i="1"/>
  <c r="M552" i="1" s="1"/>
  <c r="L555" i="1"/>
  <c r="L559" i="1"/>
  <c r="M559" i="1" s="1"/>
  <c r="L570" i="1"/>
  <c r="L584" i="1"/>
  <c r="L601" i="1"/>
  <c r="M601" i="1" s="1"/>
  <c r="L612" i="1"/>
  <c r="L622" i="1"/>
  <c r="M622" i="1" s="1"/>
  <c r="L633" i="1"/>
  <c r="M633" i="1" s="1"/>
  <c r="L637" i="1"/>
  <c r="M637" i="1" s="1"/>
  <c r="L641" i="1"/>
  <c r="M641" i="1" s="1"/>
  <c r="L644" i="1"/>
  <c r="L654" i="1"/>
  <c r="L657" i="1"/>
  <c r="M657" i="1" s="1"/>
  <c r="L661" i="1"/>
  <c r="M661" i="1" s="1"/>
  <c r="L665" i="1"/>
  <c r="M665" i="1" s="1"/>
  <c r="L672" i="1"/>
  <c r="M672" i="1" s="1"/>
  <c r="L676" i="1"/>
  <c r="M676" i="1" s="1"/>
  <c r="L686" i="1"/>
  <c r="M686" i="1" s="1"/>
  <c r="L690" i="1"/>
  <c r="L694" i="1"/>
  <c r="M694" i="1" s="1"/>
  <c r="L698" i="1"/>
  <c r="M698" i="1" s="1"/>
  <c r="L702" i="1"/>
  <c r="L705" i="1"/>
  <c r="M705" i="1" s="1"/>
  <c r="L709" i="1"/>
  <c r="M709" i="1" s="1"/>
  <c r="L712" i="1"/>
  <c r="L723" i="1"/>
  <c r="L727" i="1"/>
  <c r="L731" i="1"/>
  <c r="L735" i="1"/>
  <c r="M735" i="1" s="1"/>
  <c r="L739" i="1"/>
  <c r="L800" i="1"/>
  <c r="M800" i="1" s="1"/>
  <c r="L822" i="1"/>
  <c r="M822" i="1" s="1"/>
  <c r="L1143" i="1"/>
  <c r="M1143" i="1" s="1"/>
  <c r="L1192" i="1"/>
  <c r="L907" i="1"/>
  <c r="L911" i="1"/>
  <c r="L926" i="1"/>
  <c r="M926" i="1" s="1"/>
  <c r="L1012" i="1"/>
  <c r="M1012" i="1" s="1"/>
  <c r="L1016" i="1"/>
  <c r="M1016" i="1" s="1"/>
  <c r="L1020" i="1"/>
  <c r="L1024" i="1"/>
  <c r="M1024" i="1" s="1"/>
  <c r="L1097" i="1"/>
  <c r="L1101" i="1"/>
  <c r="M1101" i="1" s="1"/>
  <c r="L1105" i="1"/>
  <c r="M1105" i="1" s="1"/>
  <c r="L1162" i="1"/>
  <c r="M1162" i="1" s="1"/>
  <c r="L1166" i="1"/>
  <c r="M1166" i="1" s="1"/>
  <c r="L15" i="1"/>
  <c r="L306" i="1"/>
  <c r="M306" i="1" s="1"/>
  <c r="L28" i="1"/>
  <c r="Q18" i="6" s="1"/>
  <c r="L32" i="1"/>
  <c r="Q22" i="6" s="1"/>
  <c r="L36" i="1"/>
  <c r="L59" i="1"/>
  <c r="M59" i="1" s="1"/>
  <c r="L63" i="1"/>
  <c r="L113" i="1"/>
  <c r="M113" i="1" s="1"/>
  <c r="L120" i="1"/>
  <c r="M120" i="1" s="1"/>
  <c r="L124" i="1"/>
  <c r="M124" i="1" s="1"/>
  <c r="L128" i="1"/>
  <c r="M128" i="1" s="1"/>
  <c r="L139" i="1"/>
  <c r="M139" i="1" s="1"/>
  <c r="L143" i="1"/>
  <c r="L154" i="1"/>
  <c r="M154" i="1" s="1"/>
  <c r="L165" i="1"/>
  <c r="M165" i="1" s="1"/>
  <c r="L169" i="1"/>
  <c r="L173" i="1"/>
  <c r="L177" i="1"/>
  <c r="M177" i="1" s="1"/>
  <c r="L213" i="1"/>
  <c r="M213" i="1" s="1"/>
  <c r="L228" i="1"/>
  <c r="M228" i="1" s="1"/>
  <c r="L232" i="1"/>
  <c r="L236" i="1"/>
  <c r="L240" i="1"/>
  <c r="M240" i="1" s="1"/>
  <c r="L251" i="1"/>
  <c r="M251" i="1" s="1"/>
  <c r="L255" i="1"/>
  <c r="M255" i="1" s="1"/>
  <c r="L266" i="1"/>
  <c r="M266" i="1" s="1"/>
  <c r="L284" i="1"/>
  <c r="M284" i="1" s="1"/>
  <c r="L288" i="1"/>
  <c r="M288" i="1" s="1"/>
  <c r="L299" i="1"/>
  <c r="L303" i="1"/>
  <c r="L310" i="1"/>
  <c r="L324" i="1"/>
  <c r="M324" i="1" s="1"/>
  <c r="L338" i="1"/>
  <c r="M338" i="1" s="1"/>
  <c r="L345" i="1"/>
  <c r="L366" i="1"/>
  <c r="L370" i="1"/>
  <c r="M370" i="1" s="1"/>
  <c r="L381" i="1"/>
  <c r="M381" i="1" s="1"/>
  <c r="L388" i="1"/>
  <c r="L392" i="1"/>
  <c r="M392" i="1" s="1"/>
  <c r="L402" i="1"/>
  <c r="M402" i="1" s="1"/>
  <c r="L406" i="1"/>
  <c r="L421" i="1"/>
  <c r="M421" i="1" s="1"/>
  <c r="L425" i="1"/>
  <c r="M425" i="1" s="1"/>
  <c r="L431" i="1"/>
  <c r="M431" i="1" s="1"/>
  <c r="L435" i="1"/>
  <c r="L439" i="1"/>
  <c r="L460" i="1"/>
  <c r="M460" i="1" s="1"/>
  <c r="L464" i="1"/>
  <c r="M464" i="1" s="1"/>
  <c r="L468" i="1"/>
  <c r="L475" i="1"/>
  <c r="M475" i="1" s="1"/>
  <c r="L479" i="1"/>
  <c r="M479" i="1" s="1"/>
  <c r="L490" i="1"/>
  <c r="M490" i="1" s="1"/>
  <c r="L504" i="1"/>
  <c r="L521" i="1"/>
  <c r="M521" i="1" s="1"/>
  <c r="L535" i="1"/>
  <c r="M535" i="1" s="1"/>
  <c r="L546" i="1"/>
  <c r="M546" i="1" s="1"/>
  <c r="L564" i="1"/>
  <c r="M564" i="1" s="1"/>
  <c r="L571" i="1"/>
  <c r="M571" i="1" s="1"/>
  <c r="L575" i="1"/>
  <c r="M575" i="1" s="1"/>
  <c r="L582" i="1"/>
  <c r="L588" i="1"/>
  <c r="L592" i="1"/>
  <c r="L595" i="1"/>
  <c r="L599" i="1"/>
  <c r="M599" i="1" s="1"/>
  <c r="L606" i="1"/>
  <c r="M606" i="1" s="1"/>
  <c r="L610" i="1"/>
  <c r="M610" i="1" s="1"/>
  <c r="L617" i="1"/>
  <c r="M617" i="1" s="1"/>
  <c r="N619" i="1"/>
  <c r="O619" i="1" s="1"/>
  <c r="L627" i="1"/>
  <c r="L631" i="1"/>
  <c r="M631" i="1" s="1"/>
  <c r="L642" i="1"/>
  <c r="L713" i="1"/>
  <c r="M713" i="1" s="1"/>
  <c r="L717" i="1"/>
  <c r="M717" i="1" s="1"/>
  <c r="L748" i="1"/>
  <c r="M748" i="1" s="1"/>
  <c r="L755" i="1"/>
  <c r="M755" i="1" s="1"/>
  <c r="L759" i="1"/>
  <c r="L763" i="1"/>
  <c r="L767" i="1"/>
  <c r="M767" i="1" s="1"/>
  <c r="L771" i="1"/>
  <c r="M771" i="1" s="1"/>
  <c r="L782" i="1"/>
  <c r="M782" i="1" s="1"/>
  <c r="L877" i="1"/>
  <c r="M877" i="1" s="1"/>
  <c r="L896" i="1"/>
  <c r="M896" i="1" s="1"/>
  <c r="L900" i="1"/>
  <c r="M900" i="1" s="1"/>
  <c r="L904" i="1"/>
  <c r="L982" i="1"/>
  <c r="M982" i="1" s="1"/>
  <c r="L986" i="1"/>
  <c r="L990" i="1"/>
  <c r="M990" i="1" s="1"/>
  <c r="L994" i="1"/>
  <c r="M994" i="1" s="1"/>
  <c r="L1087" i="1"/>
  <c r="M1087" i="1" s="1"/>
  <c r="L1152" i="1"/>
  <c r="M1152" i="1" s="1"/>
  <c r="L112" i="1"/>
  <c r="M112" i="1" s="1"/>
  <c r="N798" i="1"/>
  <c r="L14" i="1"/>
  <c r="N14" i="1" s="1"/>
  <c r="O14" i="1" s="1"/>
  <c r="L607" i="1"/>
  <c r="M607" i="1" s="1"/>
  <c r="L611" i="1"/>
  <c r="M611" i="1" s="1"/>
  <c r="L618" i="1"/>
  <c r="M618" i="1" s="1"/>
  <c r="L628" i="1"/>
  <c r="L632" i="1"/>
  <c r="L646" i="1"/>
  <c r="M646" i="1" s="1"/>
  <c r="L656" i="1"/>
  <c r="M656" i="1" s="1"/>
  <c r="L714" i="1"/>
  <c r="M714" i="1" s="1"/>
  <c r="L718" i="1"/>
  <c r="M718" i="1" s="1"/>
  <c r="L745" i="1"/>
  <c r="L756" i="1"/>
  <c r="M756" i="1" s="1"/>
  <c r="L760" i="1"/>
  <c r="L836" i="1"/>
  <c r="M836" i="1" s="1"/>
  <c r="L840" i="1"/>
  <c r="M840" i="1" s="1"/>
  <c r="L851" i="1"/>
  <c r="L855" i="1"/>
  <c r="M855" i="1" s="1"/>
  <c r="L870" i="1"/>
  <c r="M870" i="1" s="1"/>
  <c r="L874" i="1"/>
  <c r="L1068" i="1"/>
  <c r="M1068" i="1" s="1"/>
  <c r="L1072" i="1"/>
  <c r="M1072" i="1" s="1"/>
  <c r="L1076" i="1"/>
  <c r="L1080" i="1"/>
  <c r="M1080" i="1" s="1"/>
  <c r="L1084" i="1"/>
  <c r="L1103" i="1"/>
  <c r="L1130" i="1"/>
  <c r="M1130" i="1" s="1"/>
  <c r="L1172" i="1"/>
  <c r="L1176" i="1"/>
  <c r="M1176" i="1" s="1"/>
  <c r="L37" i="1"/>
  <c r="L41" i="1"/>
  <c r="Q31" i="6" s="1"/>
  <c r="L45" i="1"/>
  <c r="L49" i="1"/>
  <c r="L53" i="1"/>
  <c r="L57" i="1"/>
  <c r="M57" i="1" s="1"/>
  <c r="L68" i="1"/>
  <c r="L72" i="1"/>
  <c r="M72" i="1" s="1"/>
  <c r="L76" i="1"/>
  <c r="L80" i="1"/>
  <c r="L84" i="1"/>
  <c r="L88" i="1"/>
  <c r="M88" i="1" s="1"/>
  <c r="L92" i="1"/>
  <c r="L96" i="1"/>
  <c r="M96" i="1" s="1"/>
  <c r="L100" i="1"/>
  <c r="L107" i="1"/>
  <c r="L111" i="1"/>
  <c r="M111" i="1" s="1"/>
  <c r="L118" i="1"/>
  <c r="M118" i="1" s="1"/>
  <c r="L133" i="1"/>
  <c r="M133" i="1" s="1"/>
  <c r="L137" i="1"/>
  <c r="L148" i="1"/>
  <c r="L152" i="1"/>
  <c r="M152" i="1" s="1"/>
  <c r="L159" i="1"/>
  <c r="M159" i="1" s="1"/>
  <c r="L182" i="1"/>
  <c r="L186" i="1"/>
  <c r="M186" i="1" s="1"/>
  <c r="L190" i="1"/>
  <c r="M190" i="1" s="1"/>
  <c r="L197" i="1"/>
  <c r="M197" i="1" s="1"/>
  <c r="L204" i="1"/>
  <c r="M204" i="1" s="1"/>
  <c r="L218" i="1"/>
  <c r="M218" i="1" s="1"/>
  <c r="L222" i="1"/>
  <c r="M222" i="1" s="1"/>
  <c r="L245" i="1"/>
  <c r="M245" i="1" s="1"/>
  <c r="L249" i="1"/>
  <c r="L260" i="1"/>
  <c r="M260" i="1" s="1"/>
  <c r="L264" i="1"/>
  <c r="M264" i="1" s="1"/>
  <c r="L267" i="1"/>
  <c r="M267" i="1" s="1"/>
  <c r="L271" i="1"/>
  <c r="L278" i="1"/>
  <c r="M278" i="1" s="1"/>
  <c r="L293" i="1"/>
  <c r="M293" i="1" s="1"/>
  <c r="L304" i="1"/>
  <c r="M304" i="1" s="1"/>
  <c r="L315" i="1"/>
  <c r="L332" i="1"/>
  <c r="M332" i="1" s="1"/>
  <c r="L339" i="1"/>
  <c r="M339" i="1" s="1"/>
  <c r="L346" i="1"/>
  <c r="M346" i="1" s="1"/>
  <c r="L350" i="1"/>
  <c r="M350" i="1" s="1"/>
  <c r="L357" i="1"/>
  <c r="M357" i="1" s="1"/>
  <c r="L371" i="1"/>
  <c r="M371" i="1" s="1"/>
  <c r="L375" i="1"/>
  <c r="M375" i="1" s="1"/>
  <c r="L396" i="1"/>
  <c r="L400" i="1"/>
  <c r="L411" i="1"/>
  <c r="M411" i="1" s="1"/>
  <c r="L415" i="1"/>
  <c r="M415" i="1" s="1"/>
  <c r="L426" i="1"/>
  <c r="M426" i="1" s="1"/>
  <c r="L429" i="1"/>
  <c r="M429" i="1" s="1"/>
  <c r="L444" i="1"/>
  <c r="M444" i="1" s="1"/>
  <c r="L451" i="1"/>
  <c r="M451" i="1" s="1"/>
  <c r="L455" i="1"/>
  <c r="M455" i="1" s="1"/>
  <c r="L473" i="1"/>
  <c r="L484" i="1"/>
  <c r="M484" i="1" s="1"/>
  <c r="L488" i="1"/>
  <c r="M488" i="1" s="1"/>
  <c r="L491" i="1"/>
  <c r="M491" i="1" s="1"/>
  <c r="L495" i="1"/>
  <c r="M495" i="1" s="1"/>
  <c r="L498" i="1"/>
  <c r="M498" i="1" s="1"/>
  <c r="L502" i="1"/>
  <c r="M502" i="1" s="1"/>
  <c r="L505" i="1"/>
  <c r="L509" i="1"/>
  <c r="L519" i="1"/>
  <c r="M519" i="1" s="1"/>
  <c r="L526" i="1"/>
  <c r="M526" i="1" s="1"/>
  <c r="L540" i="1"/>
  <c r="L544" i="1"/>
  <c r="M544" i="1" s="1"/>
  <c r="L547" i="1"/>
  <c r="L551" i="1"/>
  <c r="L558" i="1"/>
  <c r="L569" i="1"/>
  <c r="M569" i="1" s="1"/>
  <c r="L593" i="1"/>
  <c r="M593" i="1" s="1"/>
  <c r="L615" i="1"/>
  <c r="M615" i="1" s="1"/>
  <c r="L621" i="1"/>
  <c r="M621" i="1" s="1"/>
  <c r="L636" i="1"/>
  <c r="L640" i="1"/>
  <c r="M640" i="1" s="1"/>
  <c r="L643" i="1"/>
  <c r="M643" i="1" s="1"/>
  <c r="L650" i="1"/>
  <c r="M650" i="1" s="1"/>
  <c r="L653" i="1"/>
  <c r="M653" i="1" s="1"/>
  <c r="L660" i="1"/>
  <c r="L664" i="1"/>
  <c r="M664" i="1" s="1"/>
  <c r="L671" i="1"/>
  <c r="L675" i="1"/>
  <c r="L679" i="1"/>
  <c r="M679" i="1" s="1"/>
  <c r="L685" i="1"/>
  <c r="L689" i="1"/>
  <c r="M689" i="1" s="1"/>
  <c r="L693" i="1"/>
  <c r="M693" i="1" s="1"/>
  <c r="L697" i="1"/>
  <c r="M697" i="1" s="1"/>
  <c r="L701" i="1"/>
  <c r="M701" i="1" s="1"/>
  <c r="L704" i="1"/>
  <c r="M704" i="1" s="1"/>
  <c r="L708" i="1"/>
  <c r="L722" i="1"/>
  <c r="M722" i="1" s="1"/>
  <c r="L726" i="1"/>
  <c r="L730" i="1"/>
  <c r="L734" i="1"/>
  <c r="M734" i="1" s="1"/>
  <c r="L738" i="1"/>
  <c r="M738" i="1" s="1"/>
  <c r="L742" i="1"/>
  <c r="M742" i="1" s="1"/>
  <c r="L825" i="1"/>
  <c r="L844" i="1"/>
  <c r="L859" i="1"/>
  <c r="M859" i="1" s="1"/>
  <c r="L863" i="1"/>
  <c r="L956" i="1"/>
  <c r="L960" i="1"/>
  <c r="M960" i="1" s="1"/>
  <c r="L1030" i="1"/>
  <c r="M1030" i="1" s="1"/>
  <c r="L1034" i="1"/>
  <c r="M1034" i="1" s="1"/>
  <c r="L1038" i="1"/>
  <c r="L1049" i="1"/>
  <c r="M1049" i="1" s="1"/>
  <c r="L1053" i="1"/>
  <c r="M1053" i="1" s="1"/>
  <c r="L1115" i="1"/>
  <c r="L1119" i="1"/>
  <c r="M1119" i="1" s="1"/>
  <c r="L1134" i="1"/>
  <c r="L1200" i="1"/>
  <c r="L1203" i="1"/>
  <c r="M1203" i="1" s="1"/>
  <c r="L1207" i="1"/>
  <c r="L1210" i="1"/>
  <c r="L1214" i="1"/>
  <c r="M1214" i="1" s="1"/>
  <c r="L1240" i="1"/>
  <c r="M1240" i="1" s="1"/>
  <c r="L1243" i="1"/>
  <c r="M1243" i="1" s="1"/>
  <c r="L1250" i="1"/>
  <c r="L1254" i="1"/>
  <c r="M1254" i="1" s="1"/>
  <c r="L1257" i="1"/>
  <c r="M1257" i="1" s="1"/>
  <c r="L1284" i="1"/>
  <c r="M1284" i="1" s="1"/>
  <c r="L1298" i="1"/>
  <c r="L1302" i="1"/>
  <c r="M1302" i="1" s="1"/>
  <c r="L1305" i="1"/>
  <c r="M1305" i="1" s="1"/>
  <c r="L1309" i="1"/>
  <c r="M1309" i="1" s="1"/>
  <c r="L1312" i="1"/>
  <c r="L1326" i="1"/>
  <c r="M1326" i="1" s="1"/>
  <c r="L805" i="1"/>
  <c r="L809" i="1"/>
  <c r="L813" i="1"/>
  <c r="L817" i="1"/>
  <c r="M817" i="1" s="1"/>
  <c r="L823" i="1"/>
  <c r="M823" i="1" s="1"/>
  <c r="L826" i="1"/>
  <c r="L830" i="1"/>
  <c r="M830" i="1" s="1"/>
  <c r="L834" i="1"/>
  <c r="M834" i="1" s="1"/>
  <c r="L845" i="1"/>
  <c r="M845" i="1" s="1"/>
  <c r="L860" i="1"/>
  <c r="L871" i="1"/>
  <c r="L882" i="1"/>
  <c r="M882" i="1" s="1"/>
  <c r="L886" i="1"/>
  <c r="M886" i="1" s="1"/>
  <c r="L890" i="1"/>
  <c r="L897" i="1"/>
  <c r="L901" i="1"/>
  <c r="M901" i="1" s="1"/>
  <c r="L905" i="1"/>
  <c r="M905" i="1" s="1"/>
  <c r="L912" i="1"/>
  <c r="L923" i="1"/>
  <c r="L927" i="1"/>
  <c r="L942" i="1"/>
  <c r="M942" i="1" s="1"/>
  <c r="L946" i="1"/>
  <c r="M946" i="1" s="1"/>
  <c r="L950" i="1"/>
  <c r="M950" i="1" s="1"/>
  <c r="L954" i="1"/>
  <c r="M954" i="1" s="1"/>
  <c r="L983" i="1"/>
  <c r="M983" i="1" s="1"/>
  <c r="L987" i="1"/>
  <c r="M987" i="1" s="1"/>
  <c r="L991" i="1"/>
  <c r="M991" i="1" s="1"/>
  <c r="L998" i="1"/>
  <c r="L1002" i="1"/>
  <c r="M1002" i="1" s="1"/>
  <c r="L1006" i="1"/>
  <c r="M1006" i="1" s="1"/>
  <c r="L1013" i="1"/>
  <c r="L1017" i="1"/>
  <c r="M1017" i="1" s="1"/>
  <c r="L1021" i="1"/>
  <c r="M1021" i="1" s="1"/>
  <c r="L1025" i="1"/>
  <c r="L1028" i="1"/>
  <c r="L1043" i="1"/>
  <c r="M1043" i="1" s="1"/>
  <c r="L1047" i="1"/>
  <c r="M1047" i="1" s="1"/>
  <c r="L1050" i="1"/>
  <c r="L1054" i="1"/>
  <c r="M1054" i="1" s="1"/>
  <c r="L1069" i="1"/>
  <c r="M1069" i="1" s="1"/>
  <c r="L1073" i="1"/>
  <c r="M1073" i="1" s="1"/>
  <c r="L1077" i="1"/>
  <c r="L1081" i="1"/>
  <c r="M1081" i="1" s="1"/>
  <c r="L1085" i="1"/>
  <c r="M1085" i="1" s="1"/>
  <c r="L1106" i="1"/>
  <c r="L1113" i="1"/>
  <c r="L1124" i="1"/>
  <c r="L1135" i="1"/>
  <c r="L1170" i="1"/>
  <c r="M1170" i="1" s="1"/>
  <c r="L1174" i="1"/>
  <c r="L1181" i="1"/>
  <c r="L1187" i="1"/>
  <c r="M1187" i="1" s="1"/>
  <c r="L1191" i="1"/>
  <c r="M1191" i="1" s="1"/>
  <c r="L1194" i="1"/>
  <c r="M1194" i="1" s="1"/>
  <c r="L1198" i="1"/>
  <c r="M1198" i="1" s="1"/>
  <c r="L1201" i="1"/>
  <c r="M1201" i="1" s="1"/>
  <c r="L1208" i="1"/>
  <c r="L1219" i="1"/>
  <c r="M1219" i="1" s="1"/>
  <c r="L1223" i="1"/>
  <c r="M1223" i="1" s="1"/>
  <c r="L1226" i="1"/>
  <c r="M1226" i="1" s="1"/>
  <c r="L1230" i="1"/>
  <c r="L1234" i="1"/>
  <c r="M1234" i="1" s="1"/>
  <c r="L1241" i="1"/>
  <c r="L1244" i="1"/>
  <c r="L1262" i="1"/>
  <c r="M1262" i="1" s="1"/>
  <c r="L1266" i="1"/>
  <c r="M1266" i="1" s="1"/>
  <c r="L1270" i="1"/>
  <c r="M1270" i="1" s="1"/>
  <c r="L1274" i="1"/>
  <c r="M1274" i="1" s="1"/>
  <c r="L1278" i="1"/>
  <c r="L1292" i="1"/>
  <c r="L1320" i="1"/>
  <c r="M1320" i="1" s="1"/>
  <c r="L1331" i="1"/>
  <c r="M1331" i="1" s="1"/>
  <c r="L1335" i="1"/>
  <c r="M1335" i="1" s="1"/>
  <c r="L743" i="1"/>
  <c r="L746" i="1"/>
  <c r="L757" i="1"/>
  <c r="M757" i="1" s="1"/>
  <c r="L772" i="1"/>
  <c r="M772" i="1" s="1"/>
  <c r="L776" i="1"/>
  <c r="M776" i="1" s="1"/>
  <c r="L787" i="1"/>
  <c r="M787" i="1" s="1"/>
  <c r="L791" i="1"/>
  <c r="M791" i="1" s="1"/>
  <c r="L795" i="1"/>
  <c r="M795" i="1" s="1"/>
  <c r="L802" i="1"/>
  <c r="M802" i="1" s="1"/>
  <c r="L806" i="1"/>
  <c r="L810" i="1"/>
  <c r="M810" i="1" s="1"/>
  <c r="L814" i="1"/>
  <c r="L820" i="1"/>
  <c r="M820" i="1" s="1"/>
  <c r="L824" i="1"/>
  <c r="L827" i="1"/>
  <c r="M827" i="1" s="1"/>
  <c r="L831" i="1"/>
  <c r="M831" i="1" s="1"/>
  <c r="L846" i="1"/>
  <c r="M846" i="1" s="1"/>
  <c r="L861" i="1"/>
  <c r="L868" i="1"/>
  <c r="M868" i="1" s="1"/>
  <c r="L872" i="1"/>
  <c r="L883" i="1"/>
  <c r="L887" i="1"/>
  <c r="M887" i="1" s="1"/>
  <c r="L898" i="1"/>
  <c r="M898" i="1" s="1"/>
  <c r="L902" i="1"/>
  <c r="M902" i="1" s="1"/>
  <c r="L906" i="1"/>
  <c r="L913" i="1"/>
  <c r="L924" i="1"/>
  <c r="L943" i="1"/>
  <c r="M943" i="1" s="1"/>
  <c r="L947" i="1"/>
  <c r="L951" i="1"/>
  <c r="M951" i="1" s="1"/>
  <c r="L955" i="1"/>
  <c r="L984" i="1"/>
  <c r="M984" i="1" s="1"/>
  <c r="L988" i="1"/>
  <c r="M988" i="1" s="1"/>
  <c r="L992" i="1"/>
  <c r="L995" i="1"/>
  <c r="L999" i="1"/>
  <c r="M999" i="1" s="1"/>
  <c r="L1003" i="1"/>
  <c r="M1003" i="1" s="1"/>
  <c r="L1007" i="1"/>
  <c r="M1007" i="1" s="1"/>
  <c r="L1010" i="1"/>
  <c r="M1010" i="1" s="1"/>
  <c r="L1014" i="1"/>
  <c r="M1014" i="1" s="1"/>
  <c r="L1018" i="1"/>
  <c r="L1022" i="1"/>
  <c r="L1040" i="1"/>
  <c r="M1040" i="1" s="1"/>
  <c r="L1044" i="1"/>
  <c r="L1048" i="1"/>
  <c r="M1048" i="1" s="1"/>
  <c r="L1051" i="1"/>
  <c r="M1051" i="1" s="1"/>
  <c r="L1055" i="1"/>
  <c r="M1055" i="1" s="1"/>
  <c r="L1066" i="1"/>
  <c r="M1066" i="1" s="1"/>
  <c r="L1070" i="1"/>
  <c r="M1070" i="1" s="1"/>
  <c r="L1074" i="1"/>
  <c r="L1078" i="1"/>
  <c r="M1078" i="1" s="1"/>
  <c r="L1082" i="1"/>
  <c r="L1089" i="1"/>
  <c r="L1110" i="1"/>
  <c r="L1114" i="1"/>
  <c r="M1114" i="1" s="1"/>
  <c r="L1125" i="1"/>
  <c r="M1125" i="1" s="1"/>
  <c r="L1151" i="1"/>
  <c r="L1164" i="1"/>
  <c r="L1178" i="1"/>
  <c r="M1178" i="1" s="1"/>
  <c r="L1311" i="1"/>
  <c r="M1311" i="1" s="1"/>
  <c r="L1324" i="1"/>
  <c r="M1324" i="1" s="1"/>
  <c r="L1347" i="1"/>
  <c r="L1351" i="1"/>
  <c r="L1370" i="1"/>
  <c r="M1370" i="1" s="1"/>
  <c r="L1202" i="1"/>
  <c r="M1202" i="1" s="1"/>
  <c r="L1216" i="1"/>
  <c r="L1220" i="1"/>
  <c r="M1220" i="1" s="1"/>
  <c r="L1227" i="1"/>
  <c r="L1231" i="1"/>
  <c r="M1231" i="1" s="1"/>
  <c r="L1235" i="1"/>
  <c r="M1235" i="1" s="1"/>
  <c r="L1245" i="1"/>
  <c r="L1259" i="1"/>
  <c r="M1259" i="1" s="1"/>
  <c r="L1263" i="1"/>
  <c r="M1263" i="1" s="1"/>
  <c r="L1267" i="1"/>
  <c r="L1271" i="1"/>
  <c r="M1271" i="1" s="1"/>
  <c r="L1275" i="1"/>
  <c r="L1279" i="1"/>
  <c r="M1279" i="1" s="1"/>
  <c r="L1289" i="1"/>
  <c r="M1289" i="1" s="1"/>
  <c r="L1293" i="1"/>
  <c r="M1293" i="1" s="1"/>
  <c r="L1314" i="1"/>
  <c r="L1318" i="1"/>
  <c r="M1318" i="1" s="1"/>
  <c r="L1321" i="1"/>
  <c r="L1355" i="1"/>
  <c r="M1355" i="1" s="1"/>
  <c r="L1359" i="1"/>
  <c r="M1359" i="1" s="1"/>
  <c r="L1363" i="1"/>
  <c r="L1367" i="1"/>
  <c r="L1374" i="1"/>
  <c r="M1374" i="1" s="1"/>
  <c r="L1378" i="1"/>
  <c r="L1382" i="1"/>
  <c r="M1382" i="1" s="1"/>
  <c r="L1386" i="1"/>
  <c r="L1390" i="1"/>
  <c r="M1390" i="1" s="1"/>
  <c r="L747" i="1"/>
  <c r="M747" i="1" s="1"/>
  <c r="L758" i="1"/>
  <c r="M758" i="1" s="1"/>
  <c r="L773" i="1"/>
  <c r="M773" i="1" s="1"/>
  <c r="L777" i="1"/>
  <c r="L784" i="1"/>
  <c r="M784" i="1" s="1"/>
  <c r="L788" i="1"/>
  <c r="M788" i="1" s="1"/>
  <c r="L792" i="1"/>
  <c r="M792" i="1" s="1"/>
  <c r="L796" i="1"/>
  <c r="M796" i="1" s="1"/>
  <c r="L803" i="1"/>
  <c r="M803" i="1" s="1"/>
  <c r="L807" i="1"/>
  <c r="M807" i="1" s="1"/>
  <c r="L811" i="1"/>
  <c r="L815" i="1"/>
  <c r="M815" i="1" s="1"/>
  <c r="L821" i="1"/>
  <c r="M821" i="1" s="1"/>
  <c r="L828" i="1"/>
  <c r="M828" i="1" s="1"/>
  <c r="L832" i="1"/>
  <c r="M832" i="1" s="1"/>
  <c r="L843" i="1"/>
  <c r="L847" i="1"/>
  <c r="L862" i="1"/>
  <c r="M862" i="1" s="1"/>
  <c r="L869" i="1"/>
  <c r="M869" i="1" s="1"/>
  <c r="L873" i="1"/>
  <c r="L880" i="1"/>
  <c r="M880" i="1" s="1"/>
  <c r="L884" i="1"/>
  <c r="M884" i="1" s="1"/>
  <c r="L888" i="1"/>
  <c r="M888" i="1" s="1"/>
  <c r="L899" i="1"/>
  <c r="L903" i="1"/>
  <c r="M903" i="1" s="1"/>
  <c r="L914" i="1"/>
  <c r="M914" i="1" s="1"/>
  <c r="L925" i="1"/>
  <c r="M925" i="1" s="1"/>
  <c r="L944" i="1"/>
  <c r="L948" i="1"/>
  <c r="M948" i="1" s="1"/>
  <c r="L952" i="1"/>
  <c r="L985" i="1"/>
  <c r="M985" i="1" s="1"/>
  <c r="L989" i="1"/>
  <c r="L993" i="1"/>
  <c r="M993" i="1" s="1"/>
  <c r="L996" i="1"/>
  <c r="L1000" i="1"/>
  <c r="L1004" i="1"/>
  <c r="L1008" i="1"/>
  <c r="M1008" i="1" s="1"/>
  <c r="L1011" i="1"/>
  <c r="L1015" i="1"/>
  <c r="L1019" i="1"/>
  <c r="M1019" i="1" s="1"/>
  <c r="L1023" i="1"/>
  <c r="M1023" i="1" s="1"/>
  <c r="L1041" i="1"/>
  <c r="M1041" i="1" s="1"/>
  <c r="L1045" i="1"/>
  <c r="M1045" i="1" s="1"/>
  <c r="L1052" i="1"/>
  <c r="L1067" i="1"/>
  <c r="M1067" i="1" s="1"/>
  <c r="L1071" i="1"/>
  <c r="M1071" i="1" s="1"/>
  <c r="L1075" i="1"/>
  <c r="M1075" i="1" s="1"/>
  <c r="L1079" i="1"/>
  <c r="M1079" i="1" s="1"/>
  <c r="L1083" i="1"/>
  <c r="L1104" i="1"/>
  <c r="M1104" i="1" s="1"/>
  <c r="L1111" i="1"/>
  <c r="M1111" i="1" s="1"/>
  <c r="L1126" i="1"/>
  <c r="L1148" i="1"/>
  <c r="M1148" i="1" s="1"/>
  <c r="L1161" i="1"/>
  <c r="L1165" i="1"/>
  <c r="L1168" i="1"/>
  <c r="M1168" i="1" s="1"/>
  <c r="L1206" i="1"/>
  <c r="L1209" i="1"/>
  <c r="M1209" i="1" s="1"/>
  <c r="L1213" i="1"/>
  <c r="M1213" i="1" s="1"/>
  <c r="L1239" i="1"/>
  <c r="L1242" i="1"/>
  <c r="M1242" i="1" s="1"/>
  <c r="L1249" i="1"/>
  <c r="M1249" i="1" s="1"/>
  <c r="L1253" i="1"/>
  <c r="L1256" i="1"/>
  <c r="M1256" i="1" s="1"/>
  <c r="L1283" i="1"/>
  <c r="M1283" i="1" s="1"/>
  <c r="L1287" i="1"/>
  <c r="M1287" i="1" s="1"/>
  <c r="L1297" i="1"/>
  <c r="M1297" i="1" s="1"/>
  <c r="L1301" i="1"/>
  <c r="L1304" i="1"/>
  <c r="M1304" i="1" s="1"/>
  <c r="L1308" i="1"/>
  <c r="M1308" i="1" s="1"/>
  <c r="L1336" i="1"/>
  <c r="M1336" i="1" s="1"/>
  <c r="L1340" i="1"/>
  <c r="M1340" i="1" s="1"/>
  <c r="L1344" i="1"/>
  <c r="M1344" i="1" s="1"/>
  <c r="L1348" i="1"/>
  <c r="M1348" i="1" s="1"/>
  <c r="L1341" i="1"/>
  <c r="L1345" i="1"/>
  <c r="M1345" i="1" s="1"/>
  <c r="L1349" i="1"/>
  <c r="M1349" i="1" s="1"/>
  <c r="L1368" i="1"/>
  <c r="M1368" i="1" s="1"/>
  <c r="L1379" i="1"/>
  <c r="L1383" i="1"/>
  <c r="M1383" i="1" s="1"/>
  <c r="L1387" i="1"/>
  <c r="M1387" i="1" s="1"/>
  <c r="L1426" i="1"/>
  <c r="M1426" i="1" s="1"/>
  <c r="L1430" i="1"/>
  <c r="M1430" i="1" s="1"/>
  <c r="L1434" i="1"/>
  <c r="L1353" i="1"/>
  <c r="M1353" i="1" s="1"/>
  <c r="L1357" i="1"/>
  <c r="L1361" i="1"/>
  <c r="L1365" i="1"/>
  <c r="M1365" i="1" s="1"/>
  <c r="L1395" i="1"/>
  <c r="M1395" i="1" s="1"/>
  <c r="L1403" i="1"/>
  <c r="M1403" i="1" s="1"/>
  <c r="L1407" i="1"/>
  <c r="L1411" i="1"/>
  <c r="L1415" i="1"/>
  <c r="M1415" i="1" s="1"/>
  <c r="L1419" i="1"/>
  <c r="M1419" i="1" s="1"/>
  <c r="L1423" i="1"/>
  <c r="L1322" i="1"/>
  <c r="M1322" i="1" s="1"/>
  <c r="L1332" i="1"/>
  <c r="M1332" i="1" s="1"/>
  <c r="L1358" i="1"/>
  <c r="M1358" i="1" s="1"/>
  <c r="L1362" i="1"/>
  <c r="L1366" i="1"/>
  <c r="L1392" i="1"/>
  <c r="M1392" i="1" s="1"/>
  <c r="L1396" i="1"/>
  <c r="L1400" i="1"/>
  <c r="L1404" i="1"/>
  <c r="M1404" i="1" s="1"/>
  <c r="L1412" i="1"/>
  <c r="M1412" i="1" s="1"/>
  <c r="L1416" i="1"/>
  <c r="M1416" i="1" s="1"/>
  <c r="L1420" i="1"/>
  <c r="L1393" i="1"/>
  <c r="M1393" i="1" s="1"/>
  <c r="L1397" i="1"/>
  <c r="M1397" i="1" s="1"/>
  <c r="L1401" i="1"/>
  <c r="L1405" i="1"/>
  <c r="L1409" i="1"/>
  <c r="M1409" i="1" s="1"/>
  <c r="L1413" i="1"/>
  <c r="M1413" i="1" s="1"/>
  <c r="L1417" i="1"/>
  <c r="M1417" i="1" s="1"/>
  <c r="L1421" i="1"/>
  <c r="L12" i="1"/>
  <c r="N12" i="1" s="1"/>
  <c r="L17" i="1"/>
  <c r="L16" i="1"/>
  <c r="Q6" i="6" s="1"/>
  <c r="N587" i="1"/>
  <c r="O587" i="1" s="1"/>
  <c r="N61" i="1"/>
  <c r="O61" i="1" s="1"/>
  <c r="N55" i="1"/>
  <c r="O55" i="1" s="1"/>
  <c r="N75" i="1"/>
  <c r="O75" i="1" s="1"/>
  <c r="N35" i="1"/>
  <c r="O35" i="1" s="1"/>
  <c r="N79" i="1"/>
  <c r="N89" i="1"/>
  <c r="O89" i="1" s="1"/>
  <c r="N101" i="1"/>
  <c r="O101" i="1" s="1"/>
  <c r="N263" i="1"/>
  <c r="O263" i="1" s="1"/>
  <c r="N48" i="1"/>
  <c r="O48" i="1" s="1"/>
  <c r="N85" i="1"/>
  <c r="O85" i="1" s="1"/>
  <c r="N39" i="1"/>
  <c r="O39" i="1" s="1"/>
  <c r="N56" i="1"/>
  <c r="N69" i="1"/>
  <c r="O69" i="1" s="1"/>
  <c r="N51" i="1"/>
  <c r="O51" i="1" s="1"/>
  <c r="N93" i="1"/>
  <c r="O93" i="1" s="1"/>
  <c r="N105" i="1"/>
  <c r="N65" i="1"/>
  <c r="O65" i="1" s="1"/>
  <c r="N73" i="1"/>
  <c r="O73" i="1" s="1"/>
  <c r="N40" i="1"/>
  <c r="N43" i="1"/>
  <c r="O43" i="1" s="1"/>
  <c r="N87" i="1"/>
  <c r="N109" i="1"/>
  <c r="O109" i="1" s="1"/>
  <c r="N97" i="1"/>
  <c r="O97" i="1" s="1"/>
  <c r="N83" i="1"/>
  <c r="O83" i="1" s="1"/>
  <c r="N47" i="1"/>
  <c r="O47" i="1" s="1"/>
  <c r="N67" i="1"/>
  <c r="O67" i="1" s="1"/>
  <c r="N77" i="1"/>
  <c r="O77" i="1" s="1"/>
  <c r="N71" i="1"/>
  <c r="N81" i="1"/>
  <c r="O81" i="1" s="1"/>
  <c r="N91" i="1"/>
  <c r="O91" i="1" s="1"/>
  <c r="N380" i="1"/>
  <c r="O380" i="1" s="1"/>
  <c r="N368" i="1"/>
  <c r="O368" i="1" s="1"/>
  <c r="N154" i="1"/>
  <c r="O154" i="1" s="1"/>
  <c r="N383" i="1"/>
  <c r="O383" i="1" s="1"/>
  <c r="N355" i="1"/>
  <c r="O355" i="1" s="1"/>
  <c r="N386" i="1"/>
  <c r="N358" i="1"/>
  <c r="O358" i="1" s="1"/>
  <c r="N397" i="1"/>
  <c r="O397" i="1" s="1"/>
  <c r="N379" i="1"/>
  <c r="N196" i="1"/>
  <c r="O196" i="1" s="1"/>
  <c r="N387" i="1"/>
  <c r="O387" i="1" s="1"/>
  <c r="N412" i="1"/>
  <c r="O412" i="1" s="1"/>
  <c r="N450" i="1"/>
  <c r="O450" i="1" s="1"/>
  <c r="N330" i="1"/>
  <c r="N362" i="1"/>
  <c r="O362" i="1" s="1"/>
  <c r="N395" i="1"/>
  <c r="O395" i="1" s="1"/>
  <c r="N404" i="1"/>
  <c r="N446" i="1"/>
  <c r="N477" i="1"/>
  <c r="O477" i="1" s="1"/>
  <c r="N478" i="1"/>
  <c r="O478" i="1" s="1"/>
  <c r="N414" i="1"/>
  <c r="N465" i="1"/>
  <c r="O465" i="1" s="1"/>
  <c r="N486" i="1"/>
  <c r="O486" i="1" s="1"/>
  <c r="N363" i="1"/>
  <c r="O363" i="1" s="1"/>
  <c r="N427" i="1"/>
  <c r="O427" i="1" s="1"/>
  <c r="N438" i="1"/>
  <c r="N518" i="1"/>
  <c r="O518" i="1" s="1"/>
  <c r="N786" i="1"/>
  <c r="O786" i="1" s="1"/>
  <c r="N545" i="1"/>
  <c r="O545" i="1" s="1"/>
  <c r="N663" i="1"/>
  <c r="N531" i="1"/>
  <c r="O531" i="1" s="1"/>
  <c r="N543" i="1"/>
  <c r="O543" i="1" s="1"/>
  <c r="N707" i="1"/>
  <c r="O707" i="1" s="1"/>
  <c r="N534" i="1"/>
  <c r="O534" i="1" s="1"/>
  <c r="N591" i="1"/>
  <c r="O591" i="1" s="1"/>
  <c r="N507" i="1"/>
  <c r="O507" i="1" s="1"/>
  <c r="N721" i="1"/>
  <c r="O721" i="1" s="1"/>
  <c r="N769" i="1"/>
  <c r="N779" i="1"/>
  <c r="N655" i="1"/>
  <c r="P655" i="1" s="1"/>
  <c r="N695" i="1"/>
  <c r="O695" i="1" s="1"/>
  <c r="N699" i="1"/>
  <c r="O699" i="1" s="1"/>
  <c r="N651" i="1"/>
  <c r="O651" i="1" s="1"/>
  <c r="N929" i="1"/>
  <c r="O929" i="1" s="1"/>
  <c r="N775" i="1"/>
  <c r="O775" i="1" s="1"/>
  <c r="N849" i="1"/>
  <c r="O849" i="1" s="1"/>
  <c r="N865" i="1"/>
  <c r="O865" i="1" s="1"/>
  <c r="N921" i="1"/>
  <c r="O921" i="1" s="1"/>
  <c r="N853" i="1"/>
  <c r="O853" i="1" s="1"/>
  <c r="N917" i="1"/>
  <c r="O917" i="1" s="1"/>
  <c r="N1012" i="1"/>
  <c r="N870" i="1"/>
  <c r="O870" i="1" s="1"/>
  <c r="N909" i="1"/>
  <c r="O909" i="1" s="1"/>
  <c r="N953" i="1"/>
  <c r="O953" i="1" s="1"/>
  <c r="N1130" i="1"/>
  <c r="O1130" i="1" s="1"/>
  <c r="N1131" i="1"/>
  <c r="O1131" i="1" s="1"/>
  <c r="N1166" i="1"/>
  <c r="O1166" i="1" s="1"/>
  <c r="N1204" i="1"/>
  <c r="O1204" i="1" s="1"/>
  <c r="N1394" i="1"/>
  <c r="O1394" i="1" s="1"/>
  <c r="N1248" i="1"/>
  <c r="O1248" i="1" s="1"/>
  <c r="N1246" i="1"/>
  <c r="O1246" i="1" s="1"/>
  <c r="N1264" i="1"/>
  <c r="O1264" i="1" s="1"/>
  <c r="N1272" i="1"/>
  <c r="O1272" i="1" s="1"/>
  <c r="N1280" i="1"/>
  <c r="O1280" i="1" s="1"/>
  <c r="N1388" i="1"/>
  <c r="O1388" i="1" s="1"/>
  <c r="N1232" i="1"/>
  <c r="O1232" i="1" s="1"/>
  <c r="N1271" i="1"/>
  <c r="O1271" i="1" s="1"/>
  <c r="N1228" i="1"/>
  <c r="O1228" i="1" s="1"/>
  <c r="N1354" i="1"/>
  <c r="O1354" i="1" s="1"/>
  <c r="N1300" i="1"/>
  <c r="O1300" i="1" s="1"/>
  <c r="N1302" i="1"/>
  <c r="N1306" i="1"/>
  <c r="O1306" i="1" s="1"/>
  <c r="N1376" i="1"/>
  <c r="O1376" i="1" s="1"/>
  <c r="N1390" i="1"/>
  <c r="N1346" i="1"/>
  <c r="O1346" i="1" s="1"/>
  <c r="N1342" i="1"/>
  <c r="P1342" i="1" s="1"/>
  <c r="N1350" i="1"/>
  <c r="P1350" i="1" s="1"/>
  <c r="N1330" i="1"/>
  <c r="O1330" i="1" s="1"/>
  <c r="N1338" i="1"/>
  <c r="O1338" i="1" s="1"/>
  <c r="M31" i="1" l="1"/>
  <c r="R21" i="6" s="1"/>
  <c r="N31" i="1"/>
  <c r="O31" i="1" s="1"/>
  <c r="P330" i="1"/>
  <c r="N1158" i="1"/>
  <c r="O1158" i="1" s="1"/>
  <c r="N1310" i="1"/>
  <c r="P1310" i="1" s="1"/>
  <c r="N1282" i="1"/>
  <c r="N957" i="1"/>
  <c r="O957" i="1" s="1"/>
  <c r="N1399" i="1"/>
  <c r="O1399" i="1" s="1"/>
  <c r="N1398" i="1"/>
  <c r="O1398" i="1" s="1"/>
  <c r="N382" i="1"/>
  <c r="O382" i="1" s="1"/>
  <c r="N1212" i="1"/>
  <c r="O1212" i="1" s="1"/>
  <c r="N1252" i="1"/>
  <c r="O1252" i="1" s="1"/>
  <c r="N670" i="1"/>
  <c r="O670" i="1" s="1"/>
  <c r="N566" i="1"/>
  <c r="O566" i="1" s="1"/>
  <c r="N552" i="1"/>
  <c r="O552" i="1" s="1"/>
  <c r="N391" i="1"/>
  <c r="O391" i="1" s="1"/>
  <c r="N253" i="1"/>
  <c r="O253" i="1" s="1"/>
  <c r="N1068" i="1"/>
  <c r="O1068" i="1" s="1"/>
  <c r="N753" i="1"/>
  <c r="O753" i="1" s="1"/>
  <c r="N822" i="1"/>
  <c r="O822" i="1" s="1"/>
  <c r="N307" i="1"/>
  <c r="N633" i="1"/>
  <c r="O633" i="1" s="1"/>
  <c r="N709" i="1"/>
  <c r="O709" i="1" s="1"/>
  <c r="N476" i="1"/>
  <c r="O476" i="1" s="1"/>
  <c r="N337" i="1"/>
  <c r="O337" i="1" s="1"/>
  <c r="N428" i="1"/>
  <c r="O428" i="1" s="1"/>
  <c r="N576" i="1"/>
  <c r="O576" i="1" s="1"/>
  <c r="N417" i="1"/>
  <c r="O417" i="1" s="1"/>
  <c r="N336" i="1"/>
  <c r="O336" i="1" s="1"/>
  <c r="N145" i="1"/>
  <c r="O145" i="1" s="1"/>
  <c r="N1261" i="1"/>
  <c r="O1261" i="1" s="1"/>
  <c r="N1112" i="1"/>
  <c r="O1112" i="1" s="1"/>
  <c r="N1099" i="1"/>
  <c r="O1099" i="1" s="1"/>
  <c r="N577" i="1"/>
  <c r="P577" i="1" s="1"/>
  <c r="N550" i="1"/>
  <c r="O550" i="1" s="1"/>
  <c r="N292" i="1"/>
  <c r="O292" i="1" s="1"/>
  <c r="N1428" i="1"/>
  <c r="O1428" i="1" s="1"/>
  <c r="N1296" i="1"/>
  <c r="O1296" i="1" s="1"/>
  <c r="N691" i="1"/>
  <c r="N647" i="1"/>
  <c r="O647" i="1" s="1"/>
  <c r="N398" i="1"/>
  <c r="O398" i="1" s="1"/>
  <c r="N524" i="1"/>
  <c r="O524" i="1" s="1"/>
  <c r="N233" i="1"/>
  <c r="O233" i="1" s="1"/>
  <c r="N326" i="1"/>
  <c r="O326" i="1" s="1"/>
  <c r="N115" i="1"/>
  <c r="O115" i="1" s="1"/>
  <c r="N356" i="1"/>
  <c r="O356" i="1" s="1"/>
  <c r="N1182" i="1"/>
  <c r="O1182" i="1" s="1"/>
  <c r="N583" i="1"/>
  <c r="N309" i="1"/>
  <c r="O309" i="1" s="1"/>
  <c r="N1057" i="1"/>
  <c r="O1057" i="1" s="1"/>
  <c r="N945" i="1"/>
  <c r="O945" i="1" s="1"/>
  <c r="N751" i="1"/>
  <c r="O751" i="1" s="1"/>
  <c r="N808" i="1"/>
  <c r="O808" i="1" s="1"/>
  <c r="N480" i="1"/>
  <c r="O480" i="1" s="1"/>
  <c r="N311" i="1"/>
  <c r="O311" i="1" s="1"/>
  <c r="N244" i="1"/>
  <c r="O244" i="1" s="1"/>
  <c r="N1317" i="1"/>
  <c r="O1317" i="1" s="1"/>
  <c r="N1173" i="1"/>
  <c r="O1173" i="1" s="1"/>
  <c r="N761" i="1"/>
  <c r="O761" i="1" s="1"/>
  <c r="N432" i="1"/>
  <c r="N206" i="1"/>
  <c r="P206" i="1" s="1"/>
  <c r="N155" i="1"/>
  <c r="O155" i="1" s="1"/>
  <c r="N1381" i="1"/>
  <c r="O1381" i="1" s="1"/>
  <c r="N1406" i="1"/>
  <c r="O1406" i="1" s="1"/>
  <c r="N1129" i="1"/>
  <c r="O1129" i="1" s="1"/>
  <c r="N893" i="1"/>
  <c r="O893" i="1" s="1"/>
  <c r="N497" i="1"/>
  <c r="O497" i="1" s="1"/>
  <c r="N625" i="1"/>
  <c r="O625" i="1" s="1"/>
  <c r="N286" i="1"/>
  <c r="O286" i="1" s="1"/>
  <c r="N1122" i="1"/>
  <c r="P1122" i="1" s="1"/>
  <c r="N1056" i="1"/>
  <c r="O1056" i="1" s="1"/>
  <c r="N856" i="1"/>
  <c r="O856" i="1" s="1"/>
  <c r="N710" i="1"/>
  <c r="O710" i="1" s="1"/>
  <c r="N894" i="1"/>
  <c r="O894" i="1" s="1"/>
  <c r="N470" i="1"/>
  <c r="O470" i="1" s="1"/>
  <c r="N191" i="1"/>
  <c r="O191" i="1" s="1"/>
  <c r="N1140" i="1"/>
  <c r="N932" i="1"/>
  <c r="O932" i="1" s="1"/>
  <c r="N801" i="1"/>
  <c r="O801" i="1" s="1"/>
  <c r="N841" i="1"/>
  <c r="O841" i="1" s="1"/>
  <c r="N594" i="1"/>
  <c r="O594" i="1" s="1"/>
  <c r="N162" i="1"/>
  <c r="O162" i="1" s="1"/>
  <c r="N351" i="1"/>
  <c r="O351" i="1" s="1"/>
  <c r="M514" i="1"/>
  <c r="N816" i="1"/>
  <c r="O816" i="1" s="1"/>
  <c r="M462" i="1"/>
  <c r="P462" i="1" s="1"/>
  <c r="N1294" i="1"/>
  <c r="O1294" i="1" s="1"/>
  <c r="N1360" i="1"/>
  <c r="O1360" i="1" s="1"/>
  <c r="N60" i="1"/>
  <c r="O60" i="1" s="1"/>
  <c r="N374" i="1"/>
  <c r="O374" i="1" s="1"/>
  <c r="N1236" i="1"/>
  <c r="O1236" i="1" s="1"/>
  <c r="N1295" i="1"/>
  <c r="P1295" i="1" s="1"/>
  <c r="N1432" i="1"/>
  <c r="O1432" i="1" s="1"/>
  <c r="N959" i="1"/>
  <c r="O959" i="1" s="1"/>
  <c r="N940" i="1"/>
  <c r="P940" i="1" s="1"/>
  <c r="N585" i="1"/>
  <c r="O585" i="1" s="1"/>
  <c r="N725" i="1"/>
  <c r="O725" i="1" s="1"/>
  <c r="N281" i="1"/>
  <c r="O281" i="1" s="1"/>
  <c r="N195" i="1"/>
  <c r="O195" i="1" s="1"/>
  <c r="N167" i="1"/>
  <c r="O167" i="1" s="1"/>
  <c r="N968" i="1"/>
  <c r="O968" i="1" s="1"/>
  <c r="N1268" i="1"/>
  <c r="O1268" i="1" s="1"/>
  <c r="N205" i="1"/>
  <c r="O205" i="1" s="1"/>
  <c r="N666" i="1"/>
  <c r="O666" i="1" s="1"/>
  <c r="N454" i="1"/>
  <c r="O454" i="1" s="1"/>
  <c r="N354" i="1"/>
  <c r="O354" i="1" s="1"/>
  <c r="N754" i="1"/>
  <c r="O754" i="1" s="1"/>
  <c r="N372" i="1"/>
  <c r="O372" i="1" s="1"/>
  <c r="N390" i="1"/>
  <c r="O390" i="1" s="1"/>
  <c r="N580" i="1"/>
  <c r="O580" i="1" s="1"/>
  <c r="N981" i="1"/>
  <c r="O981" i="1" s="1"/>
  <c r="M458" i="1"/>
  <c r="P458" i="1" s="1"/>
  <c r="N652" i="1"/>
  <c r="O652" i="1" s="1"/>
  <c r="N1329" i="1"/>
  <c r="O1329" i="1" s="1"/>
  <c r="N1175" i="1"/>
  <c r="N1031" i="1"/>
  <c r="O1031" i="1" s="1"/>
  <c r="N1356" i="1"/>
  <c r="O1356" i="1" s="1"/>
  <c r="N1334" i="1"/>
  <c r="P1334" i="1" s="1"/>
  <c r="N1269" i="1"/>
  <c r="O1269" i="1" s="1"/>
  <c r="N1290" i="1"/>
  <c r="O1290" i="1" s="1"/>
  <c r="N116" i="1"/>
  <c r="O116" i="1" s="1"/>
  <c r="N794" i="1"/>
  <c r="O794" i="1" s="1"/>
  <c r="N317" i="1"/>
  <c r="P317" i="1" s="1"/>
  <c r="N997" i="1"/>
  <c r="N602" i="1"/>
  <c r="P602" i="1" s="1"/>
  <c r="N344" i="1"/>
  <c r="O344" i="1" s="1"/>
  <c r="N279" i="1"/>
  <c r="N334" i="1"/>
  <c r="O334" i="1" s="1"/>
  <c r="N532" i="1"/>
  <c r="O532" i="1" s="1"/>
  <c r="M394" i="1"/>
  <c r="P394" i="1" s="1"/>
  <c r="M418" i="1"/>
  <c r="N687" i="1"/>
  <c r="O687" i="1" s="1"/>
  <c r="N1218" i="1"/>
  <c r="O1218" i="1" s="1"/>
  <c r="N1035" i="1"/>
  <c r="O1035" i="1" s="1"/>
  <c r="N1137" i="1"/>
  <c r="O1137" i="1" s="1"/>
  <c r="N729" i="1"/>
  <c r="P729" i="1" s="1"/>
  <c r="N440" i="1"/>
  <c r="O440" i="1" s="1"/>
  <c r="N323" i="1"/>
  <c r="O323" i="1" s="1"/>
  <c r="N70" i="1"/>
  <c r="O70" i="1" s="1"/>
  <c r="N422" i="1"/>
  <c r="N237" i="1"/>
  <c r="N200" i="1"/>
  <c r="O200" i="1" s="1"/>
  <c r="N64" i="1"/>
  <c r="O64" i="1" s="1"/>
  <c r="N199" i="1"/>
  <c r="P199" i="1" s="1"/>
  <c r="M523" i="1"/>
  <c r="P523" i="1" s="1"/>
  <c r="M471" i="1"/>
  <c r="P471" i="1" s="1"/>
  <c r="N1353" i="1"/>
  <c r="O1353" i="1" s="1"/>
  <c r="N1067" i="1"/>
  <c r="P99" i="1"/>
  <c r="N1392" i="1"/>
  <c r="O1392" i="1" s="1"/>
  <c r="N905" i="1"/>
  <c r="O905" i="1" s="1"/>
  <c r="N1224" i="1"/>
  <c r="O1224" i="1" s="1"/>
  <c r="N1123" i="1"/>
  <c r="P1123" i="1" s="1"/>
  <c r="N1132" i="1"/>
  <c r="O1132" i="1" s="1"/>
  <c r="N1316" i="1"/>
  <c r="O1316" i="1" s="1"/>
  <c r="N1262" i="1"/>
  <c r="O1262" i="1" s="1"/>
  <c r="N880" i="1"/>
  <c r="O880" i="1" s="1"/>
  <c r="N926" i="1"/>
  <c r="O926" i="1" s="1"/>
  <c r="N784" i="1"/>
  <c r="O784" i="1" s="1"/>
  <c r="N857" i="1"/>
  <c r="O857" i="1" s="1"/>
  <c r="N562" i="1"/>
  <c r="O562" i="1" s="1"/>
  <c r="N376" i="1"/>
  <c r="O376" i="1" s="1"/>
  <c r="N134" i="1"/>
  <c r="O134" i="1" s="1"/>
  <c r="O52" i="1"/>
  <c r="N300" i="1"/>
  <c r="O300" i="1" s="1"/>
  <c r="M364" i="1"/>
  <c r="P364" i="1" s="1"/>
  <c r="N1414" i="1"/>
  <c r="P1414" i="1" s="1"/>
  <c r="N1343" i="1"/>
  <c r="N1389" i="1"/>
  <c r="O1389" i="1" s="1"/>
  <c r="N1364" i="1"/>
  <c r="O1364" i="1" s="1"/>
  <c r="N1125" i="1"/>
  <c r="P1125" i="1" s="1"/>
  <c r="N1141" i="1"/>
  <c r="O1141" i="1" s="1"/>
  <c r="N1064" i="1"/>
  <c r="O1064" i="1" s="1"/>
  <c r="N970" i="1"/>
  <c r="O970" i="1" s="1"/>
  <c r="N918" i="1"/>
  <c r="O918" i="1" s="1"/>
  <c r="N1162" i="1"/>
  <c r="O1162" i="1" s="1"/>
  <c r="N855" i="1"/>
  <c r="O855" i="1" s="1"/>
  <c r="N1190" i="1"/>
  <c r="O1190" i="1" s="1"/>
  <c r="N719" i="1"/>
  <c r="P719" i="1" s="1"/>
  <c r="N659" i="1"/>
  <c r="O659" i="1" s="1"/>
  <c r="N513" i="1"/>
  <c r="N350" i="1"/>
  <c r="O350" i="1" s="1"/>
  <c r="N231" i="1"/>
  <c r="O231" i="1" s="1"/>
  <c r="N294" i="1"/>
  <c r="O294" i="1" s="1"/>
  <c r="N170" i="1"/>
  <c r="O170" i="1" s="1"/>
  <c r="N252" i="1"/>
  <c r="O252" i="1" s="1"/>
  <c r="N123" i="1"/>
  <c r="O123" i="1" s="1"/>
  <c r="N1156" i="1"/>
  <c r="O1156" i="1" s="1"/>
  <c r="P447" i="1"/>
  <c r="M430" i="1"/>
  <c r="P430" i="1" s="1"/>
  <c r="N1185" i="1"/>
  <c r="O1185" i="1" s="1"/>
  <c r="M52" i="1"/>
  <c r="N711" i="1"/>
  <c r="O711" i="1" s="1"/>
  <c r="P359" i="1"/>
  <c r="P798" i="1"/>
  <c r="N881" i="1"/>
  <c r="O881" i="1" s="1"/>
  <c r="N538" i="1"/>
  <c r="N530" i="1"/>
  <c r="O530" i="1" s="1"/>
  <c r="N459" i="1"/>
  <c r="O459" i="1" s="1"/>
  <c r="N399" i="1"/>
  <c r="O399" i="1" s="1"/>
  <c r="N829" i="1"/>
  <c r="O829" i="1" s="1"/>
  <c r="N603" i="1"/>
  <c r="O603" i="1" s="1"/>
  <c r="N623" i="1"/>
  <c r="O623" i="1" s="1"/>
  <c r="N667" i="1"/>
  <c r="O667" i="1" s="1"/>
  <c r="M482" i="1"/>
  <c r="P482" i="1" s="1"/>
  <c r="N1205" i="1"/>
  <c r="O1205" i="1" s="1"/>
  <c r="N1017" i="1"/>
  <c r="O1017" i="1" s="1"/>
  <c r="N563" i="1"/>
  <c r="O563" i="1" s="1"/>
  <c r="N539" i="1"/>
  <c r="O539" i="1" s="1"/>
  <c r="N443" i="1"/>
  <c r="O443" i="1" s="1"/>
  <c r="P494" i="1"/>
  <c r="M933" i="1"/>
  <c r="N499" i="1"/>
  <c r="O499" i="1" s="1"/>
  <c r="M703" i="1"/>
  <c r="P703" i="1" s="1"/>
  <c r="M5" i="14"/>
  <c r="M6" i="14" s="1"/>
  <c r="M7" i="14" s="1"/>
  <c r="M8" i="14" s="1"/>
  <c r="M9" i="14" s="1"/>
  <c r="M10" i="14" s="1"/>
  <c r="M11" i="14" s="1"/>
  <c r="M12" i="14" s="1"/>
  <c r="M13" i="14" s="1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M28" i="14" s="1"/>
  <c r="M29" i="14" s="1"/>
  <c r="M30" i="14" s="1"/>
  <c r="M31" i="14" s="1"/>
  <c r="M32" i="14" s="1"/>
  <c r="M33" i="14" s="1"/>
  <c r="M34" i="14" s="1"/>
  <c r="M35" i="14" s="1"/>
  <c r="M36" i="14" s="1"/>
  <c r="M37" i="14" s="1"/>
  <c r="M38" i="14" s="1"/>
  <c r="M39" i="14" s="1"/>
  <c r="M40" i="14" s="1"/>
  <c r="M41" i="14" s="1"/>
  <c r="M42" i="14" s="1"/>
  <c r="M43" i="14" s="1"/>
  <c r="P1390" i="1"/>
  <c r="N635" i="1"/>
  <c r="O635" i="1" s="1"/>
  <c r="N950" i="1"/>
  <c r="O950" i="1" s="1"/>
  <c r="N405" i="1"/>
  <c r="O405" i="1" s="1"/>
  <c r="N284" i="1"/>
  <c r="N425" i="1"/>
  <c r="P425" i="1" s="1"/>
  <c r="N261" i="1"/>
  <c r="O261" i="1" s="1"/>
  <c r="N479" i="1"/>
  <c r="O479" i="1" s="1"/>
  <c r="M483" i="1"/>
  <c r="P483" i="1" s="1"/>
  <c r="N916" i="1"/>
  <c r="O916" i="1" s="1"/>
  <c r="N755" i="1"/>
  <c r="O755" i="1" s="1"/>
  <c r="N1054" i="1"/>
  <c r="O1054" i="1" s="1"/>
  <c r="N369" i="1"/>
  <c r="M37" i="1"/>
  <c r="R27" i="6" s="1"/>
  <c r="Q27" i="6"/>
  <c r="M25" i="1"/>
  <c r="R15" i="6" s="1"/>
  <c r="Q15" i="6"/>
  <c r="M21" i="1"/>
  <c r="R11" i="6" s="1"/>
  <c r="Q11" i="6"/>
  <c r="M42" i="1"/>
  <c r="R32" i="6" s="1"/>
  <c r="Q32" i="6"/>
  <c r="M46" i="1"/>
  <c r="R36" i="6" s="1"/>
  <c r="Q36" i="6"/>
  <c r="N1119" i="1"/>
  <c r="O1119" i="1" s="1"/>
  <c r="N937" i="1"/>
  <c r="O937" i="1" s="1"/>
  <c r="N626" i="1"/>
  <c r="O626" i="1" s="1"/>
  <c r="N266" i="1"/>
  <c r="O266" i="1" s="1"/>
  <c r="M23" i="1"/>
  <c r="R13" i="6" s="1"/>
  <c r="Q13" i="6"/>
  <c r="M38" i="1"/>
  <c r="R28" i="6" s="1"/>
  <c r="Q28" i="6"/>
  <c r="N833" i="1"/>
  <c r="P833" i="1" s="1"/>
  <c r="N186" i="1"/>
  <c r="O186" i="1" s="1"/>
  <c r="N689" i="1"/>
  <c r="O689" i="1" s="1"/>
  <c r="N260" i="1"/>
  <c r="O260" i="1" s="1"/>
  <c r="N403" i="1"/>
  <c r="N175" i="1"/>
  <c r="O175" i="1" s="1"/>
  <c r="M34" i="1"/>
  <c r="R24" i="6" s="1"/>
  <c r="Q24" i="6"/>
  <c r="N1309" i="1"/>
  <c r="O1309" i="1" s="1"/>
  <c r="N1337" i="1"/>
  <c r="O1337" i="1" s="1"/>
  <c r="N567" i="1"/>
  <c r="P567" i="1" s="1"/>
  <c r="N571" i="1"/>
  <c r="O571" i="1" s="1"/>
  <c r="N506" i="1"/>
  <c r="O506" i="1" s="1"/>
  <c r="M30" i="1"/>
  <c r="R20" i="6" s="1"/>
  <c r="Q20" i="6"/>
  <c r="N542" i="1"/>
  <c r="O542" i="1" s="1"/>
  <c r="M49" i="1"/>
  <c r="R39" i="6" s="1"/>
  <c r="Q39" i="6"/>
  <c r="M36" i="1"/>
  <c r="R26" i="6" s="1"/>
  <c r="Q26" i="6"/>
  <c r="M19" i="1"/>
  <c r="R9" i="6" s="1"/>
  <c r="Q9" i="6"/>
  <c r="M26" i="1"/>
  <c r="R16" i="6" s="1"/>
  <c r="Q16" i="6"/>
  <c r="N1427" i="1"/>
  <c r="O1427" i="1" s="1"/>
  <c r="N1344" i="1"/>
  <c r="O1344" i="1" s="1"/>
  <c r="N1092" i="1"/>
  <c r="O1092" i="1" s="1"/>
  <c r="N416" i="1"/>
  <c r="O416" i="1" s="1"/>
  <c r="N111" i="1"/>
  <c r="O111" i="1" s="1"/>
  <c r="N161" i="1"/>
  <c r="P161" i="1" s="1"/>
  <c r="M45" i="1"/>
  <c r="R35" i="6" s="1"/>
  <c r="Q35" i="6"/>
  <c r="N1152" i="1"/>
  <c r="O1152" i="1" s="1"/>
  <c r="N836" i="1"/>
  <c r="O836" i="1" s="1"/>
  <c r="N885" i="1"/>
  <c r="O885" i="1" s="1"/>
  <c r="N896" i="1"/>
  <c r="O896" i="1" s="1"/>
  <c r="N715" i="1"/>
  <c r="O715" i="1" s="1"/>
  <c r="N903" i="1"/>
  <c r="O903" i="1" s="1"/>
  <c r="N610" i="1"/>
  <c r="O610" i="1" s="1"/>
  <c r="N37" i="1"/>
  <c r="O37" i="1" s="1"/>
  <c r="N332" i="1"/>
  <c r="O332" i="1" s="1"/>
  <c r="M50" i="1"/>
  <c r="R40" i="6" s="1"/>
  <c r="Q40" i="6"/>
  <c r="M18" i="1"/>
  <c r="R8" i="6" s="1"/>
  <c r="Q8" i="6"/>
  <c r="M27" i="1"/>
  <c r="R17" i="6" s="1"/>
  <c r="Q17" i="6"/>
  <c r="P1302" i="1"/>
  <c r="N607" i="1"/>
  <c r="O607" i="1" s="1"/>
  <c r="N1202" i="1"/>
  <c r="P1202" i="1" s="1"/>
  <c r="N718" i="1"/>
  <c r="O718" i="1" s="1"/>
  <c r="N278" i="1"/>
  <c r="O278" i="1" s="1"/>
  <c r="M17" i="1"/>
  <c r="R7" i="6" s="1"/>
  <c r="Q7" i="6"/>
  <c r="N1144" i="1"/>
  <c r="P1144" i="1" s="1"/>
  <c r="N902" i="1"/>
  <c r="O902" i="1" s="1"/>
  <c r="N984" i="1"/>
  <c r="O984" i="1" s="1"/>
  <c r="N436" i="1"/>
  <c r="P436" i="1" s="1"/>
  <c r="N433" i="1"/>
  <c r="O433" i="1" s="1"/>
  <c r="M579" i="1"/>
  <c r="P579" i="1" s="1"/>
  <c r="N57" i="1"/>
  <c r="O57" i="1" s="1"/>
  <c r="N1203" i="1"/>
  <c r="O1203" i="1" s="1"/>
  <c r="N1116" i="1"/>
  <c r="P1116" i="1" s="1"/>
  <c r="N1213" i="1"/>
  <c r="O1213" i="1" s="1"/>
  <c r="N936" i="1"/>
  <c r="O936" i="1" s="1"/>
  <c r="N1073" i="1"/>
  <c r="O1073" i="1" s="1"/>
  <c r="N700" i="1"/>
  <c r="P700" i="1" s="1"/>
  <c r="N340" i="1"/>
  <c r="O340" i="1" s="1"/>
  <c r="N34" i="1"/>
  <c r="O34" i="1" s="1"/>
  <c r="N744" i="1"/>
  <c r="O744" i="1" s="1"/>
  <c r="O394" i="1"/>
  <c r="N983" i="1"/>
  <c r="O983" i="1" s="1"/>
  <c r="N875" i="1"/>
  <c r="O875" i="1" s="1"/>
  <c r="N837" i="1"/>
  <c r="O837" i="1" s="1"/>
  <c r="N1128" i="1"/>
  <c r="O1128" i="1" s="1"/>
  <c r="N1014" i="1"/>
  <c r="O1014" i="1" s="1"/>
  <c r="N705" i="1"/>
  <c r="O705" i="1" s="1"/>
  <c r="N665" i="1"/>
  <c r="O665" i="1" s="1"/>
  <c r="N149" i="1"/>
  <c r="O149" i="1" s="1"/>
  <c r="N1133" i="1"/>
  <c r="P1133" i="1" s="1"/>
  <c r="N1034" i="1"/>
  <c r="O1034" i="1" s="1"/>
  <c r="N954" i="1"/>
  <c r="O954" i="1" s="1"/>
  <c r="N1107" i="1"/>
  <c r="O1107" i="1" s="1"/>
  <c r="N889" i="1"/>
  <c r="O889" i="1" s="1"/>
  <c r="N790" i="1"/>
  <c r="O790" i="1" s="1"/>
  <c r="N598" i="1"/>
  <c r="P598" i="1" s="1"/>
  <c r="N714" i="1"/>
  <c r="O714" i="1" s="1"/>
  <c r="N510" i="1"/>
  <c r="O510" i="1" s="1"/>
  <c r="N250" i="1"/>
  <c r="O250" i="1" s="1"/>
  <c r="N130" i="1"/>
  <c r="O130" i="1" s="1"/>
  <c r="N308" i="1"/>
  <c r="O308" i="1" s="1"/>
  <c r="N166" i="1"/>
  <c r="O166" i="1" s="1"/>
  <c r="N98" i="1"/>
  <c r="O98" i="1" s="1"/>
  <c r="N750" i="1"/>
  <c r="O750" i="1" s="1"/>
  <c r="N535" i="1"/>
  <c r="O535" i="1" s="1"/>
  <c r="N1171" i="1"/>
  <c r="O1171" i="1" s="1"/>
  <c r="P522" i="1"/>
  <c r="N639" i="1"/>
  <c r="O639" i="1" s="1"/>
  <c r="N290" i="1"/>
  <c r="O290" i="1" s="1"/>
  <c r="N298" i="1"/>
  <c r="O298" i="1" s="1"/>
  <c r="N1410" i="1"/>
  <c r="P1410" i="1" s="1"/>
  <c r="N1418" i="1"/>
  <c r="O1418" i="1" s="1"/>
  <c r="N1177" i="1"/>
  <c r="O1177" i="1" s="1"/>
  <c r="N1016" i="1"/>
  <c r="O1016" i="1" s="1"/>
  <c r="N925" i="1"/>
  <c r="O925" i="1" s="1"/>
  <c r="N838" i="1"/>
  <c r="P838" i="1" s="1"/>
  <c r="N765" i="1"/>
  <c r="O765" i="1" s="1"/>
  <c r="N800" i="1"/>
  <c r="O800" i="1" s="1"/>
  <c r="N381" i="1"/>
  <c r="P381" i="1" s="1"/>
  <c r="N201" i="1"/>
  <c r="O201" i="1" s="1"/>
  <c r="N515" i="1"/>
  <c r="P515" i="1" s="1"/>
  <c r="N1385" i="1"/>
  <c r="O1385" i="1" s="1"/>
  <c r="N1066" i="1"/>
  <c r="O1066" i="1" s="1"/>
  <c r="N910" i="1"/>
  <c r="O910" i="1" s="1"/>
  <c r="N615" i="1"/>
  <c r="O615" i="1" s="1"/>
  <c r="N990" i="1"/>
  <c r="O990" i="1" s="1"/>
  <c r="N204" i="1"/>
  <c r="O204" i="1" s="1"/>
  <c r="N319" i="1"/>
  <c r="O319" i="1" s="1"/>
  <c r="N1325" i="1"/>
  <c r="O1325" i="1" s="1"/>
  <c r="N1186" i="1"/>
  <c r="O1186" i="1" s="1"/>
  <c r="N1339" i="1"/>
  <c r="O1339" i="1" s="1"/>
  <c r="N795" i="1"/>
  <c r="O795" i="1" s="1"/>
  <c r="N864" i="1"/>
  <c r="O864" i="1" s="1"/>
  <c r="N701" i="1"/>
  <c r="O701" i="1" s="1"/>
  <c r="N622" i="1"/>
  <c r="O622" i="1" s="1"/>
  <c r="N742" i="1"/>
  <c r="O742" i="1" s="1"/>
  <c r="N492" i="1"/>
  <c r="O492" i="1" s="1"/>
  <c r="N491" i="1"/>
  <c r="O491" i="1" s="1"/>
  <c r="N210" i="1"/>
  <c r="P210" i="1" s="1"/>
  <c r="N164" i="1"/>
  <c r="P164" i="1" s="1"/>
  <c r="N42" i="1"/>
  <c r="O42" i="1" s="1"/>
  <c r="N275" i="1"/>
  <c r="O275" i="1" s="1"/>
  <c r="N163" i="1"/>
  <c r="O163" i="1" s="1"/>
  <c r="N49" i="1"/>
  <c r="O49" i="1" s="1"/>
  <c r="M949" i="1"/>
  <c r="P949" i="1" s="1"/>
  <c r="M683" i="1"/>
  <c r="P683" i="1" s="1"/>
  <c r="N1090" i="1"/>
  <c r="O1090" i="1" s="1"/>
  <c r="N1060" i="1"/>
  <c r="O1060" i="1" s="1"/>
  <c r="N845" i="1"/>
  <c r="O845" i="1" s="1"/>
  <c r="N1145" i="1"/>
  <c r="O1145" i="1" s="1"/>
  <c r="N831" i="1"/>
  <c r="O831" i="1" s="1"/>
  <c r="N648" i="1"/>
  <c r="P648" i="1" s="1"/>
  <c r="N662" i="1"/>
  <c r="O662" i="1" s="1"/>
  <c r="N467" i="1"/>
  <c r="O467" i="1" s="1"/>
  <c r="N258" i="1"/>
  <c r="O258" i="1" s="1"/>
  <c r="N277" i="1"/>
  <c r="O277" i="1" s="1"/>
  <c r="N88" i="1"/>
  <c r="O88" i="1" s="1"/>
  <c r="N119" i="1"/>
  <c r="P119" i="1" s="1"/>
  <c r="N23" i="1"/>
  <c r="O23" i="1" s="1"/>
  <c r="O483" i="1"/>
  <c r="N1049" i="1"/>
  <c r="O1049" i="1" s="1"/>
  <c r="N787" i="1"/>
  <c r="O787" i="1" s="1"/>
  <c r="N411" i="1"/>
  <c r="O411" i="1" s="1"/>
  <c r="N78" i="1"/>
  <c r="O78" i="1" s="1"/>
  <c r="N46" i="1"/>
  <c r="O46" i="1" s="1"/>
  <c r="N62" i="1"/>
  <c r="O62" i="1" s="1"/>
  <c r="N962" i="1"/>
  <c r="O962" i="1" s="1"/>
  <c r="N941" i="1"/>
  <c r="O941" i="1" s="1"/>
  <c r="N783" i="1"/>
  <c r="O783" i="1" s="1"/>
  <c r="N788" i="1"/>
  <c r="O788" i="1" s="1"/>
  <c r="N617" i="1"/>
  <c r="O617" i="1" s="1"/>
  <c r="N461" i="1"/>
  <c r="O461" i="1" s="1"/>
  <c r="N392" i="1"/>
  <c r="O392" i="1" s="1"/>
  <c r="N460" i="1"/>
  <c r="O460" i="1" s="1"/>
  <c r="N213" i="1"/>
  <c r="O213" i="1" s="1"/>
  <c r="N30" i="1"/>
  <c r="O30" i="1" s="1"/>
  <c r="N165" i="1"/>
  <c r="O165" i="1" s="1"/>
  <c r="N1322" i="1"/>
  <c r="O1322" i="1" s="1"/>
  <c r="N1072" i="1"/>
  <c r="O1072" i="1" s="1"/>
  <c r="N1047" i="1"/>
  <c r="O1047" i="1" s="1"/>
  <c r="P514" i="1"/>
  <c r="P117" i="1"/>
  <c r="P408" i="1"/>
  <c r="N1359" i="1"/>
  <c r="O1359" i="1" s="1"/>
  <c r="N1220" i="1"/>
  <c r="O1220" i="1" s="1"/>
  <c r="N886" i="1"/>
  <c r="P886" i="1" s="1"/>
  <c r="N329" i="1"/>
  <c r="O329" i="1" s="1"/>
  <c r="P503" i="1"/>
  <c r="P1260" i="1"/>
  <c r="P1276" i="1"/>
  <c r="N942" i="1"/>
  <c r="O942" i="1" s="1"/>
  <c r="N770" i="1"/>
  <c r="O770" i="1" s="1"/>
  <c r="N72" i="1"/>
  <c r="O72" i="1" s="1"/>
  <c r="N1431" i="1"/>
  <c r="P1431" i="1" s="1"/>
  <c r="N1256" i="1"/>
  <c r="O1256" i="1" s="1"/>
  <c r="N1229" i="1"/>
  <c r="O1229" i="1" s="1"/>
  <c r="N1019" i="1"/>
  <c r="O1019" i="1" s="1"/>
  <c r="N1409" i="1"/>
  <c r="O1409" i="1" s="1"/>
  <c r="N1355" i="1"/>
  <c r="O1355" i="1" s="1"/>
  <c r="N1383" i="1"/>
  <c r="O1383" i="1" s="1"/>
  <c r="N1168" i="1"/>
  <c r="O1168" i="1" s="1"/>
  <c r="N999" i="1"/>
  <c r="O999" i="1" s="1"/>
  <c r="N888" i="1"/>
  <c r="O888" i="1" s="1"/>
  <c r="N297" i="1"/>
  <c r="P297" i="1" s="1"/>
  <c r="N291" i="1"/>
  <c r="O291" i="1" s="1"/>
  <c r="N1305" i="1"/>
  <c r="O1305" i="1" s="1"/>
  <c r="N934" i="1"/>
  <c r="O934" i="1" s="1"/>
  <c r="N1098" i="1"/>
  <c r="O1098" i="1" s="1"/>
  <c r="N1315" i="1"/>
  <c r="O1315" i="1" s="1"/>
  <c r="N1226" i="1"/>
  <c r="O1226" i="1" s="1"/>
  <c r="N1043" i="1"/>
  <c r="O1043" i="1" s="1"/>
  <c r="N741" i="1"/>
  <c r="O741" i="1" s="1"/>
  <c r="N694" i="1"/>
  <c r="O694" i="1" s="1"/>
  <c r="N464" i="1"/>
  <c r="O464" i="1" s="1"/>
  <c r="N1340" i="1"/>
  <c r="O1340" i="1" s="1"/>
  <c r="N1365" i="1"/>
  <c r="O1365" i="1" s="1"/>
  <c r="N1404" i="1"/>
  <c r="N1240" i="1"/>
  <c r="P1240" i="1" s="1"/>
  <c r="N832" i="1"/>
  <c r="O832" i="1" s="1"/>
  <c r="N980" i="1"/>
  <c r="O980" i="1" s="1"/>
  <c r="N810" i="1"/>
  <c r="O810" i="1" s="1"/>
  <c r="N216" i="1"/>
  <c r="O216" i="1" s="1"/>
  <c r="N181" i="1"/>
  <c r="O181" i="1" s="1"/>
  <c r="N1419" i="1"/>
  <c r="O1419" i="1" s="1"/>
  <c r="N1187" i="1"/>
  <c r="O1187" i="1" s="1"/>
  <c r="N877" i="1"/>
  <c r="O877" i="1" s="1"/>
  <c r="N657" i="1"/>
  <c r="O657" i="1" s="1"/>
  <c r="N735" i="1"/>
  <c r="O735" i="1" s="1"/>
  <c r="N413" i="1"/>
  <c r="O413" i="1" s="1"/>
  <c r="N229" i="1"/>
  <c r="O229" i="1" s="1"/>
  <c r="N251" i="1"/>
  <c r="O251" i="1" s="1"/>
  <c r="N158" i="1"/>
  <c r="O158" i="1" s="1"/>
  <c r="N282" i="1"/>
  <c r="O282" i="1" s="1"/>
  <c r="N255" i="1"/>
  <c r="O255" i="1" s="1"/>
  <c r="N1377" i="1"/>
  <c r="O1377" i="1" s="1"/>
  <c r="N756" i="1"/>
  <c r="P756" i="1" s="1"/>
  <c r="N1163" i="1"/>
  <c r="O1163" i="1" s="1"/>
  <c r="N1136" i="1"/>
  <c r="O1136" i="1" s="1"/>
  <c r="N1242" i="1"/>
  <c r="O1242" i="1" s="1"/>
  <c r="N1046" i="1"/>
  <c r="O1046" i="1" s="1"/>
  <c r="N620" i="1"/>
  <c r="O620" i="1" s="1"/>
  <c r="N546" i="1"/>
  <c r="O546" i="1" s="1"/>
  <c r="N713" i="1"/>
  <c r="O713" i="1" s="1"/>
  <c r="N698" i="1"/>
  <c r="O698" i="1" s="1"/>
  <c r="N706" i="1"/>
  <c r="O706" i="1" s="1"/>
  <c r="N606" i="1"/>
  <c r="O606" i="1" s="1"/>
  <c r="N349" i="1"/>
  <c r="P349" i="1" s="1"/>
  <c r="O408" i="1"/>
  <c r="N537" i="1"/>
  <c r="O537" i="1" s="1"/>
  <c r="N202" i="1"/>
  <c r="O202" i="1" s="1"/>
  <c r="N156" i="1"/>
  <c r="O156" i="1" s="1"/>
  <c r="N572" i="1"/>
  <c r="O572" i="1" s="1"/>
  <c r="N973" i="1"/>
  <c r="O973" i="1" s="1"/>
  <c r="N590" i="1"/>
  <c r="O590" i="1" s="1"/>
  <c r="N347" i="1"/>
  <c r="O347" i="1" s="1"/>
  <c r="N322" i="1"/>
  <c r="O322" i="1" s="1"/>
  <c r="N1196" i="1"/>
  <c r="O1196" i="1" s="1"/>
  <c r="N1148" i="1"/>
  <c r="O1148" i="1" s="1"/>
  <c r="P933" i="1"/>
  <c r="N1169" i="1"/>
  <c r="O1169" i="1" s="1"/>
  <c r="N1263" i="1"/>
  <c r="O1263" i="1" s="1"/>
  <c r="N1075" i="1"/>
  <c r="O1075" i="1" s="1"/>
  <c r="N928" i="1"/>
  <c r="O928" i="1" s="1"/>
  <c r="N817" i="1"/>
  <c r="P817" i="1" s="1"/>
  <c r="N444" i="1"/>
  <c r="O444" i="1" s="1"/>
  <c r="N599" i="1"/>
  <c r="O599" i="1" s="1"/>
  <c r="N259" i="1"/>
  <c r="O259" i="1" s="1"/>
  <c r="N643" i="1"/>
  <c r="O643" i="1" s="1"/>
  <c r="N1237" i="1"/>
  <c r="O1237" i="1" s="1"/>
  <c r="N977" i="1"/>
  <c r="O977" i="1" s="1"/>
  <c r="N188" i="1"/>
  <c r="O188" i="1" s="1"/>
  <c r="N878" i="1"/>
  <c r="O878" i="1" s="1"/>
  <c r="N1349" i="1"/>
  <c r="O1349" i="1" s="1"/>
  <c r="N1040" i="1"/>
  <c r="O1040" i="1" s="1"/>
  <c r="N882" i="1"/>
  <c r="O882" i="1" s="1"/>
  <c r="N1087" i="1"/>
  <c r="O1087" i="1" s="1"/>
  <c r="N985" i="1"/>
  <c r="O985" i="1" s="1"/>
  <c r="N1008" i="1"/>
  <c r="O1008" i="1" s="1"/>
  <c r="N1002" i="1"/>
  <c r="O1002" i="1" s="1"/>
  <c r="N821" i="1"/>
  <c r="O821" i="1" s="1"/>
  <c r="N839" i="1"/>
  <c r="O839" i="1" s="1"/>
  <c r="N792" i="1"/>
  <c r="P792" i="1" s="1"/>
  <c r="N544" i="1"/>
  <c r="P544" i="1" s="1"/>
  <c r="N371" i="1"/>
  <c r="O371" i="1" s="1"/>
  <c r="N475" i="1"/>
  <c r="O475" i="1" s="1"/>
  <c r="N493" i="1"/>
  <c r="O493" i="1" s="1"/>
  <c r="N151" i="1"/>
  <c r="O151" i="1" s="1"/>
  <c r="N304" i="1"/>
  <c r="O304" i="1" s="1"/>
  <c r="O117" i="1"/>
  <c r="N222" i="1"/>
  <c r="O222" i="1" s="1"/>
  <c r="N242" i="1"/>
  <c r="O242" i="1" s="1"/>
  <c r="N305" i="1"/>
  <c r="O305" i="1" s="1"/>
  <c r="N269" i="1"/>
  <c r="O269" i="1" s="1"/>
  <c r="N1327" i="1"/>
  <c r="O1327" i="1" s="1"/>
  <c r="N717" i="1"/>
  <c r="O717" i="1" s="1"/>
  <c r="N757" i="1"/>
  <c r="O757" i="1" s="1"/>
  <c r="N457" i="1"/>
  <c r="P457" i="1" s="1"/>
  <c r="N638" i="1"/>
  <c r="P638" i="1" s="1"/>
  <c r="N90" i="1"/>
  <c r="O90" i="1" s="1"/>
  <c r="N1397" i="1"/>
  <c r="O1397" i="1" s="1"/>
  <c r="N948" i="1"/>
  <c r="O948" i="1" s="1"/>
  <c r="N1101" i="1"/>
  <c r="O1101" i="1" s="1"/>
  <c r="N736" i="1"/>
  <c r="O736" i="1" s="1"/>
  <c r="N1415" i="1"/>
  <c r="O1415" i="1" s="1"/>
  <c r="N1036" i="1"/>
  <c r="O1036" i="1" s="1"/>
  <c r="N1382" i="1"/>
  <c r="P1382" i="1" s="1"/>
  <c r="N1424" i="1"/>
  <c r="O1424" i="1" s="1"/>
  <c r="N1313" i="1"/>
  <c r="O1313" i="1" s="1"/>
  <c r="N1274" i="1"/>
  <c r="O1274" i="1" s="1"/>
  <c r="N991" i="1"/>
  <c r="O991" i="1" s="1"/>
  <c r="N868" i="1"/>
  <c r="P868" i="1" s="1"/>
  <c r="N1318" i="1"/>
  <c r="O1318" i="1" s="1"/>
  <c r="N958" i="1"/>
  <c r="O958" i="1" s="1"/>
  <c r="N601" i="1"/>
  <c r="O601" i="1" s="1"/>
  <c r="N421" i="1"/>
  <c r="O421" i="1" s="1"/>
  <c r="N520" i="1"/>
  <c r="O520" i="1" s="1"/>
  <c r="P367" i="1"/>
  <c r="N26" i="1"/>
  <c r="O26" i="1" s="1"/>
  <c r="P1294" i="1"/>
  <c r="N1402" i="1"/>
  <c r="O1402" i="1" s="1"/>
  <c r="N1214" i="1"/>
  <c r="O1214" i="1" s="1"/>
  <c r="N852" i="1"/>
  <c r="P852" i="1" s="1"/>
  <c r="N1323" i="1"/>
  <c r="O1323" i="1" s="1"/>
  <c r="N979" i="1"/>
  <c r="O979" i="1" s="1"/>
  <c r="N778" i="1"/>
  <c r="O778" i="1" s="1"/>
  <c r="O514" i="1"/>
  <c r="N324" i="1"/>
  <c r="O324" i="1" s="1"/>
  <c r="N113" i="1"/>
  <c r="O113" i="1" s="1"/>
  <c r="N564" i="1"/>
  <c r="O564" i="1" s="1"/>
  <c r="N782" i="1"/>
  <c r="P782" i="1" s="1"/>
  <c r="N1422" i="1"/>
  <c r="P1422" i="1" s="1"/>
  <c r="N631" i="1"/>
  <c r="O631" i="1" s="1"/>
  <c r="N1426" i="1"/>
  <c r="O1426" i="1" s="1"/>
  <c r="N1425" i="1"/>
  <c r="O1425" i="1" s="1"/>
  <c r="N1371" i="1"/>
  <c r="O1371" i="1" s="1"/>
  <c r="N1080" i="1"/>
  <c r="O1080" i="1" s="1"/>
  <c r="N1030" i="1"/>
  <c r="O1030" i="1" s="1"/>
  <c r="N1307" i="1"/>
  <c r="O1307" i="1" s="1"/>
  <c r="N1183" i="1"/>
  <c r="O1183" i="1" s="1"/>
  <c r="N1069" i="1"/>
  <c r="O1069" i="1" s="1"/>
  <c r="N834" i="1"/>
  <c r="O834" i="1" s="1"/>
  <c r="N862" i="1"/>
  <c r="O862" i="1" s="1"/>
  <c r="N697" i="1"/>
  <c r="O697" i="1" s="1"/>
  <c r="N1001" i="1"/>
  <c r="O1001" i="1" s="1"/>
  <c r="N574" i="1"/>
  <c r="O574" i="1" s="1"/>
  <c r="N174" i="1"/>
  <c r="O174" i="1" s="1"/>
  <c r="N239" i="1"/>
  <c r="P239" i="1" s="1"/>
  <c r="N766" i="1"/>
  <c r="O766" i="1" s="1"/>
  <c r="P384" i="1"/>
  <c r="N1059" i="1"/>
  <c r="O1059" i="1" s="1"/>
  <c r="N1093" i="1"/>
  <c r="O1093" i="1" s="1"/>
  <c r="N1348" i="1"/>
  <c r="O1348" i="1" s="1"/>
  <c r="N1387" i="1"/>
  <c r="O1387" i="1" s="1"/>
  <c r="N1417" i="1"/>
  <c r="O1417" i="1" s="1"/>
  <c r="N1412" i="1"/>
  <c r="O1412" i="1" s="1"/>
  <c r="N1331" i="1"/>
  <c r="O1331" i="1" s="1"/>
  <c r="N1277" i="1"/>
  <c r="O1277" i="1" s="1"/>
  <c r="N1109" i="1"/>
  <c r="P1109" i="1" s="1"/>
  <c r="N1221" i="1"/>
  <c r="O1221" i="1" s="1"/>
  <c r="N1114" i="1"/>
  <c r="P1114" i="1" s="1"/>
  <c r="N1193" i="1"/>
  <c r="O1193" i="1" s="1"/>
  <c r="N1023" i="1"/>
  <c r="O1023" i="1" s="1"/>
  <c r="N1180" i="1"/>
  <c r="O1180" i="1" s="1"/>
  <c r="N1088" i="1"/>
  <c r="O1088" i="1" s="1"/>
  <c r="N1041" i="1"/>
  <c r="O1041" i="1" s="1"/>
  <c r="N930" i="1"/>
  <c r="O930" i="1" s="1"/>
  <c r="N901" i="1"/>
  <c r="O901" i="1" s="1"/>
  <c r="N781" i="1"/>
  <c r="O781" i="1" s="1"/>
  <c r="N840" i="1"/>
  <c r="O840" i="1" s="1"/>
  <c r="N785" i="1"/>
  <c r="O785" i="1" s="1"/>
  <c r="N674" i="1"/>
  <c r="O674" i="1" s="1"/>
  <c r="N637" i="1"/>
  <c r="P637" i="1" s="1"/>
  <c r="N556" i="1"/>
  <c r="O556" i="1" s="1"/>
  <c r="N680" i="1"/>
  <c r="P680" i="1" s="1"/>
  <c r="N653" i="1"/>
  <c r="O653" i="1" s="1"/>
  <c r="N733" i="1"/>
  <c r="O733" i="1" s="1"/>
  <c r="N649" i="1"/>
  <c r="O649" i="1" s="1"/>
  <c r="N481" i="1"/>
  <c r="O481" i="1" s="1"/>
  <c r="N488" i="1"/>
  <c r="O488" i="1" s="1"/>
  <c r="N500" i="1"/>
  <c r="O500" i="1" s="1"/>
  <c r="N268" i="1"/>
  <c r="O268" i="1" s="1"/>
  <c r="N720" i="1"/>
  <c r="O720" i="1" s="1"/>
  <c r="N172" i="1"/>
  <c r="O172" i="1" s="1"/>
  <c r="N74" i="1"/>
  <c r="O74" i="1" s="1"/>
  <c r="N45" i="1"/>
  <c r="O45" i="1" s="1"/>
  <c r="N676" i="1"/>
  <c r="O676" i="1" s="1"/>
  <c r="N1403" i="1"/>
  <c r="O1403" i="1" s="1"/>
  <c r="N25" i="1"/>
  <c r="O25" i="1" s="1"/>
  <c r="N1395" i="1"/>
  <c r="O1395" i="1" s="1"/>
  <c r="N827" i="1"/>
  <c r="O827" i="1" s="1"/>
  <c r="N1007" i="1"/>
  <c r="P1007" i="1" s="1"/>
  <c r="N1146" i="1"/>
  <c r="O1146" i="1" s="1"/>
  <c r="N914" i="1"/>
  <c r="O914" i="1" s="1"/>
  <c r="N1039" i="1"/>
  <c r="P1039" i="1" s="1"/>
  <c r="N526" i="1"/>
  <c r="O526" i="1" s="1"/>
  <c r="N401" i="1"/>
  <c r="O401" i="1" s="1"/>
  <c r="N448" i="1"/>
  <c r="O448" i="1" s="1"/>
  <c r="N283" i="1"/>
  <c r="O283" i="1" s="1"/>
  <c r="N365" i="1"/>
  <c r="O365" i="1" s="1"/>
  <c r="N142" i="1"/>
  <c r="O142" i="1" s="1"/>
  <c r="N508" i="1"/>
  <c r="O508" i="1" s="1"/>
  <c r="N131" i="1"/>
  <c r="O131" i="1" s="1"/>
  <c r="N21" i="1"/>
  <c r="O21" i="1" s="1"/>
  <c r="N767" i="1"/>
  <c r="O767" i="1" s="1"/>
  <c r="N1413" i="1"/>
  <c r="O1413" i="1" s="1"/>
  <c r="N1429" i="1"/>
  <c r="O1429" i="1" s="1"/>
  <c r="N1333" i="1"/>
  <c r="O1333" i="1" s="1"/>
  <c r="N1005" i="1"/>
  <c r="O1005" i="1" s="1"/>
  <c r="O798" i="1"/>
  <c r="N976" i="1"/>
  <c r="O976" i="1" s="1"/>
  <c r="N854" i="1"/>
  <c r="P854" i="1" s="1"/>
  <c r="N1010" i="1"/>
  <c r="O1010" i="1" s="1"/>
  <c r="N1104" i="1"/>
  <c r="P1104" i="1" s="1"/>
  <c r="N519" i="1"/>
  <c r="O519" i="1" s="1"/>
  <c r="N312" i="1"/>
  <c r="O312" i="1" s="1"/>
  <c r="N178" i="1"/>
  <c r="O178" i="1" s="1"/>
  <c r="N132" i="1"/>
  <c r="O132" i="1" s="1"/>
  <c r="N267" i="1"/>
  <c r="O267" i="1" s="1"/>
  <c r="N217" i="1"/>
  <c r="O217" i="1" s="1"/>
  <c r="N197" i="1"/>
  <c r="O197" i="1" s="1"/>
  <c r="N133" i="1"/>
  <c r="O133" i="1" s="1"/>
  <c r="N287" i="1"/>
  <c r="O287" i="1" s="1"/>
  <c r="N963" i="1"/>
  <c r="O963" i="1" s="1"/>
  <c r="N737" i="1"/>
  <c r="O737" i="1" s="1"/>
  <c r="N445" i="1"/>
  <c r="O445" i="1" s="1"/>
  <c r="N1143" i="1"/>
  <c r="P1143" i="1" s="1"/>
  <c r="N1279" i="1"/>
  <c r="O1279" i="1" s="1"/>
  <c r="N1055" i="1"/>
  <c r="P1055" i="1" s="1"/>
  <c r="N1358" i="1"/>
  <c r="O1358" i="1" s="1"/>
  <c r="N1326" i="1"/>
  <c r="P1326" i="1" s="1"/>
  <c r="N1273" i="1"/>
  <c r="O1273" i="1" s="1"/>
  <c r="N1231" i="1"/>
  <c r="O1231" i="1" s="1"/>
  <c r="N1198" i="1"/>
  <c r="O1198" i="1" s="1"/>
  <c r="N1051" i="1"/>
  <c r="O1051" i="1" s="1"/>
  <c r="N1211" i="1"/>
  <c r="O1211" i="1" s="1"/>
  <c r="N1225" i="1"/>
  <c r="O1225" i="1" s="1"/>
  <c r="N898" i="1"/>
  <c r="O898" i="1" s="1"/>
  <c r="N803" i="1"/>
  <c r="P803" i="1" s="1"/>
  <c r="N887" i="1"/>
  <c r="O887" i="1" s="1"/>
  <c r="N693" i="1"/>
  <c r="P693" i="1" s="1"/>
  <c r="N738" i="1"/>
  <c r="O738" i="1" s="1"/>
  <c r="N536" i="1"/>
  <c r="O536" i="1" s="1"/>
  <c r="N762" i="1"/>
  <c r="O762" i="1" s="1"/>
  <c r="N646" i="1"/>
  <c r="O646" i="1" s="1"/>
  <c r="N517" i="1"/>
  <c r="O517" i="1" s="1"/>
  <c r="N212" i="1"/>
  <c r="O212" i="1" s="1"/>
  <c r="N203" i="1"/>
  <c r="O203" i="1" s="1"/>
  <c r="N226" i="1"/>
  <c r="O226" i="1" s="1"/>
  <c r="N361" i="1"/>
  <c r="O361" i="1" s="1"/>
  <c r="N127" i="1"/>
  <c r="O127" i="1" s="1"/>
  <c r="N1416" i="1"/>
  <c r="O1416" i="1" s="1"/>
  <c r="N1179" i="1"/>
  <c r="O1179" i="1" s="1"/>
  <c r="N1283" i="1"/>
  <c r="O1283" i="1" s="1"/>
  <c r="N1201" i="1"/>
  <c r="O1201" i="1" s="1"/>
  <c r="N1209" i="1"/>
  <c r="O1209" i="1" s="1"/>
  <c r="N891" i="1"/>
  <c r="P891" i="1" s="1"/>
  <c r="N850" i="1"/>
  <c r="O850" i="1" s="1"/>
  <c r="N978" i="1"/>
  <c r="O978" i="1" s="1"/>
  <c r="N967" i="1"/>
  <c r="O967" i="1" s="1"/>
  <c r="N960" i="1"/>
  <c r="O960" i="1" s="1"/>
  <c r="N734" i="1"/>
  <c r="P734" i="1" s="1"/>
  <c r="N593" i="1"/>
  <c r="O593" i="1" s="1"/>
  <c r="N569" i="1"/>
  <c r="O569" i="1" s="1"/>
  <c r="N614" i="1"/>
  <c r="O614" i="1" s="1"/>
  <c r="N331" i="1"/>
  <c r="O331" i="1" s="1"/>
  <c r="N190" i="1"/>
  <c r="O190" i="1" s="1"/>
  <c r="N138" i="1"/>
  <c r="O138" i="1" s="1"/>
  <c r="N348" i="1"/>
  <c r="O348" i="1" s="1"/>
  <c r="N342" i="1"/>
  <c r="O342" i="1" s="1"/>
  <c r="N121" i="1"/>
  <c r="O121" i="1" s="1"/>
  <c r="N59" i="1"/>
  <c r="O59" i="1" s="1"/>
  <c r="N758" i="1"/>
  <c r="O758" i="1" s="1"/>
  <c r="P44" i="1"/>
  <c r="P1258" i="1"/>
  <c r="P418" i="1"/>
  <c r="P95" i="1"/>
  <c r="P360" i="1"/>
  <c r="P1288" i="1"/>
  <c r="M1434" i="1"/>
  <c r="N1434" i="1"/>
  <c r="O1434" i="1" s="1"/>
  <c r="N1004" i="1"/>
  <c r="O1004" i="1" s="1"/>
  <c r="M1004" i="1"/>
  <c r="M1314" i="1"/>
  <c r="N1314" i="1"/>
  <c r="O1314" i="1" s="1"/>
  <c r="N1319" i="1"/>
  <c r="M1319" i="1"/>
  <c r="M677" i="1"/>
  <c r="N677" i="1"/>
  <c r="O677" i="1" s="1"/>
  <c r="M489" i="1"/>
  <c r="N489" i="1"/>
  <c r="O489" i="1" s="1"/>
  <c r="M22" i="1"/>
  <c r="R12" i="6" s="1"/>
  <c r="N22" i="1"/>
  <c r="O22" i="1" s="1"/>
  <c r="M341" i="1"/>
  <c r="N341" i="1"/>
  <c r="O341" i="1" s="1"/>
  <c r="N835" i="1"/>
  <c r="O835" i="1" s="1"/>
  <c r="M835" i="1"/>
  <c r="M1408" i="1"/>
  <c r="N1408" i="1"/>
  <c r="O1408" i="1" s="1"/>
  <c r="M343" i="1"/>
  <c r="N343" i="1"/>
  <c r="O343" i="1" s="1"/>
  <c r="M147" i="1"/>
  <c r="N147" i="1"/>
  <c r="O147" i="1" s="1"/>
  <c r="M318" i="1"/>
  <c r="N318" i="1"/>
  <c r="O318" i="1" s="1"/>
  <c r="M774" i="1"/>
  <c r="N774" i="1"/>
  <c r="O774" i="1" s="1"/>
  <c r="M333" i="1"/>
  <c r="N333" i="1"/>
  <c r="O333" i="1" s="1"/>
  <c r="M129" i="1"/>
  <c r="N129" i="1"/>
  <c r="O129" i="1" s="1"/>
  <c r="M568" i="1"/>
  <c r="N568" i="1"/>
  <c r="O568" i="1" s="1"/>
  <c r="M424" i="1"/>
  <c r="N424" i="1"/>
  <c r="O424" i="1" s="1"/>
  <c r="M1097" i="1"/>
  <c r="N1097" i="1"/>
  <c r="O1097" i="1" s="1"/>
  <c r="M1192" i="1"/>
  <c r="N1192" i="1"/>
  <c r="M727" i="1"/>
  <c r="N727" i="1"/>
  <c r="O727" i="1" s="1"/>
  <c r="M644" i="1"/>
  <c r="N644" i="1"/>
  <c r="O644" i="1" s="1"/>
  <c r="M570" i="1"/>
  <c r="N570" i="1"/>
  <c r="M29" i="1"/>
  <c r="R19" i="6" s="1"/>
  <c r="N29" i="1"/>
  <c r="O29" i="1" s="1"/>
  <c r="N1393" i="1"/>
  <c r="O1393" i="1" s="1"/>
  <c r="N1370" i="1"/>
  <c r="P1370" i="1" s="1"/>
  <c r="N1345" i="1"/>
  <c r="O1345" i="1" s="1"/>
  <c r="N969" i="1"/>
  <c r="O969" i="1" s="1"/>
  <c r="M944" i="1"/>
  <c r="N944" i="1"/>
  <c r="O944" i="1" s="1"/>
  <c r="M777" i="1"/>
  <c r="N777" i="1"/>
  <c r="O777" i="1" s="1"/>
  <c r="M453" i="1"/>
  <c r="N453" i="1"/>
  <c r="N1199" i="1"/>
  <c r="O1199" i="1" s="1"/>
  <c r="M1199" i="1"/>
  <c r="N1154" i="1"/>
  <c r="O1154" i="1" s="1"/>
  <c r="M1154" i="1"/>
  <c r="M276" i="1"/>
  <c r="N276" i="1"/>
  <c r="O276" i="1" s="1"/>
  <c r="M1157" i="1"/>
  <c r="N1157" i="1"/>
  <c r="O1157" i="1" s="1"/>
  <c r="M295" i="1"/>
  <c r="N295" i="1"/>
  <c r="O295" i="1" s="1"/>
  <c r="M1188" i="1"/>
  <c r="N1188" i="1"/>
  <c r="O1188" i="1" s="1"/>
  <c r="M238" i="1"/>
  <c r="N238" i="1"/>
  <c r="O238" i="1" s="1"/>
  <c r="M1285" i="1"/>
  <c r="N1285" i="1"/>
  <c r="O1285" i="1" s="1"/>
  <c r="M848" i="1"/>
  <c r="N848" i="1"/>
  <c r="O848" i="1" s="1"/>
  <c r="M586" i="1"/>
  <c r="N586" i="1"/>
  <c r="O586" i="1" s="1"/>
  <c r="N185" i="1"/>
  <c r="O185" i="1" s="1"/>
  <c r="M185" i="1"/>
  <c r="M616" i="1"/>
  <c r="N616" i="1"/>
  <c r="O616" i="1" s="1"/>
  <c r="M472" i="1"/>
  <c r="N472" i="1"/>
  <c r="O472" i="1" s="1"/>
  <c r="M690" i="1"/>
  <c r="N690" i="1"/>
  <c r="O690" i="1" s="1"/>
  <c r="N975" i="1"/>
  <c r="O975" i="1" s="1"/>
  <c r="N763" i="1"/>
  <c r="O763" i="1" s="1"/>
  <c r="M763" i="1"/>
  <c r="M627" i="1"/>
  <c r="N627" i="1"/>
  <c r="O627" i="1" s="1"/>
  <c r="M588" i="1"/>
  <c r="N588" i="1"/>
  <c r="O588" i="1" s="1"/>
  <c r="N504" i="1"/>
  <c r="O504" i="1" s="1"/>
  <c r="M504" i="1"/>
  <c r="M435" i="1"/>
  <c r="N435" i="1"/>
  <c r="O435" i="1" s="1"/>
  <c r="M299" i="1"/>
  <c r="N299" i="1"/>
  <c r="O299" i="1" s="1"/>
  <c r="M232" i="1"/>
  <c r="N232" i="1"/>
  <c r="O232" i="1" s="1"/>
  <c r="M143" i="1"/>
  <c r="N143" i="1"/>
  <c r="O143" i="1" s="1"/>
  <c r="M1366" i="1"/>
  <c r="N1366" i="1"/>
  <c r="O1366" i="1" s="1"/>
  <c r="M1239" i="1"/>
  <c r="N1239" i="1"/>
  <c r="O1239" i="1" s="1"/>
  <c r="M86" i="1"/>
  <c r="N86" i="1"/>
  <c r="O86" i="1" s="1"/>
  <c r="M1100" i="1"/>
  <c r="N1100" i="1"/>
  <c r="O1100" i="1" s="1"/>
  <c r="M919" i="1"/>
  <c r="N919" i="1"/>
  <c r="O919" i="1" s="1"/>
  <c r="M220" i="1"/>
  <c r="N220" i="1"/>
  <c r="O220" i="1" s="1"/>
  <c r="M1042" i="1"/>
  <c r="N1042" i="1"/>
  <c r="O1042" i="1" s="1"/>
  <c r="N215" i="1"/>
  <c r="M215" i="1"/>
  <c r="M634" i="1"/>
  <c r="N634" i="1"/>
  <c r="O634" i="1" s="1"/>
  <c r="M265" i="1"/>
  <c r="N265" i="1"/>
  <c r="O265" i="1" s="1"/>
  <c r="N732" i="1"/>
  <c r="O732" i="1" s="1"/>
  <c r="M732" i="1"/>
  <c r="N516" i="1"/>
  <c r="O516" i="1" s="1"/>
  <c r="M516" i="1"/>
  <c r="M904" i="1"/>
  <c r="N904" i="1"/>
  <c r="O904" i="1" s="1"/>
  <c r="M1411" i="1"/>
  <c r="N1411" i="1"/>
  <c r="O1411" i="1" s="1"/>
  <c r="M1052" i="1"/>
  <c r="N1052" i="1"/>
  <c r="O1052" i="1" s="1"/>
  <c r="M1251" i="1"/>
  <c r="N1251" i="1"/>
  <c r="O1251" i="1" s="1"/>
  <c r="M609" i="1"/>
  <c r="N609" i="1"/>
  <c r="O609" i="1" s="1"/>
  <c r="M373" i="1"/>
  <c r="N373" i="1"/>
  <c r="N1159" i="1"/>
  <c r="O1159" i="1" s="1"/>
  <c r="M1159" i="1"/>
  <c r="M1091" i="1"/>
  <c r="N1091" i="1"/>
  <c r="O1091" i="1" s="1"/>
  <c r="M183" i="1"/>
  <c r="N183" i="1"/>
  <c r="O183" i="1" s="1"/>
  <c r="M274" i="1"/>
  <c r="N274" i="1"/>
  <c r="O274" i="1" s="1"/>
  <c r="M1373" i="1"/>
  <c r="N1373" i="1"/>
  <c r="O1373" i="1" s="1"/>
  <c r="M301" i="1"/>
  <c r="N301" i="1"/>
  <c r="O301" i="1" s="1"/>
  <c r="N1259" i="1"/>
  <c r="O1259" i="1" s="1"/>
  <c r="M1115" i="1"/>
  <c r="N1115" i="1"/>
  <c r="O1115" i="1" s="1"/>
  <c r="N863" i="1"/>
  <c r="O863" i="1" s="1"/>
  <c r="M863" i="1"/>
  <c r="M726" i="1"/>
  <c r="N726" i="1"/>
  <c r="O726" i="1" s="1"/>
  <c r="M685" i="1"/>
  <c r="N685" i="1"/>
  <c r="O685" i="1" s="1"/>
  <c r="M551" i="1"/>
  <c r="N551" i="1"/>
  <c r="O551" i="1" s="1"/>
  <c r="M505" i="1"/>
  <c r="N505" i="1"/>
  <c r="O505" i="1" s="1"/>
  <c r="M396" i="1"/>
  <c r="N396" i="1"/>
  <c r="O396" i="1" s="1"/>
  <c r="M315" i="1"/>
  <c r="N315" i="1"/>
  <c r="O315" i="1" s="1"/>
  <c r="M249" i="1"/>
  <c r="N249" i="1"/>
  <c r="O249" i="1" s="1"/>
  <c r="M182" i="1"/>
  <c r="N182" i="1"/>
  <c r="O182" i="1" s="1"/>
  <c r="M107" i="1"/>
  <c r="N107" i="1"/>
  <c r="O107" i="1" s="1"/>
  <c r="M760" i="1"/>
  <c r="N760" i="1"/>
  <c r="O760" i="1" s="1"/>
  <c r="N628" i="1"/>
  <c r="O628" i="1" s="1"/>
  <c r="M628" i="1"/>
  <c r="M1301" i="1"/>
  <c r="N1301" i="1"/>
  <c r="O1301" i="1" s="1"/>
  <c r="M873" i="1"/>
  <c r="N873" i="1"/>
  <c r="O873" i="1" s="1"/>
  <c r="M1378" i="1"/>
  <c r="N1378" i="1"/>
  <c r="O1378" i="1" s="1"/>
  <c r="M54" i="1"/>
  <c r="N54" i="1"/>
  <c r="O54" i="1" s="1"/>
  <c r="M866" i="1"/>
  <c r="N866" i="1"/>
  <c r="O866" i="1" s="1"/>
  <c r="P103" i="1"/>
  <c r="O103" i="1"/>
  <c r="M150" i="1"/>
  <c r="N150" i="1"/>
  <c r="O150" i="1" s="1"/>
  <c r="N1029" i="1"/>
  <c r="O1029" i="1" s="1"/>
  <c r="M1029" i="1"/>
  <c r="N682" i="1"/>
  <c r="O682" i="1" s="1"/>
  <c r="M682" i="1"/>
  <c r="N225" i="1"/>
  <c r="O225" i="1" s="1"/>
  <c r="M225" i="1"/>
  <c r="N938" i="1"/>
  <c r="O938" i="1" s="1"/>
  <c r="N1126" i="1"/>
  <c r="O1126" i="1" s="1"/>
  <c r="M1126" i="1"/>
  <c r="N749" i="1"/>
  <c r="O749" i="1" s="1"/>
  <c r="M749" i="1"/>
  <c r="M409" i="1"/>
  <c r="N409" i="1"/>
  <c r="O409" i="1" s="1"/>
  <c r="N320" i="1"/>
  <c r="O320" i="1" s="1"/>
  <c r="M320" i="1"/>
  <c r="N1102" i="1"/>
  <c r="O1102" i="1" s="1"/>
  <c r="M1102" i="1"/>
  <c r="M247" i="1"/>
  <c r="N247" i="1"/>
  <c r="O247" i="1" s="1"/>
  <c r="M1121" i="1"/>
  <c r="N1121" i="1"/>
  <c r="O1121" i="1" s="1"/>
  <c r="M114" i="1"/>
  <c r="N114" i="1"/>
  <c r="O114" i="1" s="1"/>
  <c r="M920" i="1"/>
  <c r="N920" i="1"/>
  <c r="O920" i="1" s="1"/>
  <c r="M1164" i="1"/>
  <c r="N1164" i="1"/>
  <c r="O1164" i="1" s="1"/>
  <c r="M1074" i="1"/>
  <c r="N1074" i="1"/>
  <c r="O1074" i="1" s="1"/>
  <c r="N1022" i="1"/>
  <c r="O1022" i="1" s="1"/>
  <c r="M1022" i="1"/>
  <c r="M992" i="1"/>
  <c r="N992" i="1"/>
  <c r="O992" i="1" s="1"/>
  <c r="M913" i="1"/>
  <c r="N913" i="1"/>
  <c r="O913" i="1" s="1"/>
  <c r="M861" i="1"/>
  <c r="N861" i="1"/>
  <c r="O861" i="1" s="1"/>
  <c r="M806" i="1"/>
  <c r="N806" i="1"/>
  <c r="O806" i="1" s="1"/>
  <c r="M746" i="1"/>
  <c r="N746" i="1"/>
  <c r="O746" i="1" s="1"/>
  <c r="M1181" i="1"/>
  <c r="N1181" i="1"/>
  <c r="O1181" i="1" s="1"/>
  <c r="M1028" i="1"/>
  <c r="N1028" i="1"/>
  <c r="M923" i="1"/>
  <c r="N923" i="1"/>
  <c r="O923" i="1" s="1"/>
  <c r="M871" i="1"/>
  <c r="N871" i="1"/>
  <c r="O871" i="1" s="1"/>
  <c r="M813" i="1"/>
  <c r="N813" i="1"/>
  <c r="O813" i="1" s="1"/>
  <c r="M1298" i="1"/>
  <c r="N1298" i="1"/>
  <c r="O1298" i="1" s="1"/>
  <c r="M1210" i="1"/>
  <c r="N1210" i="1"/>
  <c r="O1210" i="1" s="1"/>
  <c r="N1362" i="1"/>
  <c r="O1362" i="1" s="1"/>
  <c r="M1362" i="1"/>
  <c r="N811" i="1"/>
  <c r="O811" i="1" s="1"/>
  <c r="M811" i="1"/>
  <c r="N1245" i="1"/>
  <c r="O1245" i="1" s="1"/>
  <c r="M1245" i="1"/>
  <c r="N1018" i="1"/>
  <c r="O1018" i="1" s="1"/>
  <c r="M1018" i="1"/>
  <c r="N860" i="1"/>
  <c r="M860" i="1"/>
  <c r="N1433" i="1"/>
  <c r="O1433" i="1" s="1"/>
  <c r="N1284" i="1"/>
  <c r="O1284" i="1" s="1"/>
  <c r="N1176" i="1"/>
  <c r="P1176" i="1" s="1"/>
  <c r="N1063" i="1"/>
  <c r="O1063" i="1" s="1"/>
  <c r="N965" i="1"/>
  <c r="O965" i="1" s="1"/>
  <c r="N485" i="1"/>
  <c r="P485" i="1" s="1"/>
  <c r="N678" i="1"/>
  <c r="O678" i="1" s="1"/>
  <c r="N270" i="1"/>
  <c r="P270" i="1" s="1"/>
  <c r="N140" i="1"/>
  <c r="O140" i="1" s="1"/>
  <c r="N211" i="1"/>
  <c r="O211" i="1" s="1"/>
  <c r="N234" i="1"/>
  <c r="O234" i="1" s="1"/>
  <c r="N686" i="1"/>
  <c r="P686" i="1" s="1"/>
  <c r="N996" i="1"/>
  <c r="O996" i="1" s="1"/>
  <c r="M996" i="1"/>
  <c r="N1367" i="1"/>
  <c r="O1367" i="1" s="1"/>
  <c r="M1367" i="1"/>
  <c r="N1347" i="1"/>
  <c r="O1347" i="1" s="1"/>
  <c r="M1347" i="1"/>
  <c r="N1208" i="1"/>
  <c r="O1208" i="1" s="1"/>
  <c r="M1208" i="1"/>
  <c r="N805" i="1"/>
  <c r="O805" i="1" s="1"/>
  <c r="M805" i="1"/>
  <c r="N844" i="1"/>
  <c r="O844" i="1" s="1"/>
  <c r="M844" i="1"/>
  <c r="N708" i="1"/>
  <c r="O708" i="1" s="1"/>
  <c r="M708" i="1"/>
  <c r="N675" i="1"/>
  <c r="O675" i="1" s="1"/>
  <c r="M675" i="1"/>
  <c r="N636" i="1"/>
  <c r="O636" i="1" s="1"/>
  <c r="M636" i="1"/>
  <c r="N1172" i="1"/>
  <c r="O1172" i="1" s="1"/>
  <c r="M1172" i="1"/>
  <c r="N874" i="1"/>
  <c r="M874" i="1"/>
  <c r="N745" i="1"/>
  <c r="O745" i="1" s="1"/>
  <c r="M745" i="1"/>
  <c r="N366" i="1"/>
  <c r="O366" i="1" s="1"/>
  <c r="M366" i="1"/>
  <c r="N28" i="1"/>
  <c r="O28" i="1" s="1"/>
  <c r="M28" i="1"/>
  <c r="R18" i="6" s="1"/>
  <c r="N1020" i="1"/>
  <c r="O1020" i="1" s="1"/>
  <c r="M1020" i="1"/>
  <c r="N712" i="1"/>
  <c r="O712" i="1" s="1"/>
  <c r="M712" i="1"/>
  <c r="N555" i="1"/>
  <c r="O555" i="1" s="1"/>
  <c r="M555" i="1"/>
  <c r="N1375" i="1"/>
  <c r="O1375" i="1" s="1"/>
  <c r="M1375" i="1"/>
  <c r="N1215" i="1"/>
  <c r="O1215" i="1" s="1"/>
  <c r="M1215" i="1"/>
  <c r="N669" i="1"/>
  <c r="O669" i="1" s="1"/>
  <c r="M669" i="1"/>
  <c r="N1147" i="1"/>
  <c r="O1147" i="1" s="1"/>
  <c r="M1147" i="1"/>
  <c r="N895" i="1"/>
  <c r="O895" i="1" s="1"/>
  <c r="M895" i="1"/>
  <c r="N352" i="1"/>
  <c r="O352" i="1" s="1"/>
  <c r="M352" i="1"/>
  <c r="N1149" i="1"/>
  <c r="O1149" i="1" s="1"/>
  <c r="M1149" i="1"/>
  <c r="N207" i="1"/>
  <c r="O207" i="1" s="1"/>
  <c r="M207" i="1"/>
  <c r="N302" i="1"/>
  <c r="O302" i="1" s="1"/>
  <c r="M302" i="1"/>
  <c r="N908" i="1"/>
  <c r="O908" i="1" s="1"/>
  <c r="M908" i="1"/>
  <c r="N289" i="1"/>
  <c r="O289" i="1" s="1"/>
  <c r="M289" i="1"/>
  <c r="N257" i="1"/>
  <c r="O257" i="1" s="1"/>
  <c r="M257" i="1"/>
  <c r="N724" i="1"/>
  <c r="O724" i="1" s="1"/>
  <c r="M724" i="1"/>
  <c r="N604" i="1"/>
  <c r="O604" i="1" s="1"/>
  <c r="M604" i="1"/>
  <c r="N1420" i="1"/>
  <c r="O1420" i="1" s="1"/>
  <c r="M1420" i="1"/>
  <c r="N1341" i="1"/>
  <c r="O1341" i="1" s="1"/>
  <c r="M1341" i="1"/>
  <c r="N1247" i="1"/>
  <c r="O1247" i="1" s="1"/>
  <c r="M1247" i="1"/>
  <c r="N802" i="1"/>
  <c r="O802" i="1" s="1"/>
  <c r="N722" i="1"/>
  <c r="O722" i="1" s="1"/>
  <c r="N608" i="1"/>
  <c r="O608" i="1" s="1"/>
  <c r="N578" i="1"/>
  <c r="O578" i="1" s="1"/>
  <c r="N789" i="1"/>
  <c r="O789" i="1" s="1"/>
  <c r="N630" i="1"/>
  <c r="O630" i="1" s="1"/>
  <c r="N194" i="1"/>
  <c r="O194" i="1" s="1"/>
  <c r="N139" i="1"/>
  <c r="O139" i="1" s="1"/>
  <c r="N159" i="1"/>
  <c r="O159" i="1" s="1"/>
  <c r="N179" i="1"/>
  <c r="O179" i="1" s="1"/>
  <c r="N1206" i="1"/>
  <c r="O1206" i="1" s="1"/>
  <c r="M1206" i="1"/>
  <c r="N1083" i="1"/>
  <c r="O1083" i="1" s="1"/>
  <c r="M1083" i="1"/>
  <c r="N847" i="1"/>
  <c r="O847" i="1" s="1"/>
  <c r="M847" i="1"/>
  <c r="N1363" i="1"/>
  <c r="O1363" i="1" s="1"/>
  <c r="M1363" i="1"/>
  <c r="N955" i="1"/>
  <c r="O955" i="1" s="1"/>
  <c r="M955" i="1"/>
  <c r="N1244" i="1"/>
  <c r="O1244" i="1" s="1"/>
  <c r="M1244" i="1"/>
  <c r="N1135" i="1"/>
  <c r="O1135" i="1" s="1"/>
  <c r="M1135" i="1"/>
  <c r="N1200" i="1"/>
  <c r="O1200" i="1" s="1"/>
  <c r="M1200" i="1"/>
  <c r="N1038" i="1"/>
  <c r="O1038" i="1" s="1"/>
  <c r="M1038" i="1"/>
  <c r="N825" i="1"/>
  <c r="M825" i="1"/>
  <c r="N671" i="1"/>
  <c r="O671" i="1" s="1"/>
  <c r="M671" i="1"/>
  <c r="N540" i="1"/>
  <c r="O540" i="1" s="1"/>
  <c r="M540" i="1"/>
  <c r="N148" i="1"/>
  <c r="O148" i="1" s="1"/>
  <c r="M148" i="1"/>
  <c r="N92" i="1"/>
  <c r="O92" i="1" s="1"/>
  <c r="M92" i="1"/>
  <c r="N53" i="1"/>
  <c r="O53" i="1" s="1"/>
  <c r="M53" i="1"/>
  <c r="N345" i="1"/>
  <c r="O345" i="1" s="1"/>
  <c r="M345" i="1"/>
  <c r="N24" i="1"/>
  <c r="O24" i="1" s="1"/>
  <c r="M24" i="1"/>
  <c r="R14" i="6" s="1"/>
  <c r="N1303" i="1"/>
  <c r="O1303" i="1" s="1"/>
  <c r="M1303" i="1"/>
  <c r="N441" i="1"/>
  <c r="O441" i="1" s="1"/>
  <c r="M441" i="1"/>
  <c r="N1139" i="1"/>
  <c r="O1139" i="1" s="1"/>
  <c r="M1139" i="1"/>
  <c r="N972" i="1"/>
  <c r="O972" i="1" s="1"/>
  <c r="M972" i="1"/>
  <c r="N1142" i="1"/>
  <c r="O1142" i="1" s="1"/>
  <c r="M1142" i="1"/>
  <c r="N922" i="1"/>
  <c r="O922" i="1" s="1"/>
  <c r="M922" i="1"/>
  <c r="N327" i="1"/>
  <c r="O327" i="1" s="1"/>
  <c r="M327" i="1"/>
  <c r="N235" i="1"/>
  <c r="O235" i="1" s="1"/>
  <c r="M235" i="1"/>
  <c r="N171" i="1"/>
  <c r="O171" i="1" s="1"/>
  <c r="M171" i="1"/>
  <c r="N1160" i="1"/>
  <c r="O1160" i="1" s="1"/>
  <c r="M1160" i="1"/>
  <c r="N892" i="1"/>
  <c r="O892" i="1" s="1"/>
  <c r="M892" i="1"/>
  <c r="N321" i="1"/>
  <c r="O321" i="1" s="1"/>
  <c r="M321" i="1"/>
  <c r="N285" i="1"/>
  <c r="O285" i="1" s="1"/>
  <c r="M285" i="1"/>
  <c r="N209" i="1"/>
  <c r="O209" i="1" s="1"/>
  <c r="M209" i="1"/>
  <c r="N157" i="1"/>
  <c r="O157" i="1" s="1"/>
  <c r="M157" i="1"/>
  <c r="N668" i="1"/>
  <c r="O668" i="1" s="1"/>
  <c r="M668" i="1"/>
  <c r="N600" i="1"/>
  <c r="O600" i="1" s="1"/>
  <c r="M600" i="1"/>
  <c r="N1351" i="1"/>
  <c r="O1351" i="1" s="1"/>
  <c r="M1351" i="1"/>
  <c r="N1207" i="1"/>
  <c r="O1207" i="1" s="1"/>
  <c r="M1207" i="1"/>
  <c r="N100" i="1"/>
  <c r="O100" i="1" s="1"/>
  <c r="M100" i="1"/>
  <c r="N32" i="1"/>
  <c r="M32" i="1"/>
  <c r="R22" i="6" s="1"/>
  <c r="N858" i="1"/>
  <c r="O858" i="1" s="1"/>
  <c r="M858" i="1"/>
  <c r="N859" i="1"/>
  <c r="O859" i="1" s="1"/>
  <c r="N846" i="1"/>
  <c r="O846" i="1" s="1"/>
  <c r="N561" i="1"/>
  <c r="O561" i="1" s="1"/>
  <c r="N640" i="1"/>
  <c r="O640" i="1" s="1"/>
  <c r="N456" i="1"/>
  <c r="O456" i="1" s="1"/>
  <c r="N135" i="1"/>
  <c r="O135" i="1" s="1"/>
  <c r="N228" i="1"/>
  <c r="O228" i="1" s="1"/>
  <c r="N288" i="1"/>
  <c r="P288" i="1" s="1"/>
  <c r="N605" i="1"/>
  <c r="N989" i="1"/>
  <c r="O989" i="1" s="1"/>
  <c r="M989" i="1"/>
  <c r="N899" i="1"/>
  <c r="O899" i="1" s="1"/>
  <c r="M899" i="1"/>
  <c r="N843" i="1"/>
  <c r="O843" i="1" s="1"/>
  <c r="M843" i="1"/>
  <c r="N1275" i="1"/>
  <c r="O1275" i="1" s="1"/>
  <c r="M1275" i="1"/>
  <c r="N1227" i="1"/>
  <c r="O1227" i="1" s="1"/>
  <c r="M1227" i="1"/>
  <c r="N1110" i="1"/>
  <c r="O1110" i="1" s="1"/>
  <c r="M1110" i="1"/>
  <c r="N824" i="1"/>
  <c r="O824" i="1" s="1"/>
  <c r="M824" i="1"/>
  <c r="N1241" i="1"/>
  <c r="O1241" i="1" s="1"/>
  <c r="M1241" i="1"/>
  <c r="N1124" i="1"/>
  <c r="O1124" i="1" s="1"/>
  <c r="M1124" i="1"/>
  <c r="N1013" i="1"/>
  <c r="M1013" i="1"/>
  <c r="N897" i="1"/>
  <c r="O897" i="1" s="1"/>
  <c r="M897" i="1"/>
  <c r="N1312" i="1"/>
  <c r="O1312" i="1" s="1"/>
  <c r="M1312" i="1"/>
  <c r="N1250" i="1"/>
  <c r="O1250" i="1" s="1"/>
  <c r="M1250" i="1"/>
  <c r="N271" i="1"/>
  <c r="O271" i="1" s="1"/>
  <c r="M271" i="1"/>
  <c r="N137" i="1"/>
  <c r="O137" i="1" s="1"/>
  <c r="M137" i="1"/>
  <c r="N1103" i="1"/>
  <c r="O1103" i="1" s="1"/>
  <c r="M1103" i="1"/>
  <c r="N819" i="1"/>
  <c r="O819" i="1" s="1"/>
  <c r="N468" i="1"/>
  <c r="O468" i="1" s="1"/>
  <c r="M468" i="1"/>
  <c r="N406" i="1"/>
  <c r="O406" i="1" s="1"/>
  <c r="M406" i="1"/>
  <c r="N173" i="1"/>
  <c r="O173" i="1" s="1"/>
  <c r="M173" i="1"/>
  <c r="N20" i="1"/>
  <c r="O20" i="1" s="1"/>
  <c r="M20" i="1"/>
  <c r="R10" i="6" s="1"/>
  <c r="N548" i="1"/>
  <c r="O548" i="1" s="1"/>
  <c r="M548" i="1"/>
  <c r="N645" i="1"/>
  <c r="O645" i="1" s="1"/>
  <c r="M645" i="1"/>
  <c r="N469" i="1"/>
  <c r="O469" i="1" s="1"/>
  <c r="M469" i="1"/>
  <c r="N437" i="1"/>
  <c r="O437" i="1" s="1"/>
  <c r="M437" i="1"/>
  <c r="N393" i="1"/>
  <c r="O393" i="1" s="1"/>
  <c r="M393" i="1"/>
  <c r="N879" i="1"/>
  <c r="O879" i="1" s="1"/>
  <c r="M879" i="1"/>
  <c r="N1086" i="1"/>
  <c r="O1086" i="1" s="1"/>
  <c r="M1086" i="1"/>
  <c r="N842" i="1"/>
  <c r="O842" i="1" s="1"/>
  <c r="M842" i="1"/>
  <c r="N1065" i="1"/>
  <c r="O1065" i="1" s="1"/>
  <c r="M1065" i="1"/>
  <c r="N876" i="1"/>
  <c r="O876" i="1" s="1"/>
  <c r="M876" i="1"/>
  <c r="N241" i="1"/>
  <c r="O241" i="1" s="1"/>
  <c r="M241" i="1"/>
  <c r="N153" i="1"/>
  <c r="O153" i="1" s="1"/>
  <c r="M153" i="1"/>
  <c r="N596" i="1"/>
  <c r="O596" i="1" s="1"/>
  <c r="M596" i="1"/>
  <c r="N496" i="1"/>
  <c r="O496" i="1" s="1"/>
  <c r="M496" i="1"/>
  <c r="N1000" i="1"/>
  <c r="O1000" i="1" s="1"/>
  <c r="M1000" i="1"/>
  <c r="N743" i="1"/>
  <c r="O743" i="1" s="1"/>
  <c r="M743" i="1"/>
  <c r="N1025" i="1"/>
  <c r="O1025" i="1" s="1"/>
  <c r="M1025" i="1"/>
  <c r="N547" i="1"/>
  <c r="O547" i="1" s="1"/>
  <c r="M547" i="1"/>
  <c r="N68" i="1"/>
  <c r="O68" i="1" s="1"/>
  <c r="M68" i="1"/>
  <c r="N582" i="1"/>
  <c r="O582" i="1" s="1"/>
  <c r="M582" i="1"/>
  <c r="N1391" i="1"/>
  <c r="O1391" i="1" s="1"/>
  <c r="M1391" i="1"/>
  <c r="N1117" i="1"/>
  <c r="O1117" i="1" s="1"/>
  <c r="M1117" i="1"/>
  <c r="N512" i="1"/>
  <c r="O512" i="1" s="1"/>
  <c r="M512" i="1"/>
  <c r="N1369" i="1"/>
  <c r="O1369" i="1" s="1"/>
  <c r="N987" i="1"/>
  <c r="P987" i="1" s="1"/>
  <c r="N900" i="1"/>
  <c r="O900" i="1" s="1"/>
  <c r="N869" i="1"/>
  <c r="O869" i="1" s="1"/>
  <c r="N529" i="1"/>
  <c r="O529" i="1" s="1"/>
  <c r="N641" i="1"/>
  <c r="O641" i="1" s="1"/>
  <c r="N451" i="1"/>
  <c r="O451" i="1" s="1"/>
  <c r="N180" i="1"/>
  <c r="P180" i="1" s="1"/>
  <c r="N125" i="1"/>
  <c r="P125" i="1" s="1"/>
  <c r="N1405" i="1"/>
  <c r="O1405" i="1" s="1"/>
  <c r="M1405" i="1"/>
  <c r="N1400" i="1"/>
  <c r="O1400" i="1" s="1"/>
  <c r="M1400" i="1"/>
  <c r="N1423" i="1"/>
  <c r="O1423" i="1" s="1"/>
  <c r="M1423" i="1"/>
  <c r="N1361" i="1"/>
  <c r="O1361" i="1" s="1"/>
  <c r="M1361" i="1"/>
  <c r="N1379" i="1"/>
  <c r="O1379" i="1" s="1"/>
  <c r="M1379" i="1"/>
  <c r="N1253" i="1"/>
  <c r="O1253" i="1" s="1"/>
  <c r="M1253" i="1"/>
  <c r="N1165" i="1"/>
  <c r="O1165" i="1" s="1"/>
  <c r="M1165" i="1"/>
  <c r="N1015" i="1"/>
  <c r="O1015" i="1" s="1"/>
  <c r="M1015" i="1"/>
  <c r="N1089" i="1"/>
  <c r="O1089" i="1" s="1"/>
  <c r="M1089" i="1"/>
  <c r="N947" i="1"/>
  <c r="O947" i="1" s="1"/>
  <c r="M947" i="1"/>
  <c r="N883" i="1"/>
  <c r="O883" i="1" s="1"/>
  <c r="M883" i="1"/>
  <c r="N1292" i="1"/>
  <c r="O1292" i="1" s="1"/>
  <c r="M1292" i="1"/>
  <c r="N1113" i="1"/>
  <c r="O1113" i="1" s="1"/>
  <c r="M1113" i="1"/>
  <c r="N1050" i="1"/>
  <c r="O1050" i="1" s="1"/>
  <c r="M1050" i="1"/>
  <c r="N890" i="1"/>
  <c r="O890" i="1" s="1"/>
  <c r="M890" i="1"/>
  <c r="N826" i="1"/>
  <c r="O826" i="1" s="1"/>
  <c r="M826" i="1"/>
  <c r="N1184" i="1"/>
  <c r="O1184" i="1" s="1"/>
  <c r="N660" i="1"/>
  <c r="O660" i="1" s="1"/>
  <c r="M660" i="1"/>
  <c r="N84" i="1"/>
  <c r="O84" i="1" s="1"/>
  <c r="M84" i="1"/>
  <c r="N1084" i="1"/>
  <c r="M1084" i="1"/>
  <c r="N851" i="1"/>
  <c r="O851" i="1" s="1"/>
  <c r="M851" i="1"/>
  <c r="N169" i="1"/>
  <c r="O169" i="1" s="1"/>
  <c r="M169" i="1"/>
  <c r="N739" i="1"/>
  <c r="O739" i="1" s="1"/>
  <c r="M739" i="1"/>
  <c r="N702" i="1"/>
  <c r="O702" i="1" s="1"/>
  <c r="M702" i="1"/>
  <c r="N612" i="1"/>
  <c r="O612" i="1" s="1"/>
  <c r="M612" i="1"/>
  <c r="N1127" i="1"/>
  <c r="O1127" i="1" s="1"/>
  <c r="M1127" i="1"/>
  <c r="N501" i="1"/>
  <c r="O501" i="1" s="1"/>
  <c r="M501" i="1"/>
  <c r="N66" i="1"/>
  <c r="O66" i="1" s="1"/>
  <c r="M66" i="1"/>
  <c r="N964" i="1"/>
  <c r="O964" i="1" s="1"/>
  <c r="M964" i="1"/>
  <c r="N939" i="1"/>
  <c r="O939" i="1" s="1"/>
  <c r="M939" i="1"/>
  <c r="N296" i="1"/>
  <c r="O296" i="1" s="1"/>
  <c r="M296" i="1"/>
  <c r="N1062" i="1"/>
  <c r="O1062" i="1" s="1"/>
  <c r="M1062" i="1"/>
  <c r="N966" i="1"/>
  <c r="O966" i="1" s="1"/>
  <c r="M966" i="1"/>
  <c r="N227" i="1"/>
  <c r="O227" i="1" s="1"/>
  <c r="M227" i="1"/>
  <c r="N554" i="1"/>
  <c r="O554" i="1" s="1"/>
  <c r="M554" i="1"/>
  <c r="N313" i="1"/>
  <c r="O313" i="1" s="1"/>
  <c r="M313" i="1"/>
  <c r="N528" i="1"/>
  <c r="O528" i="1" s="1"/>
  <c r="M528" i="1"/>
  <c r="N1421" i="1"/>
  <c r="O1421" i="1" s="1"/>
  <c r="M1421" i="1"/>
  <c r="N1151" i="1"/>
  <c r="O1151" i="1" s="1"/>
  <c r="M1151" i="1"/>
  <c r="N906" i="1"/>
  <c r="M906" i="1"/>
  <c r="N1174" i="1"/>
  <c r="O1174" i="1" s="1"/>
  <c r="M1174" i="1"/>
  <c r="N912" i="1"/>
  <c r="O912" i="1" s="1"/>
  <c r="M912" i="1"/>
  <c r="N759" i="1"/>
  <c r="O759" i="1" s="1"/>
  <c r="M759" i="1"/>
  <c r="N1197" i="1"/>
  <c r="O1197" i="1" s="1"/>
  <c r="M1197" i="1"/>
  <c r="N335" i="1"/>
  <c r="O335" i="1" s="1"/>
  <c r="M335" i="1"/>
  <c r="N243" i="1"/>
  <c r="O243" i="1" s="1"/>
  <c r="M243" i="1"/>
  <c r="N1155" i="1"/>
  <c r="P1155" i="1" s="1"/>
  <c r="N1096" i="1"/>
  <c r="O1096" i="1" s="1"/>
  <c r="O860" i="1"/>
  <c r="N449" i="1"/>
  <c r="P449" i="1" s="1"/>
  <c r="N146" i="1"/>
  <c r="O146" i="1" s="1"/>
  <c r="N108" i="1"/>
  <c r="O108" i="1" s="1"/>
  <c r="N50" i="1"/>
  <c r="O50" i="1" s="1"/>
  <c r="N82" i="1"/>
  <c r="O82" i="1" s="1"/>
  <c r="N221" i="1"/>
  <c r="O221" i="1" s="1"/>
  <c r="N316" i="1"/>
  <c r="O316" i="1" s="1"/>
  <c r="N245" i="1"/>
  <c r="O245" i="1" s="1"/>
  <c r="N16" i="1"/>
  <c r="O16" i="1" s="1"/>
  <c r="M16" i="1"/>
  <c r="R6" i="6" s="1"/>
  <c r="N1401" i="1"/>
  <c r="O1401" i="1" s="1"/>
  <c r="M1401" i="1"/>
  <c r="N1396" i="1"/>
  <c r="O1396" i="1" s="1"/>
  <c r="M1396" i="1"/>
  <c r="N1357" i="1"/>
  <c r="O1357" i="1" s="1"/>
  <c r="M1357" i="1"/>
  <c r="N1161" i="1"/>
  <c r="O1161" i="1" s="1"/>
  <c r="M1161" i="1"/>
  <c r="N1011" i="1"/>
  <c r="O1011" i="1" s="1"/>
  <c r="M1011" i="1"/>
  <c r="N952" i="1"/>
  <c r="O952" i="1" s="1"/>
  <c r="M952" i="1"/>
  <c r="N1386" i="1"/>
  <c r="O1386" i="1" s="1"/>
  <c r="M1386" i="1"/>
  <c r="N1321" i="1"/>
  <c r="O1321" i="1" s="1"/>
  <c r="M1321" i="1"/>
  <c r="N1267" i="1"/>
  <c r="O1267" i="1" s="1"/>
  <c r="M1267" i="1"/>
  <c r="N1216" i="1"/>
  <c r="O1216" i="1" s="1"/>
  <c r="M1216" i="1"/>
  <c r="N1082" i="1"/>
  <c r="O1082" i="1" s="1"/>
  <c r="M1082" i="1"/>
  <c r="N1044" i="1"/>
  <c r="O1044" i="1" s="1"/>
  <c r="M1044" i="1"/>
  <c r="N872" i="1"/>
  <c r="O872" i="1" s="1"/>
  <c r="M872" i="1"/>
  <c r="N814" i="1"/>
  <c r="O814" i="1" s="1"/>
  <c r="M814" i="1"/>
  <c r="N1278" i="1"/>
  <c r="O1278" i="1" s="1"/>
  <c r="M1278" i="1"/>
  <c r="N1230" i="1"/>
  <c r="O1230" i="1" s="1"/>
  <c r="M1230" i="1"/>
  <c r="N1106" i="1"/>
  <c r="O1106" i="1" s="1"/>
  <c r="M1106" i="1"/>
  <c r="N1134" i="1"/>
  <c r="O1134" i="1" s="1"/>
  <c r="M1134" i="1"/>
  <c r="N80" i="1"/>
  <c r="O80" i="1" s="1"/>
  <c r="M80" i="1"/>
  <c r="N41" i="1"/>
  <c r="O41" i="1" s="1"/>
  <c r="M41" i="1"/>
  <c r="R31" i="6" s="1"/>
  <c r="N1009" i="1"/>
  <c r="O1009" i="1" s="1"/>
  <c r="N986" i="1"/>
  <c r="O986" i="1" s="1"/>
  <c r="M986" i="1"/>
  <c r="N642" i="1"/>
  <c r="O642" i="1" s="1"/>
  <c r="M642" i="1"/>
  <c r="N595" i="1"/>
  <c r="O595" i="1" s="1"/>
  <c r="M595" i="1"/>
  <c r="N310" i="1"/>
  <c r="O310" i="1" s="1"/>
  <c r="M310" i="1"/>
  <c r="N63" i="1"/>
  <c r="O63" i="1" s="1"/>
  <c r="M63" i="1"/>
  <c r="N915" i="1"/>
  <c r="O915" i="1" s="1"/>
  <c r="N911" i="1"/>
  <c r="O911" i="1" s="1"/>
  <c r="M911" i="1"/>
  <c r="N1291" i="1"/>
  <c r="O1291" i="1" s="1"/>
  <c r="M1291" i="1"/>
  <c r="N541" i="1"/>
  <c r="O541" i="1" s="1"/>
  <c r="M541" i="1"/>
  <c r="N385" i="1"/>
  <c r="O385" i="1" s="1"/>
  <c r="M385" i="1"/>
  <c r="N1167" i="1"/>
  <c r="O1167" i="1" s="1"/>
  <c r="M1167" i="1"/>
  <c r="N353" i="1"/>
  <c r="O353" i="1" s="1"/>
  <c r="M353" i="1"/>
  <c r="N1027" i="1"/>
  <c r="O1027" i="1" s="1"/>
  <c r="M1027" i="1"/>
  <c r="N867" i="1"/>
  <c r="O867" i="1" s="1"/>
  <c r="M867" i="1"/>
  <c r="N223" i="1"/>
  <c r="O223" i="1" s="1"/>
  <c r="M223" i="1"/>
  <c r="N273" i="1"/>
  <c r="O273" i="1" s="1"/>
  <c r="M273" i="1"/>
  <c r="N193" i="1"/>
  <c r="O193" i="1" s="1"/>
  <c r="M193" i="1"/>
  <c r="N624" i="1"/>
  <c r="O624" i="1" s="1"/>
  <c r="M624" i="1"/>
  <c r="N1407" i="1"/>
  <c r="O1407" i="1" s="1"/>
  <c r="M1407" i="1"/>
  <c r="N1077" i="1"/>
  <c r="O1077" i="1" s="1"/>
  <c r="M1077" i="1"/>
  <c r="N809" i="1"/>
  <c r="O809" i="1" s="1"/>
  <c r="M809" i="1"/>
  <c r="N723" i="1"/>
  <c r="O723" i="1" s="1"/>
  <c r="M723" i="1"/>
  <c r="N1150" i="1"/>
  <c r="O1150" i="1" s="1"/>
  <c r="N971" i="1"/>
  <c r="P971" i="1" s="1"/>
  <c r="N1153" i="1"/>
  <c r="O1153" i="1" s="1"/>
  <c r="N560" i="1"/>
  <c r="O560" i="1" s="1"/>
  <c r="N502" i="1"/>
  <c r="O502" i="1" s="1"/>
  <c r="N375" i="1"/>
  <c r="O375" i="1" s="1"/>
  <c r="O18" i="1"/>
  <c r="N995" i="1"/>
  <c r="O995" i="1" s="1"/>
  <c r="M995" i="1"/>
  <c r="N924" i="1"/>
  <c r="O924" i="1" s="1"/>
  <c r="M924" i="1"/>
  <c r="N998" i="1"/>
  <c r="O998" i="1" s="1"/>
  <c r="M998" i="1"/>
  <c r="N927" i="1"/>
  <c r="O927" i="1" s="1"/>
  <c r="M927" i="1"/>
  <c r="N956" i="1"/>
  <c r="O956" i="1" s="1"/>
  <c r="M956" i="1"/>
  <c r="N730" i="1"/>
  <c r="O730" i="1" s="1"/>
  <c r="M730" i="1"/>
  <c r="N558" i="1"/>
  <c r="O558" i="1" s="1"/>
  <c r="M558" i="1"/>
  <c r="N509" i="1"/>
  <c r="O509" i="1" s="1"/>
  <c r="M509" i="1"/>
  <c r="N473" i="1"/>
  <c r="O473" i="1" s="1"/>
  <c r="M473" i="1"/>
  <c r="N400" i="1"/>
  <c r="O400" i="1" s="1"/>
  <c r="M400" i="1"/>
  <c r="N76" i="1"/>
  <c r="O76" i="1" s="1"/>
  <c r="M76" i="1"/>
  <c r="N1076" i="1"/>
  <c r="O1076" i="1" s="1"/>
  <c r="M1076" i="1"/>
  <c r="N632" i="1"/>
  <c r="O632" i="1" s="1"/>
  <c r="M632" i="1"/>
  <c r="N592" i="1"/>
  <c r="O592" i="1" s="1"/>
  <c r="M592" i="1"/>
  <c r="N439" i="1"/>
  <c r="O439" i="1" s="1"/>
  <c r="M439" i="1"/>
  <c r="N388" i="1"/>
  <c r="O388" i="1" s="1"/>
  <c r="M388" i="1"/>
  <c r="N303" i="1"/>
  <c r="O303" i="1" s="1"/>
  <c r="M303" i="1"/>
  <c r="N236" i="1"/>
  <c r="O236" i="1" s="1"/>
  <c r="M236" i="1"/>
  <c r="N907" i="1"/>
  <c r="O907" i="1" s="1"/>
  <c r="M907" i="1"/>
  <c r="N731" i="1"/>
  <c r="O731" i="1" s="1"/>
  <c r="M731" i="1"/>
  <c r="N654" i="1"/>
  <c r="O654" i="1" s="1"/>
  <c r="M654" i="1"/>
  <c r="N584" i="1"/>
  <c r="M584" i="1"/>
  <c r="N33" i="1"/>
  <c r="O33" i="1" s="1"/>
  <c r="M33" i="1"/>
  <c r="R23" i="6" s="1"/>
  <c r="N1255" i="1"/>
  <c r="O1255" i="1" s="1"/>
  <c r="M1255" i="1"/>
  <c r="N797" i="1"/>
  <c r="O797" i="1" s="1"/>
  <c r="M797" i="1"/>
  <c r="N681" i="1"/>
  <c r="O681" i="1" s="1"/>
  <c r="M681" i="1"/>
  <c r="N573" i="1"/>
  <c r="O573" i="1" s="1"/>
  <c r="M573" i="1"/>
  <c r="N377" i="1"/>
  <c r="O377" i="1" s="1"/>
  <c r="M377" i="1"/>
  <c r="N58" i="1"/>
  <c r="O58" i="1" s="1"/>
  <c r="M58" i="1"/>
  <c r="N1108" i="1"/>
  <c r="O1108" i="1" s="1"/>
  <c r="M1108" i="1"/>
  <c r="N1095" i="1"/>
  <c r="O1095" i="1" s="1"/>
  <c r="M1095" i="1"/>
  <c r="N931" i="1"/>
  <c r="O931" i="1" s="1"/>
  <c r="M931" i="1"/>
  <c r="N328" i="1"/>
  <c r="O328" i="1" s="1"/>
  <c r="M328" i="1"/>
  <c r="N280" i="1"/>
  <c r="O280" i="1" s="1"/>
  <c r="M280" i="1"/>
  <c r="N1118" i="1"/>
  <c r="O1118" i="1" s="1"/>
  <c r="M1118" i="1"/>
  <c r="N219" i="1"/>
  <c r="O219" i="1" s="1"/>
  <c r="M219" i="1"/>
  <c r="N187" i="1"/>
  <c r="O187" i="1" s="1"/>
  <c r="M187" i="1"/>
  <c r="N189" i="1"/>
  <c r="O189" i="1" s="1"/>
  <c r="M189" i="1"/>
  <c r="N141" i="1"/>
  <c r="O141" i="1" s="1"/>
  <c r="M141" i="1"/>
  <c r="N692" i="1"/>
  <c r="O692" i="1" s="1"/>
  <c r="M692" i="1"/>
  <c r="N2" i="14"/>
  <c r="W2" i="14"/>
  <c r="U2" i="14"/>
  <c r="B2" i="14"/>
  <c r="H2" i="14"/>
  <c r="A2" i="14"/>
  <c r="G2" i="14"/>
  <c r="P2" i="14"/>
  <c r="I2" i="14"/>
  <c r="R2" i="14"/>
  <c r="E2" i="14"/>
  <c r="Q2" i="14"/>
  <c r="Q4" i="6"/>
  <c r="M14" i="1"/>
  <c r="R4" i="6" s="1"/>
  <c r="N15" i="1"/>
  <c r="O15" i="1" s="1"/>
  <c r="Q5" i="6"/>
  <c r="M15" i="1"/>
  <c r="R5" i="6" s="1"/>
  <c r="Q3" i="6"/>
  <c r="S2" i="14" s="1"/>
  <c r="T2" i="14" s="1"/>
  <c r="M13" i="1"/>
  <c r="R3" i="6" s="1"/>
  <c r="V2" i="14" s="1"/>
  <c r="Q2" i="6"/>
  <c r="M12" i="1"/>
  <c r="R2" i="6" s="1"/>
  <c r="L2" i="14"/>
  <c r="N818" i="1"/>
  <c r="O818" i="1" s="1"/>
  <c r="D2" i="14"/>
  <c r="O2" i="14"/>
  <c r="N112" i="1"/>
  <c r="F2" i="14"/>
  <c r="C2" i="14" s="1"/>
  <c r="N490" i="1"/>
  <c r="N1111" i="1"/>
  <c r="O1111" i="1" s="1"/>
  <c r="N773" i="1"/>
  <c r="O773" i="1" s="1"/>
  <c r="N429" i="1"/>
  <c r="O429" i="1" s="1"/>
  <c r="N218" i="1"/>
  <c r="O218" i="1" s="1"/>
  <c r="N177" i="1"/>
  <c r="O177" i="1" s="1"/>
  <c r="N306" i="1"/>
  <c r="O306" i="1" s="1"/>
  <c r="N1430" i="1"/>
  <c r="O1430" i="1" s="1"/>
  <c r="N1293" i="1"/>
  <c r="P1293" i="1" s="1"/>
  <c r="N820" i="1"/>
  <c r="O820" i="1" s="1"/>
  <c r="N661" i="1"/>
  <c r="P661" i="1" s="1"/>
  <c r="N124" i="1"/>
  <c r="O124" i="1" s="1"/>
  <c r="N1374" i="1"/>
  <c r="O1374" i="1" s="1"/>
  <c r="N1003" i="1"/>
  <c r="P1003" i="1" s="1"/>
  <c r="N946" i="1"/>
  <c r="O946" i="1" s="1"/>
  <c r="N1243" i="1"/>
  <c r="P1243" i="1" s="1"/>
  <c r="O874" i="1"/>
  <c r="N1071" i="1"/>
  <c r="O1071" i="1" s="1"/>
  <c r="N884" i="1"/>
  <c r="O884" i="1" s="1"/>
  <c r="P836" i="1"/>
  <c r="N264" i="1"/>
  <c r="O264" i="1" s="1"/>
  <c r="P619" i="1"/>
  <c r="N118" i="1"/>
  <c r="O118" i="1" s="1"/>
  <c r="N339" i="1"/>
  <c r="O339" i="1" s="1"/>
  <c r="N988" i="1"/>
  <c r="O988" i="1" s="1"/>
  <c r="N1266" i="1"/>
  <c r="O1266" i="1" s="1"/>
  <c r="N1219" i="1"/>
  <c r="O1219" i="1" s="1"/>
  <c r="N415" i="1"/>
  <c r="N17" i="1"/>
  <c r="O17" i="1" s="1"/>
  <c r="N19" i="1"/>
  <c r="O19" i="1" s="1"/>
  <c r="N1335" i="1"/>
  <c r="O1335" i="1" s="1"/>
  <c r="N611" i="1"/>
  <c r="O611" i="1" s="1"/>
  <c r="N36" i="1"/>
  <c r="O36" i="1" s="1"/>
  <c r="N747" i="1"/>
  <c r="O747" i="1" s="1"/>
  <c r="N1287" i="1"/>
  <c r="O1287" i="1" s="1"/>
  <c r="N1170" i="1"/>
  <c r="N650" i="1"/>
  <c r="O650" i="1" s="1"/>
  <c r="N771" i="1"/>
  <c r="O771" i="1" s="1"/>
  <c r="P282" i="1"/>
  <c r="N1178" i="1"/>
  <c r="N1048" i="1"/>
  <c r="O1048" i="1" s="1"/>
  <c r="N679" i="1"/>
  <c r="O679" i="1" s="1"/>
  <c r="N656" i="1"/>
  <c r="N338" i="1"/>
  <c r="N772" i="1"/>
  <c r="O772" i="1" s="1"/>
  <c r="O373" i="1"/>
  <c r="N1191" i="1"/>
  <c r="O1191" i="1" s="1"/>
  <c r="N1311" i="1"/>
  <c r="O1311" i="1" s="1"/>
  <c r="N1223" i="1"/>
  <c r="O1223" i="1" s="1"/>
  <c r="N426" i="1"/>
  <c r="O426" i="1" s="1"/>
  <c r="N748" i="1"/>
  <c r="O748" i="1" s="1"/>
  <c r="N830" i="1"/>
  <c r="O830" i="1" s="1"/>
  <c r="N1085" i="1"/>
  <c r="O1085" i="1" s="1"/>
  <c r="N618" i="1"/>
  <c r="O618" i="1" s="1"/>
  <c r="N994" i="1"/>
  <c r="O994" i="1" s="1"/>
  <c r="N370" i="1"/>
  <c r="P881" i="1"/>
  <c r="P397" i="1"/>
  <c r="P1360" i="1"/>
  <c r="P1246" i="1"/>
  <c r="P978" i="1"/>
  <c r="P196" i="1"/>
  <c r="P368" i="1"/>
  <c r="P1252" i="1"/>
  <c r="P329" i="1"/>
  <c r="O12" i="1"/>
  <c r="P134" i="1"/>
  <c r="P111" i="1"/>
  <c r="P1212" i="1"/>
  <c r="P1168" i="1"/>
  <c r="P390" i="1"/>
  <c r="P286" i="1"/>
  <c r="P77" i="1"/>
  <c r="P72" i="1"/>
  <c r="P1262" i="1"/>
  <c r="P870" i="1"/>
  <c r="P140" i="1"/>
  <c r="P1156" i="1"/>
  <c r="P1141" i="1"/>
  <c r="P531" i="1"/>
  <c r="P1315" i="1"/>
  <c r="P695" i="1"/>
  <c r="P477" i="1"/>
  <c r="P322" i="1"/>
  <c r="P369" i="1"/>
  <c r="P399" i="1"/>
  <c r="P1433" i="1"/>
  <c r="P1406" i="1"/>
  <c r="P545" i="1"/>
  <c r="P61" i="1"/>
  <c r="P499" i="1"/>
  <c r="P932" i="1"/>
  <c r="P853" i="1"/>
  <c r="P880" i="1"/>
  <c r="P687" i="1"/>
  <c r="P300" i="1"/>
  <c r="P506" i="1"/>
  <c r="P391" i="1"/>
  <c r="P51" i="1"/>
  <c r="P945" i="1"/>
  <c r="P857" i="1"/>
  <c r="P70" i="1"/>
  <c r="P1012" i="1"/>
  <c r="P761" i="1"/>
  <c r="P422" i="1"/>
  <c r="P450" i="1"/>
  <c r="P382" i="1"/>
  <c r="P355" i="1"/>
  <c r="P91" i="1"/>
  <c r="P115" i="1"/>
  <c r="P1343" i="1"/>
  <c r="P543" i="1"/>
  <c r="P751" i="1"/>
  <c r="O422" i="1"/>
  <c r="P395" i="1"/>
  <c r="P1376" i="1"/>
  <c r="P607" i="1"/>
  <c r="P163" i="1"/>
  <c r="P205" i="1"/>
  <c r="P1353" i="1"/>
  <c r="P1306" i="1"/>
  <c r="P1354" i="1"/>
  <c r="P1394" i="1"/>
  <c r="P1204" i="1"/>
  <c r="P1166" i="1"/>
  <c r="P470" i="1"/>
  <c r="P412" i="1"/>
  <c r="P65" i="1"/>
  <c r="P566" i="1"/>
  <c r="O330" i="1"/>
  <c r="P417" i="1"/>
  <c r="P1337" i="1"/>
  <c r="P1339" i="1"/>
  <c r="P959" i="1"/>
  <c r="P841" i="1"/>
  <c r="P518" i="1"/>
  <c r="P155" i="1"/>
  <c r="P69" i="1"/>
  <c r="P39" i="1"/>
  <c r="P1261" i="1"/>
  <c r="P1182" i="1"/>
  <c r="P552" i="1"/>
  <c r="P1356" i="1"/>
  <c r="P1300" i="1"/>
  <c r="P1371" i="1"/>
  <c r="P699" i="1"/>
  <c r="O453" i="1"/>
  <c r="P31" i="1"/>
  <c r="P93" i="1"/>
  <c r="P48" i="1"/>
  <c r="P101" i="1"/>
  <c r="P1346" i="1"/>
  <c r="O854" i="1"/>
  <c r="P779" i="1"/>
  <c r="P753" i="1"/>
  <c r="P191" i="1"/>
  <c r="O756" i="1"/>
  <c r="P715" i="1"/>
  <c r="P667" i="1"/>
  <c r="P250" i="1"/>
  <c r="P237" i="1"/>
  <c r="P351" i="1"/>
  <c r="P43" i="1"/>
  <c r="P1218" i="1"/>
  <c r="P1131" i="1"/>
  <c r="P1169" i="1"/>
  <c r="P1054" i="1"/>
  <c r="P914" i="1"/>
  <c r="P856" i="1"/>
  <c r="P984" i="1"/>
  <c r="P816" i="1"/>
  <c r="P767" i="1"/>
  <c r="P721" i="1"/>
  <c r="P576" i="1"/>
  <c r="P398" i="1"/>
  <c r="P524" i="1"/>
  <c r="P387" i="1"/>
  <c r="P233" i="1"/>
  <c r="P358" i="1"/>
  <c r="P386" i="1"/>
  <c r="P311" i="1"/>
  <c r="P428" i="1"/>
  <c r="P83" i="1"/>
  <c r="P73" i="1"/>
  <c r="P75" i="1"/>
  <c r="P1381" i="1"/>
  <c r="P1236" i="1"/>
  <c r="P1068" i="1"/>
  <c r="P953" i="1"/>
  <c r="P917" i="1"/>
  <c r="P921" i="1"/>
  <c r="P591" i="1"/>
  <c r="P647" i="1"/>
  <c r="P478" i="1"/>
  <c r="P294" i="1"/>
  <c r="P154" i="1"/>
  <c r="P372" i="1"/>
  <c r="P55" i="1"/>
  <c r="P670" i="1"/>
  <c r="P1271" i="1"/>
  <c r="P1232" i="1"/>
  <c r="P937" i="1"/>
  <c r="P786" i="1"/>
  <c r="P709" i="1"/>
  <c r="P326" i="1"/>
  <c r="P38" i="1"/>
  <c r="P85" i="1"/>
  <c r="P587" i="1"/>
  <c r="O105" i="1"/>
  <c r="P105" i="1"/>
  <c r="O940" i="1"/>
  <c r="P1323" i="1"/>
  <c r="O1012" i="1"/>
  <c r="P622" i="1"/>
  <c r="P1404" i="1"/>
  <c r="P997" i="1"/>
  <c r="P446" i="1"/>
  <c r="O446" i="1"/>
  <c r="O161" i="1"/>
  <c r="P1428" i="1"/>
  <c r="O1404" i="1"/>
  <c r="P1228" i="1"/>
  <c r="P1272" i="1"/>
  <c r="P1031" i="1"/>
  <c r="O997" i="1"/>
  <c r="P905" i="1"/>
  <c r="P802" i="1"/>
  <c r="P754" i="1"/>
  <c r="P507" i="1"/>
  <c r="O663" i="1"/>
  <c r="P663" i="1"/>
  <c r="P625" i="1"/>
  <c r="P383" i="1"/>
  <c r="P380" i="1"/>
  <c r="O1350" i="1"/>
  <c r="P1398" i="1"/>
  <c r="P1424" i="1"/>
  <c r="P1282" i="1"/>
  <c r="P1264" i="1"/>
  <c r="P849" i="1"/>
  <c r="P623" i="1"/>
  <c r="P427" i="1"/>
  <c r="O1342" i="1"/>
  <c r="O1410" i="1"/>
  <c r="O1343" i="1"/>
  <c r="P1388" i="1"/>
  <c r="P1187" i="1"/>
  <c r="O1282" i="1"/>
  <c r="P775" i="1"/>
  <c r="P537" i="1"/>
  <c r="P1399" i="1"/>
  <c r="P1112" i="1"/>
  <c r="P1140" i="1"/>
  <c r="P957" i="1"/>
  <c r="P967" i="1"/>
  <c r="P865" i="1"/>
  <c r="P831" i="1"/>
  <c r="O779" i="1"/>
  <c r="O1302" i="1"/>
  <c r="P1269" i="1"/>
  <c r="P1280" i="1"/>
  <c r="P1130" i="1"/>
  <c r="P1162" i="1"/>
  <c r="P440" i="1"/>
  <c r="P822" i="1"/>
  <c r="P195" i="1"/>
  <c r="P659" i="1"/>
  <c r="P486" i="1"/>
  <c r="P97" i="1"/>
  <c r="P476" i="1"/>
  <c r="P186" i="1"/>
  <c r="P67" i="1"/>
  <c r="P109" i="1"/>
  <c r="P23" i="1"/>
  <c r="P89" i="1"/>
  <c r="P405" i="1"/>
  <c r="P81" i="1"/>
  <c r="P47" i="1"/>
  <c r="P35" i="1"/>
  <c r="P808" i="1"/>
  <c r="P550" i="1"/>
  <c r="P403" i="1"/>
  <c r="P336" i="1"/>
  <c r="P497" i="1"/>
  <c r="P465" i="1"/>
  <c r="P610" i="1"/>
  <c r="P188" i="1"/>
  <c r="P71" i="1"/>
  <c r="P253" i="1"/>
  <c r="N1336" i="1"/>
  <c r="O1336" i="1" s="1"/>
  <c r="O1422" i="1"/>
  <c r="N1324" i="1"/>
  <c r="O1324" i="1" s="1"/>
  <c r="P1248" i="1"/>
  <c r="N1037" i="1"/>
  <c r="O1037" i="1" s="1"/>
  <c r="O691" i="1"/>
  <c r="P691" i="1"/>
  <c r="O637" i="1"/>
  <c r="P40" i="1"/>
  <c r="O40" i="1"/>
  <c r="N1328" i="1"/>
  <c r="O1328" i="1" s="1"/>
  <c r="P1338" i="1"/>
  <c r="P1175" i="1"/>
  <c r="O1175" i="1"/>
  <c r="N951" i="1"/>
  <c r="O951" i="1" s="1"/>
  <c r="N812" i="1"/>
  <c r="O812" i="1" s="1"/>
  <c r="N828" i="1"/>
  <c r="O828" i="1" s="1"/>
  <c r="O307" i="1"/>
  <c r="P307" i="1"/>
  <c r="N420" i="1"/>
  <c r="N1320" i="1"/>
  <c r="N1265" i="1"/>
  <c r="O1265" i="1" s="1"/>
  <c r="N1281" i="1"/>
  <c r="O1281" i="1" s="1"/>
  <c r="N1194" i="1"/>
  <c r="O1194" i="1" s="1"/>
  <c r="N1289" i="1"/>
  <c r="O1289" i="1" s="1"/>
  <c r="N1078" i="1"/>
  <c r="O1078" i="1" s="1"/>
  <c r="N1032" i="1"/>
  <c r="O1032" i="1" s="1"/>
  <c r="N1105" i="1"/>
  <c r="O1105" i="1" s="1"/>
  <c r="N1061" i="1"/>
  <c r="O1061" i="1" s="1"/>
  <c r="N823" i="1"/>
  <c r="O823" i="1" s="1"/>
  <c r="N768" i="1"/>
  <c r="O768" i="1" s="1"/>
  <c r="N378" i="1"/>
  <c r="O378" i="1" s="1"/>
  <c r="P379" i="1"/>
  <c r="O379" i="1"/>
  <c r="O284" i="1"/>
  <c r="P284" i="1"/>
  <c r="N1368" i="1"/>
  <c r="O1368" i="1" s="1"/>
  <c r="N1297" i="1"/>
  <c r="O1297" i="1" s="1"/>
  <c r="N1254" i="1"/>
  <c r="O1254" i="1" s="1"/>
  <c r="N1270" i="1"/>
  <c r="O1270" i="1" s="1"/>
  <c r="P1158" i="1"/>
  <c r="N815" i="1"/>
  <c r="O815" i="1" s="1"/>
  <c r="N799" i="1"/>
  <c r="O799" i="1" s="1"/>
  <c r="N463" i="1"/>
  <c r="O463" i="1" s="1"/>
  <c r="P438" i="1"/>
  <c r="O438" i="1"/>
  <c r="N248" i="1"/>
  <c r="O248" i="1" s="1"/>
  <c r="P263" i="1"/>
  <c r="N1380" i="1"/>
  <c r="O1370" i="1"/>
  <c r="O1390" i="1"/>
  <c r="O1310" i="1"/>
  <c r="O1295" i="1"/>
  <c r="N1352" i="1"/>
  <c r="O1352" i="1" s="1"/>
  <c r="P1330" i="1"/>
  <c r="N1249" i="1"/>
  <c r="O1249" i="1" s="1"/>
  <c r="P1224" i="1"/>
  <c r="N1195" i="1"/>
  <c r="O1195" i="1" s="1"/>
  <c r="O1144" i="1"/>
  <c r="N1045" i="1"/>
  <c r="O1045" i="1" s="1"/>
  <c r="P1067" i="1"/>
  <c r="O1067" i="1"/>
  <c r="O1140" i="1"/>
  <c r="N961" i="1"/>
  <c r="O961" i="1" s="1"/>
  <c r="N740" i="1"/>
  <c r="O740" i="1" s="1"/>
  <c r="N525" i="1"/>
  <c r="O525" i="1" s="1"/>
  <c r="P620" i="1"/>
  <c r="P414" i="1"/>
  <c r="O414" i="1"/>
  <c r="P432" i="1"/>
  <c r="O432" i="1"/>
  <c r="N1304" i="1"/>
  <c r="O1304" i="1" s="1"/>
  <c r="N1332" i="1"/>
  <c r="O1332" i="1" s="1"/>
  <c r="N1233" i="1"/>
  <c r="O1233" i="1" s="1"/>
  <c r="N1308" i="1"/>
  <c r="N1238" i="1"/>
  <c r="O1238" i="1" s="1"/>
  <c r="N1257" i="1"/>
  <c r="O1257" i="1" s="1"/>
  <c r="N1299" i="1"/>
  <c r="O1299" i="1" s="1"/>
  <c r="N1234" i="1"/>
  <c r="N1189" i="1"/>
  <c r="O1189" i="1" s="1"/>
  <c r="N1070" i="1"/>
  <c r="O1070" i="1" s="1"/>
  <c r="P1432" i="1"/>
  <c r="N974" i="1"/>
  <c r="O974" i="1" s="1"/>
  <c r="P1056" i="1"/>
  <c r="N589" i="1"/>
  <c r="O589" i="1" s="1"/>
  <c r="P362" i="1"/>
  <c r="N152" i="1"/>
  <c r="O152" i="1" s="1"/>
  <c r="N1384" i="1"/>
  <c r="O1384" i="1" s="1"/>
  <c r="N1372" i="1"/>
  <c r="O1372" i="1" s="1"/>
  <c r="N1222" i="1"/>
  <c r="N1217" i="1"/>
  <c r="O1217" i="1" s="1"/>
  <c r="P968" i="1"/>
  <c r="P929" i="1"/>
  <c r="O583" i="1"/>
  <c r="P583" i="1"/>
  <c r="O769" i="1"/>
  <c r="P769" i="1"/>
  <c r="O404" i="1"/>
  <c r="P404" i="1"/>
  <c r="P513" i="1"/>
  <c r="O513" i="1"/>
  <c r="O279" i="1"/>
  <c r="P279" i="1"/>
  <c r="N106" i="1"/>
  <c r="O106" i="1" s="1"/>
  <c r="P87" i="1"/>
  <c r="O87" i="1"/>
  <c r="P56" i="1"/>
  <c r="O56" i="1"/>
  <c r="O199" i="1"/>
  <c r="N1286" i="1"/>
  <c r="N1235" i="1"/>
  <c r="O1235" i="1" s="1"/>
  <c r="N1120" i="1"/>
  <c r="O1120" i="1" s="1"/>
  <c r="N1079" i="1"/>
  <c r="O1079" i="1" s="1"/>
  <c r="N1006" i="1"/>
  <c r="O1006" i="1" s="1"/>
  <c r="N1033" i="1"/>
  <c r="O1033" i="1" s="1"/>
  <c r="N621" i="1"/>
  <c r="O621" i="1" s="1"/>
  <c r="P736" i="1"/>
  <c r="N565" i="1"/>
  <c r="O565" i="1" s="1"/>
  <c r="P538" i="1"/>
  <c r="O538" i="1"/>
  <c r="P79" i="1"/>
  <c r="O79" i="1"/>
  <c r="N1053" i="1"/>
  <c r="O1053" i="1" s="1"/>
  <c r="N1081" i="1"/>
  <c r="O1081" i="1" s="1"/>
  <c r="P1064" i="1"/>
  <c r="N943" i="1"/>
  <c r="O943" i="1" s="1"/>
  <c r="N1026" i="1"/>
  <c r="O1026" i="1" s="1"/>
  <c r="N688" i="1"/>
  <c r="O688" i="1" s="1"/>
  <c r="N716" i="1"/>
  <c r="O716" i="1" s="1"/>
  <c r="N613" i="1"/>
  <c r="O613" i="1" s="1"/>
  <c r="N487" i="1"/>
  <c r="O487" i="1" s="1"/>
  <c r="N559" i="1"/>
  <c r="O559" i="1" s="1"/>
  <c r="N442" i="1"/>
  <c r="O442" i="1" s="1"/>
  <c r="P151" i="1"/>
  <c r="N262" i="1"/>
  <c r="O262" i="1" s="1"/>
  <c r="N168" i="1"/>
  <c r="O168" i="1" s="1"/>
  <c r="N431" i="1"/>
  <c r="O431" i="1" s="1"/>
  <c r="N553" i="1"/>
  <c r="O553" i="1" s="1"/>
  <c r="N419" i="1"/>
  <c r="O419" i="1" s="1"/>
  <c r="N357" i="1"/>
  <c r="O357" i="1" s="1"/>
  <c r="N176" i="1"/>
  <c r="O176" i="1" s="1"/>
  <c r="N144" i="1"/>
  <c r="O144" i="1" s="1"/>
  <c r="N96" i="1"/>
  <c r="O96" i="1" s="1"/>
  <c r="N94" i="1"/>
  <c r="O94" i="1" s="1"/>
  <c r="N982" i="1"/>
  <c r="O982" i="1" s="1"/>
  <c r="N935" i="1"/>
  <c r="O935" i="1" s="1"/>
  <c r="N804" i="1"/>
  <c r="O804" i="1" s="1"/>
  <c r="N791" i="1"/>
  <c r="O791" i="1" s="1"/>
  <c r="N993" i="1"/>
  <c r="O993" i="1" s="1"/>
  <c r="N728" i="1"/>
  <c r="N752" i="1"/>
  <c r="O752" i="1" s="1"/>
  <c r="N764" i="1"/>
  <c r="O764" i="1" s="1"/>
  <c r="N658" i="1"/>
  <c r="O658" i="1" s="1"/>
  <c r="N629" i="1"/>
  <c r="O629" i="1" s="1"/>
  <c r="N684" i="1"/>
  <c r="O684" i="1" s="1"/>
  <c r="N581" i="1"/>
  <c r="O581" i="1" s="1"/>
  <c r="N521" i="1"/>
  <c r="O521" i="1" s="1"/>
  <c r="N527" i="1"/>
  <c r="O527" i="1" s="1"/>
  <c r="N466" i="1"/>
  <c r="O466" i="1" s="1"/>
  <c r="N410" i="1"/>
  <c r="O410" i="1" s="1"/>
  <c r="N484" i="1"/>
  <c r="O484" i="1" s="1"/>
  <c r="N407" i="1"/>
  <c r="N346" i="1"/>
  <c r="O346" i="1" s="1"/>
  <c r="N246" i="1"/>
  <c r="N122" i="1"/>
  <c r="O122" i="1" s="1"/>
  <c r="O237" i="1"/>
  <c r="P146" i="1"/>
  <c r="O206" i="1"/>
  <c r="N126" i="1"/>
  <c r="O126" i="1" s="1"/>
  <c r="P244" i="1"/>
  <c r="P123" i="1"/>
  <c r="N1094" i="1"/>
  <c r="N1021" i="1"/>
  <c r="N1024" i="1"/>
  <c r="N807" i="1"/>
  <c r="O807" i="1" s="1"/>
  <c r="N780" i="1"/>
  <c r="O780" i="1" s="1"/>
  <c r="N557" i="1"/>
  <c r="O557" i="1" s="1"/>
  <c r="O655" i="1"/>
  <c r="N549" i="1"/>
  <c r="O549" i="1" s="1"/>
  <c r="N455" i="1"/>
  <c r="O455" i="1" s="1"/>
  <c r="P801" i="1"/>
  <c r="O602" i="1"/>
  <c r="N452" i="1"/>
  <c r="O452" i="1" s="1"/>
  <c r="O317" i="1"/>
  <c r="N240" i="1"/>
  <c r="O240" i="1" s="1"/>
  <c r="N256" i="1"/>
  <c r="O256" i="1" s="1"/>
  <c r="N198" i="1"/>
  <c r="O198" i="1" s="1"/>
  <c r="O403" i="1"/>
  <c r="N272" i="1"/>
  <c r="O272" i="1" s="1"/>
  <c r="N214" i="1"/>
  <c r="O214" i="1" s="1"/>
  <c r="O71" i="1"/>
  <c r="N1058" i="1"/>
  <c r="N776" i="1"/>
  <c r="O776" i="1" s="1"/>
  <c r="N696" i="1"/>
  <c r="N793" i="1"/>
  <c r="O793" i="1" s="1"/>
  <c r="N704" i="1"/>
  <c r="N511" i="1"/>
  <c r="O511" i="1" s="1"/>
  <c r="N434" i="1"/>
  <c r="O434" i="1" s="1"/>
  <c r="N575" i="1"/>
  <c r="O575" i="1" s="1"/>
  <c r="N495" i="1"/>
  <c r="O495" i="1" s="1"/>
  <c r="N325" i="1"/>
  <c r="O325" i="1" s="1"/>
  <c r="P292" i="1"/>
  <c r="N102" i="1"/>
  <c r="O102" i="1" s="1"/>
  <c r="P167" i="1"/>
  <c r="N128" i="1"/>
  <c r="O128" i="1" s="1"/>
  <c r="N184" i="1"/>
  <c r="O184" i="1" s="1"/>
  <c r="N136" i="1"/>
  <c r="O136" i="1" s="1"/>
  <c r="N1138" i="1"/>
  <c r="O1138" i="1" s="1"/>
  <c r="N796" i="1"/>
  <c r="O796" i="1" s="1"/>
  <c r="P909" i="1"/>
  <c r="N672" i="1"/>
  <c r="O672" i="1" s="1"/>
  <c r="N597" i="1"/>
  <c r="O597" i="1" s="1"/>
  <c r="N533" i="1"/>
  <c r="O533" i="1" s="1"/>
  <c r="N673" i="1"/>
  <c r="O673" i="1" s="1"/>
  <c r="P651" i="1"/>
  <c r="P707" i="1"/>
  <c r="P534" i="1"/>
  <c r="N423" i="1"/>
  <c r="O423" i="1" s="1"/>
  <c r="O381" i="1"/>
  <c r="N314" i="1"/>
  <c r="P258" i="1"/>
  <c r="N120" i="1"/>
  <c r="O120" i="1" s="1"/>
  <c r="O386" i="1"/>
  <c r="O369" i="1"/>
  <c r="N208" i="1"/>
  <c r="O208" i="1" s="1"/>
  <c r="N230" i="1"/>
  <c r="O230" i="1" s="1"/>
  <c r="N664" i="1"/>
  <c r="O664" i="1" s="1"/>
  <c r="N498" i="1"/>
  <c r="O498" i="1" s="1"/>
  <c r="N402" i="1"/>
  <c r="O402" i="1" s="1"/>
  <c r="N474" i="1"/>
  <c r="O474" i="1" s="1"/>
  <c r="N389" i="1"/>
  <c r="N293" i="1"/>
  <c r="O293" i="1" s="1"/>
  <c r="P363" i="1"/>
  <c r="N254" i="1"/>
  <c r="O254" i="1" s="1"/>
  <c r="N192" i="1"/>
  <c r="O192" i="1" s="1"/>
  <c r="N160" i="1"/>
  <c r="O160" i="1" s="1"/>
  <c r="N104" i="1"/>
  <c r="O104" i="1" s="1"/>
  <c r="N224" i="1"/>
  <c r="O224" i="1" s="1"/>
  <c r="N110" i="1"/>
  <c r="P174" i="1" l="1"/>
  <c r="P337" i="1"/>
  <c r="P454" i="1"/>
  <c r="P1268" i="1"/>
  <c r="P633" i="1"/>
  <c r="P190" i="1"/>
  <c r="P309" i="1"/>
  <c r="O1122" i="1"/>
  <c r="P1345" i="1"/>
  <c r="P594" i="1"/>
  <c r="P1296" i="1"/>
  <c r="P864" i="1"/>
  <c r="P580" i="1"/>
  <c r="P356" i="1"/>
  <c r="P480" i="1"/>
  <c r="P145" i="1"/>
  <c r="P785" i="1"/>
  <c r="O577" i="1"/>
  <c r="P893" i="1"/>
  <c r="P162" i="1"/>
  <c r="P701" i="1"/>
  <c r="P1057" i="1"/>
  <c r="P1329" i="1"/>
  <c r="P990" i="1"/>
  <c r="P62" i="1"/>
  <c r="P603" i="1"/>
  <c r="P1132" i="1"/>
  <c r="P460" i="1"/>
  <c r="P1364" i="1"/>
  <c r="P252" i="1"/>
  <c r="P443" i="1"/>
  <c r="P1190" i="1"/>
  <c r="P1173" i="1"/>
  <c r="P894" i="1"/>
  <c r="P800" i="1"/>
  <c r="P1129" i="1"/>
  <c r="P1392" i="1"/>
  <c r="P60" i="1"/>
  <c r="P392" i="1"/>
  <c r="P200" i="1"/>
  <c r="P344" i="1"/>
  <c r="P1389" i="1"/>
  <c r="P710" i="1"/>
  <c r="P42" i="1"/>
  <c r="P456" i="1"/>
  <c r="P1099" i="1"/>
  <c r="P834" i="1"/>
  <c r="P156" i="1"/>
  <c r="P562" i="1"/>
  <c r="P985" i="1"/>
  <c r="P539" i="1"/>
  <c r="P652" i="1"/>
  <c r="O1334" i="1"/>
  <c r="P530" i="1"/>
  <c r="P116" i="1"/>
  <c r="P1035" i="1"/>
  <c r="P1317" i="1"/>
  <c r="P350" i="1"/>
  <c r="P837" i="1"/>
  <c r="P626" i="1"/>
  <c r="P916" i="1"/>
  <c r="O1109" i="1"/>
  <c r="P827" i="1"/>
  <c r="P374" i="1"/>
  <c r="P281" i="1"/>
  <c r="P323" i="1"/>
  <c r="O1155" i="1"/>
  <c r="O1326" i="1"/>
  <c r="P170" i="1"/>
  <c r="P532" i="1"/>
  <c r="P1092" i="1"/>
  <c r="P354" i="1"/>
  <c r="P794" i="1"/>
  <c r="O567" i="1"/>
  <c r="P711" i="1"/>
  <c r="O803" i="1"/>
  <c r="O1123" i="1"/>
  <c r="P930" i="1"/>
  <c r="P720" i="1"/>
  <c r="P999" i="1"/>
  <c r="P855" i="1"/>
  <c r="P64" i="1"/>
  <c r="P1290" i="1"/>
  <c r="P585" i="1"/>
  <c r="P1419" i="1"/>
  <c r="O1414" i="1"/>
  <c r="P770" i="1"/>
  <c r="O729" i="1"/>
  <c r="P1412" i="1"/>
  <c r="P467" i="1"/>
  <c r="O1116" i="1"/>
  <c r="P788" i="1"/>
  <c r="P1152" i="1"/>
  <c r="P725" i="1"/>
  <c r="P981" i="1"/>
  <c r="P1186" i="1"/>
  <c r="P526" i="1"/>
  <c r="P1355" i="1"/>
  <c r="P334" i="1"/>
  <c r="P1385" i="1"/>
  <c r="O544" i="1"/>
  <c r="P491" i="1"/>
  <c r="P646" i="1"/>
  <c r="P666" i="1"/>
  <c r="P1137" i="1"/>
  <c r="P766" i="1"/>
  <c r="P1267" i="1"/>
  <c r="P960" i="1"/>
  <c r="P201" i="1"/>
  <c r="O164" i="1"/>
  <c r="O1125" i="1"/>
  <c r="P631" i="1"/>
  <c r="P1087" i="1"/>
  <c r="P698" i="1"/>
  <c r="P1088" i="1"/>
  <c r="P1418" i="1"/>
  <c r="P1365" i="1"/>
  <c r="P401" i="1"/>
  <c r="P1185" i="1"/>
  <c r="O297" i="1"/>
  <c r="O425" i="1"/>
  <c r="O349" i="1"/>
  <c r="P925" i="1"/>
  <c r="P1205" i="1"/>
  <c r="P714" i="1"/>
  <c r="P674" i="1"/>
  <c r="O1055" i="1"/>
  <c r="P217" i="1"/>
  <c r="P34" i="1"/>
  <c r="P231" i="1"/>
  <c r="P1313" i="1"/>
  <c r="P1416" i="1"/>
  <c r="P1383" i="1"/>
  <c r="P1229" i="1"/>
  <c r="P784" i="1"/>
  <c r="P954" i="1"/>
  <c r="P1090" i="1"/>
  <c r="P1002" i="1"/>
  <c r="P1211" i="1"/>
  <c r="P242" i="1"/>
  <c r="P46" i="1"/>
  <c r="P973" i="1"/>
  <c r="P1242" i="1"/>
  <c r="P371" i="1"/>
  <c r="O817" i="1"/>
  <c r="O868" i="1"/>
  <c r="P1017" i="1"/>
  <c r="O648" i="1"/>
  <c r="O886" i="1"/>
  <c r="P261" i="1"/>
  <c r="O719" i="1"/>
  <c r="P1340" i="1"/>
  <c r="P1183" i="1"/>
  <c r="P324" i="1"/>
  <c r="P376" i="1"/>
  <c r="P934" i="1"/>
  <c r="P308" i="1"/>
  <c r="P520" i="1"/>
  <c r="P181" i="1"/>
  <c r="P1225" i="1"/>
  <c r="P542" i="1"/>
  <c r="P37" i="1"/>
  <c r="P918" i="1"/>
  <c r="P319" i="1"/>
  <c r="P500" i="1"/>
  <c r="P1046" i="1"/>
  <c r="P741" i="1"/>
  <c r="P735" i="1"/>
  <c r="P980" i="1"/>
  <c r="P138" i="1"/>
  <c r="P742" i="1"/>
  <c r="P942" i="1"/>
  <c r="P149" i="1"/>
  <c r="P158" i="1"/>
  <c r="O1202" i="1"/>
  <c r="P305" i="1"/>
  <c r="P488" i="1"/>
  <c r="P90" i="1"/>
  <c r="P459" i="1"/>
  <c r="P1098" i="1"/>
  <c r="P1180" i="1"/>
  <c r="P970" i="1"/>
  <c r="P1073" i="1"/>
  <c r="P979" i="1"/>
  <c r="P1010" i="1"/>
  <c r="P1316" i="1"/>
  <c r="P421" i="1"/>
  <c r="P762" i="1"/>
  <c r="P926" i="1"/>
  <c r="P1331" i="1"/>
  <c r="P689" i="1"/>
  <c r="P717" i="1"/>
  <c r="P1279" i="1"/>
  <c r="P1146" i="1"/>
  <c r="P1403" i="1"/>
  <c r="P204" i="1"/>
  <c r="O436" i="1"/>
  <c r="P885" i="1"/>
  <c r="P197" i="1"/>
  <c r="P643" i="1"/>
  <c r="P130" i="1"/>
  <c r="P1263" i="1"/>
  <c r="P882" i="1"/>
  <c r="P1397" i="1"/>
  <c r="P1179" i="1"/>
  <c r="P750" i="1"/>
  <c r="R42" i="6"/>
  <c r="P52" i="1"/>
  <c r="P1309" i="1"/>
  <c r="P902" i="1"/>
  <c r="P492" i="1"/>
  <c r="P1049" i="1"/>
  <c r="P563" i="1"/>
  <c r="P810" i="1"/>
  <c r="O1133" i="1"/>
  <c r="P510" i="1"/>
  <c r="P49" i="1"/>
  <c r="P479" i="1"/>
  <c r="O833" i="1"/>
  <c r="P662" i="1"/>
  <c r="P1427" i="1"/>
  <c r="P535" i="1"/>
  <c r="P1119" i="1"/>
  <c r="P1153" i="1"/>
  <c r="P1177" i="1"/>
  <c r="O180" i="1"/>
  <c r="P1036" i="1"/>
  <c r="P1213" i="1"/>
  <c r="P983" i="1"/>
  <c r="P283" i="1"/>
  <c r="O734" i="1"/>
  <c r="P519" i="1"/>
  <c r="P829" i="1"/>
  <c r="P706" i="1"/>
  <c r="P1400" i="1"/>
  <c r="P821" i="1"/>
  <c r="P737" i="1"/>
  <c r="P266" i="1"/>
  <c r="P213" i="1"/>
  <c r="P1171" i="1"/>
  <c r="P1256" i="1"/>
  <c r="O700" i="1"/>
  <c r="P718" i="1"/>
  <c r="O838" i="1"/>
  <c r="P875" i="1"/>
  <c r="P755" i="1"/>
  <c r="P165" i="1"/>
  <c r="P287" i="1"/>
  <c r="O210" i="1"/>
  <c r="P135" i="1"/>
  <c r="O891" i="1"/>
  <c r="P1201" i="1"/>
  <c r="P962" i="1"/>
  <c r="P505" i="1"/>
  <c r="P260" i="1"/>
  <c r="O515" i="1"/>
  <c r="P1034" i="1"/>
  <c r="P630" i="1"/>
  <c r="P1128" i="1"/>
  <c r="P1344" i="1"/>
  <c r="P936" i="1"/>
  <c r="O680" i="1"/>
  <c r="P639" i="1"/>
  <c r="P1325" i="1"/>
  <c r="P1001" i="1"/>
  <c r="O485" i="1"/>
  <c r="P433" i="1"/>
  <c r="P950" i="1"/>
  <c r="P416" i="1"/>
  <c r="P342" i="1"/>
  <c r="P896" i="1"/>
  <c r="P1429" i="1"/>
  <c r="P787" i="1"/>
  <c r="P212" i="1"/>
  <c r="P571" i="1"/>
  <c r="P1066" i="1"/>
  <c r="P1016" i="1"/>
  <c r="P1107" i="1"/>
  <c r="P783" i="1"/>
  <c r="P635" i="1"/>
  <c r="P332" i="1"/>
  <c r="P57" i="1"/>
  <c r="M44" i="14"/>
  <c r="L43" i="14"/>
  <c r="P1192" i="1"/>
  <c r="P21" i="1"/>
  <c r="O1192" i="1"/>
  <c r="P194" i="1"/>
  <c r="P361" i="1"/>
  <c r="P27" i="1"/>
  <c r="P290" i="1"/>
  <c r="P1198" i="1"/>
  <c r="P1060" i="1"/>
  <c r="P758" i="1"/>
  <c r="P1387" i="1"/>
  <c r="P84" i="1"/>
  <c r="P238" i="1"/>
  <c r="P276" i="1"/>
  <c r="P129" i="1"/>
  <c r="P147" i="1"/>
  <c r="P614" i="1"/>
  <c r="P166" i="1"/>
  <c r="P175" i="1"/>
  <c r="P678" i="1"/>
  <c r="P777" i="1"/>
  <c r="P1322" i="1"/>
  <c r="P1014" i="1"/>
  <c r="P765" i="1"/>
  <c r="P795" i="1"/>
  <c r="P649" i="1"/>
  <c r="P45" i="1"/>
  <c r="P277" i="1"/>
  <c r="P1250" i="1"/>
  <c r="P989" i="1"/>
  <c r="P889" i="1"/>
  <c r="P910" i="1"/>
  <c r="P1193" i="1"/>
  <c r="P278" i="1"/>
  <c r="P132" i="1"/>
  <c r="P445" i="1"/>
  <c r="P903" i="1"/>
  <c r="P850" i="1"/>
  <c r="P840" i="1"/>
  <c r="P340" i="1"/>
  <c r="P508" i="1"/>
  <c r="P738" i="1"/>
  <c r="P1220" i="1"/>
  <c r="P1351" i="1"/>
  <c r="O1293" i="1"/>
  <c r="P995" i="1"/>
  <c r="P1420" i="1"/>
  <c r="P29" i="1"/>
  <c r="P1145" i="1"/>
  <c r="P781" i="1"/>
  <c r="P560" i="1"/>
  <c r="P98" i="1"/>
  <c r="O457" i="1"/>
  <c r="P975" i="1"/>
  <c r="P599" i="1"/>
  <c r="P59" i="1"/>
  <c r="P900" i="1"/>
  <c r="P178" i="1"/>
  <c r="O693" i="1"/>
  <c r="P1409" i="1"/>
  <c r="P50" i="1"/>
  <c r="P275" i="1"/>
  <c r="P78" i="1"/>
  <c r="P226" i="1"/>
  <c r="P411" i="1"/>
  <c r="P1019" i="1"/>
  <c r="P561" i="1"/>
  <c r="P1005" i="1"/>
  <c r="P1148" i="1"/>
  <c r="P464" i="1"/>
  <c r="P694" i="1"/>
  <c r="P1231" i="1"/>
  <c r="P88" i="1"/>
  <c r="P1047" i="1"/>
  <c r="P1214" i="1"/>
  <c r="P1136" i="1"/>
  <c r="P564" i="1"/>
  <c r="P1402" i="1"/>
  <c r="P74" i="1"/>
  <c r="P1203" i="1"/>
  <c r="P1030" i="1"/>
  <c r="P113" i="1"/>
  <c r="O598" i="1"/>
  <c r="P569" i="1"/>
  <c r="P1349" i="1"/>
  <c r="P790" i="1"/>
  <c r="P665" i="1"/>
  <c r="P413" i="1"/>
  <c r="P845" i="1"/>
  <c r="P1093" i="1"/>
  <c r="P705" i="1"/>
  <c r="P298" i="1"/>
  <c r="P733" i="1"/>
  <c r="P142" i="1"/>
  <c r="P584" i="1"/>
  <c r="P744" i="1"/>
  <c r="P229" i="1"/>
  <c r="P1072" i="1"/>
  <c r="P461" i="1"/>
  <c r="O1114" i="1"/>
  <c r="P578" i="1"/>
  <c r="P1305" i="1"/>
  <c r="P216" i="1"/>
  <c r="P183" i="1"/>
  <c r="P609" i="1"/>
  <c r="P904" i="1"/>
  <c r="O119" i="1"/>
  <c r="O686" i="1"/>
  <c r="P572" i="1"/>
  <c r="P291" i="1"/>
  <c r="P615" i="1"/>
  <c r="P617" i="1"/>
  <c r="P839" i="1"/>
  <c r="P958" i="1"/>
  <c r="P63" i="1"/>
  <c r="P986" i="1"/>
  <c r="P1025" i="1"/>
  <c r="P468" i="1"/>
  <c r="P30" i="1"/>
  <c r="P25" i="1"/>
  <c r="P1013" i="1"/>
  <c r="P32" i="1"/>
  <c r="P1434" i="1"/>
  <c r="P747" i="1"/>
  <c r="P941" i="1"/>
  <c r="P448" i="1"/>
  <c r="P657" i="1"/>
  <c r="P642" i="1"/>
  <c r="P759" i="1"/>
  <c r="P1151" i="1"/>
  <c r="P739" i="1"/>
  <c r="P1239" i="1"/>
  <c r="P1359" i="1"/>
  <c r="P1008" i="1"/>
  <c r="P832" i="1"/>
  <c r="P1101" i="1"/>
  <c r="P493" i="1"/>
  <c r="P928" i="1"/>
  <c r="P347" i="1"/>
  <c r="P991" i="1"/>
  <c r="P806" i="1"/>
  <c r="P1378" i="1"/>
  <c r="P435" i="1"/>
  <c r="P1285" i="1"/>
  <c r="P1157" i="1"/>
  <c r="P265" i="1"/>
  <c r="O1104" i="1"/>
  <c r="P202" i="1"/>
  <c r="P18" i="1"/>
  <c r="P26" i="1"/>
  <c r="P713" i="1"/>
  <c r="P1425" i="1"/>
  <c r="P888" i="1"/>
  <c r="P310" i="1"/>
  <c r="P1377" i="1"/>
  <c r="P773" i="1"/>
  <c r="P862" i="1"/>
  <c r="P1043" i="1"/>
  <c r="P590" i="1"/>
  <c r="P1069" i="1"/>
  <c r="P1274" i="1"/>
  <c r="P92" i="1"/>
  <c r="P1077" i="1"/>
  <c r="P947" i="1"/>
  <c r="P1113" i="1"/>
  <c r="P1089" i="1"/>
  <c r="P185" i="1"/>
  <c r="P1327" i="1"/>
  <c r="P977" i="1"/>
  <c r="O1143" i="1"/>
  <c r="P269" i="1"/>
  <c r="P877" i="1"/>
  <c r="P331" i="1"/>
  <c r="P1023" i="1"/>
  <c r="O1431" i="1"/>
  <c r="P604" i="1"/>
  <c r="P908" i="1"/>
  <c r="P352" i="1"/>
  <c r="P1215" i="1"/>
  <c r="P1020" i="1"/>
  <c r="P874" i="1"/>
  <c r="P708" i="1"/>
  <c r="P1347" i="1"/>
  <c r="P811" i="1"/>
  <c r="P570" i="1"/>
  <c r="O239" i="1"/>
  <c r="P481" i="1"/>
  <c r="P1051" i="1"/>
  <c r="P1050" i="1"/>
  <c r="P1426" i="1"/>
  <c r="P1253" i="1"/>
  <c r="O1039" i="1"/>
  <c r="P536" i="1"/>
  <c r="P778" i="1"/>
  <c r="P475" i="1"/>
  <c r="P131" i="1"/>
  <c r="P267" i="1"/>
  <c r="P938" i="1"/>
  <c r="P53" i="1"/>
  <c r="P671" i="1"/>
  <c r="P1135" i="1"/>
  <c r="P28" i="1"/>
  <c r="P1172" i="1"/>
  <c r="P844" i="1"/>
  <c r="P860" i="1"/>
  <c r="P1362" i="1"/>
  <c r="P871" i="1"/>
  <c r="P1102" i="1"/>
  <c r="P1029" i="1"/>
  <c r="P274" i="1"/>
  <c r="P1411" i="1"/>
  <c r="P546" i="1"/>
  <c r="O1013" i="1"/>
  <c r="P1417" i="1"/>
  <c r="P1393" i="1"/>
  <c r="P1396" i="1"/>
  <c r="O1240" i="1"/>
  <c r="P676" i="1"/>
  <c r="P1075" i="1"/>
  <c r="P127" i="1"/>
  <c r="P255" i="1"/>
  <c r="P82" i="1"/>
  <c r="P820" i="1"/>
  <c r="P976" i="1"/>
  <c r="P948" i="1"/>
  <c r="P1226" i="1"/>
  <c r="P1237" i="1"/>
  <c r="P1284" i="1"/>
  <c r="P249" i="1"/>
  <c r="P517" i="1"/>
  <c r="P906" i="1"/>
  <c r="P1084" i="1"/>
  <c r="P890" i="1"/>
  <c r="P883" i="1"/>
  <c r="P1165" i="1"/>
  <c r="P1423" i="1"/>
  <c r="P512" i="1"/>
  <c r="P182" i="1"/>
  <c r="P86" i="1"/>
  <c r="P232" i="1"/>
  <c r="P588" i="1"/>
  <c r="P690" i="1"/>
  <c r="O270" i="1"/>
  <c r="P913" i="1"/>
  <c r="P1040" i="1"/>
  <c r="P946" i="1"/>
  <c r="P211" i="1"/>
  <c r="P1117" i="1"/>
  <c r="P547" i="1"/>
  <c r="P496" i="1"/>
  <c r="P876" i="1"/>
  <c r="P879" i="1"/>
  <c r="P645" i="1"/>
  <c r="P406" i="1"/>
  <c r="P54" i="1"/>
  <c r="P220" i="1"/>
  <c r="P627" i="1"/>
  <c r="P472" i="1"/>
  <c r="P1181" i="1"/>
  <c r="P20" i="1"/>
  <c r="O638" i="1"/>
  <c r="P251" i="1"/>
  <c r="P601" i="1"/>
  <c r="P316" i="1"/>
  <c r="P1163" i="1"/>
  <c r="P1413" i="1"/>
  <c r="P139" i="1"/>
  <c r="P299" i="1"/>
  <c r="P746" i="1"/>
  <c r="P813" i="1"/>
  <c r="O782" i="1"/>
  <c r="P835" i="1"/>
  <c r="P259" i="1"/>
  <c r="P898" i="1"/>
  <c r="P653" i="1"/>
  <c r="P222" i="1"/>
  <c r="P304" i="1"/>
  <c r="O1382" i="1"/>
  <c r="P1041" i="1"/>
  <c r="P1318" i="1"/>
  <c r="P825" i="1"/>
  <c r="P1210" i="1"/>
  <c r="P114" i="1"/>
  <c r="P150" i="1"/>
  <c r="P760" i="1"/>
  <c r="P315" i="1"/>
  <c r="P685" i="1"/>
  <c r="P634" i="1"/>
  <c r="P919" i="1"/>
  <c r="P1366" i="1"/>
  <c r="O792" i="1"/>
  <c r="P365" i="1"/>
  <c r="P1415" i="1"/>
  <c r="P878" i="1"/>
  <c r="P641" i="1"/>
  <c r="P1196" i="1"/>
  <c r="P247" i="1"/>
  <c r="P264" i="1"/>
  <c r="P133" i="1"/>
  <c r="O852" i="1"/>
  <c r="P606" i="1"/>
  <c r="P757" i="1"/>
  <c r="P444" i="1"/>
  <c r="P1164" i="1"/>
  <c r="P644" i="1"/>
  <c r="P228" i="1"/>
  <c r="P992" i="1"/>
  <c r="P1369" i="1"/>
  <c r="P956" i="1"/>
  <c r="P826" i="1"/>
  <c r="P1292" i="1"/>
  <c r="P1015" i="1"/>
  <c r="P1361" i="1"/>
  <c r="P582" i="1"/>
  <c r="P743" i="1"/>
  <c r="P1074" i="1"/>
  <c r="P1121" i="1"/>
  <c r="P516" i="1"/>
  <c r="P215" i="1"/>
  <c r="P1100" i="1"/>
  <c r="P143" i="1"/>
  <c r="P1319" i="1"/>
  <c r="P1018" i="1"/>
  <c r="P772" i="1"/>
  <c r="P121" i="1"/>
  <c r="O584" i="1"/>
  <c r="P1273" i="1"/>
  <c r="P556" i="1"/>
  <c r="P13" i="1"/>
  <c r="P172" i="1"/>
  <c r="P1283" i="1"/>
  <c r="P774" i="1"/>
  <c r="P789" i="1"/>
  <c r="P1395" i="1"/>
  <c r="O825" i="1"/>
  <c r="P1341" i="1"/>
  <c r="P289" i="1"/>
  <c r="P1149" i="1"/>
  <c r="P669" i="1"/>
  <c r="P712" i="1"/>
  <c r="P745" i="1"/>
  <c r="P675" i="1"/>
  <c r="P1208" i="1"/>
  <c r="P320" i="1"/>
  <c r="P944" i="1"/>
  <c r="P1314" i="1"/>
  <c r="P1209" i="1"/>
  <c r="P1059" i="1"/>
  <c r="O32" i="1"/>
  <c r="P869" i="1"/>
  <c r="P118" i="1"/>
  <c r="P1408" i="1"/>
  <c r="O1007" i="1"/>
  <c r="P963" i="1"/>
  <c r="P1124" i="1"/>
  <c r="P1307" i="1"/>
  <c r="P1407" i="1"/>
  <c r="P223" i="1"/>
  <c r="P1167" i="1"/>
  <c r="P911" i="1"/>
  <c r="P80" i="1"/>
  <c r="P1278" i="1"/>
  <c r="P1082" i="1"/>
  <c r="P1386" i="1"/>
  <c r="P1357" i="1"/>
  <c r="P586" i="1"/>
  <c r="P848" i="1"/>
  <c r="P295" i="1"/>
  <c r="P1227" i="1"/>
  <c r="P1348" i="1"/>
  <c r="P1333" i="1"/>
  <c r="P424" i="1"/>
  <c r="P1230" i="1"/>
  <c r="P636" i="1"/>
  <c r="P965" i="1"/>
  <c r="O449" i="1"/>
  <c r="P236" i="1"/>
  <c r="O987" i="1"/>
  <c r="P312" i="1"/>
  <c r="P1221" i="1"/>
  <c r="P1358" i="1"/>
  <c r="P574" i="1"/>
  <c r="P1080" i="1"/>
  <c r="P1321" i="1"/>
  <c r="P203" i="1"/>
  <c r="O125" i="1"/>
  <c r="P723" i="1"/>
  <c r="P814" i="1"/>
  <c r="P1216" i="1"/>
  <c r="P952" i="1"/>
  <c r="P819" i="1"/>
  <c r="P1247" i="1"/>
  <c r="P1367" i="1"/>
  <c r="P749" i="1"/>
  <c r="P1159" i="1"/>
  <c r="P504" i="1"/>
  <c r="P727" i="1"/>
  <c r="P568" i="1"/>
  <c r="P318" i="1"/>
  <c r="P1401" i="1"/>
  <c r="P730" i="1"/>
  <c r="P108" i="1"/>
  <c r="P901" i="1"/>
  <c r="P887" i="1"/>
  <c r="P640" i="1"/>
  <c r="P899" i="1"/>
  <c r="P303" i="1"/>
  <c r="P809" i="1"/>
  <c r="P697" i="1"/>
  <c r="P872" i="1"/>
  <c r="P1011" i="1"/>
  <c r="P593" i="1"/>
  <c r="P1277" i="1"/>
  <c r="P1115" i="1"/>
  <c r="P268" i="1"/>
  <c r="P22" i="1"/>
  <c r="P348" i="1"/>
  <c r="P1188" i="1"/>
  <c r="P654" i="1"/>
  <c r="P473" i="1"/>
  <c r="P243" i="1"/>
  <c r="P271" i="1"/>
  <c r="P863" i="1"/>
  <c r="P1052" i="1"/>
  <c r="P159" i="1"/>
  <c r="P1103" i="1"/>
  <c r="P1126" i="1"/>
  <c r="P137" i="1"/>
  <c r="P897" i="1"/>
  <c r="P824" i="1"/>
  <c r="P843" i="1"/>
  <c r="P628" i="1"/>
  <c r="P551" i="1"/>
  <c r="P763" i="1"/>
  <c r="P616" i="1"/>
  <c r="P1374" i="1"/>
  <c r="O906" i="1"/>
  <c r="P724" i="1"/>
  <c r="P302" i="1"/>
  <c r="P895" i="1"/>
  <c r="P1375" i="1"/>
  <c r="P722" i="1"/>
  <c r="P702" i="1"/>
  <c r="P333" i="1"/>
  <c r="P1373" i="1"/>
  <c r="P343" i="1"/>
  <c r="P409" i="1"/>
  <c r="P1004" i="1"/>
  <c r="O570" i="1"/>
  <c r="P1379" i="1"/>
  <c r="P1405" i="1"/>
  <c r="P257" i="1"/>
  <c r="P207" i="1"/>
  <c r="P1147" i="1"/>
  <c r="P555" i="1"/>
  <c r="P366" i="1"/>
  <c r="P805" i="1"/>
  <c r="P996" i="1"/>
  <c r="P920" i="1"/>
  <c r="P489" i="1"/>
  <c r="P221" i="1"/>
  <c r="P1096" i="1"/>
  <c r="P124" i="1"/>
  <c r="O1084" i="1"/>
  <c r="P595" i="1"/>
  <c r="P335" i="1"/>
  <c r="P1174" i="1"/>
  <c r="P528" i="1"/>
  <c r="P966" i="1"/>
  <c r="P964" i="1"/>
  <c r="P612" i="1"/>
  <c r="P851" i="1"/>
  <c r="P1022" i="1"/>
  <c r="P12" i="1"/>
  <c r="P451" i="1"/>
  <c r="P969" i="1"/>
  <c r="P1097" i="1"/>
  <c r="O1176" i="1"/>
  <c r="P859" i="1"/>
  <c r="P988" i="1"/>
  <c r="P915" i="1"/>
  <c r="P923" i="1"/>
  <c r="P873" i="1"/>
  <c r="P107" i="1"/>
  <c r="P396" i="1"/>
  <c r="P726" i="1"/>
  <c r="P1219" i="1"/>
  <c r="P502" i="1"/>
  <c r="P141" i="1"/>
  <c r="P1118" i="1"/>
  <c r="P1095" i="1"/>
  <c r="P573" i="1"/>
  <c r="P33" i="1"/>
  <c r="P907" i="1"/>
  <c r="P439" i="1"/>
  <c r="P76" i="1"/>
  <c r="P558" i="1"/>
  <c r="P998" i="1"/>
  <c r="P1207" i="1"/>
  <c r="P157" i="1"/>
  <c r="P892" i="1"/>
  <c r="P327" i="1"/>
  <c r="P1139" i="1"/>
  <c r="P345" i="1"/>
  <c r="P540" i="1"/>
  <c r="P1200" i="1"/>
  <c r="P1363" i="1"/>
  <c r="P1245" i="1"/>
  <c r="P1028" i="1"/>
  <c r="P1199" i="1"/>
  <c r="O288" i="1"/>
  <c r="P148" i="1"/>
  <c r="P682" i="1"/>
  <c r="O661" i="1"/>
  <c r="P41" i="1"/>
  <c r="P179" i="1"/>
  <c r="P1071" i="1"/>
  <c r="P14" i="1"/>
  <c r="P218" i="1"/>
  <c r="P677" i="1"/>
  <c r="P1266" i="1"/>
  <c r="P1251" i="1"/>
  <c r="P1421" i="1"/>
  <c r="P1091" i="1"/>
  <c r="O1028" i="1"/>
  <c r="P731" i="1"/>
  <c r="O971" i="1"/>
  <c r="O1003" i="1"/>
  <c r="P846" i="1"/>
  <c r="P177" i="1"/>
  <c r="P1063" i="1"/>
  <c r="P17" i="1"/>
  <c r="P234" i="1"/>
  <c r="O1243" i="1"/>
  <c r="P1206" i="1"/>
  <c r="P189" i="1"/>
  <c r="P280" i="1"/>
  <c r="P1108" i="1"/>
  <c r="P681" i="1"/>
  <c r="P592" i="1"/>
  <c r="P400" i="1"/>
  <c r="P924" i="1"/>
  <c r="P624" i="1"/>
  <c r="P867" i="1"/>
  <c r="P385" i="1"/>
  <c r="P1134" i="1"/>
  <c r="P1197" i="1"/>
  <c r="P313" i="1"/>
  <c r="P1062" i="1"/>
  <c r="P66" i="1"/>
  <c r="P68" i="1"/>
  <c r="P1391" i="1"/>
  <c r="P596" i="1"/>
  <c r="P1065" i="1"/>
  <c r="P393" i="1"/>
  <c r="P548" i="1"/>
  <c r="P1110" i="1"/>
  <c r="P100" i="1"/>
  <c r="P858" i="1"/>
  <c r="P209" i="1"/>
  <c r="P1160" i="1"/>
  <c r="P922" i="1"/>
  <c r="P441" i="1"/>
  <c r="P847" i="1"/>
  <c r="P225" i="1"/>
  <c r="P453" i="1"/>
  <c r="P341" i="1"/>
  <c r="O1319" i="1"/>
  <c r="P1161" i="1"/>
  <c r="P245" i="1"/>
  <c r="P861" i="1"/>
  <c r="P1301" i="1"/>
  <c r="P608" i="1"/>
  <c r="P24" i="1"/>
  <c r="P1184" i="1"/>
  <c r="P1275" i="1"/>
  <c r="P509" i="1"/>
  <c r="P1298" i="1"/>
  <c r="P912" i="1"/>
  <c r="P15" i="1"/>
  <c r="P1000" i="1"/>
  <c r="P187" i="1"/>
  <c r="P328" i="1"/>
  <c r="P58" i="1"/>
  <c r="P797" i="1"/>
  <c r="P632" i="1"/>
  <c r="P193" i="1"/>
  <c r="P1027" i="1"/>
  <c r="P541" i="1"/>
  <c r="P1106" i="1"/>
  <c r="P554" i="1"/>
  <c r="P296" i="1"/>
  <c r="P501" i="1"/>
  <c r="P1009" i="1"/>
  <c r="P153" i="1"/>
  <c r="P842" i="1"/>
  <c r="P437" i="1"/>
  <c r="P600" i="1"/>
  <c r="P285" i="1"/>
  <c r="P171" i="1"/>
  <c r="P1142" i="1"/>
  <c r="P1303" i="1"/>
  <c r="P1244" i="1"/>
  <c r="P1083" i="1"/>
  <c r="P373" i="1"/>
  <c r="O215" i="1"/>
  <c r="P529" i="1"/>
  <c r="P1042" i="1"/>
  <c r="P375" i="1"/>
  <c r="P1154" i="1"/>
  <c r="P732" i="1"/>
  <c r="P1259" i="1"/>
  <c r="P1127" i="1"/>
  <c r="P339" i="1"/>
  <c r="P301" i="1"/>
  <c r="P1150" i="1"/>
  <c r="P429" i="1"/>
  <c r="P866" i="1"/>
  <c r="P1111" i="1"/>
  <c r="P884" i="1"/>
  <c r="P16" i="1"/>
  <c r="P955" i="1"/>
  <c r="P611" i="1"/>
  <c r="P692" i="1"/>
  <c r="P219" i="1"/>
  <c r="P931" i="1"/>
  <c r="P377" i="1"/>
  <c r="P1255" i="1"/>
  <c r="P388" i="1"/>
  <c r="P1076" i="1"/>
  <c r="P927" i="1"/>
  <c r="P273" i="1"/>
  <c r="P353" i="1"/>
  <c r="P1291" i="1"/>
  <c r="P1044" i="1"/>
  <c r="P227" i="1"/>
  <c r="P939" i="1"/>
  <c r="P169" i="1"/>
  <c r="P660" i="1"/>
  <c r="P241" i="1"/>
  <c r="P1086" i="1"/>
  <c r="P469" i="1"/>
  <c r="P173" i="1"/>
  <c r="P1312" i="1"/>
  <c r="P1241" i="1"/>
  <c r="O605" i="1"/>
  <c r="P605" i="1"/>
  <c r="P668" i="1"/>
  <c r="P321" i="1"/>
  <c r="P235" i="1"/>
  <c r="P972" i="1"/>
  <c r="P1038" i="1"/>
  <c r="P4" i="14"/>
  <c r="H4" i="14"/>
  <c r="G4" i="14"/>
  <c r="R4" i="14"/>
  <c r="Q4" i="14"/>
  <c r="U4" i="14"/>
  <c r="F4" i="14"/>
  <c r="C4" i="14" s="1"/>
  <c r="D4" i="14"/>
  <c r="A4" i="14"/>
  <c r="S4" i="14"/>
  <c r="T4" i="14" s="1"/>
  <c r="O4" i="14"/>
  <c r="N4" i="14"/>
  <c r="I4" i="14"/>
  <c r="V4" i="14"/>
  <c r="E4" i="14"/>
  <c r="B4" i="14"/>
  <c r="W4" i="14"/>
  <c r="L4" i="14"/>
  <c r="O3" i="14"/>
  <c r="U3" i="14"/>
  <c r="B3" i="14"/>
  <c r="H3" i="14"/>
  <c r="A3" i="14"/>
  <c r="G3" i="14"/>
  <c r="P3" i="14"/>
  <c r="I3" i="14"/>
  <c r="R3" i="14"/>
  <c r="E3" i="14"/>
  <c r="W3" i="14"/>
  <c r="Q3" i="14"/>
  <c r="V3" i="14"/>
  <c r="S3" i="14"/>
  <c r="T3" i="14" s="1"/>
  <c r="P1335" i="1"/>
  <c r="P818" i="1"/>
  <c r="F3" i="14"/>
  <c r="C3" i="14" s="1"/>
  <c r="D3" i="14"/>
  <c r="N3" i="14"/>
  <c r="O112" i="1"/>
  <c r="P112" i="1"/>
  <c r="L3" i="14"/>
  <c r="P306" i="1"/>
  <c r="P490" i="1"/>
  <c r="O490" i="1"/>
  <c r="P830" i="1"/>
  <c r="P1430" i="1"/>
  <c r="P1024" i="1"/>
  <c r="P618" i="1"/>
  <c r="P748" i="1"/>
  <c r="P679" i="1"/>
  <c r="P771" i="1"/>
  <c r="P415" i="1"/>
  <c r="O415" i="1"/>
  <c r="P1223" i="1"/>
  <c r="P1048" i="1"/>
  <c r="P19" i="1"/>
  <c r="O1170" i="1"/>
  <c r="P1170" i="1"/>
  <c r="P994" i="1"/>
  <c r="O338" i="1"/>
  <c r="P338" i="1"/>
  <c r="P36" i="1"/>
  <c r="P1311" i="1"/>
  <c r="O656" i="1"/>
  <c r="P656" i="1"/>
  <c r="O1178" i="1"/>
  <c r="P1178" i="1"/>
  <c r="O370" i="1"/>
  <c r="P370" i="1"/>
  <c r="P1287" i="1"/>
  <c r="P549" i="1"/>
  <c r="P1085" i="1"/>
  <c r="P426" i="1"/>
  <c r="P1191" i="1"/>
  <c r="P650" i="1"/>
  <c r="P314" i="1"/>
  <c r="P110" i="1"/>
  <c r="P533" i="1"/>
  <c r="P629" i="1"/>
  <c r="P1006" i="1"/>
  <c r="P1032" i="1"/>
  <c r="P184" i="1"/>
  <c r="P262" i="1"/>
  <c r="P1037" i="1"/>
  <c r="P254" i="1"/>
  <c r="P791" i="1"/>
  <c r="P807" i="1"/>
  <c r="P256" i="1"/>
  <c r="P423" i="1"/>
  <c r="P325" i="1"/>
  <c r="P455" i="1"/>
  <c r="P106" i="1"/>
  <c r="P589" i="1"/>
  <c r="P104" i="1"/>
  <c r="P208" i="1"/>
  <c r="P128" i="1"/>
  <c r="P511" i="1"/>
  <c r="P982" i="1"/>
  <c r="P431" i="1"/>
  <c r="P487" i="1"/>
  <c r="P1120" i="1"/>
  <c r="P1299" i="1"/>
  <c r="P740" i="1"/>
  <c r="P498" i="1"/>
  <c r="P94" i="1"/>
  <c r="P357" i="1"/>
  <c r="P1384" i="1"/>
  <c r="P1257" i="1"/>
  <c r="P575" i="1"/>
  <c r="P272" i="1"/>
  <c r="P410" i="1"/>
  <c r="P658" i="1"/>
  <c r="P96" i="1"/>
  <c r="P168" i="1"/>
  <c r="P613" i="1"/>
  <c r="P152" i="1"/>
  <c r="P192" i="1"/>
  <c r="P136" i="1"/>
  <c r="P407" i="1"/>
  <c r="P466" i="1"/>
  <c r="P1026" i="1"/>
  <c r="P1286" i="1"/>
  <c r="P1270" i="1"/>
  <c r="P1368" i="1"/>
  <c r="P1289" i="1"/>
  <c r="P1320" i="1"/>
  <c r="P474" i="1"/>
  <c r="P764" i="1"/>
  <c r="O110" i="1"/>
  <c r="P1380" i="1"/>
  <c r="P198" i="1"/>
  <c r="P246" i="1"/>
  <c r="O407" i="1"/>
  <c r="P1079" i="1"/>
  <c r="P1222" i="1"/>
  <c r="P1332" i="1"/>
  <c r="P1352" i="1"/>
  <c r="P1281" i="1"/>
  <c r="P102" i="1"/>
  <c r="P704" i="1"/>
  <c r="P1094" i="1"/>
  <c r="P684" i="1"/>
  <c r="P1238" i="1"/>
  <c r="P1234" i="1"/>
  <c r="P1078" i="1"/>
  <c r="P1265" i="1"/>
  <c r="P420" i="1"/>
  <c r="P780" i="1"/>
  <c r="P993" i="1"/>
  <c r="P419" i="1"/>
  <c r="P1033" i="1"/>
  <c r="P1308" i="1"/>
  <c r="P1254" i="1"/>
  <c r="P402" i="1"/>
  <c r="P796" i="1"/>
  <c r="P716" i="1"/>
  <c r="P160" i="1"/>
  <c r="P293" i="1"/>
  <c r="P434" i="1"/>
  <c r="P122" i="1"/>
  <c r="P1249" i="1"/>
  <c r="P463" i="1"/>
  <c r="P799" i="1"/>
  <c r="P120" i="1"/>
  <c r="P776" i="1"/>
  <c r="P214" i="1"/>
  <c r="P557" i="1"/>
  <c r="P1021" i="1"/>
  <c r="P346" i="1"/>
  <c r="P728" i="1"/>
  <c r="P559" i="1"/>
  <c r="P1217" i="1"/>
  <c r="P1372" i="1"/>
  <c r="O1234" i="1"/>
  <c r="P1233" i="1"/>
  <c r="P1045" i="1"/>
  <c r="P248" i="1"/>
  <c r="P378" i="1"/>
  <c r="P823" i="1"/>
  <c r="P812" i="1"/>
  <c r="P1324" i="1"/>
  <c r="P1058" i="1"/>
  <c r="O1094" i="1"/>
  <c r="P126" i="1"/>
  <c r="P521" i="1"/>
  <c r="P935" i="1"/>
  <c r="P621" i="1"/>
  <c r="P961" i="1"/>
  <c r="P1061" i="1"/>
  <c r="P951" i="1"/>
  <c r="P389" i="1"/>
  <c r="P664" i="1"/>
  <c r="P597" i="1"/>
  <c r="P1138" i="1"/>
  <c r="P495" i="1"/>
  <c r="P696" i="1"/>
  <c r="P144" i="1"/>
  <c r="P565" i="1"/>
  <c r="P1195" i="1"/>
  <c r="P1336" i="1"/>
  <c r="P673" i="1"/>
  <c r="P484" i="1"/>
  <c r="P581" i="1"/>
  <c r="P752" i="1"/>
  <c r="P176" i="1"/>
  <c r="P553" i="1"/>
  <c r="P815" i="1"/>
  <c r="P224" i="1"/>
  <c r="P230" i="1"/>
  <c r="P672" i="1"/>
  <c r="P240" i="1"/>
  <c r="P452" i="1"/>
  <c r="P527" i="1"/>
  <c r="P442" i="1"/>
  <c r="P688" i="1"/>
  <c r="P943" i="1"/>
  <c r="P1053" i="1"/>
  <c r="P974" i="1"/>
  <c r="P1189" i="1"/>
  <c r="P1304" i="1"/>
  <c r="P768" i="1"/>
  <c r="P828" i="1"/>
  <c r="O389" i="1"/>
  <c r="P793" i="1"/>
  <c r="O1024" i="1"/>
  <c r="O728" i="1"/>
  <c r="P804" i="1"/>
  <c r="P525" i="1"/>
  <c r="P1328" i="1"/>
  <c r="P1235" i="1"/>
  <c r="P1297" i="1"/>
  <c r="P1105" i="1"/>
  <c r="P1194" i="1"/>
  <c r="O1058" i="1"/>
  <c r="O1021" i="1"/>
  <c r="O246" i="1"/>
  <c r="P1081" i="1"/>
  <c r="P1070" i="1"/>
  <c r="O314" i="1"/>
  <c r="O704" i="1"/>
  <c r="O1222" i="1"/>
  <c r="O1308" i="1"/>
  <c r="O1380" i="1"/>
  <c r="O420" i="1"/>
  <c r="O696" i="1"/>
  <c r="O1286" i="1"/>
  <c r="O1320" i="1"/>
  <c r="M45" i="14" l="1"/>
  <c r="L44" i="14"/>
  <c r="B5" i="14"/>
  <c r="S5" i="14"/>
  <c r="T5" i="14" s="1"/>
  <c r="P5" i="14"/>
  <c r="N5" i="14"/>
  <c r="G5" i="14"/>
  <c r="I5" i="14"/>
  <c r="F5" i="14"/>
  <c r="C5" i="14" s="1"/>
  <c r="U5" i="14"/>
  <c r="A5" i="14"/>
  <c r="W5" i="14"/>
  <c r="L6" i="14"/>
  <c r="O5" i="14"/>
  <c r="R5" i="14"/>
  <c r="E5" i="14"/>
  <c r="H5" i="14"/>
  <c r="V5" i="14"/>
  <c r="Q5" i="14"/>
  <c r="D5" i="14"/>
  <c r="L5" i="14"/>
  <c r="M46" i="14" l="1"/>
  <c r="L45" i="14"/>
  <c r="V6" i="14"/>
  <c r="I6" i="14"/>
  <c r="P6" i="14"/>
  <c r="N6" i="14"/>
  <c r="A6" i="14"/>
  <c r="O6" i="14"/>
  <c r="L7" i="14"/>
  <c r="E6" i="14"/>
  <c r="G6" i="14"/>
  <c r="F6" i="14"/>
  <c r="C6" i="14" s="1"/>
  <c r="H6" i="14"/>
  <c r="Q6" i="14"/>
  <c r="D6" i="14"/>
  <c r="S6" i="14"/>
  <c r="T6" i="14" s="1"/>
  <c r="U6" i="14"/>
  <c r="R6" i="14"/>
  <c r="W6" i="14"/>
  <c r="B6" i="14"/>
  <c r="M47" i="14" l="1"/>
  <c r="L46" i="14"/>
  <c r="Q7" i="14"/>
  <c r="N7" i="14"/>
  <c r="A7" i="14"/>
  <c r="U7" i="14"/>
  <c r="F7" i="14"/>
  <c r="C7" i="14" s="1"/>
  <c r="I7" i="14"/>
  <c r="B7" i="14"/>
  <c r="V7" i="14"/>
  <c r="G7" i="14"/>
  <c r="D7" i="14"/>
  <c r="S7" i="14"/>
  <c r="T7" i="14" s="1"/>
  <c r="P7" i="14"/>
  <c r="R7" i="14"/>
  <c r="O7" i="14"/>
  <c r="E7" i="14"/>
  <c r="H7" i="14"/>
  <c r="W7" i="14"/>
  <c r="L8" i="14"/>
  <c r="M48" i="14" l="1"/>
  <c r="L47" i="14"/>
  <c r="B8" i="14"/>
  <c r="G8" i="14"/>
  <c r="V8" i="14"/>
  <c r="S8" i="14"/>
  <c r="T8" i="14" s="1"/>
  <c r="P8" i="14"/>
  <c r="I8" i="14"/>
  <c r="F8" i="14"/>
  <c r="C8" i="14" s="1"/>
  <c r="N8" i="14"/>
  <c r="W8" i="14"/>
  <c r="O8" i="14"/>
  <c r="R8" i="14"/>
  <c r="H8" i="14"/>
  <c r="D8" i="14"/>
  <c r="Q8" i="14"/>
  <c r="U8" i="14"/>
  <c r="A8" i="14"/>
  <c r="L9" i="14"/>
  <c r="E8" i="14"/>
  <c r="M49" i="14" l="1"/>
  <c r="L48" i="14"/>
  <c r="W9" i="14"/>
  <c r="Q9" i="14"/>
  <c r="O9" i="14"/>
  <c r="B9" i="14"/>
  <c r="P9" i="14"/>
  <c r="E9" i="14"/>
  <c r="S9" i="14"/>
  <c r="T9" i="14" s="1"/>
  <c r="G9" i="14"/>
  <c r="V9" i="14"/>
  <c r="I9" i="14"/>
  <c r="F9" i="14"/>
  <c r="N9" i="14"/>
  <c r="A9" i="14"/>
  <c r="D9" i="14"/>
  <c r="L10" i="14"/>
  <c r="U9" i="14"/>
  <c r="R9" i="14"/>
  <c r="C9" i="14"/>
  <c r="H9" i="14"/>
  <c r="M50" i="14" l="1"/>
  <c r="L49" i="14"/>
  <c r="L11" i="14"/>
  <c r="O10" i="14"/>
  <c r="S10" i="14"/>
  <c r="T10" i="14" s="1"/>
  <c r="R10" i="14"/>
  <c r="E10" i="14"/>
  <c r="I10" i="14"/>
  <c r="H10" i="14"/>
  <c r="V10" i="14"/>
  <c r="B10" i="14"/>
  <c r="Q10" i="14"/>
  <c r="N10" i="14"/>
  <c r="A10" i="14"/>
  <c r="G10" i="14"/>
  <c r="D10" i="14"/>
  <c r="U10" i="14"/>
  <c r="F10" i="14"/>
  <c r="C10" i="14" s="1"/>
  <c r="W10" i="14"/>
  <c r="P10" i="14"/>
  <c r="M51" i="14" l="1"/>
  <c r="L50" i="14"/>
  <c r="U11" i="14"/>
  <c r="R11" i="14"/>
  <c r="W11" i="14"/>
  <c r="Q11" i="14"/>
  <c r="H11" i="14"/>
  <c r="V11" i="14"/>
  <c r="O11" i="14"/>
  <c r="B11" i="14"/>
  <c r="G11" i="14"/>
  <c r="N11" i="14"/>
  <c r="S11" i="14"/>
  <c r="T11" i="14" s="1"/>
  <c r="P11" i="14"/>
  <c r="F11" i="14"/>
  <c r="C11" i="14" s="1"/>
  <c r="E11" i="14"/>
  <c r="D11" i="14"/>
  <c r="I11" i="14"/>
  <c r="A11" i="14"/>
  <c r="L12" i="14"/>
  <c r="M52" i="14" l="1"/>
  <c r="L51" i="14"/>
  <c r="P12" i="14"/>
  <c r="U12" i="14"/>
  <c r="F12" i="14"/>
  <c r="C12" i="14" s="1"/>
  <c r="G12" i="14"/>
  <c r="W12" i="14"/>
  <c r="R12" i="14"/>
  <c r="O12" i="14"/>
  <c r="Q12" i="14"/>
  <c r="E12" i="14"/>
  <c r="I12" i="14"/>
  <c r="N12" i="14"/>
  <c r="H12" i="14"/>
  <c r="B12" i="14"/>
  <c r="S12" i="14"/>
  <c r="T12" i="14" s="1"/>
  <c r="V12" i="14"/>
  <c r="A12" i="14"/>
  <c r="D12" i="14"/>
  <c r="L13" i="14"/>
  <c r="M53" i="14" l="1"/>
  <c r="L52" i="14"/>
  <c r="S13" i="14"/>
  <c r="T13" i="14" s="1"/>
  <c r="P13" i="14"/>
  <c r="U13" i="14"/>
  <c r="I13" i="14"/>
  <c r="F13" i="14"/>
  <c r="C13" i="14" s="1"/>
  <c r="A13" i="14"/>
  <c r="W13" i="14"/>
  <c r="L14" i="14"/>
  <c r="O13" i="14"/>
  <c r="R13" i="14"/>
  <c r="E13" i="14"/>
  <c r="V13" i="14"/>
  <c r="Q13" i="14"/>
  <c r="G13" i="14"/>
  <c r="B13" i="14"/>
  <c r="H13" i="14"/>
  <c r="N13" i="14"/>
  <c r="D13" i="14"/>
  <c r="M54" i="14" l="1"/>
  <c r="L53" i="14"/>
  <c r="W14" i="14"/>
  <c r="B14" i="14"/>
  <c r="P14" i="14"/>
  <c r="S14" i="14"/>
  <c r="T14" i="14" s="1"/>
  <c r="O14" i="14"/>
  <c r="L15" i="14"/>
  <c r="I14" i="14"/>
  <c r="F14" i="14"/>
  <c r="C14" i="14" s="1"/>
  <c r="N14" i="14"/>
  <c r="A14" i="14"/>
  <c r="E14" i="14"/>
  <c r="D14" i="14"/>
  <c r="R14" i="14"/>
  <c r="V14" i="14"/>
  <c r="U14" i="14"/>
  <c r="H14" i="14"/>
  <c r="Q14" i="14"/>
  <c r="G14" i="14"/>
  <c r="M55" i="14" l="1"/>
  <c r="L54" i="14"/>
  <c r="L16" i="14"/>
  <c r="U15" i="14"/>
  <c r="H15" i="14"/>
  <c r="V15" i="14"/>
  <c r="D15" i="14"/>
  <c r="F15" i="14"/>
  <c r="C15" i="14" s="1"/>
  <c r="W15" i="14"/>
  <c r="R15" i="14"/>
  <c r="I15" i="14"/>
  <c r="B15" i="14"/>
  <c r="P15" i="14"/>
  <c r="G15" i="14"/>
  <c r="N15" i="14"/>
  <c r="A15" i="14"/>
  <c r="O15" i="14"/>
  <c r="S15" i="14"/>
  <c r="T15" i="14" s="1"/>
  <c r="Q15" i="14"/>
  <c r="E15" i="14"/>
  <c r="M56" i="14" l="1"/>
  <c r="L55" i="14"/>
  <c r="O16" i="14"/>
  <c r="Q16" i="14"/>
  <c r="D16" i="14"/>
  <c r="L17" i="14"/>
  <c r="N16" i="14"/>
  <c r="A16" i="14"/>
  <c r="E16" i="14"/>
  <c r="P16" i="14"/>
  <c r="G16" i="14"/>
  <c r="H16" i="14"/>
  <c r="B16" i="14"/>
  <c r="S16" i="14"/>
  <c r="T16" i="14" s="1"/>
  <c r="F16" i="14"/>
  <c r="C16" i="14" s="1"/>
  <c r="W16" i="14"/>
  <c r="U16" i="14"/>
  <c r="V16" i="14"/>
  <c r="R16" i="14"/>
  <c r="I16" i="14"/>
  <c r="M57" i="14" l="1"/>
  <c r="L56" i="14"/>
  <c r="F17" i="14"/>
  <c r="C17" i="14" s="1"/>
  <c r="I17" i="14"/>
  <c r="O17" i="14"/>
  <c r="S17" i="14"/>
  <c r="T17" i="14" s="1"/>
  <c r="N17" i="14"/>
  <c r="H17" i="14"/>
  <c r="D17" i="14"/>
  <c r="L18" i="14"/>
  <c r="G17" i="14"/>
  <c r="E17" i="14"/>
  <c r="R17" i="14"/>
  <c r="A17" i="14"/>
  <c r="P17" i="14"/>
  <c r="U17" i="14"/>
  <c r="B17" i="14"/>
  <c r="W17" i="14"/>
  <c r="V17" i="14"/>
  <c r="Q17" i="14"/>
  <c r="M58" i="14" l="1"/>
  <c r="L57" i="14"/>
  <c r="S18" i="14"/>
  <c r="T18" i="14" s="1"/>
  <c r="U18" i="14"/>
  <c r="N18" i="14"/>
  <c r="B18" i="14"/>
  <c r="G18" i="14"/>
  <c r="O18" i="14"/>
  <c r="R18" i="14"/>
  <c r="E18" i="14"/>
  <c r="Q18" i="14"/>
  <c r="V18" i="14"/>
  <c r="I18" i="14"/>
  <c r="H18" i="14"/>
  <c r="A18" i="14"/>
  <c r="W18" i="14"/>
  <c r="P18" i="14"/>
  <c r="F18" i="14"/>
  <c r="C18" i="14" s="1"/>
  <c r="L19" i="14"/>
  <c r="D18" i="14"/>
  <c r="M59" i="14" l="1"/>
  <c r="L58" i="14"/>
  <c r="V19" i="14"/>
  <c r="U19" i="14"/>
  <c r="P19" i="14"/>
  <c r="N19" i="14"/>
  <c r="I19" i="14"/>
  <c r="O19" i="14"/>
  <c r="D19" i="14"/>
  <c r="L20" i="14"/>
  <c r="G19" i="14"/>
  <c r="B19" i="14"/>
  <c r="S19" i="14"/>
  <c r="T19" i="14" s="1"/>
  <c r="H19" i="14"/>
  <c r="A19" i="14"/>
  <c r="W19" i="14"/>
  <c r="R19" i="14"/>
  <c r="F19" i="14"/>
  <c r="C19" i="14" s="1"/>
  <c r="Q19" i="14"/>
  <c r="E19" i="14"/>
  <c r="M60" i="14" l="1"/>
  <c r="L59" i="14"/>
  <c r="Q20" i="14"/>
  <c r="I20" i="14"/>
  <c r="D20" i="14"/>
  <c r="G20" i="14"/>
  <c r="L21" i="14"/>
  <c r="B20" i="14"/>
  <c r="P20" i="14"/>
  <c r="V20" i="14"/>
  <c r="R20" i="14"/>
  <c r="U20" i="14"/>
  <c r="H20" i="14"/>
  <c r="O20" i="14"/>
  <c r="N20" i="14"/>
  <c r="F20" i="14"/>
  <c r="C20" i="14" s="1"/>
  <c r="A20" i="14"/>
  <c r="S20" i="14"/>
  <c r="T20" i="14" s="1"/>
  <c r="W20" i="14"/>
  <c r="E20" i="14"/>
  <c r="M61" i="14" l="1"/>
  <c r="L60" i="14"/>
  <c r="D21" i="14"/>
  <c r="U21" i="14"/>
  <c r="B21" i="14"/>
  <c r="O21" i="14"/>
  <c r="R21" i="14"/>
  <c r="S21" i="14"/>
  <c r="T21" i="14" s="1"/>
  <c r="G21" i="14"/>
  <c r="I21" i="14"/>
  <c r="N21" i="14"/>
  <c r="E21" i="14"/>
  <c r="A21" i="14"/>
  <c r="W21" i="14"/>
  <c r="P21" i="14"/>
  <c r="L22" i="14"/>
  <c r="F21" i="14"/>
  <c r="C21" i="14" s="1"/>
  <c r="V21" i="14"/>
  <c r="H21" i="14"/>
  <c r="Q21" i="14"/>
  <c r="M62" i="14" l="1"/>
  <c r="L61" i="14"/>
  <c r="O22" i="14"/>
  <c r="L23" i="14"/>
  <c r="B22" i="14"/>
  <c r="E22" i="14"/>
  <c r="U22" i="14"/>
  <c r="P22" i="14"/>
  <c r="G22" i="14"/>
  <c r="H22" i="14"/>
  <c r="N22" i="14"/>
  <c r="D22" i="14"/>
  <c r="F22" i="14"/>
  <c r="C22" i="14" s="1"/>
  <c r="Q22" i="14"/>
  <c r="V22" i="14"/>
  <c r="I22" i="14"/>
  <c r="A22" i="14"/>
  <c r="S22" i="14"/>
  <c r="T22" i="14" s="1"/>
  <c r="R22" i="14"/>
  <c r="W22" i="14"/>
  <c r="M63" i="14" l="1"/>
  <c r="L62" i="14"/>
  <c r="L24" i="14"/>
  <c r="W23" i="14"/>
  <c r="P23" i="14"/>
  <c r="Q23" i="14"/>
  <c r="A23" i="14"/>
  <c r="V23" i="14"/>
  <c r="D23" i="14"/>
  <c r="R23" i="14"/>
  <c r="I23" i="14"/>
  <c r="O23" i="14"/>
  <c r="H23" i="14"/>
  <c r="U23" i="14"/>
  <c r="B23" i="14"/>
  <c r="F23" i="14"/>
  <c r="C23" i="14" s="1"/>
  <c r="G23" i="14"/>
  <c r="E23" i="14"/>
  <c r="S23" i="14"/>
  <c r="T23" i="14" s="1"/>
  <c r="N23" i="14"/>
  <c r="M64" i="14" l="1"/>
  <c r="L63" i="14"/>
  <c r="U24" i="14"/>
  <c r="O24" i="14"/>
  <c r="E24" i="14"/>
  <c r="R24" i="14"/>
  <c r="L25" i="14"/>
  <c r="Q24" i="14"/>
  <c r="G24" i="14"/>
  <c r="D24" i="14"/>
  <c r="H24" i="14"/>
  <c r="A24" i="14"/>
  <c r="S24" i="14"/>
  <c r="T24" i="14" s="1"/>
  <c r="N24" i="14"/>
  <c r="B24" i="14"/>
  <c r="F24" i="14"/>
  <c r="C24" i="14" s="1"/>
  <c r="W24" i="14"/>
  <c r="I24" i="14"/>
  <c r="V24" i="14"/>
  <c r="P24" i="14"/>
  <c r="M65" i="14" l="1"/>
  <c r="L64" i="14"/>
  <c r="P25" i="14"/>
  <c r="G25" i="14"/>
  <c r="I25" i="14"/>
  <c r="R25" i="14"/>
  <c r="H25" i="14"/>
  <c r="W25" i="14"/>
  <c r="L26" i="14"/>
  <c r="Q25" i="14"/>
  <c r="E25" i="14"/>
  <c r="N25" i="14"/>
  <c r="S25" i="14"/>
  <c r="T25" i="14" s="1"/>
  <c r="F25" i="14"/>
  <c r="C25" i="14" s="1"/>
  <c r="D25" i="14"/>
  <c r="B25" i="14"/>
  <c r="V25" i="14"/>
  <c r="A25" i="14"/>
  <c r="O25" i="14"/>
  <c r="U25" i="14"/>
  <c r="M66" i="14" l="1"/>
  <c r="L65" i="14"/>
  <c r="I26" i="14"/>
  <c r="V26" i="14"/>
  <c r="P26" i="14"/>
  <c r="G26" i="14"/>
  <c r="B26" i="14"/>
  <c r="N26" i="14"/>
  <c r="F26" i="14"/>
  <c r="C26" i="14" s="1"/>
  <c r="W26" i="14"/>
  <c r="D26" i="14"/>
  <c r="A26" i="14"/>
  <c r="R26" i="14"/>
  <c r="Q26" i="14"/>
  <c r="L27" i="14"/>
  <c r="U26" i="14"/>
  <c r="H26" i="14"/>
  <c r="O26" i="14"/>
  <c r="E26" i="14"/>
  <c r="S26" i="14"/>
  <c r="T26" i="14" s="1"/>
  <c r="M67" i="14" l="1"/>
  <c r="L66" i="14"/>
  <c r="N27" i="14"/>
  <c r="H27" i="14"/>
  <c r="O27" i="14"/>
  <c r="G27" i="14"/>
  <c r="B27" i="14"/>
  <c r="W27" i="14"/>
  <c r="A27" i="14"/>
  <c r="R27" i="14"/>
  <c r="D27" i="14"/>
  <c r="Q27" i="14"/>
  <c r="F27" i="14"/>
  <c r="C27" i="14" s="1"/>
  <c r="U27" i="14"/>
  <c r="E27" i="14"/>
  <c r="S27" i="14"/>
  <c r="T27" i="14" s="1"/>
  <c r="I27" i="14"/>
  <c r="L28" i="14"/>
  <c r="V27" i="14"/>
  <c r="P27" i="14"/>
  <c r="M68" i="14" l="1"/>
  <c r="L67" i="14"/>
  <c r="G28" i="14"/>
  <c r="I28" i="14"/>
  <c r="B28" i="14"/>
  <c r="E28" i="14"/>
  <c r="W28" i="14"/>
  <c r="H28" i="14"/>
  <c r="V28" i="14"/>
  <c r="A28" i="14"/>
  <c r="N28" i="14"/>
  <c r="S28" i="14"/>
  <c r="T28" i="14" s="1"/>
  <c r="R28" i="14"/>
  <c r="L29" i="14"/>
  <c r="P28" i="14"/>
  <c r="F28" i="14"/>
  <c r="C28" i="14" s="1"/>
  <c r="D28" i="14"/>
  <c r="U28" i="14"/>
  <c r="Q28" i="14"/>
  <c r="O28" i="14"/>
  <c r="M69" i="14" l="1"/>
  <c r="L68" i="14"/>
  <c r="F29" i="14"/>
  <c r="C29" i="14" s="1"/>
  <c r="H29" i="14"/>
  <c r="O29" i="14"/>
  <c r="U29" i="14"/>
  <c r="R29" i="14"/>
  <c r="N29" i="14"/>
  <c r="B29" i="14"/>
  <c r="W29" i="14"/>
  <c r="V29" i="14"/>
  <c r="S29" i="14"/>
  <c r="T29" i="14" s="1"/>
  <c r="D29" i="14"/>
  <c r="E29" i="14"/>
  <c r="A29" i="14"/>
  <c r="G29" i="14"/>
  <c r="P29" i="14"/>
  <c r="I29" i="14"/>
  <c r="Q29" i="14"/>
  <c r="L30" i="14"/>
  <c r="M70" i="14" l="1"/>
  <c r="L69" i="14"/>
  <c r="W30" i="14"/>
  <c r="S30" i="14"/>
  <c r="T30" i="14" s="1"/>
  <c r="G30" i="14"/>
  <c r="O30" i="14"/>
  <c r="F30" i="14"/>
  <c r="C30" i="14" s="1"/>
  <c r="E30" i="14"/>
  <c r="A30" i="14"/>
  <c r="L31" i="14"/>
  <c r="U30" i="14"/>
  <c r="N30" i="14"/>
  <c r="R30" i="14"/>
  <c r="H30" i="14"/>
  <c r="Q30" i="14"/>
  <c r="P30" i="14"/>
  <c r="I30" i="14"/>
  <c r="V30" i="14"/>
  <c r="D30" i="14"/>
  <c r="B30" i="14"/>
  <c r="M71" i="14" l="1"/>
  <c r="L70" i="14"/>
  <c r="L32" i="14"/>
  <c r="V31" i="14"/>
  <c r="F31" i="14"/>
  <c r="R31" i="14"/>
  <c r="N31" i="14"/>
  <c r="B31" i="14"/>
  <c r="D31" i="14"/>
  <c r="C31" i="14"/>
  <c r="O31" i="14"/>
  <c r="H31" i="14"/>
  <c r="W31" i="14"/>
  <c r="P31" i="14"/>
  <c r="Q31" i="14"/>
  <c r="U31" i="14"/>
  <c r="A31" i="14"/>
  <c r="G31" i="14"/>
  <c r="S31" i="14"/>
  <c r="T31" i="14" s="1"/>
  <c r="E31" i="14"/>
  <c r="I31" i="14"/>
  <c r="M72" i="14" l="1"/>
  <c r="L71" i="14"/>
  <c r="U32" i="14"/>
  <c r="G32" i="14"/>
  <c r="D32" i="14"/>
  <c r="O32" i="14"/>
  <c r="L33" i="14"/>
  <c r="H32" i="14"/>
  <c r="P32" i="14"/>
  <c r="V32" i="14"/>
  <c r="S32" i="14"/>
  <c r="T32" i="14" s="1"/>
  <c r="A32" i="14"/>
  <c r="N32" i="14"/>
  <c r="E32" i="14"/>
  <c r="F32" i="14"/>
  <c r="C32" i="14" s="1"/>
  <c r="I32" i="14"/>
  <c r="W32" i="14"/>
  <c r="B32" i="14"/>
  <c r="R32" i="14"/>
  <c r="Q32" i="14"/>
  <c r="M73" i="14" l="1"/>
  <c r="L72" i="14"/>
  <c r="P33" i="14"/>
  <c r="B33" i="14"/>
  <c r="D33" i="14"/>
  <c r="O33" i="14"/>
  <c r="E33" i="14"/>
  <c r="F33" i="14"/>
  <c r="C33" i="14" s="1"/>
  <c r="S33" i="14"/>
  <c r="T33" i="14" s="1"/>
  <c r="V33" i="14"/>
  <c r="Q33" i="14"/>
  <c r="U33" i="14"/>
  <c r="W33" i="14"/>
  <c r="I33" i="14"/>
  <c r="R33" i="14"/>
  <c r="A33" i="14"/>
  <c r="L34" i="14"/>
  <c r="N33" i="14"/>
  <c r="H33" i="14"/>
  <c r="G33" i="14"/>
  <c r="M74" i="14" l="1"/>
  <c r="L73" i="14"/>
  <c r="S34" i="14"/>
  <c r="T34" i="14" s="1"/>
  <c r="W34" i="14"/>
  <c r="B34" i="14"/>
  <c r="O34" i="14"/>
  <c r="U34" i="14"/>
  <c r="N34" i="14"/>
  <c r="D34" i="14"/>
  <c r="I34" i="14"/>
  <c r="P34" i="14"/>
  <c r="A34" i="14"/>
  <c r="E34" i="14"/>
  <c r="H34" i="14"/>
  <c r="F34" i="14"/>
  <c r="C34" i="14" s="1"/>
  <c r="L35" i="14"/>
  <c r="V34" i="14"/>
  <c r="Q34" i="14"/>
  <c r="R34" i="14"/>
  <c r="G34" i="14"/>
  <c r="M75" i="14" l="1"/>
  <c r="L74" i="14"/>
  <c r="G35" i="14"/>
  <c r="S35" i="14"/>
  <c r="T35" i="14" s="1"/>
  <c r="O35" i="14"/>
  <c r="B35" i="14"/>
  <c r="R35" i="14"/>
  <c r="W35" i="14"/>
  <c r="H35" i="14"/>
  <c r="U35" i="14"/>
  <c r="I35" i="14"/>
  <c r="F35" i="14"/>
  <c r="C35" i="14" s="1"/>
  <c r="A35" i="14"/>
  <c r="E35" i="14"/>
  <c r="V35" i="14"/>
  <c r="L36" i="14"/>
  <c r="N35" i="14"/>
  <c r="D35" i="14"/>
  <c r="P35" i="14"/>
  <c r="Q35" i="14"/>
  <c r="M76" i="14" l="1"/>
  <c r="L75" i="14"/>
  <c r="G36" i="14"/>
  <c r="L37" i="14"/>
  <c r="B36" i="14"/>
  <c r="R36" i="14"/>
  <c r="F36" i="14"/>
  <c r="I36" i="14"/>
  <c r="V36" i="14"/>
  <c r="H36" i="14"/>
  <c r="E36" i="14"/>
  <c r="D36" i="14"/>
  <c r="W36" i="14"/>
  <c r="A36" i="14"/>
  <c r="C36" i="14"/>
  <c r="P36" i="14"/>
  <c r="O36" i="14"/>
  <c r="N36" i="14"/>
  <c r="U36" i="14"/>
  <c r="Q36" i="14"/>
  <c r="S36" i="14"/>
  <c r="T36" i="14" s="1"/>
  <c r="M77" i="14" l="1"/>
  <c r="L76" i="14"/>
  <c r="B37" i="14"/>
  <c r="W37" i="14"/>
  <c r="R37" i="14"/>
  <c r="G37" i="14"/>
  <c r="U37" i="14"/>
  <c r="S37" i="14"/>
  <c r="T37" i="14" s="1"/>
  <c r="O37" i="14"/>
  <c r="N37" i="14"/>
  <c r="I37" i="14"/>
  <c r="E37" i="14"/>
  <c r="L38" i="14"/>
  <c r="A37" i="14"/>
  <c r="Q37" i="14"/>
  <c r="D37" i="14"/>
  <c r="P37" i="14"/>
  <c r="H37" i="14"/>
  <c r="F37" i="14"/>
  <c r="C37" i="14" s="1"/>
  <c r="V37" i="14"/>
  <c r="M78" i="14" l="1"/>
  <c r="L77" i="14"/>
  <c r="W38" i="14"/>
  <c r="S38" i="14"/>
  <c r="T38" i="14" s="1"/>
  <c r="I38" i="14"/>
  <c r="U38" i="14"/>
  <c r="E38" i="14"/>
  <c r="P38" i="14"/>
  <c r="R38" i="14"/>
  <c r="H38" i="14"/>
  <c r="B38" i="14"/>
  <c r="O38" i="14"/>
  <c r="A38" i="14"/>
  <c r="Q38" i="14"/>
  <c r="V38" i="14"/>
  <c r="L39" i="14"/>
  <c r="N38" i="14"/>
  <c r="D38" i="14"/>
  <c r="G38" i="14"/>
  <c r="F38" i="14"/>
  <c r="C38" i="14" s="1"/>
  <c r="M79" i="14" l="1"/>
  <c r="L78" i="14"/>
  <c r="R39" i="14"/>
  <c r="N39" i="14"/>
  <c r="S39" i="14"/>
  <c r="T39" i="14" s="1"/>
  <c r="D39" i="14"/>
  <c r="P39" i="14"/>
  <c r="U39" i="14"/>
  <c r="I39" i="14"/>
  <c r="F39" i="14"/>
  <c r="C39" i="14" s="1"/>
  <c r="A39" i="14"/>
  <c r="L40" i="14"/>
  <c r="H39" i="14"/>
  <c r="W39" i="14"/>
  <c r="E39" i="14"/>
  <c r="Q39" i="14"/>
  <c r="G39" i="14"/>
  <c r="O39" i="14"/>
  <c r="V39" i="14"/>
  <c r="B39" i="14"/>
  <c r="M80" i="14" l="1"/>
  <c r="L79" i="14"/>
  <c r="U40" i="14"/>
  <c r="G40" i="14"/>
  <c r="S40" i="14"/>
  <c r="T40" i="14" s="1"/>
  <c r="F40" i="14"/>
  <c r="C40" i="14" s="1"/>
  <c r="B40" i="14"/>
  <c r="I40" i="14"/>
  <c r="R40" i="14"/>
  <c r="V40" i="14"/>
  <c r="P40" i="14"/>
  <c r="O40" i="14"/>
  <c r="N40" i="14"/>
  <c r="E40" i="14"/>
  <c r="W40" i="14"/>
  <c r="D40" i="14"/>
  <c r="Q40" i="14"/>
  <c r="A40" i="14"/>
  <c r="H40" i="14"/>
  <c r="L41" i="14"/>
  <c r="M81" i="14" l="1"/>
  <c r="L80" i="14"/>
  <c r="P41" i="14"/>
  <c r="B41" i="14"/>
  <c r="L42" i="14"/>
  <c r="F41" i="14"/>
  <c r="C41" i="14" s="1"/>
  <c r="S41" i="14"/>
  <c r="T41" i="14" s="1"/>
  <c r="N41" i="14"/>
  <c r="U41" i="14"/>
  <c r="W41" i="14"/>
  <c r="I41" i="14"/>
  <c r="H41" i="14"/>
  <c r="O41" i="14"/>
  <c r="A41" i="14"/>
  <c r="G41" i="14"/>
  <c r="E41" i="14"/>
  <c r="D41" i="14"/>
  <c r="V41" i="14"/>
  <c r="R41" i="14"/>
  <c r="Q41" i="14"/>
  <c r="M82" i="14" l="1"/>
  <c r="L81" i="14"/>
  <c r="P42" i="14"/>
  <c r="B42" i="14"/>
  <c r="G42" i="14"/>
  <c r="F42" i="14"/>
  <c r="U42" i="14"/>
  <c r="S42" i="14"/>
  <c r="T42" i="14" s="1"/>
  <c r="W42" i="14"/>
  <c r="E42" i="14"/>
  <c r="V42" i="14"/>
  <c r="I42" i="14"/>
  <c r="O42" i="14"/>
  <c r="Q42" i="14"/>
  <c r="A42" i="14"/>
  <c r="C42" i="14"/>
  <c r="R42" i="14"/>
  <c r="N42" i="14"/>
  <c r="H42" i="14"/>
  <c r="D42" i="14"/>
  <c r="M83" i="14" l="1"/>
  <c r="M84" i="14" s="1"/>
  <c r="M85" i="14" s="1"/>
  <c r="M86" i="14" s="1"/>
  <c r="M87" i="14" s="1"/>
  <c r="M88" i="14" s="1"/>
  <c r="M89" i="14" s="1"/>
  <c r="M90" i="14" s="1"/>
  <c r="M91" i="14" s="1"/>
  <c r="M92" i="14" s="1"/>
  <c r="M93" i="14" s="1"/>
  <c r="M94" i="14" s="1"/>
  <c r="M95" i="14" s="1"/>
  <c r="M96" i="14" s="1"/>
  <c r="M97" i="14" s="1"/>
  <c r="M98" i="14" s="1"/>
  <c r="M99" i="14" s="1"/>
  <c r="M100" i="14" s="1"/>
  <c r="M101" i="14" s="1"/>
  <c r="M102" i="14" s="1"/>
  <c r="M103" i="14" s="1"/>
  <c r="M104" i="14" s="1"/>
  <c r="M105" i="14" s="1"/>
  <c r="M106" i="14" s="1"/>
  <c r="M107" i="14" s="1"/>
  <c r="M108" i="14" s="1"/>
  <c r="M109" i="14" s="1"/>
  <c r="M110" i="14" s="1"/>
  <c r="M111" i="14" s="1"/>
  <c r="M112" i="14" s="1"/>
  <c r="M113" i="14" s="1"/>
  <c r="M114" i="14" s="1"/>
  <c r="M115" i="14" s="1"/>
  <c r="M116" i="14" s="1"/>
  <c r="M117" i="14" s="1"/>
  <c r="M118" i="14" s="1"/>
  <c r="M119" i="14" s="1"/>
  <c r="M120" i="14" s="1"/>
  <c r="M121" i="14" s="1"/>
  <c r="M122" i="14" s="1"/>
  <c r="M123" i="14" s="1"/>
  <c r="M124" i="14" s="1"/>
  <c r="M125" i="14" s="1"/>
  <c r="M126" i="14" s="1"/>
  <c r="M127" i="14" s="1"/>
  <c r="M128" i="14" s="1"/>
  <c r="M129" i="14" s="1"/>
  <c r="M130" i="14" s="1"/>
  <c r="M131" i="14" s="1"/>
  <c r="M132" i="14" s="1"/>
  <c r="M133" i="14" s="1"/>
  <c r="M134" i="14" s="1"/>
  <c r="M135" i="14" s="1"/>
  <c r="M136" i="14" s="1"/>
  <c r="M137" i="14" s="1"/>
  <c r="M138" i="14" s="1"/>
  <c r="M139" i="14" s="1"/>
  <c r="M140" i="14" s="1"/>
  <c r="M141" i="14" s="1"/>
  <c r="M142" i="14" s="1"/>
  <c r="M143" i="14" s="1"/>
  <c r="M144" i="14" s="1"/>
  <c r="M145" i="14" s="1"/>
  <c r="M146" i="14" s="1"/>
  <c r="M147" i="14" s="1"/>
  <c r="M148" i="14" s="1"/>
  <c r="M149" i="14" s="1"/>
  <c r="M150" i="14" s="1"/>
  <c r="M151" i="14" s="1"/>
  <c r="M152" i="14" s="1"/>
  <c r="M153" i="14" s="1"/>
  <c r="M154" i="14" s="1"/>
  <c r="M155" i="14" s="1"/>
  <c r="M156" i="14" s="1"/>
  <c r="M157" i="14" s="1"/>
  <c r="M158" i="14" s="1"/>
  <c r="M159" i="14" s="1"/>
  <c r="M160" i="14" s="1"/>
  <c r="M161" i="14" s="1"/>
  <c r="M162" i="14" s="1"/>
  <c r="M163" i="14" s="1"/>
  <c r="M164" i="14" s="1"/>
  <c r="M165" i="14" s="1"/>
  <c r="M166" i="14" s="1"/>
  <c r="M167" i="14" s="1"/>
  <c r="M168" i="14" s="1"/>
  <c r="M169" i="14" s="1"/>
  <c r="M170" i="14" s="1"/>
  <c r="M171" i="14" s="1"/>
  <c r="M172" i="14" s="1"/>
  <c r="M173" i="14" s="1"/>
  <c r="M174" i="14" s="1"/>
  <c r="M175" i="14" s="1"/>
  <c r="M176" i="14" s="1"/>
  <c r="M177" i="14" s="1"/>
  <c r="M178" i="14" s="1"/>
  <c r="M179" i="14" s="1"/>
  <c r="M180" i="14" s="1"/>
  <c r="M181" i="14" s="1"/>
  <c r="M182" i="14" s="1"/>
  <c r="M183" i="14" s="1"/>
  <c r="M184" i="14" s="1"/>
  <c r="M185" i="14" s="1"/>
  <c r="M186" i="14" s="1"/>
  <c r="M187" i="14" s="1"/>
  <c r="M188" i="14" s="1"/>
  <c r="M189" i="14" s="1"/>
  <c r="M190" i="14" s="1"/>
  <c r="M191" i="14" s="1"/>
  <c r="M192" i="14" s="1"/>
  <c r="M193" i="14" s="1"/>
  <c r="M194" i="14" s="1"/>
  <c r="M195" i="14" s="1"/>
  <c r="M196" i="14" s="1"/>
  <c r="M197" i="14" s="1"/>
  <c r="M198" i="14" s="1"/>
  <c r="M199" i="14" s="1"/>
  <c r="M200" i="14" s="1"/>
  <c r="M201" i="14" s="1"/>
  <c r="M202" i="14" s="1"/>
  <c r="M203" i="14" s="1"/>
  <c r="M204" i="14" s="1"/>
  <c r="M205" i="14" s="1"/>
  <c r="M206" i="14" s="1"/>
  <c r="M207" i="14" s="1"/>
  <c r="M208" i="14" s="1"/>
  <c r="M209" i="14" s="1"/>
  <c r="M210" i="14" s="1"/>
  <c r="M211" i="14" s="1"/>
  <c r="M212" i="14" s="1"/>
  <c r="M213" i="14" s="1"/>
  <c r="M214" i="14" s="1"/>
  <c r="M215" i="14" s="1"/>
  <c r="M216" i="14" s="1"/>
  <c r="M217" i="14" s="1"/>
  <c r="M218" i="14" s="1"/>
  <c r="M219" i="14" s="1"/>
  <c r="M220" i="14" s="1"/>
  <c r="M221" i="14" s="1"/>
  <c r="M222" i="14" s="1"/>
  <c r="M223" i="14" s="1"/>
  <c r="M224" i="14" s="1"/>
  <c r="M225" i="14" s="1"/>
  <c r="M226" i="14" s="1"/>
  <c r="M227" i="14" s="1"/>
  <c r="M228" i="14" s="1"/>
  <c r="M229" i="14" s="1"/>
  <c r="M230" i="14" s="1"/>
  <c r="M231" i="14" s="1"/>
  <c r="M232" i="14" s="1"/>
  <c r="M233" i="14" s="1"/>
  <c r="M234" i="14" s="1"/>
  <c r="M235" i="14" s="1"/>
  <c r="M236" i="14" s="1"/>
  <c r="M237" i="14" s="1"/>
  <c r="M238" i="14" s="1"/>
  <c r="M239" i="14" s="1"/>
  <c r="M240" i="14" s="1"/>
  <c r="M241" i="14" s="1"/>
  <c r="M242" i="14" s="1"/>
  <c r="M243" i="14" s="1"/>
  <c r="M244" i="14" s="1"/>
  <c r="M245" i="14" s="1"/>
  <c r="M246" i="14" s="1"/>
  <c r="M247" i="14" s="1"/>
  <c r="M248" i="14" s="1"/>
  <c r="M249" i="14" s="1"/>
  <c r="M250" i="14" s="1"/>
  <c r="M251" i="14" s="1"/>
  <c r="M252" i="14" s="1"/>
  <c r="M253" i="14" s="1"/>
  <c r="M254" i="14" s="1"/>
  <c r="M255" i="14" s="1"/>
  <c r="M256" i="14" s="1"/>
  <c r="M257" i="14" s="1"/>
  <c r="M258" i="14" s="1"/>
  <c r="M259" i="14" s="1"/>
  <c r="M260" i="14" s="1"/>
  <c r="M261" i="14" s="1"/>
  <c r="M262" i="14" s="1"/>
  <c r="M263" i="14" s="1"/>
  <c r="M264" i="14" s="1"/>
  <c r="M265" i="14" s="1"/>
  <c r="M266" i="14" s="1"/>
  <c r="M267" i="14" s="1"/>
  <c r="M268" i="14" s="1"/>
  <c r="M269" i="14" s="1"/>
  <c r="M270" i="14" s="1"/>
  <c r="M271" i="14" s="1"/>
  <c r="M272" i="14" s="1"/>
  <c r="M273" i="14" s="1"/>
  <c r="M274" i="14" s="1"/>
  <c r="M275" i="14" s="1"/>
  <c r="M276" i="14" s="1"/>
  <c r="M277" i="14" s="1"/>
  <c r="M278" i="14" s="1"/>
  <c r="M279" i="14" s="1"/>
  <c r="M280" i="14" s="1"/>
  <c r="M281" i="14" s="1"/>
  <c r="M282" i="14" s="1"/>
  <c r="M283" i="14" s="1"/>
  <c r="M284" i="14" s="1"/>
  <c r="M285" i="14" s="1"/>
  <c r="M286" i="14" s="1"/>
  <c r="M287" i="14" s="1"/>
  <c r="M288" i="14" s="1"/>
  <c r="M289" i="14" s="1"/>
  <c r="M290" i="14" s="1"/>
  <c r="M291" i="14" s="1"/>
  <c r="M292" i="14" s="1"/>
  <c r="M293" i="14" s="1"/>
  <c r="M294" i="14" s="1"/>
  <c r="M295" i="14" s="1"/>
  <c r="M296" i="14" s="1"/>
  <c r="M297" i="14" s="1"/>
  <c r="M298" i="14" s="1"/>
  <c r="M299" i="14" s="1"/>
  <c r="M300" i="14" s="1"/>
  <c r="M301" i="14" s="1"/>
  <c r="M302" i="14" s="1"/>
  <c r="M303" i="14" s="1"/>
  <c r="M304" i="14" s="1"/>
  <c r="M305" i="14" s="1"/>
  <c r="M306" i="14" s="1"/>
  <c r="M307" i="14" s="1"/>
  <c r="M308" i="14" s="1"/>
  <c r="M309" i="14" s="1"/>
  <c r="M310" i="14" s="1"/>
  <c r="M311" i="14" s="1"/>
  <c r="M312" i="14" s="1"/>
  <c r="M313" i="14" s="1"/>
  <c r="M314" i="14" s="1"/>
  <c r="M315" i="14" s="1"/>
  <c r="M316" i="14" s="1"/>
  <c r="M317" i="14" s="1"/>
  <c r="M318" i="14" s="1"/>
  <c r="M319" i="14" s="1"/>
  <c r="M320" i="14" s="1"/>
  <c r="M321" i="14" s="1"/>
  <c r="M322" i="14" s="1"/>
  <c r="M323" i="14" s="1"/>
  <c r="M324" i="14" s="1"/>
  <c r="M325" i="14" s="1"/>
  <c r="M326" i="14" s="1"/>
  <c r="M327" i="14" s="1"/>
  <c r="M328" i="14" s="1"/>
  <c r="M329" i="14" s="1"/>
  <c r="M330" i="14" s="1"/>
  <c r="M331" i="14" s="1"/>
  <c r="M332" i="14" s="1"/>
  <c r="M333" i="14" s="1"/>
  <c r="M334" i="14" s="1"/>
  <c r="M335" i="14" s="1"/>
  <c r="M336" i="14" s="1"/>
  <c r="M337" i="14" s="1"/>
  <c r="M338" i="14" s="1"/>
  <c r="M339" i="14" s="1"/>
  <c r="M340" i="14" s="1"/>
  <c r="M341" i="14" s="1"/>
  <c r="M342" i="14" s="1"/>
  <c r="M343" i="14" s="1"/>
  <c r="M344" i="14" s="1"/>
  <c r="M345" i="14" s="1"/>
  <c r="M346" i="14" s="1"/>
  <c r="M347" i="14" s="1"/>
  <c r="M348" i="14" s="1"/>
  <c r="M349" i="14" s="1"/>
  <c r="M350" i="14" s="1"/>
  <c r="M351" i="14" s="1"/>
  <c r="M352" i="14" s="1"/>
  <c r="M353" i="14" s="1"/>
  <c r="M354" i="14" s="1"/>
  <c r="M355" i="14" s="1"/>
  <c r="M356" i="14" s="1"/>
  <c r="M357" i="14" s="1"/>
  <c r="M358" i="14" s="1"/>
  <c r="M359" i="14" s="1"/>
  <c r="M360" i="14" s="1"/>
  <c r="M361" i="14" s="1"/>
  <c r="M362" i="14" s="1"/>
  <c r="M363" i="14" s="1"/>
  <c r="M364" i="14" s="1"/>
  <c r="M365" i="14" s="1"/>
  <c r="M366" i="14" s="1"/>
  <c r="M367" i="14" s="1"/>
  <c r="M368" i="14" s="1"/>
  <c r="M369" i="14" s="1"/>
  <c r="M370" i="14" s="1"/>
  <c r="M371" i="14" s="1"/>
  <c r="M372" i="14" s="1"/>
  <c r="M373" i="14" s="1"/>
  <c r="M374" i="14" s="1"/>
  <c r="M375" i="14" s="1"/>
  <c r="M376" i="14" s="1"/>
  <c r="M377" i="14" s="1"/>
  <c r="M378" i="14" s="1"/>
  <c r="M379" i="14" s="1"/>
  <c r="M380" i="14" s="1"/>
  <c r="M381" i="14" s="1"/>
  <c r="M382" i="14" s="1"/>
  <c r="M383" i="14" s="1"/>
  <c r="M384" i="14" s="1"/>
  <c r="M385" i="14" s="1"/>
  <c r="M386" i="14" s="1"/>
  <c r="M387" i="14" s="1"/>
  <c r="M388" i="14" s="1"/>
  <c r="M389" i="14" s="1"/>
  <c r="M390" i="14" s="1"/>
  <c r="M391" i="14" s="1"/>
  <c r="M392" i="14" s="1"/>
  <c r="M393" i="14" s="1"/>
  <c r="M394" i="14" s="1"/>
  <c r="M395" i="14" s="1"/>
  <c r="M396" i="14" s="1"/>
  <c r="M397" i="14" s="1"/>
  <c r="M398" i="14" s="1"/>
  <c r="M399" i="14" s="1"/>
  <c r="M400" i="14" s="1"/>
  <c r="M401" i="14" s="1"/>
  <c r="M402" i="14" s="1"/>
  <c r="M403" i="14" s="1"/>
  <c r="M404" i="14" s="1"/>
  <c r="M405" i="14" s="1"/>
  <c r="M406" i="14" s="1"/>
  <c r="M407" i="14" s="1"/>
  <c r="M408" i="14" s="1"/>
  <c r="M409" i="14" s="1"/>
  <c r="M410" i="14" s="1"/>
  <c r="M411" i="14" s="1"/>
  <c r="M412" i="14" s="1"/>
  <c r="M413" i="14" s="1"/>
  <c r="M414" i="14" s="1"/>
  <c r="M415" i="14" s="1"/>
  <c r="M416" i="14" s="1"/>
  <c r="M417" i="14" s="1"/>
  <c r="M418" i="14" s="1"/>
  <c r="M419" i="14" s="1"/>
  <c r="M420" i="14" s="1"/>
  <c r="M421" i="14" s="1"/>
  <c r="M422" i="14" s="1"/>
  <c r="M423" i="14" s="1"/>
  <c r="M424" i="14" s="1"/>
  <c r="M425" i="14" s="1"/>
  <c r="M426" i="14" s="1"/>
  <c r="M427" i="14" s="1"/>
  <c r="M428" i="14" s="1"/>
  <c r="M429" i="14" s="1"/>
  <c r="M430" i="14" s="1"/>
  <c r="M431" i="14" s="1"/>
  <c r="M432" i="14" s="1"/>
  <c r="M433" i="14" s="1"/>
  <c r="M434" i="14" s="1"/>
  <c r="M435" i="14" s="1"/>
  <c r="M436" i="14" s="1"/>
  <c r="M437" i="14" s="1"/>
  <c r="M438" i="14" s="1"/>
  <c r="M439" i="14" s="1"/>
  <c r="M440" i="14" s="1"/>
  <c r="M441" i="14" s="1"/>
  <c r="M442" i="14" s="1"/>
  <c r="M443" i="14" s="1"/>
  <c r="M444" i="14" s="1"/>
  <c r="M445" i="14" s="1"/>
  <c r="M446" i="14" s="1"/>
  <c r="M447" i="14" s="1"/>
  <c r="M448" i="14" s="1"/>
  <c r="M449" i="14" s="1"/>
  <c r="M450" i="14" s="1"/>
  <c r="M451" i="14" s="1"/>
  <c r="M452" i="14" s="1"/>
  <c r="M453" i="14" s="1"/>
  <c r="M454" i="14" s="1"/>
  <c r="M455" i="14" s="1"/>
  <c r="M456" i="14" s="1"/>
  <c r="M457" i="14" s="1"/>
  <c r="M458" i="14" s="1"/>
  <c r="M459" i="14" s="1"/>
  <c r="M460" i="14" s="1"/>
  <c r="M461" i="14" s="1"/>
  <c r="M462" i="14" s="1"/>
  <c r="M463" i="14" s="1"/>
  <c r="M464" i="14" s="1"/>
  <c r="M465" i="14" s="1"/>
  <c r="M466" i="14" s="1"/>
  <c r="M467" i="14" s="1"/>
  <c r="M468" i="14" s="1"/>
  <c r="M469" i="14" s="1"/>
  <c r="M470" i="14" s="1"/>
  <c r="M471" i="14" s="1"/>
  <c r="M472" i="14" s="1"/>
  <c r="M473" i="14" s="1"/>
  <c r="M474" i="14" s="1"/>
  <c r="M475" i="14" s="1"/>
  <c r="M476" i="14" s="1"/>
  <c r="M477" i="14" s="1"/>
  <c r="M478" i="14" s="1"/>
  <c r="M479" i="14" s="1"/>
  <c r="M480" i="14" s="1"/>
  <c r="M481" i="14" s="1"/>
  <c r="M482" i="14" s="1"/>
  <c r="M483" i="14" s="1"/>
  <c r="M484" i="14" s="1"/>
  <c r="M485" i="14" s="1"/>
  <c r="M486" i="14" s="1"/>
  <c r="M487" i="14" s="1"/>
  <c r="M488" i="14" s="1"/>
  <c r="M489" i="14" s="1"/>
  <c r="M490" i="14" s="1"/>
  <c r="M491" i="14" s="1"/>
  <c r="M492" i="14" s="1"/>
  <c r="M493" i="14" s="1"/>
  <c r="M494" i="14" s="1"/>
  <c r="M495" i="14" s="1"/>
  <c r="M496" i="14" s="1"/>
  <c r="M497" i="14" s="1"/>
  <c r="M498" i="14" s="1"/>
  <c r="M499" i="14" s="1"/>
  <c r="M500" i="14" s="1"/>
  <c r="M501" i="14" s="1"/>
  <c r="M502" i="14" s="1"/>
  <c r="M503" i="14" s="1"/>
  <c r="M504" i="14" s="1"/>
  <c r="M505" i="14" s="1"/>
  <c r="M506" i="14" s="1"/>
  <c r="M507" i="14" s="1"/>
  <c r="M508" i="14" s="1"/>
  <c r="M509" i="14" s="1"/>
  <c r="M510" i="14" s="1"/>
  <c r="M511" i="14" s="1"/>
  <c r="M512" i="14" s="1"/>
  <c r="M513" i="14" s="1"/>
  <c r="M514" i="14" s="1"/>
  <c r="M515" i="14" s="1"/>
  <c r="M516" i="14" s="1"/>
  <c r="M517" i="14" s="1"/>
  <c r="M518" i="14" s="1"/>
  <c r="M519" i="14" s="1"/>
  <c r="M520" i="14" s="1"/>
  <c r="M521" i="14" s="1"/>
  <c r="M522" i="14" s="1"/>
  <c r="M523" i="14" s="1"/>
  <c r="M524" i="14" s="1"/>
  <c r="M525" i="14" s="1"/>
  <c r="M526" i="14" s="1"/>
  <c r="M527" i="14" s="1"/>
  <c r="M528" i="14" s="1"/>
  <c r="M529" i="14" s="1"/>
  <c r="M530" i="14" s="1"/>
  <c r="M531" i="14" s="1"/>
  <c r="M532" i="14" s="1"/>
  <c r="M533" i="14" s="1"/>
  <c r="M534" i="14" s="1"/>
  <c r="M535" i="14" s="1"/>
  <c r="M536" i="14" s="1"/>
  <c r="M537" i="14" s="1"/>
  <c r="M538" i="14" s="1"/>
  <c r="M539" i="14" s="1"/>
  <c r="M540" i="14" s="1"/>
  <c r="M541" i="14" s="1"/>
  <c r="M542" i="14" s="1"/>
  <c r="M543" i="14" s="1"/>
  <c r="M544" i="14" s="1"/>
  <c r="M545" i="14" s="1"/>
  <c r="M546" i="14" s="1"/>
  <c r="M547" i="14" s="1"/>
  <c r="M548" i="14" s="1"/>
  <c r="M549" i="14" s="1"/>
  <c r="M550" i="14" s="1"/>
  <c r="M551" i="14" s="1"/>
  <c r="M552" i="14" s="1"/>
  <c r="M553" i="14" s="1"/>
  <c r="M554" i="14" s="1"/>
  <c r="M555" i="14" s="1"/>
  <c r="M556" i="14" s="1"/>
  <c r="M557" i="14" s="1"/>
  <c r="M558" i="14" s="1"/>
  <c r="M559" i="14" s="1"/>
  <c r="M560" i="14" s="1"/>
  <c r="M561" i="14" s="1"/>
  <c r="M562" i="14" s="1"/>
  <c r="M563" i="14" s="1"/>
  <c r="M564" i="14" s="1"/>
  <c r="M565" i="14" s="1"/>
  <c r="M566" i="14" s="1"/>
  <c r="M567" i="14" s="1"/>
  <c r="M568" i="14" s="1"/>
  <c r="M569" i="14" s="1"/>
  <c r="M570" i="14" s="1"/>
  <c r="M571" i="14" s="1"/>
  <c r="M572" i="14" s="1"/>
  <c r="M573" i="14" s="1"/>
  <c r="M574" i="14" s="1"/>
  <c r="M575" i="14" s="1"/>
  <c r="M576" i="14" s="1"/>
  <c r="M577" i="14" s="1"/>
  <c r="M578" i="14" s="1"/>
  <c r="M579" i="14" s="1"/>
  <c r="M580" i="14" s="1"/>
  <c r="M581" i="14" s="1"/>
  <c r="M582" i="14" s="1"/>
  <c r="M583" i="14" s="1"/>
  <c r="M584" i="14" s="1"/>
  <c r="M585" i="14" s="1"/>
  <c r="M586" i="14" s="1"/>
  <c r="M587" i="14" s="1"/>
  <c r="M588" i="14" s="1"/>
  <c r="M589" i="14" s="1"/>
  <c r="M590" i="14" s="1"/>
  <c r="M591" i="14" s="1"/>
  <c r="M592" i="14" s="1"/>
  <c r="M593" i="14" s="1"/>
  <c r="M594" i="14" s="1"/>
  <c r="M595" i="14" s="1"/>
  <c r="M596" i="14" s="1"/>
  <c r="M597" i="14" s="1"/>
  <c r="M598" i="14" s="1"/>
  <c r="M599" i="14" s="1"/>
  <c r="M600" i="14" s="1"/>
  <c r="M601" i="14" s="1"/>
  <c r="M602" i="14" s="1"/>
  <c r="M603" i="14" s="1"/>
  <c r="M604" i="14" s="1"/>
  <c r="M605" i="14" s="1"/>
  <c r="M606" i="14" s="1"/>
  <c r="M607" i="14" s="1"/>
  <c r="M608" i="14" s="1"/>
  <c r="M609" i="14" s="1"/>
  <c r="M610" i="14" s="1"/>
  <c r="M611" i="14" s="1"/>
  <c r="M612" i="14" s="1"/>
  <c r="M613" i="14" s="1"/>
  <c r="M614" i="14" s="1"/>
  <c r="M615" i="14" s="1"/>
  <c r="M616" i="14" s="1"/>
  <c r="M617" i="14" s="1"/>
  <c r="M618" i="14" s="1"/>
  <c r="M619" i="14" s="1"/>
  <c r="M620" i="14" s="1"/>
  <c r="M621" i="14" s="1"/>
  <c r="M622" i="14" s="1"/>
  <c r="M623" i="14" s="1"/>
  <c r="M624" i="14" s="1"/>
  <c r="M625" i="14" s="1"/>
  <c r="M626" i="14" s="1"/>
  <c r="M627" i="14" s="1"/>
  <c r="M628" i="14" s="1"/>
  <c r="M629" i="14" s="1"/>
  <c r="M630" i="14" s="1"/>
  <c r="M631" i="14" s="1"/>
  <c r="M632" i="14" s="1"/>
  <c r="M633" i="14" s="1"/>
  <c r="M634" i="14" s="1"/>
  <c r="M635" i="14" s="1"/>
  <c r="M636" i="14" s="1"/>
  <c r="M637" i="14" s="1"/>
  <c r="M638" i="14" s="1"/>
  <c r="M639" i="14" s="1"/>
  <c r="M640" i="14" s="1"/>
  <c r="M641" i="14" s="1"/>
  <c r="M642" i="14" s="1"/>
  <c r="M643" i="14" s="1"/>
  <c r="M644" i="14" s="1"/>
  <c r="M645" i="14" s="1"/>
  <c r="M646" i="14" s="1"/>
  <c r="M647" i="14" s="1"/>
  <c r="M648" i="14" s="1"/>
  <c r="M649" i="14" s="1"/>
  <c r="M650" i="14" s="1"/>
  <c r="M651" i="14" s="1"/>
  <c r="M652" i="14" s="1"/>
  <c r="M653" i="14" s="1"/>
  <c r="M654" i="14" s="1"/>
  <c r="M655" i="14" s="1"/>
  <c r="M656" i="14" s="1"/>
  <c r="M657" i="14" s="1"/>
  <c r="M658" i="14" s="1"/>
  <c r="M659" i="14" s="1"/>
  <c r="M660" i="14" s="1"/>
  <c r="M661" i="14" s="1"/>
  <c r="M662" i="14" s="1"/>
  <c r="M663" i="14" s="1"/>
  <c r="M664" i="14" s="1"/>
  <c r="M665" i="14" s="1"/>
  <c r="M666" i="14" s="1"/>
  <c r="M667" i="14" s="1"/>
  <c r="M668" i="14" s="1"/>
  <c r="M669" i="14" s="1"/>
  <c r="M670" i="14" s="1"/>
  <c r="M671" i="14" s="1"/>
  <c r="M672" i="14" s="1"/>
  <c r="M673" i="14" s="1"/>
  <c r="M674" i="14" s="1"/>
  <c r="M675" i="14" s="1"/>
  <c r="M676" i="14" s="1"/>
  <c r="M677" i="14" s="1"/>
  <c r="M678" i="14" s="1"/>
  <c r="M679" i="14" s="1"/>
  <c r="M680" i="14" s="1"/>
  <c r="M681" i="14" s="1"/>
  <c r="M682" i="14" s="1"/>
  <c r="M683" i="14" s="1"/>
  <c r="M684" i="14" s="1"/>
  <c r="M685" i="14" s="1"/>
  <c r="M686" i="14" s="1"/>
  <c r="M687" i="14" s="1"/>
  <c r="M688" i="14" s="1"/>
  <c r="M689" i="14" s="1"/>
  <c r="M690" i="14" s="1"/>
  <c r="M691" i="14" s="1"/>
  <c r="M692" i="14" s="1"/>
  <c r="M693" i="14" s="1"/>
  <c r="M694" i="14" s="1"/>
  <c r="M695" i="14" s="1"/>
  <c r="M696" i="14" s="1"/>
  <c r="M697" i="14" s="1"/>
  <c r="M698" i="14" s="1"/>
  <c r="M699" i="14" s="1"/>
  <c r="M700" i="14" s="1"/>
  <c r="M701" i="14" s="1"/>
  <c r="M702" i="14" s="1"/>
  <c r="M703" i="14" s="1"/>
  <c r="M704" i="14" s="1"/>
  <c r="M705" i="14" s="1"/>
  <c r="M706" i="14" s="1"/>
  <c r="M707" i="14" s="1"/>
  <c r="M708" i="14" s="1"/>
  <c r="M709" i="14" s="1"/>
  <c r="M710" i="14" s="1"/>
  <c r="M711" i="14" s="1"/>
  <c r="M712" i="14" s="1"/>
  <c r="M713" i="14" s="1"/>
  <c r="M714" i="14" s="1"/>
  <c r="M715" i="14" s="1"/>
  <c r="M716" i="14" s="1"/>
  <c r="M717" i="14" s="1"/>
  <c r="M718" i="14" s="1"/>
  <c r="M719" i="14" s="1"/>
  <c r="M720" i="14" s="1"/>
  <c r="M721" i="14" s="1"/>
  <c r="M722" i="14" s="1"/>
  <c r="M723" i="14" s="1"/>
  <c r="M724" i="14" s="1"/>
  <c r="M725" i="14" s="1"/>
  <c r="M726" i="14" s="1"/>
  <c r="M727" i="14" s="1"/>
  <c r="M728" i="14" s="1"/>
  <c r="M729" i="14" s="1"/>
  <c r="M730" i="14" s="1"/>
  <c r="M731" i="14" s="1"/>
  <c r="M732" i="14" s="1"/>
  <c r="M733" i="14" s="1"/>
  <c r="M734" i="14" s="1"/>
  <c r="M735" i="14" s="1"/>
  <c r="M736" i="14" s="1"/>
  <c r="M737" i="14" s="1"/>
  <c r="M738" i="14" s="1"/>
  <c r="M739" i="14" s="1"/>
  <c r="M740" i="14" s="1"/>
  <c r="M741" i="14" s="1"/>
  <c r="M742" i="14" s="1"/>
  <c r="M743" i="14" s="1"/>
  <c r="M744" i="14" s="1"/>
  <c r="M745" i="14" s="1"/>
  <c r="M746" i="14" s="1"/>
  <c r="M747" i="14" s="1"/>
  <c r="M748" i="14" s="1"/>
  <c r="M749" i="14" s="1"/>
  <c r="M750" i="14" s="1"/>
  <c r="M751" i="14" s="1"/>
  <c r="M752" i="14" s="1"/>
  <c r="M753" i="14" s="1"/>
  <c r="M754" i="14" s="1"/>
  <c r="M755" i="14" s="1"/>
  <c r="M756" i="14" s="1"/>
  <c r="M757" i="14" s="1"/>
  <c r="M758" i="14" s="1"/>
  <c r="M759" i="14" s="1"/>
  <c r="M760" i="14" s="1"/>
  <c r="M761" i="14" s="1"/>
  <c r="M762" i="14" s="1"/>
  <c r="M763" i="14" s="1"/>
  <c r="M764" i="14" s="1"/>
  <c r="M765" i="14" s="1"/>
  <c r="M766" i="14" s="1"/>
  <c r="M767" i="14" s="1"/>
  <c r="M768" i="14" s="1"/>
  <c r="M769" i="14" s="1"/>
  <c r="M770" i="14" s="1"/>
  <c r="M771" i="14" s="1"/>
  <c r="M772" i="14" s="1"/>
  <c r="M773" i="14" s="1"/>
  <c r="M774" i="14" s="1"/>
  <c r="M775" i="14" s="1"/>
  <c r="M776" i="14" s="1"/>
  <c r="M777" i="14" s="1"/>
  <c r="M778" i="14" s="1"/>
  <c r="M779" i="14" s="1"/>
  <c r="M780" i="14" s="1"/>
  <c r="M781" i="14" s="1"/>
  <c r="M782" i="14" s="1"/>
  <c r="M783" i="14" s="1"/>
  <c r="M784" i="14" s="1"/>
  <c r="M785" i="14" s="1"/>
  <c r="M786" i="14" s="1"/>
  <c r="M787" i="14" s="1"/>
  <c r="M788" i="14" s="1"/>
  <c r="M789" i="14" s="1"/>
  <c r="M790" i="14" s="1"/>
  <c r="M791" i="14" s="1"/>
  <c r="M792" i="14" s="1"/>
  <c r="M793" i="14" s="1"/>
  <c r="M794" i="14" s="1"/>
  <c r="M795" i="14" s="1"/>
  <c r="M796" i="14" s="1"/>
  <c r="M797" i="14" s="1"/>
  <c r="M798" i="14" s="1"/>
  <c r="M799" i="14" s="1"/>
  <c r="M800" i="14" s="1"/>
  <c r="M801" i="14" s="1"/>
  <c r="M802" i="14" s="1"/>
  <c r="M803" i="14" s="1"/>
  <c r="M804" i="14" s="1"/>
  <c r="M805" i="14" s="1"/>
  <c r="M806" i="14" s="1"/>
  <c r="M807" i="14" s="1"/>
  <c r="M808" i="14" s="1"/>
  <c r="M809" i="14" s="1"/>
  <c r="M810" i="14" s="1"/>
  <c r="M811" i="14" s="1"/>
  <c r="M812" i="14" s="1"/>
  <c r="M813" i="14" s="1"/>
  <c r="M814" i="14" s="1"/>
  <c r="M815" i="14" s="1"/>
  <c r="M816" i="14" s="1"/>
  <c r="M817" i="14" s="1"/>
  <c r="M818" i="14" s="1"/>
  <c r="M819" i="14" s="1"/>
  <c r="M820" i="14" s="1"/>
  <c r="M821" i="14" s="1"/>
  <c r="M822" i="14" s="1"/>
  <c r="M823" i="14" s="1"/>
  <c r="M824" i="14" s="1"/>
  <c r="M825" i="14" s="1"/>
  <c r="M826" i="14" s="1"/>
  <c r="M827" i="14" s="1"/>
  <c r="M828" i="14" s="1"/>
  <c r="M829" i="14" s="1"/>
  <c r="M830" i="14" s="1"/>
  <c r="M831" i="14" s="1"/>
  <c r="M832" i="14" s="1"/>
  <c r="M833" i="14" s="1"/>
  <c r="M834" i="14" s="1"/>
  <c r="M835" i="14" s="1"/>
  <c r="M836" i="14" s="1"/>
  <c r="M837" i="14" s="1"/>
  <c r="M838" i="14" s="1"/>
  <c r="M839" i="14" s="1"/>
  <c r="M840" i="14" s="1"/>
  <c r="M841" i="14" s="1"/>
  <c r="M842" i="14" s="1"/>
  <c r="M843" i="14" s="1"/>
  <c r="M844" i="14" s="1"/>
  <c r="M845" i="14" s="1"/>
  <c r="M846" i="14" s="1"/>
  <c r="M847" i="14" s="1"/>
  <c r="M848" i="14" s="1"/>
  <c r="M849" i="14" s="1"/>
  <c r="M850" i="14" s="1"/>
  <c r="M851" i="14" s="1"/>
  <c r="M852" i="14" s="1"/>
  <c r="M853" i="14" s="1"/>
  <c r="M854" i="14" s="1"/>
  <c r="M855" i="14" s="1"/>
  <c r="M856" i="14" s="1"/>
  <c r="M857" i="14" s="1"/>
  <c r="M858" i="14" s="1"/>
  <c r="M859" i="14" s="1"/>
  <c r="M860" i="14" s="1"/>
  <c r="M861" i="14" s="1"/>
  <c r="M862" i="14" s="1"/>
  <c r="M863" i="14" s="1"/>
  <c r="M864" i="14" s="1"/>
  <c r="M865" i="14" s="1"/>
  <c r="M866" i="14" s="1"/>
  <c r="M867" i="14" s="1"/>
  <c r="M868" i="14" s="1"/>
  <c r="M869" i="14" s="1"/>
  <c r="M870" i="14" s="1"/>
  <c r="M871" i="14" s="1"/>
  <c r="M872" i="14" s="1"/>
  <c r="M873" i="14" s="1"/>
  <c r="M874" i="14" s="1"/>
  <c r="M875" i="14" s="1"/>
  <c r="M876" i="14" s="1"/>
  <c r="M877" i="14" s="1"/>
  <c r="M878" i="14" s="1"/>
  <c r="M879" i="14" s="1"/>
  <c r="M880" i="14" s="1"/>
  <c r="M881" i="14" s="1"/>
  <c r="M882" i="14" s="1"/>
  <c r="M883" i="14" s="1"/>
  <c r="M884" i="14" s="1"/>
  <c r="M885" i="14" s="1"/>
  <c r="M886" i="14" s="1"/>
  <c r="M887" i="14" s="1"/>
  <c r="M888" i="14" s="1"/>
  <c r="M889" i="14" s="1"/>
  <c r="M890" i="14" s="1"/>
  <c r="M891" i="14" s="1"/>
  <c r="M892" i="14" s="1"/>
  <c r="M893" i="14" s="1"/>
  <c r="M894" i="14" s="1"/>
  <c r="M895" i="14" s="1"/>
  <c r="M896" i="14" s="1"/>
  <c r="M897" i="14" s="1"/>
  <c r="M898" i="14" s="1"/>
  <c r="M899" i="14" s="1"/>
  <c r="M900" i="14" s="1"/>
  <c r="M901" i="14" s="1"/>
  <c r="M902" i="14" s="1"/>
  <c r="M903" i="14" s="1"/>
  <c r="M904" i="14" s="1"/>
  <c r="M905" i="14" s="1"/>
  <c r="M906" i="14" s="1"/>
  <c r="M907" i="14" s="1"/>
  <c r="M908" i="14" s="1"/>
  <c r="M909" i="14" s="1"/>
  <c r="M910" i="14" s="1"/>
  <c r="M911" i="14" s="1"/>
  <c r="M912" i="14" s="1"/>
  <c r="M913" i="14" s="1"/>
  <c r="M914" i="14" s="1"/>
  <c r="M915" i="14" s="1"/>
  <c r="M916" i="14" s="1"/>
  <c r="M917" i="14" s="1"/>
  <c r="M918" i="14" s="1"/>
  <c r="M919" i="14" s="1"/>
  <c r="M920" i="14" s="1"/>
  <c r="M921" i="14" s="1"/>
  <c r="M922" i="14" s="1"/>
  <c r="M923" i="14" s="1"/>
  <c r="M924" i="14" s="1"/>
  <c r="M925" i="14" s="1"/>
  <c r="M926" i="14" s="1"/>
  <c r="M927" i="14" s="1"/>
  <c r="M928" i="14" s="1"/>
  <c r="M929" i="14" s="1"/>
  <c r="M930" i="14" s="1"/>
  <c r="M931" i="14" s="1"/>
  <c r="M932" i="14" s="1"/>
  <c r="M933" i="14" s="1"/>
  <c r="M934" i="14" s="1"/>
  <c r="M935" i="14" s="1"/>
  <c r="M936" i="14" s="1"/>
  <c r="M937" i="14" s="1"/>
  <c r="M938" i="14" s="1"/>
  <c r="M939" i="14" s="1"/>
  <c r="M940" i="14" s="1"/>
  <c r="M941" i="14" s="1"/>
  <c r="M942" i="14" s="1"/>
  <c r="M943" i="14" s="1"/>
  <c r="M944" i="14" s="1"/>
  <c r="M945" i="14" s="1"/>
  <c r="M946" i="14" s="1"/>
  <c r="M947" i="14" s="1"/>
  <c r="M948" i="14" s="1"/>
  <c r="M949" i="14" s="1"/>
  <c r="M950" i="14" s="1"/>
  <c r="M951" i="14" s="1"/>
  <c r="M952" i="14" s="1"/>
  <c r="M953" i="14" s="1"/>
  <c r="M954" i="14" s="1"/>
  <c r="M955" i="14" s="1"/>
  <c r="M956" i="14" s="1"/>
  <c r="M957" i="14" s="1"/>
  <c r="M958" i="14" s="1"/>
  <c r="M959" i="14" s="1"/>
  <c r="M960" i="14" s="1"/>
  <c r="M961" i="14" s="1"/>
  <c r="M962" i="14" s="1"/>
  <c r="M963" i="14" s="1"/>
  <c r="M964" i="14" s="1"/>
  <c r="M965" i="14" s="1"/>
  <c r="M966" i="14" s="1"/>
  <c r="M967" i="14" s="1"/>
  <c r="M968" i="14" s="1"/>
  <c r="M969" i="14" s="1"/>
  <c r="M970" i="14" s="1"/>
  <c r="M971" i="14" s="1"/>
  <c r="M972" i="14" s="1"/>
  <c r="M973" i="14" s="1"/>
  <c r="M974" i="14" s="1"/>
  <c r="M975" i="14" s="1"/>
  <c r="M976" i="14" s="1"/>
  <c r="M977" i="14" s="1"/>
  <c r="M978" i="14" s="1"/>
  <c r="M979" i="14" s="1"/>
  <c r="M980" i="14" s="1"/>
  <c r="M981" i="14" s="1"/>
  <c r="M982" i="14" s="1"/>
  <c r="M983" i="14" s="1"/>
  <c r="M984" i="14" s="1"/>
  <c r="M985" i="14" s="1"/>
  <c r="M986" i="14" s="1"/>
  <c r="M987" i="14" s="1"/>
  <c r="M988" i="14" s="1"/>
  <c r="M989" i="14" s="1"/>
  <c r="M990" i="14" s="1"/>
  <c r="M991" i="14" s="1"/>
  <c r="M992" i="14" s="1"/>
  <c r="M993" i="14" s="1"/>
  <c r="M994" i="14" s="1"/>
  <c r="M995" i="14" s="1"/>
  <c r="M996" i="14" s="1"/>
  <c r="M997" i="14" s="1"/>
  <c r="M998" i="14" s="1"/>
  <c r="M999" i="14" s="1"/>
  <c r="M1000" i="14" s="1"/>
  <c r="M1001" i="14" s="1"/>
  <c r="M1002" i="14" s="1"/>
  <c r="M1003" i="14" s="1"/>
  <c r="M1004" i="14" s="1"/>
  <c r="M1005" i="14" s="1"/>
  <c r="M1006" i="14" s="1"/>
  <c r="M1007" i="14" s="1"/>
  <c r="M1008" i="14" s="1"/>
  <c r="M1009" i="14" s="1"/>
  <c r="M1010" i="14" s="1"/>
  <c r="M1011" i="14" s="1"/>
  <c r="M1012" i="14" s="1"/>
  <c r="M1013" i="14" s="1"/>
  <c r="M1014" i="14" s="1"/>
  <c r="M1015" i="14" s="1"/>
  <c r="M1016" i="14" s="1"/>
  <c r="M1017" i="14" s="1"/>
  <c r="M1018" i="14" s="1"/>
  <c r="M1019" i="14" s="1"/>
  <c r="M1020" i="14" s="1"/>
  <c r="M1021" i="14" s="1"/>
  <c r="M1022" i="14" s="1"/>
  <c r="M1023" i="14" s="1"/>
  <c r="M1024" i="14" s="1"/>
  <c r="M1025" i="14" s="1"/>
  <c r="M1026" i="14" s="1"/>
  <c r="M1027" i="14" s="1"/>
  <c r="M1028" i="14" s="1"/>
  <c r="M1029" i="14" s="1"/>
  <c r="M1030" i="14" s="1"/>
  <c r="M1031" i="14" s="1"/>
  <c r="M1032" i="14" s="1"/>
  <c r="M1033" i="14" s="1"/>
  <c r="M1034" i="14" s="1"/>
  <c r="M1035" i="14" s="1"/>
  <c r="M1036" i="14" s="1"/>
  <c r="M1037" i="14" s="1"/>
  <c r="M1038" i="14" s="1"/>
  <c r="M1039" i="14" s="1"/>
  <c r="M1040" i="14" s="1"/>
  <c r="M1041" i="14" s="1"/>
  <c r="M1042" i="14" s="1"/>
  <c r="M1043" i="14" s="1"/>
  <c r="M1044" i="14" s="1"/>
  <c r="M1045" i="14" s="1"/>
  <c r="M1046" i="14" s="1"/>
  <c r="M1047" i="14" s="1"/>
  <c r="M1048" i="14" s="1"/>
  <c r="M1049" i="14" s="1"/>
  <c r="M1050" i="14" s="1"/>
  <c r="M1051" i="14" s="1"/>
  <c r="M1052" i="14" s="1"/>
  <c r="M1053" i="14" s="1"/>
  <c r="M1054" i="14" s="1"/>
  <c r="M1055" i="14" s="1"/>
  <c r="M1056" i="14" s="1"/>
  <c r="M1057" i="14" s="1"/>
  <c r="M1058" i="14" s="1"/>
  <c r="M1059" i="14" s="1"/>
  <c r="M1060" i="14" s="1"/>
  <c r="M1061" i="14" s="1"/>
  <c r="M1062" i="14" s="1"/>
  <c r="M1063" i="14" s="1"/>
  <c r="M1064" i="14" s="1"/>
  <c r="M1065" i="14" s="1"/>
  <c r="M1066" i="14" s="1"/>
  <c r="M1067" i="14" s="1"/>
  <c r="M1068" i="14" s="1"/>
  <c r="M1069" i="14" s="1"/>
  <c r="M1070" i="14" s="1"/>
  <c r="M1071" i="14" s="1"/>
  <c r="M1072" i="14" s="1"/>
  <c r="M1073" i="14" s="1"/>
  <c r="M1074" i="14" s="1"/>
  <c r="M1075" i="14" s="1"/>
  <c r="M1076" i="14" s="1"/>
  <c r="L82" i="14"/>
  <c r="V43" i="14"/>
  <c r="P43" i="14"/>
  <c r="N43" i="14"/>
  <c r="R43" i="14"/>
  <c r="O43" i="14"/>
  <c r="B43" i="14"/>
  <c r="D43" i="14"/>
  <c r="H43" i="14"/>
  <c r="F43" i="14"/>
  <c r="C43" i="14" s="1"/>
  <c r="G43" i="14"/>
  <c r="U43" i="14"/>
  <c r="Q43" i="14"/>
  <c r="E43" i="14"/>
  <c r="S43" i="14"/>
  <c r="T43" i="14" s="1"/>
  <c r="I43" i="14"/>
  <c r="W43" i="14"/>
  <c r="A43" i="14"/>
  <c r="Q44" i="14" l="1"/>
  <c r="O44" i="14"/>
  <c r="S44" i="14"/>
  <c r="T44" i="14" s="1"/>
  <c r="G44" i="14"/>
  <c r="I44" i="14"/>
  <c r="P44" i="14"/>
  <c r="B44" i="14"/>
  <c r="H44" i="14"/>
  <c r="V44" i="14"/>
  <c r="A44" i="14"/>
  <c r="N44" i="14"/>
  <c r="F44" i="14"/>
  <c r="C44" i="14" s="1"/>
  <c r="W44" i="14"/>
  <c r="E44" i="14"/>
  <c r="D44" i="14"/>
  <c r="R44" i="14"/>
  <c r="U44" i="14"/>
  <c r="I45" i="14" l="1"/>
  <c r="E45" i="14"/>
  <c r="S45" i="14"/>
  <c r="T45" i="14" s="1"/>
  <c r="O45" i="14"/>
  <c r="A45" i="14"/>
  <c r="U45" i="14"/>
  <c r="F45" i="14"/>
  <c r="C45" i="14" s="1"/>
  <c r="H45" i="14"/>
  <c r="Q45" i="14"/>
  <c r="R45" i="14"/>
  <c r="G45" i="14"/>
  <c r="D45" i="14"/>
  <c r="P45" i="14"/>
  <c r="N45" i="14"/>
  <c r="B45" i="14"/>
  <c r="W45" i="14"/>
  <c r="V45" i="14"/>
  <c r="V46" i="14" l="1"/>
  <c r="N46" i="14"/>
  <c r="R46" i="14"/>
  <c r="D46" i="14"/>
  <c r="H46" i="14"/>
  <c r="G46" i="14"/>
  <c r="W46" i="14"/>
  <c r="Q46" i="14"/>
  <c r="B46" i="14"/>
  <c r="P46" i="14"/>
  <c r="S46" i="14"/>
  <c r="T46" i="14" s="1"/>
  <c r="O46" i="14"/>
  <c r="I46" i="14"/>
  <c r="F46" i="14"/>
  <c r="C46" i="14" s="1"/>
  <c r="E46" i="14"/>
  <c r="A46" i="14"/>
  <c r="U46" i="14"/>
  <c r="W47" i="14" l="1"/>
  <c r="S47" i="14"/>
  <c r="T47" i="14" s="1"/>
  <c r="O47" i="14"/>
  <c r="P47" i="14"/>
  <c r="E47" i="14"/>
  <c r="I47" i="14"/>
  <c r="N47" i="14"/>
  <c r="H47" i="14"/>
  <c r="G47" i="14"/>
  <c r="V47" i="14"/>
  <c r="F47" i="14"/>
  <c r="C47" i="14" s="1"/>
  <c r="R47" i="14"/>
  <c r="B47" i="14"/>
  <c r="D47" i="14"/>
  <c r="Q47" i="14"/>
  <c r="U47" i="14"/>
  <c r="A47" i="14"/>
  <c r="R48" i="14" l="1"/>
  <c r="I48" i="14"/>
  <c r="H48" i="14"/>
  <c r="E48" i="14"/>
  <c r="Q48" i="14"/>
  <c r="W48" i="14"/>
  <c r="U48" i="14"/>
  <c r="G48" i="14"/>
  <c r="D48" i="14"/>
  <c r="P48" i="14"/>
  <c r="V48" i="14"/>
  <c r="S48" i="14"/>
  <c r="T48" i="14" s="1"/>
  <c r="O48" i="14"/>
  <c r="F48" i="14"/>
  <c r="C48" i="14" s="1"/>
  <c r="B48" i="14"/>
  <c r="A48" i="14"/>
  <c r="N48" i="14"/>
  <c r="U49" i="14" l="1"/>
  <c r="N49" i="14"/>
  <c r="H49" i="14"/>
  <c r="G49" i="14"/>
  <c r="D49" i="14"/>
  <c r="E49" i="14"/>
  <c r="F49" i="14"/>
  <c r="C49" i="14" s="1"/>
  <c r="S49" i="14"/>
  <c r="T49" i="14" s="1"/>
  <c r="V49" i="14"/>
  <c r="O49" i="14"/>
  <c r="P49" i="14"/>
  <c r="B49" i="14"/>
  <c r="A49" i="14"/>
  <c r="Q49" i="14"/>
  <c r="W49" i="14"/>
  <c r="I49" i="14"/>
  <c r="R49" i="14"/>
  <c r="H50" i="14" l="1"/>
  <c r="D50" i="14"/>
  <c r="P50" i="14"/>
  <c r="G50" i="14"/>
  <c r="F50" i="14"/>
  <c r="C50" i="14" s="1"/>
  <c r="V50" i="14"/>
  <c r="R50" i="14"/>
  <c r="Q50" i="14"/>
  <c r="N50" i="14"/>
  <c r="S50" i="14"/>
  <c r="T50" i="14" s="1"/>
  <c r="W50" i="14"/>
  <c r="B50" i="14"/>
  <c r="I50" i="14"/>
  <c r="O50" i="14"/>
  <c r="U50" i="14"/>
  <c r="A50" i="14"/>
  <c r="E50" i="14"/>
  <c r="G51" i="14" l="1"/>
  <c r="O51" i="14"/>
  <c r="A51" i="14"/>
  <c r="W51" i="14"/>
  <c r="U51" i="14"/>
  <c r="Q51" i="14"/>
  <c r="P51" i="14"/>
  <c r="S51" i="14"/>
  <c r="T51" i="14" s="1"/>
  <c r="I51" i="14"/>
  <c r="F51" i="14"/>
  <c r="C51" i="14" s="1"/>
  <c r="E51" i="14"/>
  <c r="V51" i="14"/>
  <c r="D51" i="14"/>
  <c r="H51" i="14"/>
  <c r="B51" i="14"/>
  <c r="N51" i="14"/>
  <c r="R51" i="14"/>
  <c r="V52" i="14" l="1"/>
  <c r="H52" i="14"/>
  <c r="D52" i="14"/>
  <c r="U52" i="14"/>
  <c r="N52" i="14"/>
  <c r="E52" i="14"/>
  <c r="W52" i="14"/>
  <c r="A52" i="14"/>
  <c r="G52" i="14"/>
  <c r="Q52" i="14"/>
  <c r="S52" i="14"/>
  <c r="T52" i="14" s="1"/>
  <c r="P52" i="14"/>
  <c r="B52" i="14"/>
  <c r="R52" i="14"/>
  <c r="F52" i="14"/>
  <c r="C52" i="14" s="1"/>
  <c r="I52" i="14"/>
  <c r="O52" i="14"/>
  <c r="A53" i="14" l="1"/>
  <c r="H53" i="14"/>
  <c r="P53" i="14"/>
  <c r="R53" i="14"/>
  <c r="E53" i="14"/>
  <c r="Q53" i="14"/>
  <c r="D53" i="14"/>
  <c r="F53" i="14"/>
  <c r="C53" i="14" s="1"/>
  <c r="I53" i="14"/>
  <c r="G53" i="14"/>
  <c r="V53" i="14"/>
  <c r="B53" i="14"/>
  <c r="O53" i="14"/>
  <c r="U53" i="14"/>
  <c r="W53" i="14"/>
  <c r="S53" i="14"/>
  <c r="T53" i="14" s="1"/>
  <c r="N53" i="14"/>
  <c r="N54" i="14" l="1"/>
  <c r="R54" i="14"/>
  <c r="G54" i="14"/>
  <c r="O54" i="14"/>
  <c r="I54" i="14"/>
  <c r="Q54" i="14"/>
  <c r="V54" i="14"/>
  <c r="P54" i="14"/>
  <c r="D54" i="14"/>
  <c r="H54" i="14"/>
  <c r="W54" i="14"/>
  <c r="U54" i="14"/>
  <c r="B54" i="14"/>
  <c r="F54" i="14"/>
  <c r="C54" i="14" s="1"/>
  <c r="S54" i="14"/>
  <c r="T54" i="14" s="1"/>
  <c r="E54" i="14"/>
  <c r="A54" i="14"/>
  <c r="G55" i="14" l="1"/>
  <c r="W55" i="14"/>
  <c r="F55" i="14"/>
  <c r="C55" i="14" s="1"/>
  <c r="O55" i="14"/>
  <c r="B55" i="14"/>
  <c r="Q55" i="14"/>
  <c r="I55" i="14"/>
  <c r="E55" i="14"/>
  <c r="R55" i="14"/>
  <c r="N55" i="14"/>
  <c r="A55" i="14"/>
  <c r="V55" i="14"/>
  <c r="S55" i="14"/>
  <c r="T55" i="14" s="1"/>
  <c r="H55" i="14"/>
  <c r="D55" i="14"/>
  <c r="P55" i="14"/>
  <c r="U55" i="14"/>
  <c r="W56" i="14" l="1"/>
  <c r="R56" i="14"/>
  <c r="D56" i="14"/>
  <c r="H56" i="14"/>
  <c r="V56" i="14"/>
  <c r="A56" i="14"/>
  <c r="S56" i="14"/>
  <c r="T56" i="14" s="1"/>
  <c r="E56" i="14"/>
  <c r="G56" i="14"/>
  <c r="O56" i="14"/>
  <c r="U56" i="14"/>
  <c r="P56" i="14"/>
  <c r="Q56" i="14"/>
  <c r="F56" i="14"/>
  <c r="C56" i="14" s="1"/>
  <c r="N56" i="14"/>
  <c r="B56" i="14"/>
  <c r="I56" i="14"/>
  <c r="E57" i="14" l="1"/>
  <c r="D57" i="14"/>
  <c r="U57" i="14"/>
  <c r="R57" i="14"/>
  <c r="Q57" i="14"/>
  <c r="O57" i="14"/>
  <c r="A57" i="14"/>
  <c r="G57" i="14"/>
  <c r="P57" i="14"/>
  <c r="B57" i="14"/>
  <c r="V57" i="14"/>
  <c r="F57" i="14"/>
  <c r="C57" i="14" s="1"/>
  <c r="S57" i="14"/>
  <c r="T57" i="14" s="1"/>
  <c r="N57" i="14"/>
  <c r="H57" i="14"/>
  <c r="W57" i="14"/>
  <c r="I57" i="14"/>
  <c r="H58" i="14" l="1"/>
  <c r="D58" i="14"/>
  <c r="F58" i="14"/>
  <c r="U58" i="14"/>
  <c r="G58" i="14"/>
  <c r="B58" i="14"/>
  <c r="S58" i="14"/>
  <c r="T58" i="14" s="1"/>
  <c r="W58" i="14"/>
  <c r="I58" i="14"/>
  <c r="O58" i="14"/>
  <c r="Q58" i="14"/>
  <c r="R58" i="14"/>
  <c r="N58" i="14"/>
  <c r="P58" i="14"/>
  <c r="V58" i="14"/>
  <c r="A58" i="14"/>
  <c r="E58" i="14"/>
  <c r="C58" i="14"/>
  <c r="V59" i="14" l="1"/>
  <c r="P59" i="14"/>
  <c r="N59" i="14"/>
  <c r="O59" i="14"/>
  <c r="G59" i="14"/>
  <c r="B59" i="14"/>
  <c r="W59" i="14"/>
  <c r="A59" i="14"/>
  <c r="R59" i="14"/>
  <c r="U59" i="14"/>
  <c r="E59" i="14"/>
  <c r="D59" i="14"/>
  <c r="H59" i="14"/>
  <c r="F59" i="14"/>
  <c r="C59" i="14" s="1"/>
  <c r="Q59" i="14"/>
  <c r="S59" i="14"/>
  <c r="T59" i="14" s="1"/>
  <c r="I59" i="14"/>
  <c r="U60" i="14" l="1"/>
  <c r="Q60" i="14"/>
  <c r="O60" i="14"/>
  <c r="N60" i="14"/>
  <c r="D60" i="14"/>
  <c r="G60" i="14"/>
  <c r="I60" i="14"/>
  <c r="B60" i="14"/>
  <c r="F60" i="14"/>
  <c r="C60" i="14" s="1"/>
  <c r="W60" i="14"/>
  <c r="E60" i="14"/>
  <c r="V60" i="14"/>
  <c r="A60" i="14"/>
  <c r="P60" i="14"/>
  <c r="H60" i="14"/>
  <c r="S60" i="14"/>
  <c r="T60" i="14" s="1"/>
  <c r="R60" i="14"/>
  <c r="P61" i="14" l="1"/>
  <c r="N61" i="14"/>
  <c r="F61" i="14"/>
  <c r="H61" i="14"/>
  <c r="B61" i="14"/>
  <c r="W61" i="14"/>
  <c r="V61" i="14"/>
  <c r="O61" i="14"/>
  <c r="D61" i="14"/>
  <c r="I61" i="14"/>
  <c r="E61" i="14"/>
  <c r="C61" i="14"/>
  <c r="Q61" i="14"/>
  <c r="R61" i="14"/>
  <c r="S61" i="14"/>
  <c r="T61" i="14" s="1"/>
  <c r="A61" i="14"/>
  <c r="U61" i="14"/>
  <c r="G61" i="14"/>
  <c r="B62" i="14" l="1"/>
  <c r="P62" i="14"/>
  <c r="W62" i="14"/>
  <c r="S62" i="14"/>
  <c r="T62" i="14" s="1"/>
  <c r="G62" i="14"/>
  <c r="D62" i="14"/>
  <c r="O62" i="14"/>
  <c r="I62" i="14"/>
  <c r="F62" i="14"/>
  <c r="C62" i="14" s="1"/>
  <c r="A62" i="14"/>
  <c r="U62" i="14"/>
  <c r="V62" i="14"/>
  <c r="H62" i="14"/>
  <c r="Q62" i="14"/>
  <c r="E62" i="14"/>
  <c r="N62" i="14"/>
  <c r="R62" i="14"/>
  <c r="W63" i="14" l="1"/>
  <c r="S63" i="14"/>
  <c r="T63" i="14" s="1"/>
  <c r="E63" i="14"/>
  <c r="O63" i="14"/>
  <c r="P63" i="14"/>
  <c r="I63" i="14"/>
  <c r="V63" i="14"/>
  <c r="F63" i="14"/>
  <c r="U63" i="14"/>
  <c r="G63" i="14"/>
  <c r="R63" i="14"/>
  <c r="N63" i="14"/>
  <c r="B63" i="14"/>
  <c r="Q63" i="14"/>
  <c r="C63" i="14"/>
  <c r="H63" i="14"/>
  <c r="D63" i="14"/>
  <c r="A63" i="14"/>
  <c r="R64" i="14" l="1"/>
  <c r="I64" i="14"/>
  <c r="B64" i="14"/>
  <c r="A64" i="14"/>
  <c r="N64" i="14"/>
  <c r="H64" i="14"/>
  <c r="E64" i="14"/>
  <c r="W64" i="14"/>
  <c r="U64" i="14"/>
  <c r="D64" i="14"/>
  <c r="P64" i="14"/>
  <c r="Q64" i="14"/>
  <c r="G64" i="14"/>
  <c r="V64" i="14"/>
  <c r="F64" i="14"/>
  <c r="C64" i="14" s="1"/>
  <c r="S64" i="14"/>
  <c r="T64" i="14" s="1"/>
  <c r="O64" i="14"/>
  <c r="E65" i="14" l="1"/>
  <c r="U65" i="14"/>
  <c r="N65" i="14"/>
  <c r="G65" i="14"/>
  <c r="B65" i="14"/>
  <c r="H65" i="14"/>
  <c r="P65" i="14"/>
  <c r="D65" i="14"/>
  <c r="V65" i="14"/>
  <c r="R65" i="14"/>
  <c r="F65" i="14"/>
  <c r="C65" i="14" s="1"/>
  <c r="S65" i="14"/>
  <c r="T65" i="14" s="1"/>
  <c r="W65" i="14"/>
  <c r="I65" i="14"/>
  <c r="Q65" i="14"/>
  <c r="O65" i="14"/>
  <c r="A65" i="14"/>
  <c r="R66" i="14" l="1"/>
  <c r="N66" i="14"/>
  <c r="A66" i="14"/>
  <c r="E66" i="14"/>
  <c r="H66" i="14"/>
  <c r="D66" i="14"/>
  <c r="G66" i="14"/>
  <c r="W66" i="14"/>
  <c r="V66" i="14"/>
  <c r="P66" i="14"/>
  <c r="F66" i="14"/>
  <c r="C66" i="14" s="1"/>
  <c r="Q66" i="14"/>
  <c r="S66" i="14"/>
  <c r="T66" i="14" s="1"/>
  <c r="B66" i="14"/>
  <c r="I66" i="14"/>
  <c r="O66" i="14"/>
  <c r="U66" i="14"/>
  <c r="G67" i="14" l="1"/>
  <c r="O67" i="14"/>
  <c r="B67" i="14"/>
  <c r="Q67" i="14"/>
  <c r="S67" i="14"/>
  <c r="T67" i="14" s="1"/>
  <c r="I67" i="14"/>
  <c r="F67" i="14"/>
  <c r="C67" i="14" s="1"/>
  <c r="E67" i="14"/>
  <c r="V67" i="14"/>
  <c r="N67" i="14"/>
  <c r="R67" i="14"/>
  <c r="D67" i="14"/>
  <c r="A67" i="14"/>
  <c r="W67" i="14"/>
  <c r="H67" i="14"/>
  <c r="P67" i="14"/>
  <c r="U67" i="14"/>
  <c r="V68" i="14" l="1"/>
  <c r="H68" i="14"/>
  <c r="E68" i="14"/>
  <c r="N68" i="14"/>
  <c r="A68" i="14"/>
  <c r="R68" i="14"/>
  <c r="I68" i="14"/>
  <c r="D68" i="14"/>
  <c r="W68" i="14"/>
  <c r="U68" i="14"/>
  <c r="S68" i="14"/>
  <c r="T68" i="14" s="1"/>
  <c r="G68" i="14"/>
  <c r="F68" i="14"/>
  <c r="C68" i="14" s="1"/>
  <c r="O68" i="14"/>
  <c r="Q68" i="14"/>
  <c r="P68" i="14"/>
  <c r="B68" i="14"/>
  <c r="A69" i="14" l="1"/>
  <c r="H69" i="14"/>
  <c r="D69" i="14"/>
  <c r="G69" i="14"/>
  <c r="V69" i="14"/>
  <c r="F69" i="14"/>
  <c r="C69" i="14" s="1"/>
  <c r="E69" i="14"/>
  <c r="Q69" i="14"/>
  <c r="P69" i="14"/>
  <c r="U69" i="14"/>
  <c r="N69" i="14"/>
  <c r="R69" i="14"/>
  <c r="B69" i="14"/>
  <c r="W69" i="14"/>
  <c r="O69" i="14"/>
  <c r="S69" i="14"/>
  <c r="T69" i="14" s="1"/>
  <c r="I69" i="14"/>
  <c r="N70" i="14" l="1"/>
  <c r="R70" i="14"/>
  <c r="H70" i="14"/>
  <c r="P70" i="14"/>
  <c r="D70" i="14"/>
  <c r="G70" i="14"/>
  <c r="E70" i="14"/>
  <c r="V70" i="14"/>
  <c r="B70" i="14"/>
  <c r="F70" i="14"/>
  <c r="C70" i="14" s="1"/>
  <c r="W70" i="14"/>
  <c r="S70" i="14"/>
  <c r="T70" i="14" s="1"/>
  <c r="O70" i="14"/>
  <c r="I70" i="14"/>
  <c r="Q70" i="14"/>
  <c r="U70" i="14"/>
  <c r="A70" i="14"/>
  <c r="G71" i="14" l="1"/>
  <c r="F71" i="14"/>
  <c r="C71" i="14" s="1"/>
  <c r="B71" i="14"/>
  <c r="D71" i="14"/>
  <c r="W71" i="14"/>
  <c r="O71" i="14"/>
  <c r="E71" i="14"/>
  <c r="V71" i="14"/>
  <c r="Q71" i="14"/>
  <c r="A71" i="14"/>
  <c r="R71" i="14"/>
  <c r="N71" i="14"/>
  <c r="S71" i="14"/>
  <c r="T71" i="14" s="1"/>
  <c r="P71" i="14"/>
  <c r="U71" i="14"/>
  <c r="H71" i="14"/>
  <c r="I71" i="14"/>
  <c r="W72" i="14" l="1"/>
  <c r="D72" i="14"/>
  <c r="H72" i="14"/>
  <c r="V72" i="14"/>
  <c r="Q72" i="14"/>
  <c r="P72" i="14"/>
  <c r="O72" i="14"/>
  <c r="N72" i="14"/>
  <c r="B72" i="14"/>
  <c r="I72" i="14"/>
  <c r="R72" i="14"/>
  <c r="A72" i="14"/>
  <c r="U72" i="14"/>
  <c r="G72" i="14"/>
  <c r="S72" i="14"/>
  <c r="T72" i="14" s="1"/>
  <c r="F72" i="14"/>
  <c r="C72" i="14" s="1"/>
  <c r="E72" i="14"/>
  <c r="E73" i="14" l="1"/>
  <c r="D73" i="14"/>
  <c r="S73" i="14"/>
  <c r="T73" i="14" s="1"/>
  <c r="G73" i="14"/>
  <c r="U73" i="14"/>
  <c r="V73" i="14"/>
  <c r="P73" i="14"/>
  <c r="B73" i="14"/>
  <c r="F73" i="14"/>
  <c r="A73" i="14"/>
  <c r="C73" i="14"/>
  <c r="R73" i="14"/>
  <c r="Q73" i="14"/>
  <c r="N73" i="14"/>
  <c r="W73" i="14"/>
  <c r="I73" i="14"/>
  <c r="H73" i="14"/>
  <c r="O73" i="14"/>
  <c r="H74" i="14" l="1"/>
  <c r="D74" i="14"/>
  <c r="O74" i="14"/>
  <c r="P74" i="14"/>
  <c r="B74" i="14"/>
  <c r="F74" i="14"/>
  <c r="C74" i="14" s="1"/>
  <c r="U74" i="14"/>
  <c r="S74" i="14"/>
  <c r="T74" i="14" s="1"/>
  <c r="W74" i="14"/>
  <c r="I74" i="14"/>
  <c r="Q74" i="14"/>
  <c r="A74" i="14"/>
  <c r="E74" i="14"/>
  <c r="G74" i="14"/>
  <c r="V74" i="14"/>
  <c r="N74" i="14"/>
  <c r="R74" i="14"/>
  <c r="S75" i="14" l="1"/>
  <c r="T75" i="14" s="1"/>
  <c r="B75" i="14"/>
  <c r="H75" i="14"/>
  <c r="I75" i="14"/>
  <c r="W75" i="14"/>
  <c r="A75" i="14"/>
  <c r="V75" i="14"/>
  <c r="P75" i="14"/>
  <c r="D75" i="14"/>
  <c r="N75" i="14"/>
  <c r="R75" i="14"/>
  <c r="O75" i="14"/>
  <c r="G75" i="14"/>
  <c r="F75" i="14"/>
  <c r="C75" i="14" s="1"/>
  <c r="U75" i="14"/>
  <c r="Q75" i="14"/>
  <c r="E75" i="14"/>
  <c r="V76" i="14" l="1"/>
  <c r="A76" i="14"/>
  <c r="N76" i="14"/>
  <c r="S76" i="14"/>
  <c r="T76" i="14" s="1"/>
  <c r="R76" i="14"/>
  <c r="Q76" i="14"/>
  <c r="D76" i="14"/>
  <c r="U76" i="14"/>
  <c r="G76" i="14"/>
  <c r="I76" i="14"/>
  <c r="O76" i="14"/>
  <c r="F76" i="14"/>
  <c r="E76" i="14"/>
  <c r="C76" i="14"/>
  <c r="P76" i="14"/>
  <c r="B76" i="14"/>
  <c r="H76" i="14"/>
  <c r="W76" i="14"/>
  <c r="U77" i="14" l="1"/>
  <c r="Q77" i="14"/>
  <c r="R77" i="14"/>
  <c r="A77" i="14"/>
  <c r="G77" i="14"/>
  <c r="B77" i="14"/>
  <c r="W77" i="14"/>
  <c r="I77" i="14"/>
  <c r="D77" i="14"/>
  <c r="P77" i="14"/>
  <c r="N77" i="14"/>
  <c r="F77" i="14"/>
  <c r="C77" i="14" s="1"/>
  <c r="E77" i="14"/>
  <c r="H77" i="14"/>
  <c r="S77" i="14"/>
  <c r="T77" i="14" s="1"/>
  <c r="O77" i="14"/>
  <c r="V77" i="14"/>
  <c r="N78" i="14" l="1"/>
  <c r="R78" i="14"/>
  <c r="F78" i="14"/>
  <c r="C78" i="14" s="1"/>
  <c r="E78" i="14"/>
  <c r="V78" i="14"/>
  <c r="D78" i="14"/>
  <c r="H78" i="14"/>
  <c r="O78" i="14"/>
  <c r="I78" i="14"/>
  <c r="Q78" i="14"/>
  <c r="W78" i="14"/>
  <c r="S78" i="14"/>
  <c r="T78" i="14" s="1"/>
  <c r="A78" i="14"/>
  <c r="B78" i="14"/>
  <c r="P78" i="14"/>
  <c r="G78" i="14"/>
  <c r="U78" i="14"/>
  <c r="G79" i="14" l="1"/>
  <c r="R79" i="14"/>
  <c r="W79" i="14"/>
  <c r="O79" i="14"/>
  <c r="P79" i="14"/>
  <c r="E79" i="14"/>
  <c r="I79" i="14"/>
  <c r="V79" i="14"/>
  <c r="F79" i="14"/>
  <c r="C79" i="14" s="1"/>
  <c r="B79" i="14"/>
  <c r="H79" i="14"/>
  <c r="D79" i="14"/>
  <c r="A79" i="14"/>
  <c r="Q79" i="14"/>
  <c r="U79" i="14"/>
  <c r="S79" i="14"/>
  <c r="T79" i="14" s="1"/>
  <c r="N79" i="14"/>
  <c r="N80" i="14" l="1"/>
  <c r="R80" i="14"/>
  <c r="I80" i="14"/>
  <c r="H80" i="14"/>
  <c r="E80" i="14"/>
  <c r="Q80" i="14"/>
  <c r="W80" i="14"/>
  <c r="V80" i="14"/>
  <c r="B80" i="14"/>
  <c r="O80" i="14"/>
  <c r="A80" i="14"/>
  <c r="U80" i="14"/>
  <c r="G80" i="14"/>
  <c r="D80" i="14"/>
  <c r="P80" i="14"/>
  <c r="F80" i="14"/>
  <c r="C80" i="14" s="1"/>
  <c r="S80" i="14"/>
  <c r="T80" i="14" s="1"/>
  <c r="V81" i="14" l="1"/>
  <c r="N81" i="14"/>
  <c r="Q81" i="14"/>
  <c r="U81" i="14"/>
  <c r="H81" i="14"/>
  <c r="F81" i="14"/>
  <c r="C81" i="14" s="1"/>
  <c r="G81" i="14"/>
  <c r="E81" i="14"/>
  <c r="I81" i="14"/>
  <c r="A81" i="14"/>
  <c r="W81" i="14"/>
  <c r="B81" i="14"/>
  <c r="D81" i="14"/>
  <c r="P81" i="14"/>
  <c r="O81" i="14"/>
  <c r="S81" i="14"/>
  <c r="T81" i="14" s="1"/>
  <c r="R81" i="14"/>
  <c r="R82" i="14" l="1"/>
  <c r="E82" i="14"/>
  <c r="S82" i="14"/>
  <c r="T82" i="14" s="1"/>
  <c r="U82" i="14"/>
  <c r="H82" i="14"/>
  <c r="V82" i="14"/>
  <c r="Q82" i="14"/>
  <c r="N82" i="14"/>
  <c r="G82" i="14"/>
  <c r="D82" i="14"/>
  <c r="F82" i="14"/>
  <c r="C82" i="14" s="1"/>
  <c r="A82" i="14"/>
  <c r="W82" i="14"/>
  <c r="O82" i="14"/>
  <c r="B82" i="14"/>
  <c r="P82" i="14"/>
  <c r="I82" i="14"/>
  <c r="Q83" i="14" l="1"/>
  <c r="P83" i="14"/>
  <c r="R83" i="14"/>
  <c r="H83" i="14"/>
  <c r="B83" i="14"/>
  <c r="G83" i="14"/>
  <c r="S83" i="14"/>
  <c r="T83" i="14" s="1"/>
  <c r="E83" i="14"/>
  <c r="V83" i="14"/>
  <c r="I83" i="14"/>
  <c r="W83" i="14"/>
  <c r="F83" i="14"/>
  <c r="N83" i="14"/>
  <c r="A83" i="14"/>
  <c r="D83" i="14"/>
  <c r="O83" i="14"/>
  <c r="U83" i="14"/>
  <c r="C83" i="14"/>
  <c r="W84" i="14" l="1"/>
  <c r="U84" i="14"/>
  <c r="S84" i="14"/>
  <c r="T84" i="14" s="1"/>
  <c r="O84" i="14"/>
  <c r="B84" i="14"/>
  <c r="I84" i="14"/>
  <c r="V84" i="14"/>
  <c r="E84" i="14"/>
  <c r="Q84" i="14"/>
  <c r="H84" i="14"/>
  <c r="F84" i="14"/>
  <c r="C84" i="14" s="1"/>
  <c r="R84" i="14"/>
  <c r="N84" i="14"/>
  <c r="G84" i="14"/>
  <c r="D84" i="14"/>
  <c r="A84" i="14"/>
  <c r="P84" i="14"/>
  <c r="A85" i="14" l="1"/>
  <c r="W85" i="14"/>
  <c r="O85" i="14"/>
  <c r="F85" i="14"/>
  <c r="C85" i="14" s="1"/>
  <c r="R85" i="14"/>
  <c r="E85" i="14"/>
  <c r="H85" i="14"/>
  <c r="Q85" i="14"/>
  <c r="G85" i="14"/>
  <c r="V85" i="14"/>
  <c r="N85" i="14"/>
  <c r="D85" i="14"/>
  <c r="I85" i="14"/>
  <c r="B85" i="14"/>
  <c r="U85" i="14"/>
  <c r="S85" i="14"/>
  <c r="T85" i="14" s="1"/>
  <c r="P85" i="14"/>
  <c r="N86" i="14" l="1"/>
  <c r="A86" i="14"/>
  <c r="U86" i="14"/>
  <c r="R86" i="14"/>
  <c r="Q86" i="14"/>
  <c r="D86" i="14"/>
  <c r="H86" i="14"/>
  <c r="O86" i="14"/>
  <c r="B86" i="14"/>
  <c r="P86" i="14"/>
  <c r="V86" i="14"/>
  <c r="I86" i="14"/>
  <c r="F86" i="14"/>
  <c r="C86" i="14" s="1"/>
  <c r="W86" i="14"/>
  <c r="E86" i="14"/>
  <c r="S86" i="14"/>
  <c r="T86" i="14" s="1"/>
  <c r="G86" i="14"/>
  <c r="G87" i="14" l="1"/>
  <c r="D87" i="14"/>
  <c r="W87" i="14"/>
  <c r="A87" i="14"/>
  <c r="O87" i="14"/>
  <c r="S87" i="14"/>
  <c r="T87" i="14" s="1"/>
  <c r="V87" i="14"/>
  <c r="N87" i="14"/>
  <c r="P87" i="14"/>
  <c r="U87" i="14"/>
  <c r="F87" i="14"/>
  <c r="C87" i="14"/>
  <c r="E87" i="14"/>
  <c r="R87" i="14"/>
  <c r="H87" i="14"/>
  <c r="I87" i="14"/>
  <c r="Q87" i="14"/>
  <c r="B87" i="14"/>
  <c r="S88" i="14" l="1"/>
  <c r="T88" i="14" s="1"/>
  <c r="P88" i="14"/>
  <c r="I88" i="14"/>
  <c r="F88" i="14"/>
  <c r="C88" i="14" s="1"/>
  <c r="D88" i="14"/>
  <c r="H88" i="14"/>
  <c r="A88" i="14"/>
  <c r="E88" i="14"/>
  <c r="U88" i="14"/>
  <c r="W88" i="14"/>
  <c r="Q88" i="14"/>
  <c r="R88" i="14"/>
  <c r="O88" i="14"/>
  <c r="V88" i="14"/>
  <c r="B88" i="14"/>
  <c r="G88" i="14"/>
  <c r="N88" i="14"/>
  <c r="E89" i="14" l="1"/>
  <c r="S89" i="14"/>
  <c r="T89" i="14" s="1"/>
  <c r="B89" i="14"/>
  <c r="V89" i="14"/>
  <c r="I89" i="14"/>
  <c r="O89" i="14"/>
  <c r="N89" i="14"/>
  <c r="A89" i="14"/>
  <c r="D89" i="14"/>
  <c r="Q89" i="14"/>
  <c r="P89" i="14"/>
  <c r="H89" i="14"/>
  <c r="R89" i="14"/>
  <c r="U89" i="14"/>
  <c r="F89" i="14"/>
  <c r="C89" i="14" s="1"/>
  <c r="W89" i="14"/>
  <c r="G89" i="14"/>
  <c r="R90" i="14" l="1"/>
  <c r="E90" i="14"/>
  <c r="Q90" i="14"/>
  <c r="N90" i="14"/>
  <c r="G90" i="14"/>
  <c r="D90" i="14"/>
  <c r="S90" i="14"/>
  <c r="T90" i="14" s="1"/>
  <c r="P90" i="14"/>
  <c r="U90" i="14"/>
  <c r="F90" i="14"/>
  <c r="C90" i="14" s="1"/>
  <c r="A90" i="14"/>
  <c r="I90" i="14"/>
  <c r="W90" i="14"/>
  <c r="O90" i="14"/>
  <c r="B90" i="14"/>
  <c r="H90" i="14"/>
  <c r="V90" i="14"/>
  <c r="H91" i="14" l="1"/>
  <c r="Q91" i="14"/>
  <c r="D91" i="14"/>
  <c r="B91" i="14"/>
  <c r="G91" i="14"/>
  <c r="S91" i="14"/>
  <c r="T91" i="14" s="1"/>
  <c r="E91" i="14"/>
  <c r="V91" i="14"/>
  <c r="W91" i="14"/>
  <c r="O91" i="14"/>
  <c r="I91" i="14"/>
  <c r="N91" i="14"/>
  <c r="A91" i="14"/>
  <c r="P91" i="14"/>
  <c r="U91" i="14"/>
  <c r="R91" i="14"/>
  <c r="F91" i="14"/>
  <c r="C91" i="14" s="1"/>
  <c r="W92" i="14" l="1"/>
  <c r="O92" i="14"/>
  <c r="B92" i="14"/>
  <c r="D92" i="14"/>
  <c r="E92" i="14"/>
  <c r="I92" i="14"/>
  <c r="V92" i="14"/>
  <c r="Q92" i="14"/>
  <c r="N92" i="14"/>
  <c r="H92" i="14"/>
  <c r="G92" i="14"/>
  <c r="A92" i="14"/>
  <c r="P92" i="14"/>
  <c r="S92" i="14"/>
  <c r="T92" i="14" s="1"/>
  <c r="U92" i="14"/>
  <c r="F92" i="14"/>
  <c r="C92" i="14" s="1"/>
  <c r="R92" i="14"/>
  <c r="A93" i="14" l="1"/>
  <c r="W93" i="14"/>
  <c r="O93" i="14"/>
  <c r="R93" i="14"/>
  <c r="E93" i="14"/>
  <c r="N93" i="14"/>
  <c r="Q93" i="14"/>
  <c r="V93" i="14"/>
  <c r="H93" i="14"/>
  <c r="D93" i="14"/>
  <c r="B93" i="14"/>
  <c r="G93" i="14"/>
  <c r="S93" i="14"/>
  <c r="T93" i="14" s="1"/>
  <c r="P93" i="14"/>
  <c r="I93" i="14"/>
  <c r="F93" i="14"/>
  <c r="C93" i="14" s="1"/>
  <c r="U93" i="14"/>
  <c r="N94" i="14" l="1"/>
  <c r="A94" i="14"/>
  <c r="D94" i="14"/>
  <c r="U94" i="14"/>
  <c r="R94" i="14"/>
  <c r="C94" i="14"/>
  <c r="H94" i="14"/>
  <c r="W94" i="14"/>
  <c r="Q94" i="14"/>
  <c r="O94" i="14"/>
  <c r="B94" i="14"/>
  <c r="P94" i="14"/>
  <c r="E94" i="14"/>
  <c r="V94" i="14"/>
  <c r="I94" i="14"/>
  <c r="F94" i="14"/>
  <c r="S94" i="14"/>
  <c r="T94" i="14" s="1"/>
  <c r="G94" i="14"/>
  <c r="G95" i="14" l="1"/>
  <c r="D95" i="14"/>
  <c r="P95" i="14"/>
  <c r="U95" i="14"/>
  <c r="H95" i="14"/>
  <c r="F95" i="14"/>
  <c r="C95" i="14" s="1"/>
  <c r="W95" i="14"/>
  <c r="O95" i="14"/>
  <c r="I95" i="14"/>
  <c r="A95" i="14"/>
  <c r="R95" i="14"/>
  <c r="E95" i="14"/>
  <c r="S95" i="14"/>
  <c r="T95" i="14" s="1"/>
  <c r="V95" i="14"/>
  <c r="Q95" i="14"/>
  <c r="N95" i="14"/>
  <c r="B95" i="14"/>
  <c r="S96" i="14" l="1"/>
  <c r="T96" i="14" s="1"/>
  <c r="P96" i="14"/>
  <c r="I96" i="14"/>
  <c r="F96" i="14"/>
  <c r="C96" i="14" s="1"/>
  <c r="A96" i="14"/>
  <c r="E96" i="14"/>
  <c r="U96" i="14"/>
  <c r="W96" i="14"/>
  <c r="Q96" i="14"/>
  <c r="D96" i="14"/>
  <c r="R96" i="14"/>
  <c r="H96" i="14"/>
  <c r="V96" i="14"/>
  <c r="O96" i="14"/>
  <c r="B96" i="14"/>
  <c r="G96" i="14"/>
  <c r="N96" i="14"/>
  <c r="E97" i="14" l="1"/>
  <c r="S97" i="14"/>
  <c r="T97" i="14" s="1"/>
  <c r="V97" i="14"/>
  <c r="I97" i="14"/>
  <c r="F97" i="14"/>
  <c r="C97" i="14" s="1"/>
  <c r="W97" i="14"/>
  <c r="G97" i="14"/>
  <c r="N97" i="14"/>
  <c r="A97" i="14"/>
  <c r="P97" i="14"/>
  <c r="H97" i="14"/>
  <c r="D97" i="14"/>
  <c r="Q97" i="14"/>
  <c r="U97" i="14"/>
  <c r="O97" i="14"/>
  <c r="B97" i="14"/>
  <c r="R97" i="14"/>
  <c r="R98" i="14" l="1"/>
  <c r="E98" i="14"/>
  <c r="H98" i="14"/>
  <c r="V98" i="14"/>
  <c r="F98" i="14"/>
  <c r="C98" i="14" s="1"/>
  <c r="A98" i="14"/>
  <c r="Q98" i="14"/>
  <c r="N98" i="14"/>
  <c r="G98" i="14"/>
  <c r="S98" i="14"/>
  <c r="T98" i="14" s="1"/>
  <c r="U98" i="14"/>
  <c r="D98" i="14"/>
  <c r="P98" i="14"/>
  <c r="I98" i="14"/>
  <c r="W98" i="14"/>
  <c r="O98" i="14"/>
  <c r="B98" i="14"/>
  <c r="H99" i="14" l="1"/>
  <c r="B99" i="14"/>
  <c r="G99" i="14"/>
  <c r="V99" i="14"/>
  <c r="W99" i="14"/>
  <c r="S99" i="14"/>
  <c r="T99" i="14" s="1"/>
  <c r="E99" i="14"/>
  <c r="I99" i="14"/>
  <c r="D99" i="14"/>
  <c r="N99" i="14"/>
  <c r="A99" i="14"/>
  <c r="P99" i="14"/>
  <c r="O99" i="14"/>
  <c r="U99" i="14"/>
  <c r="R99" i="14"/>
  <c r="F99" i="14"/>
  <c r="C99" i="14" s="1"/>
  <c r="Q99" i="14"/>
  <c r="W100" i="14" l="1"/>
  <c r="O100" i="14"/>
  <c r="B100" i="14"/>
  <c r="D100" i="14"/>
  <c r="A100" i="14"/>
  <c r="P100" i="14"/>
  <c r="U100" i="14"/>
  <c r="E100" i="14"/>
  <c r="I100" i="14"/>
  <c r="V100" i="14"/>
  <c r="H100" i="14"/>
  <c r="R100" i="14"/>
  <c r="N100" i="14"/>
  <c r="S100" i="14"/>
  <c r="T100" i="14" s="1"/>
  <c r="Q100" i="14"/>
  <c r="G100" i="14"/>
  <c r="F100" i="14"/>
  <c r="C100" i="14" s="1"/>
  <c r="A101" i="14" l="1"/>
  <c r="W101" i="14"/>
  <c r="O101" i="14"/>
  <c r="E101" i="14"/>
  <c r="D101" i="14"/>
  <c r="G101" i="14"/>
  <c r="S101" i="14"/>
  <c r="T101" i="14" s="1"/>
  <c r="V101" i="14"/>
  <c r="F101" i="14"/>
  <c r="C101" i="14" s="1"/>
  <c r="R101" i="14"/>
  <c r="N101" i="14"/>
  <c r="Q101" i="14"/>
  <c r="H101" i="14"/>
  <c r="B101" i="14"/>
  <c r="P101" i="14"/>
  <c r="I101" i="14"/>
  <c r="U101" i="14"/>
  <c r="N102" i="14" l="1"/>
  <c r="A102" i="14"/>
  <c r="R102" i="14"/>
  <c r="H102" i="14"/>
  <c r="W102" i="14"/>
  <c r="O102" i="14"/>
  <c r="P102" i="14"/>
  <c r="S102" i="14"/>
  <c r="T102" i="14" s="1"/>
  <c r="I102" i="14"/>
  <c r="D102" i="14"/>
  <c r="B102" i="14"/>
  <c r="E102" i="14"/>
  <c r="U102" i="14"/>
  <c r="G102" i="14"/>
  <c r="F102" i="14"/>
  <c r="C102" i="14" s="1"/>
  <c r="Q102" i="14"/>
  <c r="V102" i="14"/>
  <c r="G103" i="14" l="1"/>
  <c r="D103" i="14"/>
  <c r="P103" i="14"/>
  <c r="F103" i="14"/>
  <c r="C103" i="14" s="1"/>
  <c r="W103" i="14"/>
  <c r="A103" i="14"/>
  <c r="U103" i="14"/>
  <c r="V103" i="14"/>
  <c r="R103" i="14"/>
  <c r="S103" i="14"/>
  <c r="T103" i="14" s="1"/>
  <c r="I103" i="14"/>
  <c r="B103" i="14"/>
  <c r="O103" i="14"/>
  <c r="E103" i="14"/>
  <c r="H103" i="14"/>
  <c r="N103" i="14"/>
  <c r="Q103" i="14"/>
  <c r="S104" i="14" l="1"/>
  <c r="T104" i="14" s="1"/>
  <c r="P104" i="14"/>
  <c r="A104" i="14"/>
  <c r="U104" i="14"/>
  <c r="W104" i="14"/>
  <c r="O104" i="14"/>
  <c r="G104" i="14"/>
  <c r="I104" i="14"/>
  <c r="F104" i="14"/>
  <c r="C104" i="14" s="1"/>
  <c r="E104" i="14"/>
  <c r="D104" i="14"/>
  <c r="R104" i="14"/>
  <c r="H104" i="14"/>
  <c r="V104" i="14"/>
  <c r="Q104" i="14"/>
  <c r="B104" i="14"/>
  <c r="N104" i="14"/>
  <c r="E105" i="14" l="1"/>
  <c r="S105" i="14"/>
  <c r="T105" i="14" s="1"/>
  <c r="V105" i="14"/>
  <c r="I105" i="14"/>
  <c r="A105" i="14"/>
  <c r="Q105" i="14"/>
  <c r="H105" i="14"/>
  <c r="F105" i="14"/>
  <c r="C105" i="14" s="1"/>
  <c r="B105" i="14"/>
  <c r="D105" i="14"/>
  <c r="P105" i="14"/>
  <c r="G105" i="14"/>
  <c r="R105" i="14"/>
  <c r="N105" i="14"/>
  <c r="U105" i="14"/>
  <c r="W105" i="14"/>
  <c r="O105" i="14"/>
  <c r="R106" i="14" l="1"/>
  <c r="E106" i="14"/>
  <c r="H106" i="14"/>
  <c r="V106" i="14"/>
  <c r="S106" i="14"/>
  <c r="T106" i="14" s="1"/>
  <c r="U106" i="14"/>
  <c r="I106" i="14"/>
  <c r="O106" i="14"/>
  <c r="B106" i="14"/>
  <c r="N106" i="14"/>
  <c r="Q106" i="14"/>
  <c r="G106" i="14"/>
  <c r="D106" i="14"/>
  <c r="P106" i="14"/>
  <c r="F106" i="14"/>
  <c r="C106" i="14" s="1"/>
  <c r="W106" i="14"/>
  <c r="A106" i="14"/>
  <c r="H107" i="14" l="1"/>
  <c r="Q107" i="14"/>
  <c r="B107" i="14"/>
  <c r="G107" i="14"/>
  <c r="A107" i="14"/>
  <c r="O107" i="14"/>
  <c r="S107" i="14"/>
  <c r="T107" i="14" s="1"/>
  <c r="U107" i="14"/>
  <c r="E107" i="14"/>
  <c r="I107" i="14"/>
  <c r="R107" i="14"/>
  <c r="W107" i="14"/>
  <c r="N107" i="14"/>
  <c r="D107" i="14"/>
  <c r="V107" i="14"/>
  <c r="P107" i="14"/>
  <c r="F107" i="14"/>
  <c r="C107" i="14" s="1"/>
  <c r="W108" i="14" l="1"/>
  <c r="O108" i="14"/>
  <c r="N108" i="14"/>
  <c r="B108" i="14"/>
  <c r="I108" i="14"/>
  <c r="G108" i="14"/>
  <c r="U108" i="14"/>
  <c r="F108" i="14"/>
  <c r="E108" i="14"/>
  <c r="P108" i="14"/>
  <c r="V108" i="14"/>
  <c r="H108" i="14"/>
  <c r="D108" i="14"/>
  <c r="Q108" i="14"/>
  <c r="A108" i="14"/>
  <c r="S108" i="14"/>
  <c r="T108" i="14" s="1"/>
  <c r="R108" i="14"/>
  <c r="C108" i="14"/>
  <c r="A109" i="14" l="1"/>
  <c r="W109" i="14"/>
  <c r="O109" i="14"/>
  <c r="R109" i="14"/>
  <c r="H109" i="14"/>
  <c r="U109" i="14"/>
  <c r="V109" i="14"/>
  <c r="E109" i="14"/>
  <c r="N109" i="14"/>
  <c r="Q109" i="14"/>
  <c r="B109" i="14"/>
  <c r="G109" i="14"/>
  <c r="S109" i="14"/>
  <c r="T109" i="14" s="1"/>
  <c r="F109" i="14"/>
  <c r="C109" i="14" s="1"/>
  <c r="D109" i="14"/>
  <c r="I109" i="14"/>
  <c r="P109" i="14"/>
  <c r="N110" i="14" l="1"/>
  <c r="A110" i="14"/>
  <c r="U110" i="14"/>
  <c r="H110" i="14"/>
  <c r="Q110" i="14"/>
  <c r="B110" i="14"/>
  <c r="D110" i="14"/>
  <c r="O110" i="14"/>
  <c r="E110" i="14"/>
  <c r="G110" i="14"/>
  <c r="R110" i="14"/>
  <c r="V110" i="14"/>
  <c r="W110" i="14"/>
  <c r="P110" i="14"/>
  <c r="S110" i="14"/>
  <c r="T110" i="14" s="1"/>
  <c r="I110" i="14"/>
  <c r="F110" i="14"/>
  <c r="C110" i="14" s="1"/>
  <c r="G111" i="14" l="1"/>
  <c r="D111" i="14"/>
  <c r="W111" i="14"/>
  <c r="S111" i="14"/>
  <c r="T111" i="14" s="1"/>
  <c r="H111" i="14"/>
  <c r="I111" i="14"/>
  <c r="B111" i="14"/>
  <c r="P111" i="14"/>
  <c r="U111" i="14"/>
  <c r="O111" i="14"/>
  <c r="F111" i="14"/>
  <c r="C111" i="14" s="1"/>
  <c r="R111" i="14"/>
  <c r="V111" i="14"/>
  <c r="Q111" i="14"/>
  <c r="A111" i="14"/>
  <c r="E111" i="14"/>
  <c r="N111" i="14"/>
  <c r="S112" i="14" l="1"/>
  <c r="T112" i="14" s="1"/>
  <c r="P112" i="14"/>
  <c r="I112" i="14"/>
  <c r="F112" i="14"/>
  <c r="C112" i="14" s="1"/>
  <c r="B112" i="14"/>
  <c r="E112" i="14"/>
  <c r="W112" i="14"/>
  <c r="H112" i="14"/>
  <c r="O112" i="14"/>
  <c r="N112" i="14"/>
  <c r="A112" i="14"/>
  <c r="D112" i="14"/>
  <c r="R112" i="14"/>
  <c r="U112" i="14"/>
  <c r="V112" i="14"/>
  <c r="Q112" i="14"/>
  <c r="G112" i="14"/>
  <c r="E113" i="14" l="1"/>
  <c r="S113" i="14"/>
  <c r="T113" i="14" s="1"/>
  <c r="A113" i="14"/>
  <c r="Q113" i="14"/>
  <c r="U113" i="14"/>
  <c r="V113" i="14"/>
  <c r="I113" i="14"/>
  <c r="N113" i="14"/>
  <c r="D113" i="14"/>
  <c r="P113" i="14"/>
  <c r="H113" i="14"/>
  <c r="G113" i="14"/>
  <c r="R113" i="14"/>
  <c r="F113" i="14"/>
  <c r="C113" i="14" s="1"/>
  <c r="O113" i="14"/>
  <c r="W113" i="14"/>
  <c r="B113" i="14"/>
  <c r="R114" i="14" l="1"/>
  <c r="E114" i="14"/>
  <c r="H114" i="14"/>
  <c r="V114" i="14"/>
  <c r="D114" i="14"/>
  <c r="P114" i="14"/>
  <c r="B114" i="14"/>
  <c r="N114" i="14"/>
  <c r="A114" i="14"/>
  <c r="Q114" i="14"/>
  <c r="S114" i="14"/>
  <c r="T114" i="14" s="1"/>
  <c r="U114" i="14"/>
  <c r="F114" i="14"/>
  <c r="C114" i="14" s="1"/>
  <c r="G114" i="14"/>
  <c r="I114" i="14"/>
  <c r="W114" i="14"/>
  <c r="O114" i="14"/>
  <c r="H115" i="14" l="1"/>
  <c r="Q115" i="14"/>
  <c r="B115" i="14"/>
  <c r="S115" i="14"/>
  <c r="T115" i="14" s="1"/>
  <c r="I115" i="14"/>
  <c r="N115" i="14"/>
  <c r="P115" i="14"/>
  <c r="E115" i="14"/>
  <c r="V115" i="14"/>
  <c r="G115" i="14"/>
  <c r="D115" i="14"/>
  <c r="O115" i="14"/>
  <c r="F115" i="14"/>
  <c r="C115" i="14" s="1"/>
  <c r="A115" i="14"/>
  <c r="W115" i="14"/>
  <c r="R115" i="14"/>
  <c r="U115" i="14"/>
  <c r="W116" i="14" l="1"/>
  <c r="E116" i="14"/>
  <c r="O116" i="14"/>
  <c r="B116" i="14"/>
  <c r="I116" i="14"/>
  <c r="V116" i="14"/>
  <c r="N116" i="14"/>
  <c r="G116" i="14"/>
  <c r="P116" i="14"/>
  <c r="Q116" i="14"/>
  <c r="H116" i="14"/>
  <c r="D116" i="14"/>
  <c r="A116" i="14"/>
  <c r="U116" i="14"/>
  <c r="F116" i="14"/>
  <c r="S116" i="14"/>
  <c r="T116" i="14" s="1"/>
  <c r="C116" i="14"/>
  <c r="R116" i="14"/>
  <c r="A117" i="14" l="1"/>
  <c r="W117" i="14"/>
  <c r="D117" i="14"/>
  <c r="G117" i="14"/>
  <c r="S117" i="14"/>
  <c r="T117" i="14" s="1"/>
  <c r="V117" i="14"/>
  <c r="U117" i="14"/>
  <c r="O117" i="14"/>
  <c r="R117" i="14"/>
  <c r="E117" i="14"/>
  <c r="H117" i="14"/>
  <c r="N117" i="14"/>
  <c r="F117" i="14"/>
  <c r="C117" i="14" s="1"/>
  <c r="Q117" i="14"/>
  <c r="B117" i="14"/>
  <c r="P117" i="14"/>
  <c r="I117" i="14"/>
  <c r="N118" i="14" l="1"/>
  <c r="A118" i="14"/>
  <c r="D118" i="14"/>
  <c r="W118" i="14"/>
  <c r="R118" i="14"/>
  <c r="H118" i="14"/>
  <c r="E118" i="14"/>
  <c r="V118" i="14"/>
  <c r="U118" i="14"/>
  <c r="O118" i="14"/>
  <c r="B118" i="14"/>
  <c r="S118" i="14"/>
  <c r="T118" i="14" s="1"/>
  <c r="Q118" i="14"/>
  <c r="P118" i="14"/>
  <c r="G118" i="14"/>
  <c r="F118" i="14"/>
  <c r="C118" i="14" s="1"/>
  <c r="I118" i="14"/>
  <c r="G119" i="14" l="1"/>
  <c r="D119" i="14"/>
  <c r="U119" i="14"/>
  <c r="F119" i="14"/>
  <c r="C119" i="14" s="1"/>
  <c r="W119" i="14"/>
  <c r="A119" i="14"/>
  <c r="P119" i="14"/>
  <c r="R119" i="14"/>
  <c r="O119" i="14"/>
  <c r="N119" i="14"/>
  <c r="E119" i="14"/>
  <c r="S119" i="14"/>
  <c r="T119" i="14" s="1"/>
  <c r="V119" i="14"/>
  <c r="I119" i="14"/>
  <c r="Q119" i="14"/>
  <c r="H119" i="14"/>
  <c r="B119" i="14"/>
  <c r="S120" i="14" l="1"/>
  <c r="T120" i="14" s="1"/>
  <c r="P120" i="14"/>
  <c r="I120" i="14"/>
  <c r="F120" i="14"/>
  <c r="C120" i="14" s="1"/>
  <c r="A120" i="14"/>
  <c r="E120" i="14"/>
  <c r="D120" i="14"/>
  <c r="B120" i="14"/>
  <c r="H120" i="14"/>
  <c r="Q120" i="14"/>
  <c r="N120" i="14"/>
  <c r="U120" i="14"/>
  <c r="W120" i="14"/>
  <c r="V120" i="14"/>
  <c r="O120" i="14"/>
  <c r="R120" i="14"/>
  <c r="G120" i="14"/>
  <c r="E121" i="14" l="1"/>
  <c r="S121" i="14"/>
  <c r="T121" i="14" s="1"/>
  <c r="V121" i="14"/>
  <c r="I121" i="14"/>
  <c r="N121" i="14"/>
  <c r="A121" i="14"/>
  <c r="D121" i="14"/>
  <c r="G121" i="14"/>
  <c r="H121" i="14"/>
  <c r="B121" i="14"/>
  <c r="Q121" i="14"/>
  <c r="U121" i="14"/>
  <c r="P121" i="14"/>
  <c r="F121" i="14"/>
  <c r="C121" i="14" s="1"/>
  <c r="W121" i="14"/>
  <c r="R121" i="14"/>
  <c r="O121" i="14"/>
  <c r="R122" i="14" l="1"/>
  <c r="E122" i="14"/>
  <c r="Q122" i="14"/>
  <c r="G122" i="14"/>
  <c r="W122" i="14"/>
  <c r="B122" i="14"/>
  <c r="H122" i="14"/>
  <c r="V122" i="14"/>
  <c r="N122" i="14"/>
  <c r="D122" i="14"/>
  <c r="S122" i="14"/>
  <c r="T122" i="14" s="1"/>
  <c r="U122" i="14"/>
  <c r="I122" i="14"/>
  <c r="F122" i="14"/>
  <c r="C122" i="14" s="1"/>
  <c r="A122" i="14"/>
  <c r="P122" i="14"/>
  <c r="O122" i="14"/>
  <c r="H123" i="14" l="1"/>
  <c r="Q123" i="14"/>
  <c r="B123" i="14"/>
  <c r="W123" i="14"/>
  <c r="N123" i="14"/>
  <c r="G123" i="14"/>
  <c r="S123" i="14"/>
  <c r="T123" i="14" s="1"/>
  <c r="E123" i="14"/>
  <c r="D123" i="14"/>
  <c r="U123" i="14"/>
  <c r="V123" i="14"/>
  <c r="R123" i="14"/>
  <c r="I123" i="14"/>
  <c r="P123" i="14"/>
  <c r="A123" i="14"/>
  <c r="O123" i="14"/>
  <c r="F123" i="14"/>
  <c r="C123" i="14" s="1"/>
  <c r="W124" i="14" l="1"/>
  <c r="O124" i="14"/>
  <c r="B124" i="14"/>
  <c r="Q124" i="14"/>
  <c r="H124" i="14"/>
  <c r="G124" i="14"/>
  <c r="D124" i="14"/>
  <c r="A124" i="14"/>
  <c r="I124" i="14"/>
  <c r="N124" i="14"/>
  <c r="F124" i="14"/>
  <c r="C124" i="14" s="1"/>
  <c r="E124" i="14"/>
  <c r="V124" i="14"/>
  <c r="U124" i="14"/>
  <c r="S124" i="14"/>
  <c r="T124" i="14" s="1"/>
  <c r="R124" i="14"/>
  <c r="P124" i="14"/>
  <c r="A125" i="14" l="1"/>
  <c r="W125" i="14"/>
  <c r="Q125" i="14"/>
  <c r="B125" i="14"/>
  <c r="O125" i="14"/>
  <c r="R125" i="14"/>
  <c r="E125" i="14"/>
  <c r="H125" i="14"/>
  <c r="G125" i="14"/>
  <c r="N125" i="14"/>
  <c r="D125" i="14"/>
  <c r="S125" i="14"/>
  <c r="T125" i="14" s="1"/>
  <c r="V125" i="14"/>
  <c r="F125" i="14"/>
  <c r="C125" i="14" s="1"/>
  <c r="P125" i="14"/>
  <c r="U125" i="14"/>
  <c r="I125" i="14"/>
  <c r="N126" i="14" l="1"/>
  <c r="A126" i="14"/>
  <c r="D126" i="14"/>
  <c r="I126" i="14"/>
  <c r="R126" i="14"/>
  <c r="H126" i="14"/>
  <c r="W126" i="14"/>
  <c r="Q126" i="14"/>
  <c r="O126" i="14"/>
  <c r="P126" i="14"/>
  <c r="G126" i="14"/>
  <c r="V126" i="14"/>
  <c r="U126" i="14"/>
  <c r="B126" i="14"/>
  <c r="S126" i="14"/>
  <c r="T126" i="14" s="1"/>
  <c r="E126" i="14"/>
  <c r="F126" i="14"/>
  <c r="C126" i="14" s="1"/>
  <c r="G127" i="14" l="1"/>
  <c r="D127" i="14"/>
  <c r="A127" i="14"/>
  <c r="O127" i="14"/>
  <c r="R127" i="14"/>
  <c r="S127" i="14"/>
  <c r="T127" i="14" s="1"/>
  <c r="I127" i="14"/>
  <c r="Q127" i="14"/>
  <c r="P127" i="14"/>
  <c r="U127" i="14"/>
  <c r="F127" i="14"/>
  <c r="C127" i="14" s="1"/>
  <c r="W127" i="14"/>
  <c r="E127" i="14"/>
  <c r="V127" i="14"/>
  <c r="B127" i="14"/>
  <c r="H127" i="14"/>
  <c r="N127" i="14"/>
  <c r="S128" i="14" l="1"/>
  <c r="T128" i="14" s="1"/>
  <c r="P128" i="14"/>
  <c r="I128" i="14"/>
  <c r="F128" i="14"/>
  <c r="C128" i="14" s="1"/>
  <c r="D128" i="14"/>
  <c r="U128" i="14"/>
  <c r="R128" i="14"/>
  <c r="W128" i="14"/>
  <c r="H128" i="14"/>
  <c r="A128" i="14"/>
  <c r="O128" i="14"/>
  <c r="E128" i="14"/>
  <c r="V128" i="14"/>
  <c r="Q128" i="14"/>
  <c r="B128" i="14"/>
  <c r="N128" i="14"/>
  <c r="G128" i="14"/>
  <c r="E129" i="14" l="1"/>
  <c r="S129" i="14"/>
  <c r="T129" i="14" s="1"/>
  <c r="V129" i="14"/>
  <c r="I129" i="14"/>
  <c r="N129" i="14"/>
  <c r="A129" i="14"/>
  <c r="D129" i="14"/>
  <c r="P129" i="14"/>
  <c r="H129" i="14"/>
  <c r="F129" i="14"/>
  <c r="C129" i="14" s="1"/>
  <c r="Q129" i="14"/>
  <c r="U129" i="14"/>
  <c r="B129" i="14"/>
  <c r="O129" i="14"/>
  <c r="W129" i="14"/>
  <c r="R129" i="14"/>
  <c r="G129" i="14"/>
  <c r="R130" i="14" l="1"/>
  <c r="E130" i="14"/>
  <c r="N130" i="14"/>
  <c r="G130" i="14"/>
  <c r="W130" i="14"/>
  <c r="O130" i="14"/>
  <c r="H130" i="14"/>
  <c r="V130" i="14"/>
  <c r="Q130" i="14"/>
  <c r="P130" i="14"/>
  <c r="U130" i="14"/>
  <c r="F130" i="14"/>
  <c r="A130" i="14"/>
  <c r="D130" i="14"/>
  <c r="S130" i="14"/>
  <c r="T130" i="14" s="1"/>
  <c r="I130" i="14"/>
  <c r="C130" i="14"/>
  <c r="B130" i="14"/>
  <c r="H131" i="14" l="1"/>
  <c r="G131" i="14"/>
  <c r="S131" i="14"/>
  <c r="T131" i="14" s="1"/>
  <c r="D131" i="14"/>
  <c r="R131" i="14"/>
  <c r="Q131" i="14"/>
  <c r="I131" i="14"/>
  <c r="N131" i="14"/>
  <c r="B131" i="14"/>
  <c r="E131" i="14"/>
  <c r="W131" i="14"/>
  <c r="A131" i="14"/>
  <c r="V131" i="14"/>
  <c r="P131" i="14"/>
  <c r="O131" i="14"/>
  <c r="U131" i="14"/>
  <c r="F131" i="14"/>
  <c r="C131" i="14" s="1"/>
  <c r="W132" i="14" l="1"/>
  <c r="O132" i="14"/>
  <c r="B132" i="14"/>
  <c r="E132" i="14"/>
  <c r="I132" i="14"/>
  <c r="H132" i="14"/>
  <c r="G132" i="14"/>
  <c r="Q132" i="14"/>
  <c r="A132" i="14"/>
  <c r="U132" i="14"/>
  <c r="F132" i="14"/>
  <c r="C132" i="14" s="1"/>
  <c r="N132" i="14"/>
  <c r="D132" i="14"/>
  <c r="P132" i="14"/>
  <c r="V132" i="14"/>
  <c r="R132" i="14"/>
  <c r="S132" i="14"/>
  <c r="T132" i="14" s="1"/>
  <c r="A133" i="14" l="1"/>
  <c r="W133" i="14"/>
  <c r="R133" i="14"/>
  <c r="E133" i="14"/>
  <c r="N133" i="14"/>
  <c r="G133" i="14"/>
  <c r="S133" i="14"/>
  <c r="T133" i="14" s="1"/>
  <c r="O133" i="14"/>
  <c r="I133" i="14"/>
  <c r="B133" i="14"/>
  <c r="P133" i="14"/>
  <c r="F133" i="14"/>
  <c r="C133" i="14" s="1"/>
  <c r="H133" i="14"/>
  <c r="Q133" i="14"/>
  <c r="D133" i="14"/>
  <c r="V133" i="14"/>
  <c r="U133" i="14"/>
  <c r="N134" i="14" l="1"/>
  <c r="A134" i="14"/>
  <c r="H134" i="14"/>
  <c r="D134" i="14"/>
  <c r="U134" i="14"/>
  <c r="R134" i="14"/>
  <c r="W134" i="14"/>
  <c r="O134" i="14"/>
  <c r="B134" i="14"/>
  <c r="G134" i="14"/>
  <c r="F134" i="14"/>
  <c r="C134" i="14" s="1"/>
  <c r="P134" i="14"/>
  <c r="S134" i="14"/>
  <c r="T134" i="14" s="1"/>
  <c r="I134" i="14"/>
  <c r="Q134" i="14"/>
  <c r="E134" i="14"/>
  <c r="V134" i="14"/>
  <c r="G135" i="14" l="1"/>
  <c r="D135" i="14"/>
  <c r="P135" i="14"/>
  <c r="U135" i="14"/>
  <c r="E135" i="14"/>
  <c r="I135" i="14"/>
  <c r="N135" i="14"/>
  <c r="F135" i="14"/>
  <c r="C135" i="14" s="1"/>
  <c r="A135" i="14"/>
  <c r="R135" i="14"/>
  <c r="S135" i="14"/>
  <c r="T135" i="14" s="1"/>
  <c r="H135" i="14"/>
  <c r="W135" i="14"/>
  <c r="O135" i="14"/>
  <c r="Q135" i="14"/>
  <c r="B135" i="14"/>
  <c r="V135" i="14"/>
  <c r="S136" i="14" l="1"/>
  <c r="T136" i="14" s="1"/>
  <c r="P136" i="14"/>
  <c r="A136" i="14"/>
  <c r="E136" i="14"/>
  <c r="G136" i="14"/>
  <c r="N136" i="14"/>
  <c r="I136" i="14"/>
  <c r="F136" i="14"/>
  <c r="B136" i="14"/>
  <c r="D136" i="14"/>
  <c r="U136" i="14"/>
  <c r="W136" i="14"/>
  <c r="C136" i="14"/>
  <c r="H136" i="14"/>
  <c r="R136" i="14"/>
  <c r="V136" i="14"/>
  <c r="Q136" i="14"/>
  <c r="O136" i="14"/>
  <c r="E137" i="14" l="1"/>
  <c r="S137" i="14"/>
  <c r="T137" i="14" s="1"/>
  <c r="V137" i="14"/>
  <c r="I137" i="14"/>
  <c r="N137" i="14"/>
  <c r="A137" i="14"/>
  <c r="F137" i="14"/>
  <c r="C137" i="14" s="1"/>
  <c r="W137" i="14"/>
  <c r="O137" i="14"/>
  <c r="Q137" i="14"/>
  <c r="B137" i="14"/>
  <c r="P137" i="14"/>
  <c r="D137" i="14"/>
  <c r="U137" i="14"/>
  <c r="R137" i="14"/>
  <c r="H137" i="14"/>
  <c r="G137" i="14"/>
  <c r="R138" i="14" l="1"/>
  <c r="E138" i="14"/>
  <c r="H138" i="14"/>
  <c r="V138" i="14"/>
  <c r="D138" i="14"/>
  <c r="U138" i="14"/>
  <c r="F138" i="14"/>
  <c r="C138" i="14" s="1"/>
  <c r="G138" i="14"/>
  <c r="S138" i="14"/>
  <c r="T138" i="14" s="1"/>
  <c r="Q138" i="14"/>
  <c r="N138" i="14"/>
  <c r="P138" i="14"/>
  <c r="I138" i="14"/>
  <c r="A138" i="14"/>
  <c r="B138" i="14"/>
  <c r="W138" i="14"/>
  <c r="O138" i="14"/>
  <c r="H139" i="14" l="1"/>
  <c r="Q139" i="14"/>
  <c r="G139" i="14"/>
  <c r="W139" i="14"/>
  <c r="N139" i="14"/>
  <c r="B139" i="14"/>
  <c r="S139" i="14"/>
  <c r="T139" i="14" s="1"/>
  <c r="V139" i="14"/>
  <c r="R139" i="14"/>
  <c r="E139" i="14"/>
  <c r="A139" i="14"/>
  <c r="D139" i="14"/>
  <c r="O139" i="14"/>
  <c r="U139" i="14"/>
  <c r="I139" i="14"/>
  <c r="P139" i="14"/>
  <c r="F139" i="14"/>
  <c r="C139" i="14" s="1"/>
  <c r="W140" i="14" l="1"/>
  <c r="O140" i="14"/>
  <c r="B140" i="14"/>
  <c r="Q140" i="14"/>
  <c r="G140" i="14"/>
  <c r="P140" i="14"/>
  <c r="E140" i="14"/>
  <c r="H140" i="14"/>
  <c r="D140" i="14"/>
  <c r="I140" i="14"/>
  <c r="V140" i="14"/>
  <c r="S140" i="14"/>
  <c r="T140" i="14" s="1"/>
  <c r="R140" i="14"/>
  <c r="N140" i="14"/>
  <c r="A140" i="14"/>
  <c r="U140" i="14"/>
  <c r="F140" i="14"/>
  <c r="C140" i="14" s="1"/>
  <c r="A141" i="14" l="1"/>
  <c r="W141" i="14"/>
  <c r="O141" i="14"/>
  <c r="E141" i="14"/>
  <c r="H141" i="14"/>
  <c r="N141" i="14"/>
  <c r="Q141" i="14"/>
  <c r="B141" i="14"/>
  <c r="P141" i="14"/>
  <c r="I141" i="14"/>
  <c r="U141" i="14"/>
  <c r="R141" i="14"/>
  <c r="G141" i="14"/>
  <c r="S141" i="14"/>
  <c r="T141" i="14" s="1"/>
  <c r="D141" i="14"/>
  <c r="V141" i="14"/>
  <c r="F141" i="14"/>
  <c r="C141" i="14" s="1"/>
  <c r="N142" i="14" l="1"/>
  <c r="A142" i="14"/>
  <c r="U142" i="14"/>
  <c r="R142" i="14"/>
  <c r="W142" i="14"/>
  <c r="D142" i="14"/>
  <c r="O142" i="14"/>
  <c r="S142" i="14"/>
  <c r="T142" i="14" s="1"/>
  <c r="I142" i="14"/>
  <c r="E142" i="14"/>
  <c r="H142" i="14"/>
  <c r="Q142" i="14"/>
  <c r="B142" i="14"/>
  <c r="P142" i="14"/>
  <c r="G142" i="14"/>
  <c r="V142" i="14"/>
  <c r="F142" i="14"/>
  <c r="C142" i="14" s="1"/>
  <c r="G143" i="14" l="1"/>
  <c r="D143" i="14"/>
  <c r="W143" i="14"/>
  <c r="A143" i="14"/>
  <c r="S143" i="14"/>
  <c r="T143" i="14" s="1"/>
  <c r="V143" i="14"/>
  <c r="N143" i="14"/>
  <c r="P143" i="14"/>
  <c r="U143" i="14"/>
  <c r="F143" i="14"/>
  <c r="C143" i="14" s="1"/>
  <c r="R143" i="14"/>
  <c r="H143" i="14"/>
  <c r="I143" i="14"/>
  <c r="Q143" i="14"/>
  <c r="O143" i="14"/>
  <c r="E143" i="14"/>
  <c r="B143" i="14"/>
  <c r="S144" i="14" l="1"/>
  <c r="T144" i="14" s="1"/>
  <c r="P144" i="14"/>
  <c r="F144" i="14"/>
  <c r="C144" i="14" s="1"/>
  <c r="I144" i="14"/>
  <c r="E144" i="14"/>
  <c r="A144" i="14"/>
  <c r="U144" i="14"/>
  <c r="W144" i="14"/>
  <c r="H144" i="14"/>
  <c r="D144" i="14"/>
  <c r="R144" i="14"/>
  <c r="V144" i="14"/>
  <c r="O144" i="14"/>
  <c r="B144" i="14"/>
  <c r="G144" i="14"/>
  <c r="Q144" i="14"/>
  <c r="N144" i="14"/>
  <c r="E145" i="14" l="1"/>
  <c r="S145" i="14"/>
  <c r="T145" i="14" s="1"/>
  <c r="V145" i="14"/>
  <c r="I145" i="14"/>
  <c r="A145" i="14"/>
  <c r="D145" i="14"/>
  <c r="Q145" i="14"/>
  <c r="P145" i="14"/>
  <c r="H145" i="14"/>
  <c r="W145" i="14"/>
  <c r="B145" i="14"/>
  <c r="N145" i="14"/>
  <c r="F145" i="14"/>
  <c r="C145" i="14" s="1"/>
  <c r="U145" i="14"/>
  <c r="G145" i="14"/>
  <c r="O145" i="14"/>
  <c r="R145" i="14"/>
  <c r="R146" i="14" l="1"/>
  <c r="E146" i="14"/>
  <c r="H146" i="14"/>
  <c r="V146" i="14"/>
  <c r="S146" i="14"/>
  <c r="T146" i="14" s="1"/>
  <c r="I146" i="14"/>
  <c r="G146" i="14"/>
  <c r="W146" i="14"/>
  <c r="Q146" i="14"/>
  <c r="N146" i="14"/>
  <c r="D146" i="14"/>
  <c r="P146" i="14"/>
  <c r="A146" i="14"/>
  <c r="O146" i="14"/>
  <c r="B146" i="14"/>
  <c r="U146" i="14"/>
  <c r="F146" i="14"/>
  <c r="C146" i="14"/>
  <c r="H147" i="14" l="1"/>
  <c r="G147" i="14"/>
  <c r="E147" i="14"/>
  <c r="I147" i="14"/>
  <c r="N147" i="14"/>
  <c r="Q147" i="14"/>
  <c r="S147" i="14"/>
  <c r="T147" i="14" s="1"/>
  <c r="V147" i="14"/>
  <c r="F147" i="14"/>
  <c r="C147" i="14" s="1"/>
  <c r="B147" i="14"/>
  <c r="P147" i="14"/>
  <c r="O147" i="14"/>
  <c r="R147" i="14"/>
  <c r="W147" i="14"/>
  <c r="A147" i="14"/>
  <c r="D147" i="14"/>
  <c r="U147" i="14"/>
  <c r="W148" i="14" l="1"/>
  <c r="O148" i="14"/>
  <c r="B148" i="14"/>
  <c r="V148" i="14"/>
  <c r="E148" i="14"/>
  <c r="F148" i="14"/>
  <c r="I148" i="14"/>
  <c r="Q148" i="14"/>
  <c r="N148" i="14"/>
  <c r="S148" i="14"/>
  <c r="T148" i="14" s="1"/>
  <c r="C148" i="14"/>
  <c r="H148" i="14"/>
  <c r="G148" i="14"/>
  <c r="A148" i="14"/>
  <c r="P148" i="14"/>
  <c r="U148" i="14"/>
  <c r="D148" i="14"/>
  <c r="R148" i="14"/>
  <c r="A149" i="14" l="1"/>
  <c r="W149" i="14"/>
  <c r="O149" i="14"/>
  <c r="R149" i="14"/>
  <c r="P149" i="14"/>
  <c r="F149" i="14"/>
  <c r="C149" i="14" s="1"/>
  <c r="E149" i="14"/>
  <c r="N149" i="14"/>
  <c r="Q149" i="14"/>
  <c r="B149" i="14"/>
  <c r="H149" i="14"/>
  <c r="D149" i="14"/>
  <c r="G149" i="14"/>
  <c r="S149" i="14"/>
  <c r="T149" i="14" s="1"/>
  <c r="U149" i="14"/>
  <c r="I149" i="14"/>
  <c r="V149" i="14"/>
  <c r="N150" i="14" l="1"/>
  <c r="A150" i="14"/>
  <c r="D150" i="14"/>
  <c r="E150" i="14"/>
  <c r="G150" i="14"/>
  <c r="I150" i="14"/>
  <c r="R150" i="14"/>
  <c r="B150" i="14"/>
  <c r="U150" i="14"/>
  <c r="H150" i="14"/>
  <c r="W150" i="14"/>
  <c r="O150" i="14"/>
  <c r="P150" i="14"/>
  <c r="V150" i="14"/>
  <c r="F150" i="14"/>
  <c r="C150" i="14" s="1"/>
  <c r="Q150" i="14"/>
  <c r="S150" i="14"/>
  <c r="T150" i="14" s="1"/>
  <c r="G151" i="14" l="1"/>
  <c r="D151" i="14"/>
  <c r="P151" i="14"/>
  <c r="U151" i="14"/>
  <c r="C151" i="14"/>
  <c r="W151" i="14"/>
  <c r="I151" i="14"/>
  <c r="B151" i="14"/>
  <c r="F151" i="14"/>
  <c r="A151" i="14"/>
  <c r="O151" i="14"/>
  <c r="R151" i="14"/>
  <c r="E151" i="14"/>
  <c r="H151" i="14"/>
  <c r="Q151" i="14"/>
  <c r="S151" i="14"/>
  <c r="T151" i="14" s="1"/>
  <c r="V151" i="14"/>
  <c r="N151" i="14"/>
  <c r="S152" i="14" l="1"/>
  <c r="T152" i="14" s="1"/>
  <c r="P152" i="14"/>
  <c r="I152" i="14"/>
  <c r="F152" i="14"/>
  <c r="C152" i="14" s="1"/>
  <c r="U152" i="14"/>
  <c r="R152" i="14"/>
  <c r="H152" i="14"/>
  <c r="E152" i="14"/>
  <c r="V152" i="14"/>
  <c r="Q152" i="14"/>
  <c r="A152" i="14"/>
  <c r="O152" i="14"/>
  <c r="G152" i="14"/>
  <c r="D152" i="14"/>
  <c r="B152" i="14"/>
  <c r="N152" i="14"/>
  <c r="W152" i="14"/>
  <c r="E153" i="14" l="1"/>
  <c r="S153" i="14"/>
  <c r="T153" i="14" s="1"/>
  <c r="D153" i="14"/>
  <c r="Q153" i="14"/>
  <c r="P153" i="14"/>
  <c r="H153" i="14"/>
  <c r="V153" i="14"/>
  <c r="I153" i="14"/>
  <c r="N153" i="14"/>
  <c r="A153" i="14"/>
  <c r="W153" i="14"/>
  <c r="R153" i="14"/>
  <c r="F153" i="14"/>
  <c r="C153" i="14" s="1"/>
  <c r="G153" i="14"/>
  <c r="O153" i="14"/>
  <c r="U153" i="14"/>
  <c r="B153" i="14"/>
  <c r="R154" i="14" l="1"/>
  <c r="E154" i="14"/>
  <c r="H154" i="14"/>
  <c r="V154" i="14"/>
  <c r="D154" i="14"/>
  <c r="S154" i="14"/>
  <c r="T154" i="14" s="1"/>
  <c r="U154" i="14"/>
  <c r="I154" i="14"/>
  <c r="Q154" i="14"/>
  <c r="N154" i="14"/>
  <c r="G154" i="14"/>
  <c r="A154" i="14"/>
  <c r="B154" i="14"/>
  <c r="P154" i="14"/>
  <c r="F154" i="14"/>
  <c r="C154" i="14" s="1"/>
  <c r="W154" i="14"/>
  <c r="O154" i="14"/>
  <c r="H155" i="14" l="1"/>
  <c r="V155" i="14"/>
  <c r="R155" i="14"/>
  <c r="Q155" i="14"/>
  <c r="B155" i="14"/>
  <c r="N155" i="14"/>
  <c r="G155" i="14"/>
  <c r="S155" i="14"/>
  <c r="T155" i="14" s="1"/>
  <c r="D155" i="14"/>
  <c r="E155" i="14"/>
  <c r="W155" i="14"/>
  <c r="A155" i="14"/>
  <c r="I155" i="14"/>
  <c r="P155" i="14"/>
  <c r="U155" i="14"/>
  <c r="F155" i="14"/>
  <c r="C155" i="14" s="1"/>
  <c r="O155" i="14"/>
  <c r="W156" i="14" l="1"/>
  <c r="I156" i="14"/>
  <c r="N156" i="14"/>
  <c r="D156" i="14"/>
  <c r="O156" i="14"/>
  <c r="B156" i="14"/>
  <c r="Q156" i="14"/>
  <c r="R156" i="14"/>
  <c r="E156" i="14"/>
  <c r="V156" i="14"/>
  <c r="S156" i="14"/>
  <c r="T156" i="14" s="1"/>
  <c r="H156" i="14"/>
  <c r="G156" i="14"/>
  <c r="A156" i="14"/>
  <c r="P156" i="14"/>
  <c r="F156" i="14"/>
  <c r="C156" i="14" s="1"/>
  <c r="U156" i="14"/>
  <c r="A157" i="14" l="1"/>
  <c r="W157" i="14"/>
  <c r="O157" i="14"/>
  <c r="R157" i="14"/>
  <c r="E157" i="14"/>
  <c r="B157" i="14"/>
  <c r="H157" i="14"/>
  <c r="N157" i="14"/>
  <c r="Q157" i="14"/>
  <c r="G157" i="14"/>
  <c r="V157" i="14"/>
  <c r="U157" i="14"/>
  <c r="P157" i="14"/>
  <c r="F157" i="14"/>
  <c r="C157" i="14" s="1"/>
  <c r="D157" i="14"/>
  <c r="S157" i="14"/>
  <c r="T157" i="14" s="1"/>
  <c r="I157" i="14"/>
  <c r="N158" i="14" l="1"/>
  <c r="A158" i="14"/>
  <c r="D158" i="14"/>
  <c r="U158" i="14"/>
  <c r="H158" i="14"/>
  <c r="W158" i="14"/>
  <c r="V158" i="14"/>
  <c r="O158" i="14"/>
  <c r="E158" i="14"/>
  <c r="G158" i="14"/>
  <c r="I158" i="14"/>
  <c r="R158" i="14"/>
  <c r="Q158" i="14"/>
  <c r="P158" i="14"/>
  <c r="S158" i="14"/>
  <c r="T158" i="14" s="1"/>
  <c r="B158" i="14"/>
  <c r="F158" i="14"/>
  <c r="C158" i="14" s="1"/>
  <c r="G159" i="14" l="1"/>
  <c r="D159" i="14"/>
  <c r="P159" i="14"/>
  <c r="U159" i="14"/>
  <c r="F159" i="14"/>
  <c r="C159" i="14" s="1"/>
  <c r="W159" i="14"/>
  <c r="A159" i="14"/>
  <c r="B159" i="14"/>
  <c r="R159" i="14"/>
  <c r="S159" i="14"/>
  <c r="T159" i="14" s="1"/>
  <c r="V159" i="14"/>
  <c r="N159" i="14"/>
  <c r="O159" i="14"/>
  <c r="E159" i="14"/>
  <c r="H159" i="14"/>
  <c r="I159" i="14"/>
  <c r="Q159" i="14"/>
  <c r="S160" i="14" l="1"/>
  <c r="T160" i="14" s="1"/>
  <c r="P160" i="14"/>
  <c r="I160" i="14"/>
  <c r="F160" i="14"/>
  <c r="C160" i="14" s="1"/>
  <c r="N160" i="14"/>
  <c r="E160" i="14"/>
  <c r="D160" i="14"/>
  <c r="U160" i="14"/>
  <c r="R160" i="14"/>
  <c r="W160" i="14"/>
  <c r="H160" i="14"/>
  <c r="O160" i="14"/>
  <c r="G160" i="14"/>
  <c r="A160" i="14"/>
  <c r="V160" i="14"/>
  <c r="Q160" i="14"/>
  <c r="B160" i="14"/>
  <c r="E161" i="14" l="1"/>
  <c r="S161" i="14"/>
  <c r="T161" i="14" s="1"/>
  <c r="V161" i="14"/>
  <c r="I161" i="14"/>
  <c r="N161" i="14"/>
  <c r="A161" i="14"/>
  <c r="D161" i="14"/>
  <c r="Q161" i="14"/>
  <c r="U161" i="14"/>
  <c r="F161" i="14"/>
  <c r="C161" i="14" s="1"/>
  <c r="W161" i="14"/>
  <c r="B161" i="14"/>
  <c r="P161" i="14"/>
  <c r="R161" i="14"/>
  <c r="H161" i="14"/>
  <c r="O161" i="14"/>
  <c r="G161" i="14"/>
  <c r="R162" i="14" l="1"/>
  <c r="E162" i="14"/>
  <c r="H162" i="14"/>
  <c r="V162" i="14"/>
  <c r="D162" i="14"/>
  <c r="S162" i="14"/>
  <c r="T162" i="14" s="1"/>
  <c r="U162" i="14"/>
  <c r="N162" i="14"/>
  <c r="G162" i="14"/>
  <c r="W162" i="14"/>
  <c r="Q162" i="14"/>
  <c r="P162" i="14"/>
  <c r="I162" i="14"/>
  <c r="F162" i="14"/>
  <c r="C162" i="14" s="1"/>
  <c r="A162" i="14"/>
  <c r="B162" i="14"/>
  <c r="O162" i="14"/>
  <c r="H163" i="14" l="1"/>
  <c r="Q163" i="14"/>
  <c r="N163" i="14"/>
  <c r="G163" i="14"/>
  <c r="E163" i="14"/>
  <c r="B163" i="14"/>
  <c r="V163" i="14"/>
  <c r="F163" i="14"/>
  <c r="C163" i="14" s="1"/>
  <c r="S163" i="14"/>
  <c r="T163" i="14" s="1"/>
  <c r="I163" i="14"/>
  <c r="W163" i="14"/>
  <c r="A163" i="14"/>
  <c r="D163" i="14"/>
  <c r="R163" i="14"/>
  <c r="P163" i="14"/>
  <c r="U163" i="14"/>
  <c r="O163" i="14"/>
  <c r="W164" i="14" l="1"/>
  <c r="O164" i="14"/>
  <c r="B164" i="14"/>
  <c r="E164" i="14"/>
  <c r="I164" i="14"/>
  <c r="V164" i="14"/>
  <c r="Q164" i="14"/>
  <c r="N164" i="14"/>
  <c r="G164" i="14"/>
  <c r="A164" i="14"/>
  <c r="U164" i="14"/>
  <c r="H164" i="14"/>
  <c r="D164" i="14"/>
  <c r="P164" i="14"/>
  <c r="S164" i="14"/>
  <c r="T164" i="14" s="1"/>
  <c r="R164" i="14"/>
  <c r="F164" i="14"/>
  <c r="C164" i="14" s="1"/>
  <c r="A165" i="14" l="1"/>
  <c r="W165" i="14"/>
  <c r="O165" i="14"/>
  <c r="E165" i="14"/>
  <c r="N165" i="14"/>
  <c r="D165" i="14"/>
  <c r="G165" i="14"/>
  <c r="F165" i="14"/>
  <c r="C165" i="14" s="1"/>
  <c r="R165" i="14"/>
  <c r="V165" i="14"/>
  <c r="H165" i="14"/>
  <c r="Q165" i="14"/>
  <c r="B165" i="14"/>
  <c r="P165" i="14"/>
  <c r="I165" i="14"/>
  <c r="S165" i="14"/>
  <c r="T165" i="14" s="1"/>
  <c r="U165" i="14"/>
  <c r="N166" i="14" l="1"/>
  <c r="A166" i="14"/>
  <c r="U166" i="14"/>
  <c r="D166" i="14"/>
  <c r="R166" i="14"/>
  <c r="H166" i="14"/>
  <c r="Q166" i="14"/>
  <c r="P166" i="14"/>
  <c r="G166" i="14"/>
  <c r="S166" i="14"/>
  <c r="T166" i="14" s="1"/>
  <c r="I166" i="14"/>
  <c r="W166" i="14"/>
  <c r="B166" i="14"/>
  <c r="E166" i="14"/>
  <c r="O166" i="14"/>
  <c r="F166" i="14"/>
  <c r="C166" i="14" s="1"/>
  <c r="V166" i="14"/>
  <c r="A167" i="14" l="1"/>
  <c r="E167" i="14"/>
  <c r="O167" i="14"/>
  <c r="D167" i="14"/>
  <c r="S167" i="14"/>
  <c r="T167" i="14" s="1"/>
  <c r="G167" i="14"/>
  <c r="R167" i="14"/>
  <c r="I167" i="14"/>
  <c r="N167" i="14"/>
  <c r="U167" i="14"/>
  <c r="B167" i="14"/>
  <c r="W167" i="14"/>
  <c r="Q167" i="14"/>
  <c r="V167" i="14"/>
  <c r="H167" i="14"/>
  <c r="P167" i="14"/>
  <c r="F167" i="14"/>
  <c r="C167" i="14" s="1"/>
  <c r="Q168" i="14" l="1"/>
  <c r="N168" i="14"/>
  <c r="F168" i="14"/>
  <c r="C168" i="14" s="1"/>
  <c r="B168" i="14"/>
  <c r="A168" i="14"/>
  <c r="U168" i="14"/>
  <c r="E168" i="14"/>
  <c r="V168" i="14"/>
  <c r="P168" i="14"/>
  <c r="R168" i="14"/>
  <c r="I168" i="14"/>
  <c r="O168" i="14"/>
  <c r="H168" i="14"/>
  <c r="G168" i="14"/>
  <c r="W168" i="14"/>
  <c r="S168" i="14"/>
  <c r="T168" i="14" s="1"/>
  <c r="D168" i="14"/>
  <c r="D169" i="14" l="1"/>
  <c r="W169" i="14"/>
  <c r="I169" i="14"/>
  <c r="N169" i="14"/>
  <c r="S169" i="14"/>
  <c r="T169" i="14" s="1"/>
  <c r="R169" i="14"/>
  <c r="B169" i="14"/>
  <c r="O169" i="14"/>
  <c r="P169" i="14"/>
  <c r="F169" i="14"/>
  <c r="C169" i="14" s="1"/>
  <c r="H169" i="14"/>
  <c r="E169" i="14"/>
  <c r="V169" i="14"/>
  <c r="Q169" i="14"/>
  <c r="G169" i="14"/>
  <c r="A169" i="14"/>
  <c r="U169" i="14"/>
  <c r="B170" i="14" l="1"/>
  <c r="E170" i="14"/>
  <c r="W170" i="14"/>
  <c r="U170" i="14"/>
  <c r="P170" i="14"/>
  <c r="H170" i="14"/>
  <c r="R170" i="14"/>
  <c r="G170" i="14"/>
  <c r="Q170" i="14"/>
  <c r="V170" i="14"/>
  <c r="S170" i="14"/>
  <c r="T170" i="14" s="1"/>
  <c r="I170" i="14"/>
  <c r="O170" i="14"/>
  <c r="N170" i="14"/>
  <c r="D170" i="14"/>
  <c r="A170" i="14"/>
  <c r="F170" i="14"/>
  <c r="C170" i="14" s="1"/>
  <c r="H171" i="14" l="1"/>
  <c r="O171" i="14"/>
  <c r="W171" i="14"/>
  <c r="Q171" i="14"/>
  <c r="B171" i="14"/>
  <c r="V171" i="14"/>
  <c r="F171" i="14"/>
  <c r="C171" i="14" s="1"/>
  <c r="I171" i="14"/>
  <c r="P171" i="14"/>
  <c r="R171" i="14"/>
  <c r="G171" i="14"/>
  <c r="S171" i="14"/>
  <c r="T171" i="14" s="1"/>
  <c r="N171" i="14"/>
  <c r="A171" i="14"/>
  <c r="U171" i="14"/>
  <c r="D171" i="14"/>
  <c r="E171" i="14"/>
  <c r="E172" i="14" l="1"/>
  <c r="U172" i="14"/>
  <c r="W172" i="14"/>
  <c r="S172" i="14"/>
  <c r="T172" i="14" s="1"/>
  <c r="R172" i="14"/>
  <c r="H172" i="14"/>
  <c r="O172" i="14"/>
  <c r="A172" i="14"/>
  <c r="Q172" i="14"/>
  <c r="V172" i="14"/>
  <c r="P172" i="14"/>
  <c r="D172" i="14"/>
  <c r="N172" i="14"/>
  <c r="F172" i="14"/>
  <c r="C172" i="14" s="1"/>
  <c r="I172" i="14"/>
  <c r="G172" i="14"/>
  <c r="B172" i="14"/>
  <c r="I173" i="14" l="1"/>
  <c r="B173" i="14"/>
  <c r="Q173" i="14"/>
  <c r="F173" i="14"/>
  <c r="C173" i="14" s="1"/>
  <c r="V173" i="14"/>
  <c r="D173" i="14"/>
  <c r="O173" i="14"/>
  <c r="E173" i="14"/>
  <c r="H173" i="14"/>
  <c r="S173" i="14"/>
  <c r="T173" i="14" s="1"/>
  <c r="A173" i="14"/>
  <c r="U173" i="14"/>
  <c r="W173" i="14"/>
  <c r="P173" i="14"/>
  <c r="R173" i="14"/>
  <c r="N173" i="14"/>
  <c r="G173" i="14"/>
  <c r="F174" i="14" l="1"/>
  <c r="C174" i="14" s="1"/>
  <c r="D174" i="14"/>
  <c r="W174" i="14"/>
  <c r="R174" i="14"/>
  <c r="E174" i="14"/>
  <c r="S174" i="14"/>
  <c r="T174" i="14" s="1"/>
  <c r="I174" i="14"/>
  <c r="G174" i="14"/>
  <c r="P174" i="14"/>
  <c r="O174" i="14"/>
  <c r="Q174" i="14"/>
  <c r="B174" i="14"/>
  <c r="U174" i="14"/>
  <c r="A174" i="14"/>
  <c r="H174" i="14"/>
  <c r="N174" i="14"/>
  <c r="V174" i="14"/>
  <c r="I175" i="14" l="1"/>
  <c r="F175" i="14"/>
  <c r="C175" i="14" s="1"/>
  <c r="A175" i="14"/>
  <c r="H175" i="14"/>
  <c r="E175" i="14"/>
  <c r="N175" i="14"/>
  <c r="G175" i="14"/>
  <c r="U175" i="14"/>
  <c r="R175" i="14"/>
  <c r="Q175" i="14"/>
  <c r="D175" i="14"/>
  <c r="B175" i="14"/>
  <c r="V175" i="14"/>
  <c r="W175" i="14"/>
  <c r="P175" i="14"/>
  <c r="O175" i="14"/>
  <c r="S175" i="14"/>
  <c r="T175" i="14" s="1"/>
  <c r="D176" i="14" l="1"/>
  <c r="I176" i="14"/>
  <c r="U176" i="14"/>
  <c r="S176" i="14"/>
  <c r="T176" i="14" s="1"/>
  <c r="F176" i="14"/>
  <c r="C176" i="14" s="1"/>
  <c r="W176" i="14"/>
  <c r="H176" i="14"/>
  <c r="B176" i="14"/>
  <c r="R176" i="14"/>
  <c r="Q176" i="14"/>
  <c r="G176" i="14"/>
  <c r="V176" i="14"/>
  <c r="N176" i="14"/>
  <c r="A176" i="14"/>
  <c r="O176" i="14"/>
  <c r="P176" i="14"/>
  <c r="E176" i="14"/>
  <c r="P177" i="14" l="1"/>
  <c r="O177" i="14"/>
  <c r="N177" i="14"/>
  <c r="A177" i="14"/>
  <c r="F177" i="14"/>
  <c r="C177" i="14" s="1"/>
  <c r="U177" i="14"/>
  <c r="H177" i="14"/>
  <c r="R177" i="14"/>
  <c r="G177" i="14"/>
  <c r="S177" i="14"/>
  <c r="T177" i="14" s="1"/>
  <c r="B177" i="14"/>
  <c r="E177" i="14"/>
  <c r="W177" i="14"/>
  <c r="V177" i="14"/>
  <c r="D177" i="14"/>
  <c r="Q177" i="14"/>
  <c r="I177" i="14"/>
  <c r="B178" i="14" l="1"/>
  <c r="G178" i="14"/>
  <c r="S178" i="14"/>
  <c r="T178" i="14" s="1"/>
  <c r="U178" i="14"/>
  <c r="P178" i="14"/>
  <c r="V178" i="14"/>
  <c r="F178" i="14"/>
  <c r="C178" i="14" s="1"/>
  <c r="O178" i="14"/>
  <c r="I178" i="14"/>
  <c r="A178" i="14"/>
  <c r="Q178" i="14"/>
  <c r="W178" i="14"/>
  <c r="D178" i="14"/>
  <c r="R178" i="14"/>
  <c r="H178" i="14"/>
  <c r="N178" i="14"/>
  <c r="E178" i="14"/>
  <c r="O179" i="14" l="1"/>
  <c r="B179" i="14"/>
  <c r="E179" i="14"/>
  <c r="S179" i="14"/>
  <c r="T179" i="14" s="1"/>
  <c r="V179" i="14"/>
  <c r="A179" i="14"/>
  <c r="N179" i="14"/>
  <c r="P179" i="14"/>
  <c r="U179" i="14"/>
  <c r="Q179" i="14"/>
  <c r="D179" i="14"/>
  <c r="R179" i="14"/>
  <c r="H179" i="14"/>
  <c r="W179" i="14"/>
  <c r="F179" i="14"/>
  <c r="C179" i="14" s="1"/>
  <c r="I179" i="14"/>
  <c r="G179" i="14"/>
  <c r="R180" i="14" l="1"/>
  <c r="I180" i="14"/>
  <c r="H180" i="14"/>
  <c r="E180" i="14"/>
  <c r="Q180" i="14"/>
  <c r="W180" i="14"/>
  <c r="G180" i="14"/>
  <c r="D180" i="14"/>
  <c r="U180" i="14"/>
  <c r="V180" i="14"/>
  <c r="B180" i="14"/>
  <c r="N180" i="14"/>
  <c r="A180" i="14"/>
  <c r="F180" i="14"/>
  <c r="C180" i="14" s="1"/>
  <c r="P180" i="14"/>
  <c r="S180" i="14"/>
  <c r="T180" i="14" s="1"/>
  <c r="O180" i="14"/>
  <c r="E181" i="14" l="1"/>
  <c r="U181" i="14"/>
  <c r="N181" i="14"/>
  <c r="H181" i="14"/>
  <c r="G181" i="14"/>
  <c r="I181" i="14"/>
  <c r="A181" i="14"/>
  <c r="P181" i="14"/>
  <c r="D181" i="14"/>
  <c r="F181" i="14"/>
  <c r="C181" i="14" s="1"/>
  <c r="V181" i="14"/>
  <c r="B181" i="14"/>
  <c r="S181" i="14"/>
  <c r="T181" i="14" s="1"/>
  <c r="W181" i="14"/>
  <c r="O181" i="14"/>
  <c r="Q181" i="14"/>
  <c r="R181" i="14"/>
  <c r="R182" i="14" l="1"/>
  <c r="N182" i="14"/>
  <c r="G182" i="14"/>
  <c r="S182" i="14"/>
  <c r="T182" i="14" s="1"/>
  <c r="B182" i="14"/>
  <c r="V182" i="14"/>
  <c r="H182" i="14"/>
  <c r="D182" i="14"/>
  <c r="P182" i="14"/>
  <c r="F182" i="14"/>
  <c r="C182" i="14" s="1"/>
  <c r="W182" i="14"/>
  <c r="O182" i="14"/>
  <c r="U182" i="14"/>
  <c r="A182" i="14"/>
  <c r="E182" i="14"/>
  <c r="I182" i="14"/>
  <c r="Q182" i="14"/>
  <c r="G183" i="14" l="1"/>
  <c r="S183" i="14"/>
  <c r="T183" i="14" s="1"/>
  <c r="I183" i="14"/>
  <c r="N183" i="14"/>
  <c r="W183" i="14"/>
  <c r="H183" i="14"/>
  <c r="U183" i="14"/>
  <c r="O183" i="14"/>
  <c r="F183" i="14"/>
  <c r="C183" i="14" s="1"/>
  <c r="A183" i="14"/>
  <c r="E183" i="14"/>
  <c r="V183" i="14"/>
  <c r="D183" i="14"/>
  <c r="P183" i="14"/>
  <c r="Q183" i="14"/>
  <c r="B183" i="14"/>
  <c r="R183" i="14"/>
  <c r="V184" i="14" l="1"/>
  <c r="H184" i="14"/>
  <c r="N184" i="14"/>
  <c r="E184" i="14"/>
  <c r="P184" i="14"/>
  <c r="W184" i="14"/>
  <c r="G184" i="14"/>
  <c r="D184" i="14"/>
  <c r="A184" i="14"/>
  <c r="I184" i="14"/>
  <c r="U184" i="14"/>
  <c r="Q184" i="14"/>
  <c r="B184" i="14"/>
  <c r="O184" i="14"/>
  <c r="S184" i="14"/>
  <c r="T184" i="14" s="1"/>
  <c r="R184" i="14"/>
  <c r="F184" i="14"/>
  <c r="C184" i="14" s="1"/>
  <c r="A185" i="14" l="1"/>
  <c r="H185" i="14"/>
  <c r="Q185" i="14"/>
  <c r="D185" i="14"/>
  <c r="U185" i="14"/>
  <c r="W185" i="14"/>
  <c r="N185" i="14"/>
  <c r="V185" i="14"/>
  <c r="R185" i="14"/>
  <c r="G185" i="14"/>
  <c r="P185" i="14"/>
  <c r="F185" i="14"/>
  <c r="C185" i="14" s="1"/>
  <c r="B185" i="14"/>
  <c r="O185" i="14"/>
  <c r="I185" i="14"/>
  <c r="S185" i="14"/>
  <c r="T185" i="14" s="1"/>
  <c r="E185" i="14"/>
  <c r="N186" i="14" l="1"/>
  <c r="R186" i="14"/>
  <c r="G186" i="14"/>
  <c r="B186" i="14"/>
  <c r="D186" i="14"/>
  <c r="H186" i="14"/>
  <c r="F186" i="14"/>
  <c r="C186" i="14" s="1"/>
  <c r="W186" i="14"/>
  <c r="S186" i="14"/>
  <c r="T186" i="14" s="1"/>
  <c r="I186" i="14"/>
  <c r="U186" i="14"/>
  <c r="Q186" i="14"/>
  <c r="P186" i="14"/>
  <c r="O186" i="14"/>
  <c r="E186" i="14"/>
  <c r="V186" i="14"/>
  <c r="A186" i="14"/>
  <c r="G187" i="14" l="1"/>
  <c r="W187" i="14"/>
  <c r="F187" i="14"/>
  <c r="C187" i="14" s="1"/>
  <c r="A187" i="14"/>
  <c r="V187" i="14"/>
  <c r="R187" i="14"/>
  <c r="B187" i="14"/>
  <c r="N187" i="14"/>
  <c r="S187" i="14"/>
  <c r="T187" i="14" s="1"/>
  <c r="P187" i="14"/>
  <c r="I187" i="14"/>
  <c r="O187" i="14"/>
  <c r="E187" i="14"/>
  <c r="D187" i="14"/>
  <c r="U187" i="14"/>
  <c r="H187" i="14"/>
  <c r="Q187" i="14"/>
  <c r="W188" i="14" l="1"/>
  <c r="R188" i="14"/>
  <c r="D188" i="14"/>
  <c r="H188" i="14"/>
  <c r="V188" i="14"/>
  <c r="Q188" i="14"/>
  <c r="A188" i="14"/>
  <c r="N188" i="14"/>
  <c r="I188" i="14"/>
  <c r="G188" i="14"/>
  <c r="S188" i="14"/>
  <c r="T188" i="14" s="1"/>
  <c r="O188" i="14"/>
  <c r="U188" i="14"/>
  <c r="P188" i="14"/>
  <c r="F188" i="14"/>
  <c r="C188" i="14" s="1"/>
  <c r="B188" i="14"/>
  <c r="E188" i="14"/>
  <c r="E189" i="14" l="1"/>
  <c r="D189" i="14"/>
  <c r="U189" i="14"/>
  <c r="V189" i="14"/>
  <c r="R189" i="14"/>
  <c r="S189" i="14"/>
  <c r="T189" i="14" s="1"/>
  <c r="H189" i="14"/>
  <c r="O189" i="14"/>
  <c r="A189" i="14"/>
  <c r="N189" i="14"/>
  <c r="Q189" i="14"/>
  <c r="B189" i="14"/>
  <c r="P189" i="14"/>
  <c r="F189" i="14"/>
  <c r="C189" i="14" s="1"/>
  <c r="I189" i="14"/>
  <c r="G189" i="14"/>
  <c r="W189" i="14"/>
  <c r="R190" i="14" l="1"/>
  <c r="N190" i="14"/>
  <c r="D190" i="14"/>
  <c r="P190" i="14"/>
  <c r="H190" i="14"/>
  <c r="B190" i="14"/>
  <c r="F190" i="14"/>
  <c r="C190" i="14" s="1"/>
  <c r="U190" i="14"/>
  <c r="S190" i="14"/>
  <c r="T190" i="14" s="1"/>
  <c r="I190" i="14"/>
  <c r="Q190" i="14"/>
  <c r="E190" i="14"/>
  <c r="O190" i="14"/>
  <c r="A190" i="14"/>
  <c r="V190" i="14"/>
  <c r="W190" i="14"/>
  <c r="G190" i="14"/>
  <c r="G191" i="14" l="1"/>
  <c r="W191" i="14"/>
  <c r="A191" i="14"/>
  <c r="D191" i="14"/>
  <c r="S191" i="14"/>
  <c r="T191" i="14" s="1"/>
  <c r="B191" i="14"/>
  <c r="I191" i="14"/>
  <c r="P191" i="14"/>
  <c r="N191" i="14"/>
  <c r="O191" i="14"/>
  <c r="F191" i="14"/>
  <c r="C191" i="14" s="1"/>
  <c r="Q191" i="14"/>
  <c r="V191" i="14"/>
  <c r="E191" i="14"/>
  <c r="R191" i="14"/>
  <c r="H191" i="14"/>
  <c r="U191" i="14"/>
  <c r="V192" i="14" l="1"/>
  <c r="A192" i="14"/>
  <c r="N192" i="14"/>
  <c r="Q192" i="14"/>
  <c r="S192" i="14"/>
  <c r="T192" i="14" s="1"/>
  <c r="R192" i="14"/>
  <c r="G192" i="14"/>
  <c r="D192" i="14"/>
  <c r="U192" i="14"/>
  <c r="O192" i="14"/>
  <c r="I192" i="14"/>
  <c r="B192" i="14"/>
  <c r="H192" i="14"/>
  <c r="E192" i="14"/>
  <c r="W192" i="14"/>
  <c r="P192" i="14"/>
  <c r="F192" i="14"/>
  <c r="C192" i="14" s="1"/>
  <c r="A193" i="14" l="1"/>
  <c r="U193" i="14"/>
  <c r="Q193" i="14"/>
  <c r="R193" i="14"/>
  <c r="I193" i="14"/>
  <c r="P193" i="14"/>
  <c r="F193" i="14"/>
  <c r="C193" i="14" s="1"/>
  <c r="W193" i="14"/>
  <c r="V193" i="14"/>
  <c r="D193" i="14"/>
  <c r="G193" i="14"/>
  <c r="N193" i="14"/>
  <c r="H193" i="14"/>
  <c r="B193" i="14"/>
  <c r="S193" i="14"/>
  <c r="T193" i="14" s="1"/>
  <c r="E193" i="14"/>
  <c r="O193" i="14"/>
  <c r="N194" i="14" l="1"/>
  <c r="R194" i="14"/>
  <c r="H194" i="14"/>
  <c r="G194" i="14"/>
  <c r="I194" i="14"/>
  <c r="E194" i="14"/>
  <c r="A194" i="14"/>
  <c r="D194" i="14"/>
  <c r="Q194" i="14"/>
  <c r="B194" i="14"/>
  <c r="P194" i="14"/>
  <c r="S194" i="14"/>
  <c r="T194" i="14" s="1"/>
  <c r="U194" i="14"/>
  <c r="V194" i="14"/>
  <c r="O194" i="14"/>
  <c r="W194" i="14"/>
  <c r="F194" i="14"/>
  <c r="C194" i="14" s="1"/>
  <c r="G195" i="14" l="1"/>
  <c r="O195" i="14"/>
  <c r="Q195" i="14"/>
  <c r="A195" i="14"/>
  <c r="W195" i="14"/>
  <c r="S195" i="14"/>
  <c r="T195" i="14" s="1"/>
  <c r="P195" i="14"/>
  <c r="E195" i="14"/>
  <c r="H195" i="14"/>
  <c r="U195" i="14"/>
  <c r="V195" i="14"/>
  <c r="R195" i="14"/>
  <c r="B195" i="14"/>
  <c r="D195" i="14"/>
  <c r="I195" i="14"/>
  <c r="N195" i="14"/>
  <c r="F195" i="14"/>
  <c r="C195" i="14" s="1"/>
  <c r="N196" i="14" l="1"/>
  <c r="I196" i="14"/>
  <c r="H196" i="14"/>
  <c r="Q196" i="14"/>
  <c r="D196" i="14"/>
  <c r="R196" i="14"/>
  <c r="E196" i="14"/>
  <c r="W196" i="14"/>
  <c r="G196" i="14"/>
  <c r="S196" i="14"/>
  <c r="T196" i="14" s="1"/>
  <c r="O196" i="14"/>
  <c r="U196" i="14"/>
  <c r="P196" i="14"/>
  <c r="V196" i="14"/>
  <c r="B196" i="14"/>
  <c r="A196" i="14"/>
  <c r="F196" i="14"/>
  <c r="C196" i="14" s="1"/>
  <c r="E197" i="14" l="1"/>
  <c r="N197" i="14"/>
  <c r="H197" i="14"/>
  <c r="U197" i="14"/>
  <c r="D197" i="14"/>
  <c r="V197" i="14"/>
  <c r="I197" i="14"/>
  <c r="O197" i="14"/>
  <c r="B197" i="14"/>
  <c r="S197" i="14"/>
  <c r="T197" i="14" s="1"/>
  <c r="G197" i="14"/>
  <c r="P197" i="14"/>
  <c r="W197" i="14"/>
  <c r="A197" i="14"/>
  <c r="F197" i="14"/>
  <c r="C197" i="14" s="1"/>
  <c r="R197" i="14"/>
  <c r="Q197" i="14"/>
  <c r="R198" i="14" l="1"/>
  <c r="N198" i="14"/>
  <c r="H198" i="14"/>
  <c r="D198" i="14"/>
  <c r="O198" i="14"/>
  <c r="G198" i="14"/>
  <c r="F198" i="14"/>
  <c r="C198" i="14" s="1"/>
  <c r="S198" i="14"/>
  <c r="T198" i="14" s="1"/>
  <c r="B198" i="14"/>
  <c r="I198" i="14"/>
  <c r="P198" i="14"/>
  <c r="W198" i="14"/>
  <c r="U198" i="14"/>
  <c r="E198" i="14"/>
  <c r="V198" i="14"/>
  <c r="A198" i="14"/>
  <c r="Q198" i="14"/>
  <c r="G199" i="14" l="1"/>
  <c r="S199" i="14"/>
  <c r="T199" i="14" s="1"/>
  <c r="O199" i="14"/>
  <c r="F199" i="14"/>
  <c r="C199" i="14" s="1"/>
  <c r="A199" i="14"/>
  <c r="E199" i="14"/>
  <c r="V199" i="14"/>
  <c r="I199" i="14"/>
  <c r="N199" i="14"/>
  <c r="D199" i="14"/>
  <c r="B199" i="14"/>
  <c r="R199" i="14"/>
  <c r="W199" i="14"/>
  <c r="U199" i="14"/>
  <c r="P199" i="14"/>
  <c r="H199" i="14"/>
  <c r="Q199" i="14"/>
  <c r="V200" i="14" l="1"/>
  <c r="H200" i="14"/>
  <c r="N200" i="14"/>
  <c r="D200" i="14"/>
  <c r="W200" i="14"/>
  <c r="I200" i="14"/>
  <c r="E200" i="14"/>
  <c r="U200" i="14"/>
  <c r="P200" i="14"/>
  <c r="O200" i="14"/>
  <c r="A200" i="14"/>
  <c r="Q200" i="14"/>
  <c r="S200" i="14"/>
  <c r="T200" i="14" s="1"/>
  <c r="G200" i="14"/>
  <c r="B200" i="14"/>
  <c r="F200" i="14"/>
  <c r="C200" i="14" s="1"/>
  <c r="R200" i="14"/>
  <c r="A201" i="14" l="1"/>
  <c r="H201" i="14"/>
  <c r="D201" i="14"/>
  <c r="W201" i="14"/>
  <c r="Q201" i="14"/>
  <c r="E201" i="14"/>
  <c r="G201" i="14"/>
  <c r="V201" i="14"/>
  <c r="P201" i="14"/>
  <c r="U201" i="14"/>
  <c r="B201" i="14"/>
  <c r="S201" i="14"/>
  <c r="T201" i="14" s="1"/>
  <c r="F201" i="14"/>
  <c r="C201" i="14" s="1"/>
  <c r="R201" i="14"/>
  <c r="O201" i="14"/>
  <c r="I201" i="14"/>
  <c r="N201" i="14"/>
  <c r="N202" i="14" l="1"/>
  <c r="R202" i="14"/>
  <c r="D202" i="14"/>
  <c r="G202" i="14"/>
  <c r="F202" i="14"/>
  <c r="C202" i="14" s="1"/>
  <c r="W202" i="14"/>
  <c r="V202" i="14"/>
  <c r="H202" i="14"/>
  <c r="B202" i="14"/>
  <c r="O202" i="14"/>
  <c r="U202" i="14"/>
  <c r="S202" i="14"/>
  <c r="T202" i="14" s="1"/>
  <c r="I202" i="14"/>
  <c r="A202" i="14"/>
  <c r="Q202" i="14"/>
  <c r="P202" i="14"/>
  <c r="E202" i="14"/>
  <c r="G203" i="14" l="1"/>
  <c r="W203" i="14"/>
  <c r="F203" i="14"/>
  <c r="C203" i="14" s="1"/>
  <c r="B203" i="14"/>
  <c r="A203" i="14"/>
  <c r="V203" i="14"/>
  <c r="R203" i="14"/>
  <c r="O203" i="14"/>
  <c r="E203" i="14"/>
  <c r="U203" i="14"/>
  <c r="N203" i="14"/>
  <c r="D203" i="14"/>
  <c r="Q203" i="14"/>
  <c r="S203" i="14"/>
  <c r="T203" i="14" s="1"/>
  <c r="P203" i="14"/>
  <c r="I203" i="14"/>
  <c r="H203" i="14"/>
  <c r="W204" i="14" l="1"/>
  <c r="R204" i="14"/>
  <c r="D204" i="14"/>
  <c r="Q204" i="14"/>
  <c r="U204" i="14"/>
  <c r="S204" i="14"/>
  <c r="T204" i="14" s="1"/>
  <c r="V204" i="14"/>
  <c r="A204" i="14"/>
  <c r="F204" i="14"/>
  <c r="C204" i="14" s="1"/>
  <c r="B204" i="14"/>
  <c r="H204" i="14"/>
  <c r="O204" i="14"/>
  <c r="E204" i="14"/>
  <c r="G204" i="14"/>
  <c r="P204" i="14"/>
  <c r="N204" i="14"/>
  <c r="I204" i="14"/>
  <c r="E205" i="14" l="1"/>
  <c r="D205" i="14"/>
  <c r="U205" i="14"/>
  <c r="V205" i="14"/>
  <c r="P205" i="14"/>
  <c r="S205" i="14"/>
  <c r="T205" i="14" s="1"/>
  <c r="H205" i="14"/>
  <c r="R205" i="14"/>
  <c r="A205" i="14"/>
  <c r="Q205" i="14"/>
  <c r="W205" i="14"/>
  <c r="O205" i="14"/>
  <c r="F205" i="14"/>
  <c r="C205" i="14" s="1"/>
  <c r="B205" i="14"/>
  <c r="N205" i="14"/>
  <c r="I205" i="14"/>
  <c r="G205" i="14"/>
  <c r="R206" i="14" l="1"/>
  <c r="N206" i="14"/>
  <c r="H206" i="14"/>
  <c r="D206" i="14"/>
  <c r="F206" i="14"/>
  <c r="C206" i="14" s="1"/>
  <c r="S206" i="14"/>
  <c r="T206" i="14" s="1"/>
  <c r="I206" i="14"/>
  <c r="Q206" i="14"/>
  <c r="P206" i="14"/>
  <c r="O206" i="14"/>
  <c r="E206" i="14"/>
  <c r="B206" i="14"/>
  <c r="U206" i="14"/>
  <c r="A206" i="14"/>
  <c r="V206" i="14"/>
  <c r="W206" i="14"/>
  <c r="G206" i="14"/>
  <c r="G207" i="14" l="1"/>
  <c r="S207" i="14"/>
  <c r="T207" i="14" s="1"/>
  <c r="B207" i="14"/>
  <c r="V207" i="14"/>
  <c r="E207" i="14"/>
  <c r="P207" i="14"/>
  <c r="R207" i="14"/>
  <c r="I207" i="14"/>
  <c r="W207" i="14"/>
  <c r="A207" i="14"/>
  <c r="D207" i="14"/>
  <c r="N207" i="14"/>
  <c r="O207" i="14"/>
  <c r="F207" i="14"/>
  <c r="C207" i="14" s="1"/>
  <c r="U207" i="14"/>
  <c r="H207" i="14"/>
  <c r="Q207" i="14"/>
  <c r="V208" i="14" l="1"/>
  <c r="A208" i="14"/>
  <c r="R208" i="14"/>
  <c r="N208" i="14"/>
  <c r="S208" i="14"/>
  <c r="T208" i="14" s="1"/>
  <c r="W208" i="14"/>
  <c r="D208" i="14"/>
  <c r="U208" i="14"/>
  <c r="G208" i="14"/>
  <c r="P208" i="14"/>
  <c r="H208" i="14"/>
  <c r="E208" i="14"/>
  <c r="Q208" i="14"/>
  <c r="I208" i="14"/>
  <c r="B208" i="14"/>
  <c r="F208" i="14"/>
  <c r="C208" i="14" s="1"/>
  <c r="O208" i="14"/>
  <c r="A209" i="14" l="1"/>
  <c r="U209" i="14"/>
  <c r="Q209" i="14"/>
  <c r="R209" i="14"/>
  <c r="B209" i="14"/>
  <c r="P209" i="14"/>
  <c r="G209" i="14"/>
  <c r="N209" i="14"/>
  <c r="H209" i="14"/>
  <c r="V209" i="14"/>
  <c r="O209" i="14"/>
  <c r="D209" i="14"/>
  <c r="E209" i="14"/>
  <c r="F209" i="14"/>
  <c r="W209" i="14"/>
  <c r="S209" i="14"/>
  <c r="T209" i="14" s="1"/>
  <c r="I209" i="14"/>
  <c r="C209" i="14"/>
  <c r="N210" i="14" l="1"/>
  <c r="R210" i="14"/>
  <c r="D210" i="14"/>
  <c r="H210" i="14"/>
  <c r="Q210" i="14"/>
  <c r="B210" i="14"/>
  <c r="E210" i="14"/>
  <c r="W210" i="14"/>
  <c r="S210" i="14"/>
  <c r="T210" i="14" s="1"/>
  <c r="I210" i="14"/>
  <c r="P210" i="14"/>
  <c r="G210" i="14"/>
  <c r="O210" i="14"/>
  <c r="F210" i="14"/>
  <c r="C210" i="14" s="1"/>
  <c r="A210" i="14"/>
  <c r="V210" i="14"/>
  <c r="U210" i="14"/>
  <c r="G211" i="14" l="1"/>
  <c r="E211" i="14"/>
  <c r="N211" i="14"/>
  <c r="H211" i="14"/>
  <c r="A211" i="14"/>
  <c r="W211" i="14"/>
  <c r="S211" i="14"/>
  <c r="T211" i="14" s="1"/>
  <c r="O211" i="14"/>
  <c r="I211" i="14"/>
  <c r="Q211" i="14"/>
  <c r="P211" i="14"/>
  <c r="F211" i="14"/>
  <c r="C211" i="14" s="1"/>
  <c r="R211" i="14"/>
  <c r="B211" i="14"/>
  <c r="D211" i="14"/>
  <c r="U211" i="14"/>
  <c r="V211" i="14"/>
  <c r="N212" i="14" l="1"/>
  <c r="I212" i="14"/>
  <c r="H212" i="14"/>
  <c r="E212" i="14"/>
  <c r="Q212" i="14"/>
  <c r="W212" i="14"/>
  <c r="F212" i="14"/>
  <c r="C212" i="14" s="1"/>
  <c r="R212" i="14"/>
  <c r="B212" i="14"/>
  <c r="U212" i="14"/>
  <c r="D212" i="14"/>
  <c r="V212" i="14"/>
  <c r="O212" i="14"/>
  <c r="G212" i="14"/>
  <c r="P212" i="14"/>
  <c r="S212" i="14"/>
  <c r="T212" i="14" s="1"/>
  <c r="A212" i="14"/>
  <c r="E213" i="14" l="1"/>
  <c r="U213" i="14"/>
  <c r="N213" i="14"/>
  <c r="G213" i="14"/>
  <c r="P213" i="14"/>
  <c r="B213" i="14"/>
  <c r="R213" i="14"/>
  <c r="H213" i="14"/>
  <c r="V213" i="14"/>
  <c r="W213" i="14"/>
  <c r="D213" i="14"/>
  <c r="F213" i="14"/>
  <c r="C213" i="14" s="1"/>
  <c r="S213" i="14"/>
  <c r="T213" i="14" s="1"/>
  <c r="I213" i="14"/>
  <c r="O213" i="14"/>
  <c r="A213" i="14"/>
  <c r="Q213" i="14"/>
  <c r="R214" i="14" l="1"/>
  <c r="N214" i="14"/>
  <c r="H214" i="14"/>
  <c r="D214" i="14"/>
  <c r="P214" i="14"/>
  <c r="F214" i="14"/>
  <c r="C214" i="14" s="1"/>
  <c r="S214" i="14"/>
  <c r="T214" i="14" s="1"/>
  <c r="G214" i="14"/>
  <c r="I214" i="14"/>
  <c r="U214" i="14"/>
  <c r="V214" i="14"/>
  <c r="E214" i="14"/>
  <c r="Q214" i="14"/>
  <c r="W214" i="14"/>
  <c r="O214" i="14"/>
  <c r="B214" i="14"/>
  <c r="A214" i="14"/>
  <c r="G215" i="14" l="1"/>
  <c r="S215" i="14"/>
  <c r="T215" i="14" s="1"/>
  <c r="O215" i="14"/>
  <c r="N215" i="14"/>
  <c r="H215" i="14"/>
  <c r="U215" i="14"/>
  <c r="P215" i="14"/>
  <c r="F215" i="14"/>
  <c r="C215" i="14" s="1"/>
  <c r="A215" i="14"/>
  <c r="I215" i="14"/>
  <c r="E215" i="14"/>
  <c r="V215" i="14"/>
  <c r="B215" i="14"/>
  <c r="R215" i="14"/>
  <c r="Q215" i="14"/>
  <c r="W215" i="14"/>
  <c r="D215" i="14"/>
  <c r="V216" i="14" l="1"/>
  <c r="H216" i="14"/>
  <c r="E216" i="14"/>
  <c r="D216" i="14"/>
  <c r="U216" i="14"/>
  <c r="A216" i="14"/>
  <c r="P216" i="14"/>
  <c r="I216" i="14"/>
  <c r="N216" i="14"/>
  <c r="W216" i="14"/>
  <c r="G216" i="14"/>
  <c r="Q216" i="14"/>
  <c r="B216" i="14"/>
  <c r="F216" i="14"/>
  <c r="C216" i="14" s="1"/>
  <c r="S216" i="14"/>
  <c r="T216" i="14" s="1"/>
  <c r="R216" i="14"/>
  <c r="O216" i="14"/>
  <c r="A217" i="14" l="1"/>
  <c r="H217" i="14"/>
  <c r="Q217" i="14"/>
  <c r="D217" i="14"/>
  <c r="W217" i="14"/>
  <c r="S217" i="14"/>
  <c r="T217" i="14" s="1"/>
  <c r="I217" i="14"/>
  <c r="G217" i="14"/>
  <c r="P217" i="14"/>
  <c r="U217" i="14"/>
  <c r="B217" i="14"/>
  <c r="R217" i="14"/>
  <c r="O217" i="14"/>
  <c r="N217" i="14"/>
  <c r="V217" i="14"/>
  <c r="E217" i="14"/>
  <c r="F217" i="14"/>
  <c r="C217" i="14" s="1"/>
  <c r="N218" i="14" l="1"/>
  <c r="R218" i="14"/>
  <c r="D218" i="14"/>
  <c r="H218" i="14"/>
  <c r="O218" i="14"/>
  <c r="B218" i="14"/>
  <c r="S218" i="14"/>
  <c r="T218" i="14" s="1"/>
  <c r="I218" i="14"/>
  <c r="A218" i="14"/>
  <c r="G218" i="14"/>
  <c r="F218" i="14"/>
  <c r="C218" i="14" s="1"/>
  <c r="W218" i="14"/>
  <c r="U218" i="14"/>
  <c r="E218" i="14"/>
  <c r="Q218" i="14"/>
  <c r="V218" i="14"/>
  <c r="P218" i="14"/>
  <c r="G219" i="14" l="1"/>
  <c r="W219" i="14"/>
  <c r="F219" i="14"/>
  <c r="C219" i="14" s="1"/>
  <c r="B219" i="14"/>
  <c r="A219" i="14"/>
  <c r="P219" i="14"/>
  <c r="U219" i="14"/>
  <c r="O219" i="14"/>
  <c r="E219" i="14"/>
  <c r="V219" i="14"/>
  <c r="R219" i="14"/>
  <c r="H219" i="14"/>
  <c r="Q219" i="14"/>
  <c r="S219" i="14"/>
  <c r="T219" i="14" s="1"/>
  <c r="N219" i="14"/>
  <c r="I219" i="14"/>
  <c r="D219" i="14"/>
  <c r="W220" i="14" l="1"/>
  <c r="R220" i="14"/>
  <c r="D220" i="14"/>
  <c r="E220" i="14"/>
  <c r="Q220" i="14"/>
  <c r="G220" i="14"/>
  <c r="H220" i="14"/>
  <c r="V220" i="14"/>
  <c r="O220" i="14"/>
  <c r="A220" i="14"/>
  <c r="S220" i="14"/>
  <c r="T220" i="14" s="1"/>
  <c r="F220" i="14"/>
  <c r="C220" i="14" s="1"/>
  <c r="I220" i="14"/>
  <c r="U220" i="14"/>
  <c r="P220" i="14"/>
  <c r="N220" i="14"/>
  <c r="B220" i="14"/>
  <c r="E221" i="14" l="1"/>
  <c r="D221" i="14"/>
  <c r="V221" i="14"/>
  <c r="P221" i="14"/>
  <c r="F221" i="14"/>
  <c r="C221" i="14" s="1"/>
  <c r="N221" i="14"/>
  <c r="I221" i="14"/>
  <c r="U221" i="14"/>
  <c r="R221" i="14"/>
  <c r="Q221" i="14"/>
  <c r="H221" i="14"/>
  <c r="A221" i="14"/>
  <c r="B221" i="14"/>
  <c r="S221" i="14"/>
  <c r="T221" i="14" s="1"/>
  <c r="W221" i="14"/>
  <c r="O221" i="14"/>
  <c r="G221" i="14"/>
  <c r="R222" i="14" l="1"/>
  <c r="N222" i="14"/>
  <c r="H222" i="14"/>
  <c r="D222" i="14"/>
  <c r="P222" i="14"/>
  <c r="B222" i="14"/>
  <c r="F222" i="14"/>
  <c r="C222" i="14" s="1"/>
  <c r="A222" i="14"/>
  <c r="S222" i="14"/>
  <c r="T222" i="14" s="1"/>
  <c r="O222" i="14"/>
  <c r="E222" i="14"/>
  <c r="U222" i="14"/>
  <c r="W222" i="14"/>
  <c r="I222" i="14"/>
  <c r="Q222" i="14"/>
  <c r="G222" i="14"/>
  <c r="V222" i="14"/>
  <c r="G223" i="14" l="1"/>
  <c r="S223" i="14"/>
  <c r="T223" i="14" s="1"/>
  <c r="B223" i="14"/>
  <c r="W223" i="14"/>
  <c r="A223" i="14"/>
  <c r="N223" i="14"/>
  <c r="I223" i="14"/>
  <c r="V223" i="14"/>
  <c r="P223" i="14"/>
  <c r="O223" i="14"/>
  <c r="D223" i="14"/>
  <c r="E223" i="14"/>
  <c r="R223" i="14"/>
  <c r="H223" i="14"/>
  <c r="U223" i="14"/>
  <c r="F223" i="14"/>
  <c r="C223" i="14" s="1"/>
  <c r="Q223" i="14"/>
  <c r="V224" i="14" l="1"/>
  <c r="A224" i="14"/>
  <c r="N224" i="14"/>
  <c r="S224" i="14"/>
  <c r="T224" i="14" s="1"/>
  <c r="U224" i="14"/>
  <c r="Q224" i="14"/>
  <c r="O224" i="14"/>
  <c r="G224" i="14"/>
  <c r="D224" i="14"/>
  <c r="R224" i="14"/>
  <c r="I224" i="14"/>
  <c r="B224" i="14"/>
  <c r="H224" i="14"/>
  <c r="F224" i="14"/>
  <c r="C224" i="14" s="1"/>
  <c r="P224" i="14"/>
  <c r="E224" i="14"/>
  <c r="W224" i="14"/>
  <c r="A225" i="14" l="1"/>
  <c r="U225" i="14"/>
  <c r="R225" i="14"/>
  <c r="F225" i="14"/>
  <c r="C225" i="14" s="1"/>
  <c r="B225" i="14"/>
  <c r="Q225" i="14"/>
  <c r="P225" i="14"/>
  <c r="N225" i="14"/>
  <c r="V225" i="14"/>
  <c r="E225" i="14"/>
  <c r="G225" i="14"/>
  <c r="I225" i="14"/>
  <c r="H225" i="14"/>
  <c r="W225" i="14"/>
  <c r="S225" i="14"/>
  <c r="T225" i="14" s="1"/>
  <c r="O225" i="14"/>
  <c r="D225" i="14"/>
  <c r="N226" i="14" l="1"/>
  <c r="R226" i="14"/>
  <c r="D226" i="14"/>
  <c r="H226" i="14"/>
  <c r="Q226" i="14"/>
  <c r="S226" i="14"/>
  <c r="T226" i="14" s="1"/>
  <c r="I226" i="14"/>
  <c r="B226" i="14"/>
  <c r="P226" i="14"/>
  <c r="W226" i="14"/>
  <c r="O226" i="14"/>
  <c r="A226" i="14"/>
  <c r="G226" i="14"/>
  <c r="F226" i="14"/>
  <c r="C226" i="14" s="1"/>
  <c r="E226" i="14"/>
  <c r="V226" i="14"/>
  <c r="U226" i="14"/>
  <c r="G227" i="14" l="1"/>
  <c r="W227" i="14"/>
  <c r="S227" i="14"/>
  <c r="T227" i="14" s="1"/>
  <c r="E227" i="14"/>
  <c r="P227" i="14"/>
  <c r="B227" i="14"/>
  <c r="H227" i="14"/>
  <c r="O227" i="14"/>
  <c r="I227" i="14"/>
  <c r="F227" i="14"/>
  <c r="C227" i="14" s="1"/>
  <c r="V227" i="14"/>
  <c r="R227" i="14"/>
  <c r="D227" i="14"/>
  <c r="N227" i="14"/>
  <c r="A227" i="14"/>
  <c r="U227" i="14"/>
  <c r="Q227" i="14"/>
  <c r="N228" i="14" l="1"/>
  <c r="W228" i="14"/>
  <c r="G228" i="14"/>
  <c r="B228" i="14"/>
  <c r="R228" i="14"/>
  <c r="I228" i="14"/>
  <c r="H228" i="14"/>
  <c r="Q228" i="14"/>
  <c r="U228" i="14"/>
  <c r="E228" i="14"/>
  <c r="D228" i="14"/>
  <c r="V228" i="14"/>
  <c r="F228" i="14"/>
  <c r="C228" i="14" s="1"/>
  <c r="O228" i="14"/>
  <c r="S228" i="14"/>
  <c r="T228" i="14" s="1"/>
  <c r="P228" i="14"/>
  <c r="A228" i="14"/>
  <c r="E229" i="14" l="1"/>
  <c r="H229" i="14"/>
  <c r="P229" i="14"/>
  <c r="D229" i="14"/>
  <c r="F229" i="14"/>
  <c r="C229" i="14" s="1"/>
  <c r="U229" i="14"/>
  <c r="N229" i="14"/>
  <c r="G229" i="14"/>
  <c r="B229" i="14"/>
  <c r="S229" i="14"/>
  <c r="T229" i="14" s="1"/>
  <c r="I229" i="14"/>
  <c r="R229" i="14"/>
  <c r="V229" i="14"/>
  <c r="W229" i="14"/>
  <c r="O229" i="14"/>
  <c r="A229" i="14"/>
  <c r="Q229" i="14"/>
  <c r="R230" i="14" l="1"/>
  <c r="N230" i="14"/>
  <c r="H230" i="14"/>
  <c r="D230" i="14"/>
  <c r="F230" i="14"/>
  <c r="S230" i="14"/>
  <c r="T230" i="14" s="1"/>
  <c r="W230" i="14"/>
  <c r="I230" i="14"/>
  <c r="U230" i="14"/>
  <c r="P230" i="14"/>
  <c r="G230" i="14"/>
  <c r="A230" i="14"/>
  <c r="V230" i="14"/>
  <c r="C230" i="14"/>
  <c r="B230" i="14"/>
  <c r="O230" i="14"/>
  <c r="E230" i="14"/>
  <c r="Q230" i="14"/>
  <c r="G231" i="14" l="1"/>
  <c r="S231" i="14"/>
  <c r="T231" i="14" s="1"/>
  <c r="O231" i="14"/>
  <c r="Q231" i="14"/>
  <c r="A231" i="14"/>
  <c r="H231" i="14"/>
  <c r="U231" i="14"/>
  <c r="I231" i="14"/>
  <c r="F231" i="14"/>
  <c r="C231" i="14" s="1"/>
  <c r="E231" i="14"/>
  <c r="V231" i="14"/>
  <c r="B231" i="14"/>
  <c r="N231" i="14"/>
  <c r="W231" i="14"/>
  <c r="R231" i="14"/>
  <c r="D231" i="14"/>
  <c r="P231" i="14"/>
  <c r="V232" i="14" l="1"/>
  <c r="H232" i="14"/>
  <c r="W232" i="14"/>
  <c r="A232" i="14"/>
  <c r="C232" i="14"/>
  <c r="N232" i="14"/>
  <c r="E232" i="14"/>
  <c r="D232" i="14"/>
  <c r="U232" i="14"/>
  <c r="F232" i="14"/>
  <c r="Q232" i="14"/>
  <c r="S232" i="14"/>
  <c r="T232" i="14" s="1"/>
  <c r="P232" i="14"/>
  <c r="R232" i="14"/>
  <c r="G232" i="14"/>
  <c r="O232" i="14"/>
  <c r="B232" i="14"/>
  <c r="I232" i="14"/>
  <c r="A233" i="14" l="1"/>
  <c r="H233" i="14"/>
  <c r="D233" i="14"/>
  <c r="V233" i="14"/>
  <c r="P233" i="14"/>
  <c r="Q233" i="14"/>
  <c r="G233" i="14"/>
  <c r="F233" i="14"/>
  <c r="C233" i="14" s="1"/>
  <c r="B233" i="14"/>
  <c r="S233" i="14"/>
  <c r="T233" i="14" s="1"/>
  <c r="E233" i="14"/>
  <c r="U233" i="14"/>
  <c r="W233" i="14"/>
  <c r="O233" i="14"/>
  <c r="R233" i="14"/>
  <c r="N233" i="14"/>
  <c r="I233" i="14"/>
  <c r="N234" i="14" l="1"/>
  <c r="R234" i="14"/>
  <c r="D234" i="14"/>
  <c r="H234" i="14"/>
  <c r="G234" i="14"/>
  <c r="B234" i="14"/>
  <c r="F234" i="14"/>
  <c r="C234" i="14" s="1"/>
  <c r="W234" i="14"/>
  <c r="S234" i="14"/>
  <c r="T234" i="14" s="1"/>
  <c r="O234" i="14"/>
  <c r="U234" i="14"/>
  <c r="E234" i="14"/>
  <c r="I234" i="14"/>
  <c r="Q234" i="14"/>
  <c r="V234" i="14"/>
  <c r="A234" i="14"/>
  <c r="P234" i="14"/>
  <c r="G235" i="14" l="1"/>
  <c r="B235" i="14"/>
  <c r="A235" i="14"/>
  <c r="W235" i="14"/>
  <c r="F235" i="14"/>
  <c r="C235" i="14" s="1"/>
  <c r="O235" i="14"/>
  <c r="R235" i="14"/>
  <c r="P235" i="14"/>
  <c r="U235" i="14"/>
  <c r="E235" i="14"/>
  <c r="V235" i="14"/>
  <c r="N235" i="14"/>
  <c r="H235" i="14"/>
  <c r="Q235" i="14"/>
  <c r="I235" i="14"/>
  <c r="S235" i="14"/>
  <c r="T235" i="14" s="1"/>
  <c r="D235" i="14"/>
  <c r="W236" i="14" l="1"/>
  <c r="R236" i="14"/>
  <c r="D236" i="14"/>
  <c r="A236" i="14"/>
  <c r="G236" i="14"/>
  <c r="O236" i="14"/>
  <c r="V236" i="14"/>
  <c r="Q236" i="14"/>
  <c r="U236" i="14"/>
  <c r="H236" i="14"/>
  <c r="F236" i="14"/>
  <c r="C236" i="14" s="1"/>
  <c r="B236" i="14"/>
  <c r="P236" i="14"/>
  <c r="S236" i="14"/>
  <c r="T236" i="14" s="1"/>
  <c r="N236" i="14"/>
  <c r="I236" i="14"/>
  <c r="E236" i="14"/>
  <c r="E237" i="14" l="1"/>
  <c r="D237" i="14"/>
  <c r="U237" i="14"/>
  <c r="V237" i="14"/>
  <c r="Q237" i="14"/>
  <c r="P237" i="14"/>
  <c r="A237" i="14"/>
  <c r="S237" i="14"/>
  <c r="T237" i="14" s="1"/>
  <c r="R237" i="14"/>
  <c r="H237" i="14"/>
  <c r="O237" i="14"/>
  <c r="F237" i="14"/>
  <c r="C237" i="14" s="1"/>
  <c r="B237" i="14"/>
  <c r="N237" i="14"/>
  <c r="I237" i="14"/>
  <c r="W237" i="14"/>
  <c r="G237" i="14"/>
  <c r="R238" i="14" l="1"/>
  <c r="N238" i="14"/>
  <c r="H238" i="14"/>
  <c r="D238" i="14"/>
  <c r="B238" i="14"/>
  <c r="F238" i="14"/>
  <c r="C238" i="14" s="1"/>
  <c r="G238" i="14"/>
  <c r="V238" i="14"/>
  <c r="P238" i="14"/>
  <c r="O238" i="14"/>
  <c r="U238" i="14"/>
  <c r="S238" i="14"/>
  <c r="T238" i="14" s="1"/>
  <c r="W238" i="14"/>
  <c r="I238" i="14"/>
  <c r="Q238" i="14"/>
  <c r="E238" i="14"/>
  <c r="A238" i="14"/>
  <c r="G239" i="14" l="1"/>
  <c r="S239" i="14"/>
  <c r="T239" i="14" s="1"/>
  <c r="B239" i="14"/>
  <c r="V239" i="14"/>
  <c r="E239" i="14"/>
  <c r="W239" i="14"/>
  <c r="H239" i="14"/>
  <c r="U239" i="14"/>
  <c r="I239" i="14"/>
  <c r="R239" i="14"/>
  <c r="A239" i="14"/>
  <c r="P239" i="14"/>
  <c r="N239" i="14"/>
  <c r="O239" i="14"/>
  <c r="D239" i="14"/>
  <c r="F239" i="14"/>
  <c r="C239" i="14" s="1"/>
  <c r="Q239" i="14"/>
  <c r="V240" i="14" l="1"/>
  <c r="A240" i="14"/>
  <c r="D240" i="14"/>
  <c r="Q240" i="14"/>
  <c r="P240" i="14"/>
  <c r="H240" i="14"/>
  <c r="W240" i="14"/>
  <c r="N240" i="14"/>
  <c r="S240" i="14"/>
  <c r="T240" i="14" s="1"/>
  <c r="G240" i="14"/>
  <c r="I240" i="14"/>
  <c r="B240" i="14"/>
  <c r="E240" i="14"/>
  <c r="R240" i="14"/>
  <c r="U240" i="14"/>
  <c r="F240" i="14"/>
  <c r="C240" i="14" s="1"/>
  <c r="O240" i="14"/>
  <c r="A241" i="14" l="1"/>
  <c r="E241" i="14"/>
  <c r="U241" i="14"/>
  <c r="Q241" i="14"/>
  <c r="R241" i="14"/>
  <c r="G241" i="14"/>
  <c r="N241" i="14"/>
  <c r="H241" i="14"/>
  <c r="F241" i="14"/>
  <c r="D241" i="14"/>
  <c r="P241" i="14"/>
  <c r="V241" i="14"/>
  <c r="B241" i="14"/>
  <c r="S241" i="14"/>
  <c r="T241" i="14" s="1"/>
  <c r="W241" i="14"/>
  <c r="I241" i="14"/>
  <c r="O241" i="14"/>
  <c r="C241" i="14"/>
  <c r="N242" i="14" l="1"/>
  <c r="R242" i="14"/>
  <c r="U242" i="14"/>
  <c r="O242" i="14"/>
  <c r="D242" i="14"/>
  <c r="H242" i="14"/>
  <c r="Q242" i="14"/>
  <c r="F242" i="14"/>
  <c r="C242" i="14" s="1"/>
  <c r="A242" i="14"/>
  <c r="W242" i="14"/>
  <c r="P242" i="14"/>
  <c r="S242" i="14"/>
  <c r="T242" i="14" s="1"/>
  <c r="B242" i="14"/>
  <c r="G242" i="14"/>
  <c r="I242" i="14"/>
  <c r="V242" i="14"/>
  <c r="E242" i="14"/>
  <c r="G243" i="14" l="1"/>
  <c r="D243" i="14"/>
  <c r="P243" i="14"/>
  <c r="U243" i="14"/>
  <c r="F243" i="14"/>
  <c r="C243" i="14" s="1"/>
  <c r="O243" i="14"/>
  <c r="W243" i="14"/>
  <c r="E243" i="14"/>
  <c r="S243" i="14"/>
  <c r="T243" i="14" s="1"/>
  <c r="V243" i="14"/>
  <c r="Q243" i="14"/>
  <c r="A243" i="14"/>
  <c r="R243" i="14"/>
  <c r="H243" i="14"/>
  <c r="B243" i="14"/>
  <c r="I243" i="14"/>
  <c r="N243" i="14"/>
  <c r="S244" i="14" l="1"/>
  <c r="T244" i="14" s="1"/>
  <c r="P244" i="14"/>
  <c r="I244" i="14"/>
  <c r="F244" i="14"/>
  <c r="C244" i="14" s="1"/>
  <c r="R244" i="14"/>
  <c r="E244" i="14"/>
  <c r="D244" i="14"/>
  <c r="U244" i="14"/>
  <c r="W244" i="14"/>
  <c r="V244" i="14"/>
  <c r="Q244" i="14"/>
  <c r="B244" i="14"/>
  <c r="N244" i="14"/>
  <c r="A244" i="14"/>
  <c r="H244" i="14"/>
  <c r="O244" i="14"/>
  <c r="G244" i="14"/>
  <c r="E245" i="14" l="1"/>
  <c r="S245" i="14"/>
  <c r="T245" i="14" s="1"/>
  <c r="V245" i="14"/>
  <c r="I245" i="14"/>
  <c r="N245" i="14"/>
  <c r="A245" i="14"/>
  <c r="D245" i="14"/>
  <c r="Q245" i="14"/>
  <c r="P245" i="14"/>
  <c r="H245" i="14"/>
  <c r="F245" i="14"/>
  <c r="C245" i="14" s="1"/>
  <c r="U245" i="14"/>
  <c r="B245" i="14"/>
  <c r="W245" i="14"/>
  <c r="O245" i="14"/>
  <c r="R245" i="14"/>
  <c r="G245" i="14"/>
  <c r="R246" i="14" l="1"/>
  <c r="E246" i="14"/>
  <c r="N246" i="14"/>
  <c r="D246" i="14"/>
  <c r="P246" i="14"/>
  <c r="F246" i="14"/>
  <c r="H246" i="14"/>
  <c r="V246" i="14"/>
  <c r="Q246" i="14"/>
  <c r="G246" i="14"/>
  <c r="S246" i="14"/>
  <c r="T246" i="14" s="1"/>
  <c r="U246" i="14"/>
  <c r="A246" i="14"/>
  <c r="C246" i="14"/>
  <c r="B246" i="14"/>
  <c r="I246" i="14"/>
  <c r="W246" i="14"/>
  <c r="O246" i="14"/>
  <c r="H247" i="14" l="1"/>
  <c r="Q247" i="14"/>
  <c r="B247" i="14"/>
  <c r="G247" i="14"/>
  <c r="S247" i="14"/>
  <c r="T247" i="14" s="1"/>
  <c r="E247" i="14"/>
  <c r="O247" i="14"/>
  <c r="A247" i="14"/>
  <c r="D247" i="14"/>
  <c r="R247" i="14"/>
  <c r="W247" i="14"/>
  <c r="F247" i="14"/>
  <c r="C247" i="14" s="1"/>
  <c r="I247" i="14"/>
  <c r="N247" i="14"/>
  <c r="V247" i="14"/>
  <c r="P247" i="14"/>
  <c r="U247" i="14"/>
  <c r="W248" i="14" l="1"/>
  <c r="N248" i="14"/>
  <c r="F248" i="14"/>
  <c r="O248" i="14"/>
  <c r="B248" i="14"/>
  <c r="E248" i="14"/>
  <c r="H248" i="14"/>
  <c r="D248" i="14"/>
  <c r="I248" i="14"/>
  <c r="V248" i="14"/>
  <c r="Q248" i="14"/>
  <c r="G248" i="14"/>
  <c r="P248" i="14"/>
  <c r="C248" i="14"/>
  <c r="A248" i="14"/>
  <c r="U248" i="14"/>
  <c r="S248" i="14"/>
  <c r="T248" i="14" s="1"/>
  <c r="R248" i="14"/>
  <c r="A249" i="14" l="1"/>
  <c r="W249" i="14"/>
  <c r="R249" i="14"/>
  <c r="N249" i="14"/>
  <c r="U249" i="14"/>
  <c r="O249" i="14"/>
  <c r="E249" i="14"/>
  <c r="H249" i="14"/>
  <c r="F249" i="14"/>
  <c r="D249" i="14"/>
  <c r="B249" i="14"/>
  <c r="C249" i="14"/>
  <c r="P249" i="14"/>
  <c r="Q249" i="14"/>
  <c r="G249" i="14"/>
  <c r="S249" i="14"/>
  <c r="T249" i="14" s="1"/>
  <c r="V249" i="14"/>
  <c r="I249" i="14"/>
  <c r="N250" i="14" l="1"/>
  <c r="A250" i="14"/>
  <c r="D250" i="14"/>
  <c r="O250" i="14"/>
  <c r="R250" i="14"/>
  <c r="W250" i="14"/>
  <c r="Q250" i="14"/>
  <c r="P250" i="14"/>
  <c r="S250" i="14"/>
  <c r="T250" i="14" s="1"/>
  <c r="U250" i="14"/>
  <c r="G250" i="14"/>
  <c r="I250" i="14"/>
  <c r="H250" i="14"/>
  <c r="B250" i="14"/>
  <c r="E250" i="14"/>
  <c r="V250" i="14"/>
  <c r="F250" i="14"/>
  <c r="C250" i="14" s="1"/>
  <c r="G251" i="14" l="1"/>
  <c r="D251" i="14"/>
  <c r="P251" i="14"/>
  <c r="U251" i="14"/>
  <c r="A251" i="14"/>
  <c r="O251" i="14"/>
  <c r="Q251" i="14"/>
  <c r="I251" i="14"/>
  <c r="F251" i="14"/>
  <c r="C251" i="14" s="1"/>
  <c r="W251" i="14"/>
  <c r="R251" i="14"/>
  <c r="S251" i="14"/>
  <c r="T251" i="14" s="1"/>
  <c r="H251" i="14"/>
  <c r="N251" i="14"/>
  <c r="V251" i="14"/>
  <c r="B251" i="14"/>
  <c r="E251" i="14"/>
  <c r="S252" i="14" l="1"/>
  <c r="T252" i="14" s="1"/>
  <c r="P252" i="14"/>
  <c r="I252" i="14"/>
  <c r="B252" i="14"/>
  <c r="N252" i="14"/>
  <c r="F252" i="14"/>
  <c r="C252" i="14" s="1"/>
  <c r="E252" i="14"/>
  <c r="A252" i="14"/>
  <c r="D252" i="14"/>
  <c r="U252" i="14"/>
  <c r="R252" i="14"/>
  <c r="W252" i="14"/>
  <c r="V252" i="14"/>
  <c r="Q252" i="14"/>
  <c r="H252" i="14"/>
  <c r="O252" i="14"/>
  <c r="G252" i="14"/>
  <c r="E253" i="14" l="1"/>
  <c r="S253" i="14"/>
  <c r="T253" i="14" s="1"/>
  <c r="I253" i="14"/>
  <c r="N253" i="14"/>
  <c r="V253" i="14"/>
  <c r="A253" i="14"/>
  <c r="D253" i="14"/>
  <c r="Q253" i="14"/>
  <c r="R253" i="14"/>
  <c r="H253" i="14"/>
  <c r="W253" i="14"/>
  <c r="G253" i="14"/>
  <c r="B253" i="14"/>
  <c r="U253" i="14"/>
  <c r="F253" i="14"/>
  <c r="C253" i="14" s="1"/>
  <c r="P253" i="14"/>
  <c r="O253" i="14"/>
  <c r="R254" i="14" l="1"/>
  <c r="E254" i="14"/>
  <c r="H254" i="14"/>
  <c r="V254" i="14"/>
  <c r="Q254" i="14"/>
  <c r="N254" i="14"/>
  <c r="G254" i="14"/>
  <c r="U254" i="14"/>
  <c r="F254" i="14"/>
  <c r="A254" i="14"/>
  <c r="D254" i="14"/>
  <c r="P254" i="14"/>
  <c r="I254" i="14"/>
  <c r="C254" i="14"/>
  <c r="B254" i="14"/>
  <c r="S254" i="14"/>
  <c r="T254" i="14" s="1"/>
  <c r="O254" i="14"/>
  <c r="W254" i="14"/>
  <c r="H255" i="14" l="1"/>
  <c r="Q255" i="14"/>
  <c r="E255" i="14"/>
  <c r="W255" i="14"/>
  <c r="P255" i="14"/>
  <c r="D255" i="14"/>
  <c r="U255" i="14"/>
  <c r="F255" i="14"/>
  <c r="C255" i="14" s="1"/>
  <c r="G255" i="14"/>
  <c r="S255" i="14"/>
  <c r="T255" i="14" s="1"/>
  <c r="I255" i="14"/>
  <c r="N255" i="14"/>
  <c r="B255" i="14"/>
  <c r="V255" i="14"/>
  <c r="R255" i="14"/>
  <c r="A255" i="14"/>
  <c r="O255" i="14"/>
  <c r="W256" i="14" l="1"/>
  <c r="H256" i="14"/>
  <c r="O256" i="14"/>
  <c r="B256" i="14"/>
  <c r="E256" i="14"/>
  <c r="I256" i="14"/>
  <c r="V256" i="14"/>
  <c r="Q256" i="14"/>
  <c r="G256" i="14"/>
  <c r="A256" i="14"/>
  <c r="U256" i="14"/>
  <c r="S256" i="14"/>
  <c r="T256" i="14" s="1"/>
  <c r="F256" i="14"/>
  <c r="C256" i="14" s="1"/>
  <c r="D256" i="14"/>
  <c r="N256" i="14"/>
  <c r="R256" i="14"/>
  <c r="P256" i="14"/>
  <c r="A257" i="14" l="1"/>
  <c r="W257" i="14"/>
  <c r="O257" i="14"/>
  <c r="N257" i="14"/>
  <c r="D257" i="14"/>
  <c r="B257" i="14"/>
  <c r="P257" i="14"/>
  <c r="I257" i="14"/>
  <c r="U257" i="14"/>
  <c r="E257" i="14"/>
  <c r="R257" i="14"/>
  <c r="H257" i="14"/>
  <c r="Q257" i="14"/>
  <c r="G257" i="14"/>
  <c r="S257" i="14"/>
  <c r="T257" i="14" s="1"/>
  <c r="F257" i="14"/>
  <c r="C257" i="14" s="1"/>
  <c r="V257" i="14"/>
  <c r="N258" i="14" l="1"/>
  <c r="A258" i="14"/>
  <c r="D258" i="14"/>
  <c r="U258" i="14"/>
  <c r="I258" i="14"/>
  <c r="H258" i="14"/>
  <c r="Q258" i="14"/>
  <c r="B258" i="14"/>
  <c r="E258" i="14"/>
  <c r="R258" i="14"/>
  <c r="O258" i="14"/>
  <c r="P258" i="14"/>
  <c r="S258" i="14"/>
  <c r="T258" i="14" s="1"/>
  <c r="F258" i="14"/>
  <c r="C258" i="14" s="1"/>
  <c r="W258" i="14"/>
  <c r="G258" i="14"/>
  <c r="V258" i="14"/>
  <c r="G259" i="14" l="1"/>
  <c r="D259" i="14"/>
  <c r="U259" i="14"/>
  <c r="F259" i="14"/>
  <c r="E259" i="14"/>
  <c r="H259" i="14"/>
  <c r="P259" i="14"/>
  <c r="C259" i="14"/>
  <c r="A259" i="14"/>
  <c r="S259" i="14"/>
  <c r="T259" i="14" s="1"/>
  <c r="V259" i="14"/>
  <c r="N259" i="14"/>
  <c r="Q259" i="14"/>
  <c r="W259" i="14"/>
  <c r="O259" i="14"/>
  <c r="R259" i="14"/>
  <c r="I259" i="14"/>
  <c r="B259" i="14"/>
  <c r="S260" i="14" l="1"/>
  <c r="T260" i="14" s="1"/>
  <c r="P260" i="14"/>
  <c r="I260" i="14"/>
  <c r="F260" i="14"/>
  <c r="U260" i="14"/>
  <c r="W260" i="14"/>
  <c r="H260" i="14"/>
  <c r="E260" i="14"/>
  <c r="D260" i="14"/>
  <c r="A260" i="14"/>
  <c r="C260" i="14"/>
  <c r="O260" i="14"/>
  <c r="G260" i="14"/>
  <c r="R260" i="14"/>
  <c r="V260" i="14"/>
  <c r="Q260" i="14"/>
  <c r="B260" i="14"/>
  <c r="N260" i="14"/>
  <c r="O261" i="14" l="1"/>
  <c r="B261" i="14"/>
  <c r="E261" i="14"/>
  <c r="S261" i="14"/>
  <c r="T261" i="14" s="1"/>
  <c r="W261" i="14"/>
  <c r="D261" i="14"/>
  <c r="V261" i="14"/>
  <c r="I261" i="14"/>
  <c r="N261" i="14"/>
  <c r="H261" i="14"/>
  <c r="P261" i="14"/>
  <c r="G261" i="14"/>
  <c r="F261" i="14"/>
  <c r="C261" i="14" s="1"/>
  <c r="A261" i="14"/>
  <c r="Q261" i="14"/>
  <c r="U261" i="14"/>
  <c r="R261" i="14"/>
  <c r="R262" i="14" l="1"/>
  <c r="A262" i="14"/>
  <c r="U262" i="14"/>
  <c r="O262" i="14"/>
  <c r="I262" i="14"/>
  <c r="E262" i="14"/>
  <c r="B262" i="14"/>
  <c r="G262" i="14"/>
  <c r="Q262" i="14"/>
  <c r="F262" i="14"/>
  <c r="W262" i="14"/>
  <c r="V262" i="14"/>
  <c r="S262" i="14"/>
  <c r="T262" i="14" s="1"/>
  <c r="P262" i="14"/>
  <c r="N262" i="14"/>
  <c r="D262" i="14"/>
  <c r="C262" i="14"/>
  <c r="H262" i="14"/>
  <c r="O263" i="14" l="1"/>
  <c r="S263" i="14"/>
  <c r="T263" i="14" s="1"/>
  <c r="E263" i="14"/>
  <c r="F263" i="14"/>
  <c r="C263" i="14" s="1"/>
  <c r="R263" i="14"/>
  <c r="V263" i="14"/>
  <c r="I263" i="14"/>
  <c r="B263" i="14"/>
  <c r="H263" i="14"/>
  <c r="A263" i="14"/>
  <c r="Q263" i="14"/>
  <c r="D263" i="14"/>
  <c r="U263" i="14"/>
  <c r="W263" i="14"/>
  <c r="P263" i="14"/>
  <c r="G263" i="14"/>
  <c r="N263" i="14"/>
  <c r="H264" i="14" l="1"/>
  <c r="S264" i="14"/>
  <c r="T264" i="14" s="1"/>
  <c r="N264" i="14"/>
  <c r="F264" i="14"/>
  <c r="W264" i="14"/>
  <c r="U264" i="14"/>
  <c r="P264" i="14"/>
  <c r="C264" i="14"/>
  <c r="Q264" i="14"/>
  <c r="R264" i="14"/>
  <c r="A264" i="14"/>
  <c r="I264" i="14"/>
  <c r="E264" i="14"/>
  <c r="B264" i="14"/>
  <c r="V264" i="14"/>
  <c r="O264" i="14"/>
  <c r="G264" i="14"/>
  <c r="D264" i="14"/>
  <c r="N265" i="14" l="1"/>
  <c r="S265" i="14"/>
  <c r="T265" i="14" s="1"/>
  <c r="A265" i="14"/>
  <c r="G265" i="14"/>
  <c r="R265" i="14"/>
  <c r="E265" i="14"/>
  <c r="V265" i="14"/>
  <c r="Q265" i="14"/>
  <c r="F265" i="14"/>
  <c r="C265" i="14" s="1"/>
  <c r="O265" i="14"/>
  <c r="W265" i="14"/>
  <c r="P265" i="14"/>
  <c r="B265" i="14"/>
  <c r="I265" i="14"/>
  <c r="U265" i="14"/>
  <c r="D265" i="14"/>
  <c r="H265" i="14"/>
  <c r="F266" i="14" l="1"/>
  <c r="N266" i="14"/>
  <c r="W266" i="14"/>
  <c r="G266" i="14"/>
  <c r="R266" i="14"/>
  <c r="E266" i="14"/>
  <c r="P266" i="14"/>
  <c r="B266" i="14"/>
  <c r="D266" i="14"/>
  <c r="I266" i="14"/>
  <c r="C266" i="14"/>
  <c r="A266" i="14"/>
  <c r="Q266" i="14"/>
  <c r="H266" i="14"/>
  <c r="S266" i="14"/>
  <c r="T266" i="14" s="1"/>
  <c r="V266" i="14"/>
  <c r="U266" i="14"/>
  <c r="O266" i="14"/>
  <c r="I267" i="14" l="1"/>
  <c r="A267" i="14"/>
  <c r="G267" i="14"/>
  <c r="O267" i="14"/>
  <c r="V267" i="14"/>
  <c r="W267" i="14"/>
  <c r="D267" i="14"/>
  <c r="S267" i="14"/>
  <c r="T267" i="14" s="1"/>
  <c r="R267" i="14"/>
  <c r="B267" i="14"/>
  <c r="F267" i="14"/>
  <c r="Q267" i="14"/>
  <c r="N267" i="14"/>
  <c r="U267" i="14"/>
  <c r="P267" i="14"/>
  <c r="E267" i="14"/>
  <c r="H267" i="14"/>
  <c r="C267" i="14"/>
  <c r="D268" i="14" l="1"/>
  <c r="O268" i="14"/>
  <c r="H268" i="14"/>
  <c r="F268" i="14"/>
  <c r="Q268" i="14"/>
  <c r="A268" i="14"/>
  <c r="G268" i="14"/>
  <c r="S268" i="14"/>
  <c r="T268" i="14" s="1"/>
  <c r="W268" i="14"/>
  <c r="B268" i="14"/>
  <c r="V268" i="14"/>
  <c r="N268" i="14"/>
  <c r="E268" i="14"/>
  <c r="I268" i="14"/>
  <c r="C268" i="14"/>
  <c r="R268" i="14"/>
  <c r="U268" i="14"/>
  <c r="P268" i="14"/>
  <c r="S269" i="14" l="1"/>
  <c r="T269" i="14" s="1"/>
  <c r="R269" i="14"/>
  <c r="F269" i="14"/>
  <c r="O269" i="14"/>
  <c r="B269" i="14"/>
  <c r="V269" i="14"/>
  <c r="Q269" i="14"/>
  <c r="N269" i="14"/>
  <c r="H269" i="14"/>
  <c r="A269" i="14"/>
  <c r="C269" i="14"/>
  <c r="W269" i="14"/>
  <c r="D269" i="14"/>
  <c r="I269" i="14"/>
  <c r="E269" i="14"/>
  <c r="U269" i="14"/>
  <c r="G269" i="14"/>
  <c r="P269" i="14"/>
  <c r="B270" i="14" l="1"/>
  <c r="R270" i="14"/>
  <c r="Q270" i="14"/>
  <c r="V270" i="14"/>
  <c r="F270" i="14"/>
  <c r="W270" i="14"/>
  <c r="P270" i="14"/>
  <c r="G270" i="14"/>
  <c r="A270" i="14"/>
  <c r="I270" i="14"/>
  <c r="E270" i="14"/>
  <c r="D270" i="14"/>
  <c r="C270" i="14"/>
  <c r="U270" i="14"/>
  <c r="O270" i="14"/>
  <c r="N270" i="14"/>
  <c r="S270" i="14"/>
  <c r="T270" i="14" s="1"/>
  <c r="H270" i="14"/>
  <c r="O271" i="14" l="1"/>
  <c r="S271" i="14"/>
  <c r="T271" i="14" s="1"/>
  <c r="Q271" i="14"/>
  <c r="D271" i="14"/>
  <c r="P271" i="14"/>
  <c r="G271" i="14"/>
  <c r="E271" i="14"/>
  <c r="F271" i="14"/>
  <c r="A271" i="14"/>
  <c r="V271" i="14"/>
  <c r="C271" i="14"/>
  <c r="R271" i="14"/>
  <c r="I271" i="14"/>
  <c r="H271" i="14"/>
  <c r="W271" i="14"/>
  <c r="U271" i="14"/>
  <c r="B271" i="14"/>
  <c r="N271" i="14"/>
  <c r="H272" i="14" l="1"/>
  <c r="S272" i="14"/>
  <c r="T272" i="14" s="1"/>
  <c r="N272" i="14"/>
  <c r="F272" i="14"/>
  <c r="C272" i="14" s="1"/>
  <c r="W272" i="14"/>
  <c r="E272" i="14"/>
  <c r="V272" i="14"/>
  <c r="A272" i="14"/>
  <c r="D272" i="14"/>
  <c r="R272" i="14"/>
  <c r="Q272" i="14"/>
  <c r="P272" i="14"/>
  <c r="O272" i="14"/>
  <c r="B272" i="14"/>
  <c r="U272" i="14"/>
  <c r="I272" i="14"/>
  <c r="G272" i="14"/>
  <c r="N273" i="14" l="1"/>
  <c r="S273" i="14"/>
  <c r="T273" i="14" s="1"/>
  <c r="A273" i="14"/>
  <c r="G273" i="14"/>
  <c r="E273" i="14"/>
  <c r="Q273" i="14"/>
  <c r="R273" i="14"/>
  <c r="W273" i="14"/>
  <c r="P273" i="14"/>
  <c r="F273" i="14"/>
  <c r="C273" i="14" s="1"/>
  <c r="D273" i="14"/>
  <c r="B273" i="14"/>
  <c r="I273" i="14"/>
  <c r="V273" i="14"/>
  <c r="O273" i="14"/>
  <c r="H273" i="14"/>
  <c r="U273" i="14"/>
  <c r="F274" i="14" l="1"/>
  <c r="R274" i="14"/>
  <c r="E274" i="14"/>
  <c r="S274" i="14"/>
  <c r="T274" i="14" s="1"/>
  <c r="N274" i="14"/>
  <c r="G274" i="14"/>
  <c r="W274" i="14"/>
  <c r="V274" i="14"/>
  <c r="U274" i="14"/>
  <c r="O274" i="14"/>
  <c r="B274" i="14"/>
  <c r="D274" i="14"/>
  <c r="I274" i="14"/>
  <c r="C274" i="14"/>
  <c r="A274" i="14"/>
  <c r="P274" i="14"/>
  <c r="Q274" i="14"/>
  <c r="H274" i="14"/>
  <c r="I275" i="14" l="1"/>
  <c r="A275" i="14"/>
  <c r="G275" i="14"/>
  <c r="B275" i="14"/>
  <c r="V275" i="14"/>
  <c r="Q275" i="14"/>
  <c r="W275" i="14"/>
  <c r="O275" i="14"/>
  <c r="N275" i="14"/>
  <c r="P275" i="14"/>
  <c r="D275" i="14"/>
  <c r="S275" i="14"/>
  <c r="T275" i="14" s="1"/>
  <c r="R275" i="14"/>
  <c r="E275" i="14"/>
  <c r="H275" i="14"/>
  <c r="F275" i="14"/>
  <c r="C275" i="14" s="1"/>
  <c r="U275" i="14"/>
  <c r="D276" i="14" l="1"/>
  <c r="O276" i="14"/>
  <c r="H276" i="14"/>
  <c r="B276" i="14"/>
  <c r="S276" i="14"/>
  <c r="T276" i="14" s="1"/>
  <c r="W276" i="14"/>
  <c r="A276" i="14"/>
  <c r="F276" i="14"/>
  <c r="P276" i="14"/>
  <c r="E276" i="14"/>
  <c r="Q276" i="14"/>
  <c r="G276" i="14"/>
  <c r="V276" i="14"/>
  <c r="I276" i="14"/>
  <c r="C276" i="14"/>
  <c r="R276" i="14"/>
  <c r="U276" i="14"/>
  <c r="N276" i="14"/>
  <c r="S277" i="14" l="1"/>
  <c r="T277" i="14" s="1"/>
  <c r="H277" i="14"/>
  <c r="W277" i="14"/>
  <c r="A277" i="14"/>
  <c r="V277" i="14"/>
  <c r="N277" i="14"/>
  <c r="I277" i="14"/>
  <c r="R277" i="14"/>
  <c r="F277" i="14"/>
  <c r="C277" i="14" s="1"/>
  <c r="B277" i="14"/>
  <c r="Q277" i="14"/>
  <c r="D277" i="14"/>
  <c r="G277" i="14"/>
  <c r="O277" i="14"/>
  <c r="E277" i="14"/>
  <c r="U277" i="14"/>
  <c r="P277" i="14"/>
  <c r="B278" i="14" l="1"/>
  <c r="R278" i="14"/>
  <c r="G278" i="14"/>
  <c r="Q278" i="14"/>
  <c r="F278" i="14"/>
  <c r="C278" i="14" s="1"/>
  <c r="U278" i="14"/>
  <c r="A278" i="14"/>
  <c r="V278" i="14"/>
  <c r="W278" i="14"/>
  <c r="P278" i="14"/>
  <c r="O278" i="14"/>
  <c r="I278" i="14"/>
  <c r="S278" i="14"/>
  <c r="T278" i="14" s="1"/>
  <c r="N278" i="14"/>
  <c r="D278" i="14"/>
  <c r="H278" i="14"/>
  <c r="E278" i="14"/>
  <c r="W279" i="14" l="1"/>
  <c r="O279" i="14"/>
  <c r="F279" i="14"/>
  <c r="C279" i="14" s="1"/>
  <c r="D279" i="14"/>
  <c r="B279" i="14"/>
  <c r="E279" i="14"/>
  <c r="A279" i="14"/>
  <c r="S279" i="14"/>
  <c r="T279" i="14" s="1"/>
  <c r="U279" i="14"/>
  <c r="N279" i="14"/>
  <c r="Q279" i="14"/>
  <c r="V279" i="14"/>
  <c r="P279" i="14"/>
  <c r="R279" i="14"/>
  <c r="G279" i="14"/>
  <c r="I279" i="14"/>
  <c r="H279" i="14"/>
  <c r="S280" i="14" l="1"/>
  <c r="T280" i="14" s="1"/>
  <c r="A280" i="14"/>
  <c r="H280" i="14"/>
  <c r="R280" i="14"/>
  <c r="I280" i="14"/>
  <c r="N280" i="14"/>
  <c r="P280" i="14"/>
  <c r="O280" i="14"/>
  <c r="V280" i="14"/>
  <c r="Q280" i="14"/>
  <c r="B280" i="14"/>
  <c r="G280" i="14"/>
  <c r="D280" i="14"/>
  <c r="U280" i="14"/>
  <c r="E280" i="14"/>
  <c r="W280" i="14"/>
  <c r="F280" i="14"/>
  <c r="C280" i="14" s="1"/>
  <c r="U281" i="14" l="1"/>
  <c r="V281" i="14"/>
  <c r="E281" i="14"/>
  <c r="B281" i="14"/>
  <c r="P281" i="14"/>
  <c r="F281" i="14"/>
  <c r="C281" i="14" s="1"/>
  <c r="A281" i="14"/>
  <c r="W281" i="14"/>
  <c r="Q281" i="14"/>
  <c r="N281" i="14"/>
  <c r="S281" i="14"/>
  <c r="T281" i="14" s="1"/>
  <c r="D281" i="14"/>
  <c r="G281" i="14"/>
  <c r="I281" i="14"/>
  <c r="R281" i="14"/>
  <c r="O281" i="14"/>
  <c r="H281" i="14"/>
  <c r="A282" i="14" l="1"/>
  <c r="U282" i="14"/>
  <c r="P282" i="14"/>
  <c r="D282" i="14"/>
  <c r="R282" i="14"/>
  <c r="B282" i="14"/>
  <c r="Q282" i="14"/>
  <c r="V282" i="14"/>
  <c r="F282" i="14"/>
  <c r="C282" i="14" s="1"/>
  <c r="G282" i="14"/>
  <c r="W282" i="14"/>
  <c r="O282" i="14"/>
  <c r="E282" i="14"/>
  <c r="S282" i="14"/>
  <c r="T282" i="14" s="1"/>
  <c r="I282" i="14"/>
  <c r="H282" i="14"/>
  <c r="N282" i="14"/>
  <c r="N283" i="14" l="1"/>
  <c r="Q283" i="14"/>
  <c r="D283" i="14"/>
  <c r="P283" i="14"/>
  <c r="S283" i="14"/>
  <c r="T283" i="14" s="1"/>
  <c r="I283" i="14"/>
  <c r="W283" i="14"/>
  <c r="G283" i="14"/>
  <c r="F283" i="14"/>
  <c r="A283" i="14"/>
  <c r="C283" i="14"/>
  <c r="O283" i="14"/>
  <c r="B283" i="14"/>
  <c r="R283" i="14"/>
  <c r="V283" i="14"/>
  <c r="U283" i="14"/>
  <c r="E283" i="14"/>
  <c r="H283" i="14"/>
  <c r="G284" i="14" l="1"/>
  <c r="W284" i="14"/>
  <c r="V284" i="14"/>
  <c r="E284" i="14"/>
  <c r="U284" i="14"/>
  <c r="R284" i="14"/>
  <c r="H284" i="14"/>
  <c r="I284" i="14"/>
  <c r="Q284" i="14"/>
  <c r="O284" i="14"/>
  <c r="N284" i="14"/>
  <c r="D284" i="14"/>
  <c r="B284" i="14"/>
  <c r="F284" i="14"/>
  <c r="C284" i="14" s="1"/>
  <c r="S284" i="14"/>
  <c r="T284" i="14" s="1"/>
  <c r="A284" i="14"/>
  <c r="P284" i="14"/>
  <c r="Q285" i="14" l="1"/>
  <c r="D285" i="14"/>
  <c r="G285" i="14"/>
  <c r="R285" i="14"/>
  <c r="O285" i="14"/>
  <c r="U285" i="14"/>
  <c r="V285" i="14"/>
  <c r="E285" i="14"/>
  <c r="B285" i="14"/>
  <c r="W285" i="14"/>
  <c r="A285" i="14"/>
  <c r="N285" i="14"/>
  <c r="S285" i="14"/>
  <c r="T285" i="14" s="1"/>
  <c r="P285" i="14"/>
  <c r="F285" i="14"/>
  <c r="C285" i="14" s="1"/>
  <c r="I285" i="14"/>
  <c r="H285" i="14"/>
  <c r="E286" i="14" l="1"/>
  <c r="V286" i="14"/>
  <c r="G286" i="14"/>
  <c r="D286" i="14"/>
  <c r="I286" i="14"/>
  <c r="B286" i="14"/>
  <c r="S286" i="14"/>
  <c r="T286" i="14" s="1"/>
  <c r="U286" i="14"/>
  <c r="P286" i="14"/>
  <c r="F286" i="14"/>
  <c r="R286" i="14"/>
  <c r="A286" i="14"/>
  <c r="Q286" i="14"/>
  <c r="O286" i="14"/>
  <c r="N286" i="14"/>
  <c r="H286" i="14"/>
  <c r="C286" i="14"/>
  <c r="W286" i="14"/>
  <c r="R287" i="14" l="1"/>
  <c r="G287" i="14"/>
  <c r="H287" i="14"/>
  <c r="F287" i="14"/>
  <c r="O287" i="14"/>
  <c r="S287" i="14"/>
  <c r="T287" i="14" s="1"/>
  <c r="V287" i="14"/>
  <c r="W287" i="14"/>
  <c r="D287" i="14"/>
  <c r="U287" i="14"/>
  <c r="A287" i="14"/>
  <c r="Q287" i="14"/>
  <c r="C287" i="14"/>
  <c r="I287" i="14"/>
  <c r="B287" i="14"/>
  <c r="N287" i="14"/>
  <c r="E287" i="14"/>
  <c r="P287" i="14"/>
  <c r="B288" i="14" l="1"/>
  <c r="S288" i="14"/>
  <c r="T288" i="14" s="1"/>
  <c r="A288" i="14"/>
  <c r="O288" i="14"/>
  <c r="N288" i="14"/>
  <c r="Q288" i="14"/>
  <c r="D288" i="14"/>
  <c r="E288" i="14"/>
  <c r="F288" i="14"/>
  <c r="C288" i="14" s="1"/>
  <c r="R288" i="14"/>
  <c r="P288" i="14"/>
  <c r="V288" i="14"/>
  <c r="H288" i="14"/>
  <c r="U288" i="14"/>
  <c r="G288" i="14"/>
  <c r="I288" i="14"/>
  <c r="W288" i="14"/>
  <c r="V289" i="14" l="1"/>
  <c r="R289" i="14"/>
  <c r="I289" i="14"/>
  <c r="G289" i="14"/>
  <c r="W289" i="14"/>
  <c r="P289" i="14"/>
  <c r="E289" i="14"/>
  <c r="A289" i="14"/>
  <c r="N289" i="14"/>
  <c r="D289" i="14"/>
  <c r="U289" i="14"/>
  <c r="Q289" i="14"/>
  <c r="O289" i="14"/>
  <c r="H289" i="14"/>
  <c r="B289" i="14"/>
  <c r="S289" i="14"/>
  <c r="T289" i="14" s="1"/>
  <c r="F289" i="14"/>
  <c r="C289" i="14" s="1"/>
  <c r="A290" i="14" l="1"/>
  <c r="R290" i="14"/>
  <c r="Q290" i="14"/>
  <c r="U290" i="14"/>
  <c r="N290" i="14"/>
  <c r="P290" i="14"/>
  <c r="V290" i="14"/>
  <c r="I290" i="14"/>
  <c r="G290" i="14"/>
  <c r="H290" i="14"/>
  <c r="F290" i="14"/>
  <c r="C290" i="14" s="1"/>
  <c r="D290" i="14"/>
  <c r="B290" i="14"/>
  <c r="W290" i="14"/>
  <c r="O290" i="14"/>
  <c r="E290" i="14"/>
  <c r="S290" i="14"/>
  <c r="T290" i="14" s="1"/>
  <c r="N291" i="14" l="1"/>
  <c r="R291" i="14"/>
  <c r="D291" i="14"/>
  <c r="H291" i="14"/>
  <c r="W291" i="14"/>
  <c r="F291" i="14"/>
  <c r="C291" i="14" s="1"/>
  <c r="O291" i="14"/>
  <c r="B291" i="14"/>
  <c r="E291" i="14"/>
  <c r="P291" i="14"/>
  <c r="G291" i="14"/>
  <c r="S291" i="14"/>
  <c r="T291" i="14" s="1"/>
  <c r="U291" i="14"/>
  <c r="I291" i="14"/>
  <c r="A291" i="14"/>
  <c r="V291" i="14"/>
  <c r="Q291" i="14"/>
  <c r="G292" i="14" l="1"/>
  <c r="W292" i="14"/>
  <c r="P292" i="14"/>
  <c r="F292" i="14"/>
  <c r="C292" i="14" s="1"/>
  <c r="V292" i="14"/>
  <c r="A292" i="14"/>
  <c r="O292" i="14"/>
  <c r="B292" i="14"/>
  <c r="I292" i="14"/>
  <c r="E292" i="14"/>
  <c r="D292" i="14"/>
  <c r="Q292" i="14"/>
  <c r="U292" i="14"/>
  <c r="N292" i="14"/>
  <c r="R292" i="14"/>
  <c r="H292" i="14"/>
  <c r="S292" i="14"/>
  <c r="T292" i="14" s="1"/>
  <c r="S293" i="14" l="1"/>
  <c r="T293" i="14" s="1"/>
  <c r="P293" i="14"/>
  <c r="I293" i="14"/>
  <c r="F293" i="14"/>
  <c r="C293" i="14" s="1"/>
  <c r="O293" i="14"/>
  <c r="U293" i="14"/>
  <c r="R293" i="14"/>
  <c r="H293" i="14"/>
  <c r="A293" i="14"/>
  <c r="E293" i="14"/>
  <c r="Q293" i="14"/>
  <c r="B293" i="14"/>
  <c r="G293" i="14"/>
  <c r="V293" i="14"/>
  <c r="N293" i="14"/>
  <c r="D293" i="14"/>
  <c r="W293" i="14"/>
  <c r="E294" i="14" l="1"/>
  <c r="S294" i="14"/>
  <c r="T294" i="14" s="1"/>
  <c r="V294" i="14"/>
  <c r="I294" i="14"/>
  <c r="R294" i="14"/>
  <c r="P294" i="14"/>
  <c r="F294" i="14"/>
  <c r="H294" i="14"/>
  <c r="W294" i="14"/>
  <c r="N294" i="14"/>
  <c r="D294" i="14"/>
  <c r="U294" i="14"/>
  <c r="B294" i="14"/>
  <c r="A294" i="14"/>
  <c r="C294" i="14"/>
  <c r="O294" i="14"/>
  <c r="G294" i="14"/>
  <c r="Q294" i="14"/>
  <c r="R295" i="14" l="1"/>
  <c r="E295" i="14"/>
  <c r="Q295" i="14"/>
  <c r="G295" i="14"/>
  <c r="B295" i="14"/>
  <c r="W295" i="14"/>
  <c r="H295" i="14"/>
  <c r="V295" i="14"/>
  <c r="N295" i="14"/>
  <c r="F295" i="14"/>
  <c r="C295" i="14" s="1"/>
  <c r="A295" i="14"/>
  <c r="P295" i="14"/>
  <c r="I295" i="14"/>
  <c r="D295" i="14"/>
  <c r="S295" i="14"/>
  <c r="T295" i="14" s="1"/>
  <c r="U295" i="14"/>
  <c r="O295" i="14"/>
  <c r="H296" i="14" l="1"/>
  <c r="Q296" i="14"/>
  <c r="B296" i="14"/>
  <c r="G296" i="14"/>
  <c r="F296" i="14"/>
  <c r="C296" i="14" s="1"/>
  <c r="A296" i="14"/>
  <c r="O296" i="14"/>
  <c r="V296" i="14"/>
  <c r="S296" i="14"/>
  <c r="T296" i="14" s="1"/>
  <c r="I296" i="14"/>
  <c r="N296" i="14"/>
  <c r="E296" i="14"/>
  <c r="D296" i="14"/>
  <c r="P296" i="14"/>
  <c r="W296" i="14"/>
  <c r="R296" i="14"/>
  <c r="U296" i="14"/>
  <c r="W297" i="14" l="1"/>
  <c r="O297" i="14"/>
  <c r="B297" i="14"/>
  <c r="Q297" i="14"/>
  <c r="N297" i="14"/>
  <c r="E297" i="14"/>
  <c r="V297" i="14"/>
  <c r="R297" i="14"/>
  <c r="I297" i="14"/>
  <c r="G297" i="14"/>
  <c r="S297" i="14"/>
  <c r="T297" i="14" s="1"/>
  <c r="P297" i="14"/>
  <c r="H297" i="14"/>
  <c r="F297" i="14"/>
  <c r="C297" i="14" s="1"/>
  <c r="D297" i="14"/>
  <c r="U297" i="14"/>
  <c r="A297" i="14"/>
  <c r="A298" i="14" l="1"/>
  <c r="W298" i="14"/>
  <c r="O298" i="14"/>
  <c r="V298" i="14"/>
  <c r="B298" i="14"/>
  <c r="S298" i="14"/>
  <c r="T298" i="14" s="1"/>
  <c r="P298" i="14"/>
  <c r="D298" i="14"/>
  <c r="I298" i="14"/>
  <c r="E298" i="14"/>
  <c r="H298" i="14"/>
  <c r="Q298" i="14"/>
  <c r="R298" i="14"/>
  <c r="F298" i="14"/>
  <c r="C298" i="14" s="1"/>
  <c r="G298" i="14"/>
  <c r="U298" i="14"/>
  <c r="N298" i="14"/>
  <c r="N299" i="14" l="1"/>
  <c r="A299" i="14"/>
  <c r="D299" i="14"/>
  <c r="U299" i="14"/>
  <c r="H299" i="14"/>
  <c r="F299" i="14"/>
  <c r="C299" i="14" s="1"/>
  <c r="G299" i="14"/>
  <c r="R299" i="14"/>
  <c r="P299" i="14"/>
  <c r="I299" i="14"/>
  <c r="W299" i="14"/>
  <c r="B299" i="14"/>
  <c r="Q299" i="14"/>
  <c r="E299" i="14"/>
  <c r="V299" i="14"/>
  <c r="O299" i="14"/>
  <c r="S299" i="14"/>
  <c r="T299" i="14" s="1"/>
  <c r="G300" i="14" l="1"/>
  <c r="D300" i="14"/>
  <c r="I300" i="14"/>
  <c r="B300" i="14"/>
  <c r="P300" i="14"/>
  <c r="U300" i="14"/>
  <c r="F300" i="14"/>
  <c r="C300" i="14" s="1"/>
  <c r="W300" i="14"/>
  <c r="H300" i="14"/>
  <c r="R300" i="14"/>
  <c r="E300" i="14"/>
  <c r="V300" i="14"/>
  <c r="Q300" i="14"/>
  <c r="O300" i="14"/>
  <c r="A300" i="14"/>
  <c r="S300" i="14"/>
  <c r="T300" i="14" s="1"/>
  <c r="N300" i="14"/>
  <c r="S301" i="14" l="1"/>
  <c r="T301" i="14" s="1"/>
  <c r="P301" i="14"/>
  <c r="I301" i="14"/>
  <c r="F301" i="14"/>
  <c r="U301" i="14"/>
  <c r="W301" i="14"/>
  <c r="A301" i="14"/>
  <c r="N301" i="14"/>
  <c r="H301" i="14"/>
  <c r="V301" i="14"/>
  <c r="O301" i="14"/>
  <c r="R301" i="14"/>
  <c r="C301" i="14"/>
  <c r="E301" i="14"/>
  <c r="Q301" i="14"/>
  <c r="B301" i="14"/>
  <c r="G301" i="14"/>
  <c r="D301" i="14"/>
  <c r="E302" i="14" l="1"/>
  <c r="S302" i="14"/>
  <c r="T302" i="14" s="1"/>
  <c r="V302" i="14"/>
  <c r="I302" i="14"/>
  <c r="D302" i="14"/>
  <c r="N302" i="14"/>
  <c r="A302" i="14"/>
  <c r="R302" i="14"/>
  <c r="P302" i="14"/>
  <c r="Q302" i="14"/>
  <c r="F302" i="14"/>
  <c r="C302" i="14" s="1"/>
  <c r="W302" i="14"/>
  <c r="H302" i="14"/>
  <c r="B302" i="14"/>
  <c r="U302" i="14"/>
  <c r="O302" i="14"/>
  <c r="G302" i="14"/>
  <c r="R303" i="14" l="1"/>
  <c r="E303" i="14"/>
  <c r="H303" i="14"/>
  <c r="V303" i="14"/>
  <c r="G303" i="14"/>
  <c r="S303" i="14"/>
  <c r="T303" i="14" s="1"/>
  <c r="N303" i="14"/>
  <c r="D303" i="14"/>
  <c r="A303" i="14"/>
  <c r="Q303" i="14"/>
  <c r="F303" i="14"/>
  <c r="C303" i="14" s="1"/>
  <c r="B303" i="14"/>
  <c r="U303" i="14"/>
  <c r="P303" i="14"/>
  <c r="I303" i="14"/>
  <c r="W303" i="14"/>
  <c r="O303" i="14"/>
  <c r="H304" i="14" l="1"/>
  <c r="B304" i="14"/>
  <c r="R304" i="14"/>
  <c r="Q304" i="14"/>
  <c r="O304" i="14"/>
  <c r="V304" i="14"/>
  <c r="I304" i="14"/>
  <c r="N304" i="14"/>
  <c r="G304" i="14"/>
  <c r="S304" i="14"/>
  <c r="T304" i="14" s="1"/>
  <c r="D304" i="14"/>
  <c r="F304" i="14"/>
  <c r="C304" i="14" s="1"/>
  <c r="A304" i="14"/>
  <c r="E304" i="14"/>
  <c r="U304" i="14"/>
  <c r="P304" i="14"/>
  <c r="W304" i="14"/>
  <c r="W305" i="14" l="1"/>
  <c r="O305" i="14"/>
  <c r="B305" i="14"/>
  <c r="I305" i="14"/>
  <c r="G305" i="14"/>
  <c r="H305" i="14"/>
  <c r="S305" i="14"/>
  <c r="T305" i="14" s="1"/>
  <c r="V305" i="14"/>
  <c r="U305" i="14"/>
  <c r="F305" i="14"/>
  <c r="C305" i="14" s="1"/>
  <c r="E305" i="14"/>
  <c r="R305" i="14"/>
  <c r="Q305" i="14"/>
  <c r="D305" i="14"/>
  <c r="P305" i="14"/>
  <c r="A305" i="14"/>
  <c r="N305" i="14"/>
  <c r="A306" i="14" l="1"/>
  <c r="W306" i="14"/>
  <c r="R306" i="14"/>
  <c r="O306" i="14"/>
  <c r="H306" i="14"/>
  <c r="Q306" i="14"/>
  <c r="U306" i="14"/>
  <c r="B306" i="14"/>
  <c r="E306" i="14"/>
  <c r="V306" i="14"/>
  <c r="P306" i="14"/>
  <c r="I306" i="14"/>
  <c r="G306" i="14"/>
  <c r="N306" i="14"/>
  <c r="S306" i="14"/>
  <c r="T306" i="14" s="1"/>
  <c r="F306" i="14"/>
  <c r="C306" i="14" s="1"/>
  <c r="D306" i="14"/>
  <c r="N307" i="14" l="1"/>
  <c r="A307" i="14"/>
  <c r="R307" i="14"/>
  <c r="P307" i="14"/>
  <c r="G307" i="14"/>
  <c r="D307" i="14"/>
  <c r="U307" i="14"/>
  <c r="H307" i="14"/>
  <c r="F307" i="14"/>
  <c r="C307" i="14" s="1"/>
  <c r="O307" i="14"/>
  <c r="Q307" i="14"/>
  <c r="S307" i="14"/>
  <c r="T307" i="14" s="1"/>
  <c r="B307" i="14"/>
  <c r="E307" i="14"/>
  <c r="I307" i="14"/>
  <c r="W307" i="14"/>
  <c r="V307" i="14"/>
  <c r="G308" i="14" l="1"/>
  <c r="D308" i="14"/>
  <c r="U308" i="14"/>
  <c r="F308" i="14"/>
  <c r="Q308" i="14"/>
  <c r="P308" i="14"/>
  <c r="C308" i="14"/>
  <c r="W308" i="14"/>
  <c r="I308" i="14"/>
  <c r="A308" i="14"/>
  <c r="V308" i="14"/>
  <c r="B308" i="14"/>
  <c r="E308" i="14"/>
  <c r="R308" i="14"/>
  <c r="O308" i="14"/>
  <c r="H308" i="14"/>
  <c r="N308" i="14"/>
  <c r="S308" i="14"/>
  <c r="T308" i="14" s="1"/>
  <c r="S309" i="14" l="1"/>
  <c r="T309" i="14" s="1"/>
  <c r="P309" i="14"/>
  <c r="V309" i="14"/>
  <c r="O309" i="14"/>
  <c r="U309" i="14"/>
  <c r="R309" i="14"/>
  <c r="N309" i="14"/>
  <c r="H309" i="14"/>
  <c r="I309" i="14"/>
  <c r="F309" i="14"/>
  <c r="A309" i="14"/>
  <c r="C309" i="14"/>
  <c r="B309" i="14"/>
  <c r="W309" i="14"/>
  <c r="E309" i="14"/>
  <c r="Q309" i="14"/>
  <c r="G309" i="14"/>
  <c r="D309" i="14"/>
  <c r="E310" i="14" l="1"/>
  <c r="S310" i="14"/>
  <c r="T310" i="14" s="1"/>
  <c r="V310" i="14"/>
  <c r="N310" i="14"/>
  <c r="A310" i="14"/>
  <c r="R310" i="14"/>
  <c r="P310" i="14"/>
  <c r="Q310" i="14"/>
  <c r="W310" i="14"/>
  <c r="B310" i="14"/>
  <c r="I310" i="14"/>
  <c r="D310" i="14"/>
  <c r="U310" i="14"/>
  <c r="H310" i="14"/>
  <c r="G310" i="14"/>
  <c r="F310" i="14"/>
  <c r="C310" i="14" s="1"/>
  <c r="O310" i="14"/>
  <c r="R311" i="14" l="1"/>
  <c r="E311" i="14"/>
  <c r="N311" i="14"/>
  <c r="D311" i="14"/>
  <c r="S311" i="14"/>
  <c r="T311" i="14" s="1"/>
  <c r="H311" i="14"/>
  <c r="V311" i="14"/>
  <c r="Q311" i="14"/>
  <c r="G311" i="14"/>
  <c r="U311" i="14"/>
  <c r="P311" i="14"/>
  <c r="F311" i="14"/>
  <c r="C311" i="14" s="1"/>
  <c r="B311" i="14"/>
  <c r="W311" i="14"/>
  <c r="I311" i="14"/>
  <c r="A311" i="14"/>
  <c r="O311" i="14"/>
  <c r="H312" i="14" l="1"/>
  <c r="Q312" i="14"/>
  <c r="V312" i="14"/>
  <c r="F312" i="14"/>
  <c r="C312" i="14" s="1"/>
  <c r="A312" i="14"/>
  <c r="G312" i="14"/>
  <c r="E312" i="14"/>
  <c r="D312" i="14"/>
  <c r="R312" i="14"/>
  <c r="B312" i="14"/>
  <c r="O312" i="14"/>
  <c r="I312" i="14"/>
  <c r="N312" i="14"/>
  <c r="S312" i="14"/>
  <c r="T312" i="14" s="1"/>
  <c r="U312" i="14"/>
  <c r="W312" i="14"/>
  <c r="P312" i="14"/>
  <c r="W313" i="14" l="1"/>
  <c r="V313" i="14"/>
  <c r="Q313" i="14"/>
  <c r="I313" i="14"/>
  <c r="D313" i="14"/>
  <c r="O313" i="14"/>
  <c r="B313" i="14"/>
  <c r="R313" i="14"/>
  <c r="E313" i="14"/>
  <c r="S313" i="14"/>
  <c r="T313" i="14" s="1"/>
  <c r="N313" i="14"/>
  <c r="G313" i="14"/>
  <c r="P313" i="14"/>
  <c r="U313" i="14"/>
  <c r="A313" i="14"/>
  <c r="F313" i="14"/>
  <c r="C313" i="14" s="1"/>
  <c r="H313" i="14"/>
  <c r="A314" i="14" l="1"/>
  <c r="W314" i="14"/>
  <c r="O314" i="14"/>
  <c r="V314" i="14"/>
  <c r="Q314" i="14"/>
  <c r="U314" i="14"/>
  <c r="R314" i="14"/>
  <c r="B314" i="14"/>
  <c r="E314" i="14"/>
  <c r="H314" i="14"/>
  <c r="N314" i="14"/>
  <c r="P314" i="14"/>
  <c r="G314" i="14"/>
  <c r="D314" i="14"/>
  <c r="F314" i="14"/>
  <c r="C314" i="14" s="1"/>
  <c r="I314" i="14"/>
  <c r="S314" i="14"/>
  <c r="T314" i="14" s="1"/>
  <c r="N315" i="14" l="1"/>
  <c r="A315" i="14"/>
  <c r="D315" i="14"/>
  <c r="U315" i="14"/>
  <c r="R315" i="14"/>
  <c r="H315" i="14"/>
  <c r="V315" i="14"/>
  <c r="W315" i="14"/>
  <c r="G315" i="14"/>
  <c r="O315" i="14"/>
  <c r="B315" i="14"/>
  <c r="Q315" i="14"/>
  <c r="S315" i="14"/>
  <c r="T315" i="14" s="1"/>
  <c r="I315" i="14"/>
  <c r="F315" i="14"/>
  <c r="C315" i="14" s="1"/>
  <c r="E315" i="14"/>
  <c r="P315" i="14"/>
  <c r="G316" i="14" l="1"/>
  <c r="D316" i="14"/>
  <c r="P316" i="14"/>
  <c r="U316" i="14"/>
  <c r="A316" i="14"/>
  <c r="V316" i="14"/>
  <c r="Q316" i="14"/>
  <c r="S316" i="14"/>
  <c r="T316" i="14" s="1"/>
  <c r="N316" i="14"/>
  <c r="F316" i="14"/>
  <c r="C316" i="14" s="1"/>
  <c r="W316" i="14"/>
  <c r="I316" i="14"/>
  <c r="O316" i="14"/>
  <c r="B316" i="14"/>
  <c r="R316" i="14"/>
  <c r="E316" i="14"/>
  <c r="H316" i="14"/>
  <c r="S317" i="14" l="1"/>
  <c r="T317" i="14" s="1"/>
  <c r="P317" i="14"/>
  <c r="A317" i="14"/>
  <c r="U317" i="14"/>
  <c r="N317" i="14"/>
  <c r="I317" i="14"/>
  <c r="F317" i="14"/>
  <c r="C317" i="14" s="1"/>
  <c r="V317" i="14"/>
  <c r="O317" i="14"/>
  <c r="H317" i="14"/>
  <c r="D317" i="14"/>
  <c r="G317" i="14"/>
  <c r="E317" i="14"/>
  <c r="Q317" i="14"/>
  <c r="B317" i="14"/>
  <c r="W317" i="14"/>
  <c r="R317" i="14"/>
  <c r="E318" i="14" l="1"/>
  <c r="S318" i="14"/>
  <c r="T318" i="14" s="1"/>
  <c r="V318" i="14"/>
  <c r="I318" i="14"/>
  <c r="D318" i="14"/>
  <c r="O318" i="14"/>
  <c r="G318" i="14"/>
  <c r="N318" i="14"/>
  <c r="U318" i="14"/>
  <c r="F318" i="14"/>
  <c r="C318" i="14" s="1"/>
  <c r="A318" i="14"/>
  <c r="R318" i="14"/>
  <c r="P318" i="14"/>
  <c r="Q318" i="14"/>
  <c r="H318" i="14"/>
  <c r="W318" i="14"/>
  <c r="B318" i="14"/>
  <c r="R319" i="14" l="1"/>
  <c r="E319" i="14"/>
  <c r="N319" i="14"/>
  <c r="D319" i="14"/>
  <c r="S319" i="14"/>
  <c r="T319" i="14" s="1"/>
  <c r="H319" i="14"/>
  <c r="V319" i="14"/>
  <c r="Q319" i="14"/>
  <c r="G319" i="14"/>
  <c r="W319" i="14"/>
  <c r="B319" i="14"/>
  <c r="U319" i="14"/>
  <c r="I319" i="14"/>
  <c r="P319" i="14"/>
  <c r="F319" i="14"/>
  <c r="C319" i="14" s="1"/>
  <c r="A319" i="14"/>
  <c r="O319" i="14"/>
  <c r="H320" i="14" l="1"/>
  <c r="Q320" i="14"/>
  <c r="B320" i="14"/>
  <c r="G320" i="14"/>
  <c r="N320" i="14"/>
  <c r="E320" i="14"/>
  <c r="D320" i="14"/>
  <c r="W320" i="14"/>
  <c r="R320" i="14"/>
  <c r="S320" i="14"/>
  <c r="T320" i="14" s="1"/>
  <c r="O320" i="14"/>
  <c r="V320" i="14"/>
  <c r="I320" i="14"/>
  <c r="A320" i="14"/>
  <c r="U320" i="14"/>
  <c r="P320" i="14"/>
  <c r="F320" i="14"/>
  <c r="C320" i="14" s="1"/>
  <c r="W321" i="14" l="1"/>
  <c r="O321" i="14"/>
  <c r="B321" i="14"/>
  <c r="S321" i="14"/>
  <c r="T321" i="14" s="1"/>
  <c r="V321" i="14"/>
  <c r="Q321" i="14"/>
  <c r="N321" i="14"/>
  <c r="G321" i="14"/>
  <c r="H321" i="14"/>
  <c r="F321" i="14"/>
  <c r="C321" i="14"/>
  <c r="E321" i="14"/>
  <c r="A321" i="14"/>
  <c r="R321" i="14"/>
  <c r="I321" i="14"/>
  <c r="D321" i="14"/>
  <c r="P321" i="14"/>
  <c r="U321" i="14"/>
  <c r="A322" i="14" l="1"/>
  <c r="W322" i="14"/>
  <c r="Q322" i="14"/>
  <c r="B322" i="14"/>
  <c r="N322" i="14"/>
  <c r="S322" i="14"/>
  <c r="T322" i="14" s="1"/>
  <c r="I322" i="14"/>
  <c r="O322" i="14"/>
  <c r="R322" i="14"/>
  <c r="H322" i="14"/>
  <c r="V322" i="14"/>
  <c r="U322" i="14"/>
  <c r="G322" i="14"/>
  <c r="E322" i="14"/>
  <c r="P322" i="14"/>
  <c r="F322" i="14"/>
  <c r="D322" i="14"/>
  <c r="C322" i="14"/>
  <c r="N323" i="14" l="1"/>
  <c r="A323" i="14"/>
  <c r="D323" i="14"/>
  <c r="U323" i="14"/>
  <c r="R323" i="14"/>
  <c r="C323" i="14"/>
  <c r="S323" i="14"/>
  <c r="T323" i="14" s="1"/>
  <c r="I323" i="14"/>
  <c r="F323" i="14"/>
  <c r="B323" i="14"/>
  <c r="E323" i="14"/>
  <c r="V323" i="14"/>
  <c r="W323" i="14"/>
  <c r="H323" i="14"/>
  <c r="O323" i="14"/>
  <c r="Q323" i="14"/>
  <c r="P323" i="14"/>
  <c r="G323" i="14"/>
  <c r="G324" i="14" l="1"/>
  <c r="D324" i="14"/>
  <c r="P324" i="14"/>
  <c r="F324" i="14"/>
  <c r="E324" i="14"/>
  <c r="U324" i="14"/>
  <c r="C324" i="14"/>
  <c r="W324" i="14"/>
  <c r="H324" i="14"/>
  <c r="Q324" i="14"/>
  <c r="I324" i="14"/>
  <c r="O324" i="14"/>
  <c r="R324" i="14"/>
  <c r="A324" i="14"/>
  <c r="V324" i="14"/>
  <c r="N324" i="14"/>
  <c r="B324" i="14"/>
  <c r="S324" i="14"/>
  <c r="T324" i="14" s="1"/>
  <c r="S325" i="14" l="1"/>
  <c r="T325" i="14" s="1"/>
  <c r="P325" i="14"/>
  <c r="O325" i="14"/>
  <c r="R325" i="14"/>
  <c r="I325" i="14"/>
  <c r="F325" i="14"/>
  <c r="C325" i="14" s="1"/>
  <c r="A325" i="14"/>
  <c r="V325" i="14"/>
  <c r="U325" i="14"/>
  <c r="E325" i="14"/>
  <c r="Q325" i="14"/>
  <c r="B325" i="14"/>
  <c r="H325" i="14"/>
  <c r="D325" i="14"/>
  <c r="W325" i="14"/>
  <c r="N325" i="14"/>
  <c r="G325" i="14"/>
  <c r="E326" i="14" l="1"/>
  <c r="S326" i="14"/>
  <c r="T326" i="14" s="1"/>
  <c r="V326" i="14"/>
  <c r="R326" i="14"/>
  <c r="U326" i="14"/>
  <c r="F326" i="14"/>
  <c r="I326" i="14"/>
  <c r="N326" i="14"/>
  <c r="A326" i="14"/>
  <c r="Q326" i="14"/>
  <c r="H326" i="14"/>
  <c r="O326" i="14"/>
  <c r="D326" i="14"/>
  <c r="P326" i="14"/>
  <c r="C326" i="14"/>
  <c r="W326" i="14"/>
  <c r="G326" i="14"/>
  <c r="B326" i="14"/>
  <c r="R327" i="14" l="1"/>
  <c r="E327" i="14"/>
  <c r="H327" i="14"/>
  <c r="V327" i="14"/>
  <c r="G327" i="14"/>
  <c r="Q327" i="14"/>
  <c r="I327" i="14"/>
  <c r="B327" i="14"/>
  <c r="U327" i="14"/>
  <c r="O327" i="14"/>
  <c r="N327" i="14"/>
  <c r="D327" i="14"/>
  <c r="S327" i="14"/>
  <c r="T327" i="14" s="1"/>
  <c r="P327" i="14"/>
  <c r="F327" i="14"/>
  <c r="C327" i="14" s="1"/>
  <c r="A327" i="14"/>
  <c r="W327" i="14"/>
  <c r="H328" i="14" l="1"/>
  <c r="Q328" i="14"/>
  <c r="S328" i="14"/>
  <c r="T328" i="14" s="1"/>
  <c r="B328" i="14"/>
  <c r="G328" i="14"/>
  <c r="R328" i="14"/>
  <c r="O328" i="14"/>
  <c r="V328" i="14"/>
  <c r="I328" i="14"/>
  <c r="F328" i="14"/>
  <c r="C328" i="14" s="1"/>
  <c r="N328" i="14"/>
  <c r="E328" i="14"/>
  <c r="P328" i="14"/>
  <c r="W328" i="14"/>
  <c r="A328" i="14"/>
  <c r="D328" i="14"/>
  <c r="U328" i="14"/>
  <c r="W329" i="14" l="1"/>
  <c r="O329" i="14"/>
  <c r="B329" i="14"/>
  <c r="V329" i="14"/>
  <c r="P329" i="14"/>
  <c r="H329" i="14"/>
  <c r="F329" i="14"/>
  <c r="C329" i="14" s="1"/>
  <c r="E329" i="14"/>
  <c r="G329" i="14"/>
  <c r="U329" i="14"/>
  <c r="S329" i="14"/>
  <c r="T329" i="14" s="1"/>
  <c r="R329" i="14"/>
  <c r="Q329" i="14"/>
  <c r="A329" i="14"/>
  <c r="I329" i="14"/>
  <c r="D329" i="14"/>
  <c r="N329" i="14"/>
  <c r="A330" i="14" l="1"/>
  <c r="W330" i="14"/>
  <c r="O330" i="14"/>
  <c r="Q330" i="14"/>
  <c r="E330" i="14"/>
  <c r="H330" i="14"/>
  <c r="V330" i="14"/>
  <c r="U330" i="14"/>
  <c r="B330" i="14"/>
  <c r="N330" i="14"/>
  <c r="R330" i="14"/>
  <c r="P330" i="14"/>
  <c r="F330" i="14"/>
  <c r="C330" i="14" s="1"/>
  <c r="G330" i="14"/>
  <c r="S330" i="14"/>
  <c r="T330" i="14" s="1"/>
  <c r="I330" i="14"/>
  <c r="D330" i="14"/>
  <c r="N331" i="14" l="1"/>
  <c r="A331" i="14"/>
  <c r="D331" i="14"/>
  <c r="P331" i="14"/>
  <c r="U331" i="14"/>
  <c r="R331" i="14"/>
  <c r="W331" i="14"/>
  <c r="O331" i="14"/>
  <c r="Q331" i="14"/>
  <c r="S331" i="14"/>
  <c r="T331" i="14" s="1"/>
  <c r="V331" i="14"/>
  <c r="G331" i="14"/>
  <c r="H331" i="14"/>
  <c r="F331" i="14"/>
  <c r="C331" i="14" s="1"/>
  <c r="B331" i="14"/>
  <c r="E331" i="14"/>
  <c r="I331" i="14"/>
  <c r="G332" i="14" l="1"/>
  <c r="D332" i="14"/>
  <c r="P332" i="14"/>
  <c r="F332" i="14"/>
  <c r="C332" i="14" s="1"/>
  <c r="W332" i="14"/>
  <c r="I332" i="14"/>
  <c r="A332" i="14"/>
  <c r="Q332" i="14"/>
  <c r="S332" i="14"/>
  <c r="T332" i="14" s="1"/>
  <c r="U332" i="14"/>
  <c r="B332" i="14"/>
  <c r="R332" i="14"/>
  <c r="E332" i="14"/>
  <c r="V332" i="14"/>
  <c r="O332" i="14"/>
  <c r="N332" i="14"/>
  <c r="H332" i="14"/>
  <c r="S333" i="14" l="1"/>
  <c r="T333" i="14" s="1"/>
  <c r="P333" i="14"/>
  <c r="I333" i="14"/>
  <c r="Q333" i="14"/>
  <c r="F333" i="14"/>
  <c r="C333" i="14" s="1"/>
  <c r="A333" i="14"/>
  <c r="O333" i="14"/>
  <c r="U333" i="14"/>
  <c r="N333" i="14"/>
  <c r="E333" i="14"/>
  <c r="B333" i="14"/>
  <c r="W333" i="14"/>
  <c r="V333" i="14"/>
  <c r="R333" i="14"/>
  <c r="H333" i="14"/>
  <c r="G333" i="14"/>
  <c r="D333" i="14"/>
  <c r="E334" i="14" l="1"/>
  <c r="S334" i="14"/>
  <c r="T334" i="14" s="1"/>
  <c r="V334" i="14"/>
  <c r="I334" i="14"/>
  <c r="D334" i="14"/>
  <c r="W334" i="14"/>
  <c r="O334" i="14"/>
  <c r="N334" i="14"/>
  <c r="B334" i="14"/>
  <c r="A334" i="14"/>
  <c r="R334" i="14"/>
  <c r="P334" i="14"/>
  <c r="Q334" i="14"/>
  <c r="F334" i="14"/>
  <c r="C334" i="14" s="1"/>
  <c r="H334" i="14"/>
  <c r="U334" i="14"/>
  <c r="G334" i="14"/>
  <c r="R335" i="14" l="1"/>
  <c r="E335" i="14"/>
  <c r="H335" i="14"/>
  <c r="V335" i="14"/>
  <c r="G335" i="14"/>
  <c r="S335" i="14"/>
  <c r="T335" i="14" s="1"/>
  <c r="P335" i="14"/>
  <c r="F335" i="14"/>
  <c r="N335" i="14"/>
  <c r="I335" i="14"/>
  <c r="A335" i="14"/>
  <c r="O335" i="14"/>
  <c r="Q335" i="14"/>
  <c r="D335" i="14"/>
  <c r="C335" i="14"/>
  <c r="B335" i="14"/>
  <c r="W335" i="14"/>
  <c r="U335" i="14"/>
  <c r="H336" i="14" l="1"/>
  <c r="A336" i="14"/>
  <c r="D336" i="14"/>
  <c r="U336" i="14"/>
  <c r="P336" i="14"/>
  <c r="Q336" i="14"/>
  <c r="B336" i="14"/>
  <c r="S336" i="14"/>
  <c r="T336" i="14" s="1"/>
  <c r="V336" i="14"/>
  <c r="F336" i="14"/>
  <c r="C336" i="14" s="1"/>
  <c r="N336" i="14"/>
  <c r="G336" i="14"/>
  <c r="O336" i="14"/>
  <c r="R336" i="14"/>
  <c r="I336" i="14"/>
  <c r="E336" i="14"/>
  <c r="W336" i="14"/>
  <c r="W337" i="14" l="1"/>
  <c r="O337" i="14"/>
  <c r="B337" i="14"/>
  <c r="E337" i="14"/>
  <c r="S337" i="14"/>
  <c r="T337" i="14" s="1"/>
  <c r="V337" i="14"/>
  <c r="H337" i="14"/>
  <c r="A337" i="14"/>
  <c r="R337" i="14"/>
  <c r="Q337" i="14"/>
  <c r="G337" i="14"/>
  <c r="U337" i="14"/>
  <c r="F337" i="14"/>
  <c r="C337" i="14" s="1"/>
  <c r="I337" i="14"/>
  <c r="D337" i="14"/>
  <c r="N337" i="14"/>
  <c r="P337" i="14"/>
  <c r="A338" i="14" l="1"/>
  <c r="W338" i="14"/>
  <c r="Q338" i="14"/>
  <c r="B338" i="14"/>
  <c r="O338" i="14"/>
  <c r="E338" i="14"/>
  <c r="G338" i="14"/>
  <c r="R338" i="14"/>
  <c r="H338" i="14"/>
  <c r="I338" i="14"/>
  <c r="V338" i="14"/>
  <c r="U338" i="14"/>
  <c r="N338" i="14"/>
  <c r="S338" i="14"/>
  <c r="T338" i="14" s="1"/>
  <c r="D338" i="14"/>
  <c r="F338" i="14"/>
  <c r="C338" i="14" s="1"/>
  <c r="P338" i="14"/>
  <c r="N339" i="14" l="1"/>
  <c r="A339" i="14"/>
  <c r="D339" i="14"/>
  <c r="W339" i="14"/>
  <c r="V339" i="14"/>
  <c r="R339" i="14"/>
  <c r="B339" i="14"/>
  <c r="S339" i="14"/>
  <c r="T339" i="14" s="1"/>
  <c r="G339" i="14"/>
  <c r="U339" i="14"/>
  <c r="P339" i="14"/>
  <c r="H339" i="14"/>
  <c r="F339" i="14"/>
  <c r="C339" i="14" s="1"/>
  <c r="O339" i="14"/>
  <c r="Q339" i="14"/>
  <c r="E339" i="14"/>
  <c r="I339" i="14"/>
  <c r="G340" i="14" l="1"/>
  <c r="D340" i="14"/>
  <c r="P340" i="14"/>
  <c r="U340" i="14"/>
  <c r="I340" i="14"/>
  <c r="O340" i="14"/>
  <c r="S340" i="14"/>
  <c r="T340" i="14" s="1"/>
  <c r="R340" i="14"/>
  <c r="H340" i="14"/>
  <c r="Q340" i="14"/>
  <c r="F340" i="14"/>
  <c r="C340" i="14"/>
  <c r="W340" i="14"/>
  <c r="B340" i="14"/>
  <c r="A340" i="14"/>
  <c r="V340" i="14"/>
  <c r="N340" i="14"/>
  <c r="E340" i="14"/>
  <c r="S341" i="14" l="1"/>
  <c r="T341" i="14" s="1"/>
  <c r="P341" i="14"/>
  <c r="I341" i="14"/>
  <c r="F341" i="14"/>
  <c r="A341" i="14"/>
  <c r="N341" i="14"/>
  <c r="E341" i="14"/>
  <c r="B341" i="14"/>
  <c r="W341" i="14"/>
  <c r="V341" i="14"/>
  <c r="O341" i="14"/>
  <c r="U341" i="14"/>
  <c r="R341" i="14"/>
  <c r="C341" i="14"/>
  <c r="H341" i="14"/>
  <c r="D341" i="14"/>
  <c r="G341" i="14"/>
  <c r="Q341" i="14"/>
  <c r="E342" i="14" l="1"/>
  <c r="S342" i="14"/>
  <c r="T342" i="14" s="1"/>
  <c r="A342" i="14"/>
  <c r="D342" i="14"/>
  <c r="U342" i="14"/>
  <c r="V342" i="14"/>
  <c r="I342" i="14"/>
  <c r="N342" i="14"/>
  <c r="R342" i="14"/>
  <c r="P342" i="14"/>
  <c r="F342" i="14"/>
  <c r="C342" i="14" s="1"/>
  <c r="Q342" i="14"/>
  <c r="H342" i="14"/>
  <c r="W342" i="14"/>
  <c r="G342" i="14"/>
  <c r="B342" i="14"/>
  <c r="O342" i="14"/>
  <c r="R343" i="14" l="1"/>
  <c r="E343" i="14"/>
  <c r="V343" i="14"/>
  <c r="Q343" i="14"/>
  <c r="H343" i="14"/>
  <c r="N343" i="14"/>
  <c r="G343" i="14"/>
  <c r="D343" i="14"/>
  <c r="B343" i="14"/>
  <c r="A343" i="14"/>
  <c r="S343" i="14"/>
  <c r="T343" i="14" s="1"/>
  <c r="C343" i="14"/>
  <c r="F343" i="14"/>
  <c r="W343" i="14"/>
  <c r="O343" i="14"/>
  <c r="I343" i="14"/>
  <c r="P343" i="14"/>
  <c r="U343" i="14"/>
  <c r="H344" i="14" l="1"/>
  <c r="Q344" i="14"/>
  <c r="P344" i="14"/>
  <c r="G344" i="14"/>
  <c r="S344" i="14"/>
  <c r="T344" i="14" s="1"/>
  <c r="O344" i="14"/>
  <c r="V344" i="14"/>
  <c r="I344" i="14"/>
  <c r="N344" i="14"/>
  <c r="B344" i="14"/>
  <c r="D344" i="14"/>
  <c r="F344" i="14"/>
  <c r="C344" i="14" s="1"/>
  <c r="E344" i="14"/>
  <c r="R344" i="14"/>
  <c r="A344" i="14"/>
  <c r="W344" i="14"/>
  <c r="U344" i="14"/>
  <c r="W345" i="14" l="1"/>
  <c r="A345" i="14"/>
  <c r="O345" i="14"/>
  <c r="B345" i="14"/>
  <c r="E345" i="14"/>
  <c r="S345" i="14"/>
  <c r="T345" i="14" s="1"/>
  <c r="V345" i="14"/>
  <c r="Q345" i="14"/>
  <c r="I345" i="14"/>
  <c r="D345" i="14"/>
  <c r="P345" i="14"/>
  <c r="F345" i="14"/>
  <c r="C345" i="14" s="1"/>
  <c r="R345" i="14"/>
  <c r="N345" i="14"/>
  <c r="G345" i="14"/>
  <c r="H345" i="14"/>
  <c r="U345" i="14"/>
  <c r="A346" i="14" l="1"/>
  <c r="W346" i="14"/>
  <c r="E346" i="14"/>
  <c r="V346" i="14"/>
  <c r="U346" i="14"/>
  <c r="O346" i="14"/>
  <c r="R346" i="14"/>
  <c r="H346" i="14"/>
  <c r="F346" i="14"/>
  <c r="B346" i="14"/>
  <c r="G346" i="14"/>
  <c r="S346" i="14"/>
  <c r="T346" i="14" s="1"/>
  <c r="C346" i="14"/>
  <c r="N346" i="14"/>
  <c r="P346" i="14"/>
  <c r="D346" i="14"/>
  <c r="Q346" i="14"/>
  <c r="I346" i="14"/>
  <c r="N347" i="14" l="1"/>
  <c r="A347" i="14"/>
  <c r="D347" i="14"/>
  <c r="U347" i="14"/>
  <c r="R347" i="14"/>
  <c r="B347" i="14"/>
  <c r="E347" i="14"/>
  <c r="W347" i="14"/>
  <c r="I347" i="14"/>
  <c r="H347" i="14"/>
  <c r="O347" i="14"/>
  <c r="Q347" i="14"/>
  <c r="S347" i="14"/>
  <c r="T347" i="14" s="1"/>
  <c r="V347" i="14"/>
  <c r="G347" i="14"/>
  <c r="F347" i="14"/>
  <c r="C347" i="14" s="1"/>
  <c r="P347" i="14"/>
  <c r="G348" i="14" l="1"/>
  <c r="D348" i="14"/>
  <c r="P348" i="14"/>
  <c r="U348" i="14"/>
  <c r="F348" i="14"/>
  <c r="C348" i="14" s="1"/>
  <c r="W348" i="14"/>
  <c r="A348" i="14"/>
  <c r="Q348" i="14"/>
  <c r="I348" i="14"/>
  <c r="B348" i="14"/>
  <c r="O348" i="14"/>
  <c r="R348" i="14"/>
  <c r="H348" i="14"/>
  <c r="N348" i="14"/>
  <c r="E348" i="14"/>
  <c r="V348" i="14"/>
  <c r="S348" i="14"/>
  <c r="T348" i="14" s="1"/>
  <c r="S349" i="14" l="1"/>
  <c r="T349" i="14" s="1"/>
  <c r="P349" i="14"/>
  <c r="A349" i="14"/>
  <c r="I349" i="14"/>
  <c r="F349" i="14"/>
  <c r="O349" i="14"/>
  <c r="U349" i="14"/>
  <c r="N349" i="14"/>
  <c r="C349" i="14"/>
  <c r="E349" i="14"/>
  <c r="D349" i="14"/>
  <c r="B349" i="14"/>
  <c r="W349" i="14"/>
  <c r="V349" i="14"/>
  <c r="R349" i="14"/>
  <c r="H349" i="14"/>
  <c r="Q349" i="14"/>
  <c r="G349" i="14"/>
  <c r="O350" i="14" l="1"/>
  <c r="B350" i="14"/>
  <c r="I350" i="14"/>
  <c r="A350" i="14"/>
  <c r="F350" i="14"/>
  <c r="W350" i="14"/>
  <c r="G350" i="14"/>
  <c r="E350" i="14"/>
  <c r="S350" i="14"/>
  <c r="T350" i="14" s="1"/>
  <c r="V350" i="14"/>
  <c r="P350" i="14"/>
  <c r="C350" i="14"/>
  <c r="N350" i="14"/>
  <c r="R350" i="14"/>
  <c r="U350" i="14"/>
  <c r="D350" i="14"/>
  <c r="Q350" i="14"/>
  <c r="H350" i="14"/>
  <c r="N351" i="14" l="1"/>
  <c r="S351" i="14"/>
  <c r="T351" i="14" s="1"/>
  <c r="A351" i="14"/>
  <c r="G351" i="14"/>
  <c r="W351" i="14"/>
  <c r="U351" i="14"/>
  <c r="D351" i="14"/>
  <c r="F351" i="14"/>
  <c r="I351" i="14"/>
  <c r="R351" i="14"/>
  <c r="E351" i="14"/>
  <c r="P351" i="14"/>
  <c r="V351" i="14"/>
  <c r="C351" i="14"/>
  <c r="B351" i="14"/>
  <c r="H351" i="14"/>
  <c r="Q351" i="14"/>
  <c r="O351" i="14"/>
  <c r="A352" i="14" l="1"/>
  <c r="N352" i="14"/>
  <c r="G352" i="14"/>
  <c r="P352" i="14"/>
  <c r="W352" i="14"/>
  <c r="F352" i="14"/>
  <c r="C352" i="14" s="1"/>
  <c r="B352" i="14"/>
  <c r="I352" i="14"/>
  <c r="R352" i="14"/>
  <c r="E352" i="14"/>
  <c r="Q352" i="14"/>
  <c r="V352" i="14"/>
  <c r="O352" i="14"/>
  <c r="S352" i="14"/>
  <c r="T352" i="14" s="1"/>
  <c r="D352" i="14"/>
  <c r="U352" i="14"/>
  <c r="H352" i="14"/>
  <c r="N353" i="14" l="1"/>
  <c r="D353" i="14"/>
  <c r="G353" i="14"/>
  <c r="F353" i="14"/>
  <c r="R353" i="14"/>
  <c r="P353" i="14"/>
  <c r="A353" i="14"/>
  <c r="H353" i="14"/>
  <c r="O353" i="14"/>
  <c r="B353" i="14"/>
  <c r="S353" i="14"/>
  <c r="T353" i="14" s="1"/>
  <c r="Q353" i="14"/>
  <c r="I353" i="14"/>
  <c r="C353" i="14"/>
  <c r="W353" i="14"/>
  <c r="U353" i="14"/>
  <c r="V353" i="14"/>
  <c r="E353" i="14"/>
  <c r="G354" i="14" l="1"/>
  <c r="B354" i="14"/>
  <c r="A354" i="14"/>
  <c r="N354" i="14"/>
  <c r="O354" i="14"/>
  <c r="H354" i="14"/>
  <c r="S354" i="14"/>
  <c r="T354" i="14" s="1"/>
  <c r="F354" i="14"/>
  <c r="V354" i="14"/>
  <c r="U354" i="14"/>
  <c r="P354" i="14"/>
  <c r="W354" i="14"/>
  <c r="D354" i="14"/>
  <c r="Q354" i="14"/>
  <c r="E354" i="14"/>
  <c r="C354" i="14"/>
  <c r="R354" i="14"/>
  <c r="I354" i="14"/>
  <c r="S355" i="14" l="1"/>
  <c r="T355" i="14" s="1"/>
  <c r="H355" i="14"/>
  <c r="W355" i="14"/>
  <c r="N355" i="14"/>
  <c r="R355" i="14"/>
  <c r="F355" i="14"/>
  <c r="C355" i="14" s="1"/>
  <c r="A355" i="14"/>
  <c r="I355" i="14"/>
  <c r="Q355" i="14"/>
  <c r="G355" i="14"/>
  <c r="O355" i="14"/>
  <c r="P355" i="14"/>
  <c r="V355" i="14"/>
  <c r="E355" i="14"/>
  <c r="B355" i="14"/>
  <c r="U355" i="14"/>
  <c r="D355" i="14"/>
  <c r="E356" i="14" l="1"/>
  <c r="R356" i="14"/>
  <c r="S356" i="14"/>
  <c r="T356" i="14" s="1"/>
  <c r="O356" i="14"/>
  <c r="G356" i="14"/>
  <c r="Q356" i="14"/>
  <c r="I356" i="14"/>
  <c r="A356" i="14"/>
  <c r="V356" i="14"/>
  <c r="U356" i="14"/>
  <c r="B356" i="14"/>
  <c r="F356" i="14"/>
  <c r="C356" i="14" s="1"/>
  <c r="D356" i="14"/>
  <c r="P356" i="14"/>
  <c r="W356" i="14"/>
  <c r="N356" i="14"/>
  <c r="H356" i="14"/>
  <c r="R357" i="14" l="1"/>
  <c r="S357" i="14"/>
  <c r="T357" i="14" s="1"/>
  <c r="H357" i="14"/>
  <c r="F357" i="14"/>
  <c r="V357" i="14"/>
  <c r="E357" i="14"/>
  <c r="Q357" i="14"/>
  <c r="D357" i="14"/>
  <c r="W357" i="14"/>
  <c r="N357" i="14"/>
  <c r="A357" i="14"/>
  <c r="I357" i="14"/>
  <c r="U357" i="14"/>
  <c r="O357" i="14"/>
  <c r="C357" i="14"/>
  <c r="B357" i="14"/>
  <c r="P357" i="14"/>
  <c r="G357" i="14"/>
  <c r="S358" i="14" l="1"/>
  <c r="T358" i="14" s="1"/>
  <c r="N358" i="14"/>
  <c r="F358" i="14"/>
  <c r="C358" i="14" s="1"/>
  <c r="I358" i="14"/>
  <c r="Q358" i="14"/>
  <c r="H358" i="14"/>
  <c r="U358" i="14"/>
  <c r="B358" i="14"/>
  <c r="A358" i="14"/>
  <c r="E358" i="14"/>
  <c r="V358" i="14"/>
  <c r="G358" i="14"/>
  <c r="W358" i="14"/>
  <c r="P358" i="14"/>
  <c r="R358" i="14"/>
  <c r="O358" i="14"/>
  <c r="D358" i="14"/>
  <c r="G359" i="14" l="1"/>
  <c r="H359" i="14"/>
  <c r="P359" i="14"/>
  <c r="V359" i="14"/>
  <c r="O359" i="14"/>
  <c r="F359" i="14"/>
  <c r="C359" i="14" s="1"/>
  <c r="A359" i="14"/>
  <c r="E359" i="14"/>
  <c r="D359" i="14"/>
  <c r="U359" i="14"/>
  <c r="Q359" i="14"/>
  <c r="B359" i="14"/>
  <c r="N359" i="14"/>
  <c r="I359" i="14"/>
  <c r="S359" i="14"/>
  <c r="T359" i="14" s="1"/>
  <c r="W359" i="14"/>
  <c r="R359" i="14"/>
  <c r="E360" i="14" l="1"/>
  <c r="G360" i="14"/>
  <c r="U360" i="14"/>
  <c r="P360" i="14"/>
  <c r="F360" i="14"/>
  <c r="C360" i="14" s="1"/>
  <c r="D360" i="14"/>
  <c r="S360" i="14"/>
  <c r="T360" i="14" s="1"/>
  <c r="I360" i="14"/>
  <c r="B360" i="14"/>
  <c r="Q360" i="14"/>
  <c r="N360" i="14"/>
  <c r="H360" i="14"/>
  <c r="V360" i="14"/>
  <c r="R360" i="14"/>
  <c r="A360" i="14"/>
  <c r="W360" i="14"/>
  <c r="O360" i="14"/>
  <c r="R361" i="14" l="1"/>
  <c r="H361" i="14"/>
  <c r="B361" i="14"/>
  <c r="A361" i="14"/>
  <c r="W361" i="14"/>
  <c r="V361" i="14"/>
  <c r="N361" i="14"/>
  <c r="U361" i="14"/>
  <c r="Q361" i="14"/>
  <c r="P361" i="14"/>
  <c r="S361" i="14"/>
  <c r="T361" i="14" s="1"/>
  <c r="G361" i="14"/>
  <c r="O361" i="14"/>
  <c r="I361" i="14"/>
  <c r="F361" i="14"/>
  <c r="C361" i="14" s="1"/>
  <c r="D361" i="14"/>
  <c r="E361" i="14"/>
  <c r="F362" i="14" l="1"/>
  <c r="C362" i="14" s="1"/>
  <c r="W362" i="14"/>
  <c r="U362" i="14"/>
  <c r="A362" i="14"/>
  <c r="R362" i="14"/>
  <c r="H362" i="14"/>
  <c r="V362" i="14"/>
  <c r="B362" i="14"/>
  <c r="N362" i="14"/>
  <c r="E362" i="14"/>
  <c r="G362" i="14"/>
  <c r="P362" i="14"/>
  <c r="I362" i="14"/>
  <c r="Q362" i="14"/>
  <c r="S362" i="14"/>
  <c r="T362" i="14" s="1"/>
  <c r="D362" i="14"/>
  <c r="O362" i="14"/>
  <c r="U363" i="14" l="1"/>
  <c r="S363" i="14"/>
  <c r="T363" i="14" s="1"/>
  <c r="H363" i="14"/>
  <c r="D363" i="14"/>
  <c r="B363" i="14"/>
  <c r="P363" i="14"/>
  <c r="R363" i="14"/>
  <c r="Q363" i="14"/>
  <c r="W363" i="14"/>
  <c r="F363" i="14"/>
  <c r="C363" i="14" s="1"/>
  <c r="I363" i="14"/>
  <c r="G363" i="14"/>
  <c r="A363" i="14"/>
  <c r="O363" i="14"/>
  <c r="V363" i="14"/>
  <c r="E363" i="14"/>
  <c r="N363" i="14"/>
  <c r="A364" i="14" l="1"/>
  <c r="H364" i="14"/>
  <c r="P364" i="14"/>
  <c r="V364" i="14"/>
  <c r="G364" i="14"/>
  <c r="B364" i="14"/>
  <c r="E364" i="14"/>
  <c r="Q364" i="14"/>
  <c r="F364" i="14"/>
  <c r="W364" i="14"/>
  <c r="O364" i="14"/>
  <c r="N364" i="14"/>
  <c r="C364" i="14"/>
  <c r="U364" i="14"/>
  <c r="S364" i="14"/>
  <c r="T364" i="14" s="1"/>
  <c r="R364" i="14"/>
  <c r="I364" i="14"/>
  <c r="D364" i="14"/>
  <c r="N365" i="14" l="1"/>
  <c r="G365" i="14"/>
  <c r="U365" i="14"/>
  <c r="W365" i="14"/>
  <c r="O365" i="14"/>
  <c r="R365" i="14"/>
  <c r="H365" i="14"/>
  <c r="D365" i="14"/>
  <c r="F365" i="14"/>
  <c r="C365" i="14" s="1"/>
  <c r="S365" i="14"/>
  <c r="T365" i="14" s="1"/>
  <c r="B365" i="14"/>
  <c r="Q365" i="14"/>
  <c r="P365" i="14"/>
  <c r="I365" i="14"/>
  <c r="A365" i="14"/>
  <c r="E365" i="14"/>
  <c r="V365" i="14"/>
  <c r="G366" i="14" l="1"/>
  <c r="V366" i="14"/>
  <c r="B366" i="14"/>
  <c r="E366" i="14"/>
  <c r="S366" i="14"/>
  <c r="T366" i="14" s="1"/>
  <c r="D366" i="14"/>
  <c r="N366" i="14"/>
  <c r="F366" i="14"/>
  <c r="C366" i="14" s="1"/>
  <c r="Q366" i="14"/>
  <c r="A366" i="14"/>
  <c r="P366" i="14"/>
  <c r="R366" i="14"/>
  <c r="U366" i="14"/>
  <c r="O366" i="14"/>
  <c r="H366" i="14"/>
  <c r="W366" i="14"/>
  <c r="I366" i="14"/>
  <c r="Q367" i="14" l="1"/>
  <c r="H367" i="14"/>
  <c r="P367" i="14"/>
  <c r="F367" i="14"/>
  <c r="G367" i="14"/>
  <c r="V367" i="14"/>
  <c r="E367" i="14"/>
  <c r="U367" i="14"/>
  <c r="C367" i="14"/>
  <c r="O367" i="14"/>
  <c r="S367" i="14"/>
  <c r="T367" i="14" s="1"/>
  <c r="R367" i="14"/>
  <c r="N367" i="14"/>
  <c r="D367" i="14"/>
  <c r="I367" i="14"/>
  <c r="B367" i="14"/>
  <c r="W367" i="14"/>
  <c r="A367" i="14"/>
  <c r="E368" i="14" l="1"/>
  <c r="G368" i="14"/>
  <c r="U368" i="14"/>
  <c r="B368" i="14"/>
  <c r="D368" i="14"/>
  <c r="P368" i="14"/>
  <c r="A368" i="14"/>
  <c r="S368" i="14"/>
  <c r="T368" i="14" s="1"/>
  <c r="I368" i="14"/>
  <c r="F368" i="14"/>
  <c r="C368" i="14"/>
  <c r="H368" i="14"/>
  <c r="N368" i="14"/>
  <c r="R368" i="14"/>
  <c r="W368" i="14"/>
  <c r="Q368" i="14"/>
  <c r="V368" i="14"/>
  <c r="O368" i="14"/>
  <c r="R369" i="14" l="1"/>
  <c r="O369" i="14"/>
  <c r="P369" i="14"/>
  <c r="G369" i="14"/>
  <c r="H369" i="14"/>
  <c r="B369" i="14"/>
  <c r="S369" i="14"/>
  <c r="T369" i="14" s="1"/>
  <c r="U369" i="14"/>
  <c r="W369" i="14"/>
  <c r="Q369" i="14"/>
  <c r="F369" i="14"/>
  <c r="D369" i="14"/>
  <c r="I369" i="14"/>
  <c r="A369" i="14"/>
  <c r="E369" i="14"/>
  <c r="V369" i="14"/>
  <c r="N369" i="14"/>
  <c r="C369" i="14"/>
  <c r="F370" i="14" l="1"/>
  <c r="C370" i="14" s="1"/>
  <c r="W370" i="14"/>
  <c r="V370" i="14"/>
  <c r="N370" i="14"/>
  <c r="D370" i="14"/>
  <c r="A370" i="14"/>
  <c r="R370" i="14"/>
  <c r="E370" i="14"/>
  <c r="H370" i="14"/>
  <c r="S370" i="14"/>
  <c r="T370" i="14" s="1"/>
  <c r="Q370" i="14"/>
  <c r="G370" i="14"/>
  <c r="B370" i="14"/>
  <c r="P370" i="14"/>
  <c r="I370" i="14"/>
  <c r="U370" i="14"/>
  <c r="O370" i="14"/>
  <c r="U371" i="14" l="1"/>
  <c r="B371" i="14"/>
  <c r="S371" i="14"/>
  <c r="T371" i="14" s="1"/>
  <c r="D371" i="14"/>
  <c r="R371" i="14"/>
  <c r="Q371" i="14"/>
  <c r="A371" i="14"/>
  <c r="V371" i="14"/>
  <c r="E371" i="14"/>
  <c r="W371" i="14"/>
  <c r="H371" i="14"/>
  <c r="O371" i="14"/>
  <c r="G371" i="14"/>
  <c r="P371" i="14"/>
  <c r="N371" i="14"/>
  <c r="F371" i="14"/>
  <c r="C371" i="14" s="1"/>
  <c r="I371" i="14"/>
  <c r="A372" i="14" l="1"/>
  <c r="H372" i="14"/>
  <c r="V372" i="14"/>
  <c r="O372" i="14"/>
  <c r="R372" i="14"/>
  <c r="P372" i="14"/>
  <c r="I372" i="14"/>
  <c r="F372" i="14"/>
  <c r="G372" i="14"/>
  <c r="B372" i="14"/>
  <c r="D372" i="14"/>
  <c r="W372" i="14"/>
  <c r="U372" i="14"/>
  <c r="E372" i="14"/>
  <c r="N372" i="14"/>
  <c r="S372" i="14"/>
  <c r="T372" i="14" s="1"/>
  <c r="Q372" i="14"/>
  <c r="C372" i="14"/>
  <c r="N373" i="14" l="1"/>
  <c r="H373" i="14"/>
  <c r="G373" i="14"/>
  <c r="I373" i="14"/>
  <c r="A373" i="14"/>
  <c r="E373" i="14"/>
  <c r="D373" i="14"/>
  <c r="F373" i="14"/>
  <c r="C373" i="14" s="1"/>
  <c r="S373" i="14"/>
  <c r="T373" i="14" s="1"/>
  <c r="W373" i="14"/>
  <c r="U373" i="14"/>
  <c r="B373" i="14"/>
  <c r="V373" i="14"/>
  <c r="O373" i="14"/>
  <c r="Q373" i="14"/>
  <c r="P373" i="14"/>
  <c r="R373" i="14"/>
  <c r="G374" i="14" l="1"/>
  <c r="F374" i="14"/>
  <c r="C374" i="14" s="1"/>
  <c r="E374" i="14"/>
  <c r="B374" i="14"/>
  <c r="S374" i="14"/>
  <c r="T374" i="14" s="1"/>
  <c r="Q374" i="14"/>
  <c r="P374" i="14"/>
  <c r="W374" i="14"/>
  <c r="I374" i="14"/>
  <c r="O374" i="14"/>
  <c r="N374" i="14"/>
  <c r="D374" i="14"/>
  <c r="U374" i="14"/>
  <c r="A374" i="14"/>
  <c r="R374" i="14"/>
  <c r="H374" i="14"/>
  <c r="V374" i="14"/>
  <c r="E375" i="14" l="1"/>
  <c r="H375" i="14"/>
  <c r="D375" i="14"/>
  <c r="A375" i="14"/>
  <c r="P375" i="14"/>
  <c r="F375" i="14"/>
  <c r="C375" i="14" s="1"/>
  <c r="B375" i="14"/>
  <c r="R375" i="14"/>
  <c r="W375" i="14"/>
  <c r="V375" i="14"/>
  <c r="U375" i="14"/>
  <c r="G375" i="14"/>
  <c r="Q375" i="14"/>
  <c r="S375" i="14"/>
  <c r="T375" i="14" s="1"/>
  <c r="O375" i="14"/>
  <c r="N375" i="14"/>
  <c r="I375" i="14"/>
  <c r="E376" i="14" l="1"/>
  <c r="G376" i="14"/>
  <c r="D376" i="14"/>
  <c r="B376" i="14"/>
  <c r="F376" i="14"/>
  <c r="I376" i="14"/>
  <c r="U376" i="14"/>
  <c r="R376" i="14"/>
  <c r="Q376" i="14"/>
  <c r="S376" i="14"/>
  <c r="T376" i="14" s="1"/>
  <c r="W376" i="14"/>
  <c r="C376" i="14"/>
  <c r="V376" i="14"/>
  <c r="P376" i="14"/>
  <c r="A376" i="14"/>
  <c r="N376" i="14"/>
  <c r="O376" i="14"/>
  <c r="H376" i="14"/>
  <c r="R377" i="14" l="1"/>
  <c r="N377" i="14"/>
  <c r="H377" i="14"/>
  <c r="D377" i="14"/>
  <c r="P377" i="14"/>
  <c r="F377" i="14"/>
  <c r="B377" i="14"/>
  <c r="U377" i="14"/>
  <c r="I377" i="14"/>
  <c r="A377" i="14"/>
  <c r="Q377" i="14"/>
  <c r="G377" i="14"/>
  <c r="C377" i="14"/>
  <c r="W377" i="14"/>
  <c r="S377" i="14"/>
  <c r="T377" i="14" s="1"/>
  <c r="O377" i="14"/>
  <c r="E377" i="14"/>
  <c r="V377" i="14"/>
  <c r="G378" i="14" l="1"/>
  <c r="N378" i="14"/>
  <c r="S378" i="14"/>
  <c r="T378" i="14" s="1"/>
  <c r="E378" i="14"/>
  <c r="W378" i="14"/>
  <c r="V378" i="14"/>
  <c r="P378" i="14"/>
  <c r="H378" i="14"/>
  <c r="O378" i="14"/>
  <c r="I378" i="14"/>
  <c r="B378" i="14"/>
  <c r="A378" i="14"/>
  <c r="R378" i="14"/>
  <c r="D378" i="14"/>
  <c r="Q378" i="14"/>
  <c r="F378" i="14"/>
  <c r="C378" i="14" s="1"/>
  <c r="U378" i="14"/>
  <c r="V379" i="14" l="1"/>
  <c r="W379" i="14"/>
  <c r="A379" i="14"/>
  <c r="D379" i="14"/>
  <c r="O379" i="14"/>
  <c r="N379" i="14"/>
  <c r="S379" i="14"/>
  <c r="T379" i="14" s="1"/>
  <c r="H379" i="14"/>
  <c r="R379" i="14"/>
  <c r="G379" i="14"/>
  <c r="P379" i="14"/>
  <c r="F379" i="14"/>
  <c r="C379" i="14" s="1"/>
  <c r="U379" i="14"/>
  <c r="Q379" i="14"/>
  <c r="B379" i="14"/>
  <c r="I379" i="14"/>
  <c r="E379" i="14"/>
  <c r="A380" i="14" l="1"/>
  <c r="V380" i="14"/>
  <c r="G380" i="14"/>
  <c r="P380" i="14"/>
  <c r="Q380" i="14"/>
  <c r="C380" i="14"/>
  <c r="U380" i="14"/>
  <c r="R380" i="14"/>
  <c r="H380" i="14"/>
  <c r="E380" i="14"/>
  <c r="F380" i="14"/>
  <c r="W380" i="14"/>
  <c r="N380" i="14"/>
  <c r="S380" i="14"/>
  <c r="T380" i="14" s="1"/>
  <c r="B380" i="14"/>
  <c r="O380" i="14"/>
  <c r="I380" i="14"/>
  <c r="D380" i="14"/>
  <c r="N381" i="14" l="1"/>
  <c r="R381" i="14"/>
  <c r="H381" i="14"/>
  <c r="D381" i="14"/>
  <c r="S381" i="14"/>
  <c r="T381" i="14" s="1"/>
  <c r="I381" i="14"/>
  <c r="E381" i="14"/>
  <c r="U381" i="14"/>
  <c r="B381" i="14"/>
  <c r="Q381" i="14"/>
  <c r="W381" i="14"/>
  <c r="P381" i="14"/>
  <c r="O381" i="14"/>
  <c r="G381" i="14"/>
  <c r="A381" i="14"/>
  <c r="F381" i="14"/>
  <c r="C381" i="14" s="1"/>
  <c r="V381" i="14"/>
  <c r="G382" i="14" l="1"/>
  <c r="P382" i="14"/>
  <c r="W382" i="14"/>
  <c r="E382" i="14"/>
  <c r="V382" i="14"/>
  <c r="N382" i="14"/>
  <c r="O382" i="14"/>
  <c r="S382" i="14"/>
  <c r="T382" i="14" s="1"/>
  <c r="I382" i="14"/>
  <c r="F382" i="14"/>
  <c r="C382" i="14" s="1"/>
  <c r="H382" i="14"/>
  <c r="D382" i="14"/>
  <c r="Q382" i="14"/>
  <c r="R382" i="14"/>
  <c r="B382" i="14"/>
  <c r="U382" i="14"/>
  <c r="A382" i="14"/>
  <c r="O383" i="14" l="1"/>
  <c r="F383" i="14"/>
  <c r="R383" i="14"/>
  <c r="N383" i="14"/>
  <c r="I383" i="14"/>
  <c r="P383" i="14"/>
  <c r="D383" i="14"/>
  <c r="B383" i="14"/>
  <c r="A383" i="14"/>
  <c r="H383" i="14"/>
  <c r="E383" i="14"/>
  <c r="U383" i="14"/>
  <c r="W383" i="14"/>
  <c r="C383" i="14"/>
  <c r="V383" i="14"/>
  <c r="Q383" i="14"/>
  <c r="S383" i="14"/>
  <c r="T383" i="14" s="1"/>
  <c r="G383" i="14"/>
  <c r="E384" i="14" l="1"/>
  <c r="Q384" i="14"/>
  <c r="I384" i="14"/>
  <c r="O384" i="14"/>
  <c r="U384" i="14"/>
  <c r="N384" i="14"/>
  <c r="H384" i="14"/>
  <c r="B384" i="14"/>
  <c r="G384" i="14"/>
  <c r="S384" i="14"/>
  <c r="T384" i="14" s="1"/>
  <c r="W384" i="14"/>
  <c r="D384" i="14"/>
  <c r="R384" i="14"/>
  <c r="A384" i="14"/>
  <c r="P384" i="14"/>
  <c r="F384" i="14"/>
  <c r="C384" i="14" s="1"/>
  <c r="V384" i="14"/>
  <c r="R385" i="14" l="1"/>
  <c r="N385" i="14"/>
  <c r="W385" i="14"/>
  <c r="O385" i="14"/>
  <c r="H385" i="14"/>
  <c r="D385" i="14"/>
  <c r="P385" i="14"/>
  <c r="Q385" i="14"/>
  <c r="F385" i="14"/>
  <c r="C385" i="14" s="1"/>
  <c r="G385" i="14"/>
  <c r="I385" i="14"/>
  <c r="B385" i="14"/>
  <c r="U385" i="14"/>
  <c r="S385" i="14"/>
  <c r="T385" i="14" s="1"/>
  <c r="E385" i="14"/>
  <c r="V385" i="14"/>
  <c r="A385" i="14"/>
  <c r="G386" i="14" l="1"/>
  <c r="S386" i="14"/>
  <c r="T386" i="14" s="1"/>
  <c r="P386" i="14"/>
  <c r="E386" i="14"/>
  <c r="R386" i="14"/>
  <c r="I386" i="14"/>
  <c r="A386" i="14"/>
  <c r="O386" i="14"/>
  <c r="V386" i="14"/>
  <c r="B386" i="14"/>
  <c r="D386" i="14"/>
  <c r="Q386" i="14"/>
  <c r="F386" i="14"/>
  <c r="C386" i="14" s="1"/>
  <c r="N386" i="14"/>
  <c r="W386" i="14"/>
  <c r="U386" i="14"/>
  <c r="H386" i="14"/>
  <c r="V387" i="14" l="1"/>
  <c r="O387" i="14"/>
  <c r="N387" i="14"/>
  <c r="D387" i="14"/>
  <c r="U387" i="14"/>
  <c r="E387" i="14"/>
  <c r="P387" i="14"/>
  <c r="I387" i="14"/>
  <c r="H387" i="14"/>
  <c r="Q387" i="14"/>
  <c r="W387" i="14"/>
  <c r="G387" i="14"/>
  <c r="A387" i="14"/>
  <c r="B387" i="14"/>
  <c r="S387" i="14"/>
  <c r="T387" i="14" s="1"/>
  <c r="R387" i="14"/>
  <c r="F387" i="14"/>
  <c r="C387" i="14" s="1"/>
  <c r="A388" i="14" l="1"/>
  <c r="H388" i="14"/>
  <c r="V388" i="14"/>
  <c r="Q388" i="14"/>
  <c r="D388" i="14"/>
  <c r="G388" i="14"/>
  <c r="P388" i="14"/>
  <c r="R388" i="14"/>
  <c r="E388" i="14"/>
  <c r="U388" i="14"/>
  <c r="B388" i="14"/>
  <c r="S388" i="14"/>
  <c r="T388" i="14" s="1"/>
  <c r="N388" i="14"/>
  <c r="W388" i="14"/>
  <c r="O388" i="14"/>
  <c r="F388" i="14"/>
  <c r="C388" i="14" s="1"/>
  <c r="I388" i="14"/>
  <c r="N389" i="14" l="1"/>
  <c r="R389" i="14"/>
  <c r="B389" i="14"/>
  <c r="W389" i="14"/>
  <c r="O389" i="14"/>
  <c r="E389" i="14"/>
  <c r="Q389" i="14"/>
  <c r="D389" i="14"/>
  <c r="H389" i="14"/>
  <c r="G389" i="14"/>
  <c r="F389" i="14"/>
  <c r="C389" i="14" s="1"/>
  <c r="I389" i="14"/>
  <c r="S389" i="14"/>
  <c r="T389" i="14" s="1"/>
  <c r="U389" i="14"/>
  <c r="A389" i="14"/>
  <c r="V389" i="14"/>
  <c r="P389" i="14"/>
  <c r="G390" i="14" l="1"/>
  <c r="F390" i="14"/>
  <c r="C390" i="14" s="1"/>
  <c r="B390" i="14"/>
  <c r="A390" i="14"/>
  <c r="R390" i="14"/>
  <c r="H390" i="14"/>
  <c r="W390" i="14"/>
  <c r="I390" i="14"/>
  <c r="O390" i="14"/>
  <c r="E390" i="14"/>
  <c r="S390" i="14"/>
  <c r="T390" i="14" s="1"/>
  <c r="U390" i="14"/>
  <c r="V390" i="14"/>
  <c r="N390" i="14"/>
  <c r="D390" i="14"/>
  <c r="Q390" i="14"/>
  <c r="P390" i="14"/>
  <c r="E391" i="14" l="1"/>
  <c r="R391" i="14"/>
  <c r="W391" i="14"/>
  <c r="V391" i="14"/>
  <c r="U391" i="14"/>
  <c r="A391" i="14"/>
  <c r="I391" i="14"/>
  <c r="H391" i="14"/>
  <c r="Q391" i="14"/>
  <c r="D391" i="14"/>
  <c r="G391" i="14"/>
  <c r="S391" i="14"/>
  <c r="T391" i="14" s="1"/>
  <c r="F391" i="14"/>
  <c r="C391" i="14" s="1"/>
  <c r="B391" i="14"/>
  <c r="P391" i="14"/>
  <c r="O391" i="14"/>
  <c r="N391" i="14"/>
  <c r="E392" i="14" l="1"/>
  <c r="G392" i="14"/>
  <c r="B392" i="14"/>
  <c r="I392" i="14"/>
  <c r="U392" i="14"/>
  <c r="D392" i="14"/>
  <c r="N392" i="14"/>
  <c r="A392" i="14"/>
  <c r="V392" i="14"/>
  <c r="R392" i="14"/>
  <c r="Q392" i="14"/>
  <c r="P392" i="14"/>
  <c r="S392" i="14"/>
  <c r="T392" i="14" s="1"/>
  <c r="F392" i="14"/>
  <c r="C392" i="14" s="1"/>
  <c r="W392" i="14"/>
  <c r="O392" i="14"/>
  <c r="H392" i="14"/>
  <c r="R393" i="14" l="1"/>
  <c r="N393" i="14"/>
  <c r="H393" i="14"/>
  <c r="D393" i="14"/>
  <c r="W393" i="14"/>
  <c r="G393" i="14"/>
  <c r="F393" i="14"/>
  <c r="C393" i="14" s="1"/>
  <c r="B393" i="14"/>
  <c r="O393" i="14"/>
  <c r="P393" i="14"/>
  <c r="S393" i="14"/>
  <c r="T393" i="14" s="1"/>
  <c r="U393" i="14"/>
  <c r="I393" i="14"/>
  <c r="E393" i="14"/>
  <c r="Q393" i="14"/>
  <c r="A393" i="14"/>
  <c r="V393" i="14"/>
  <c r="G394" i="14" l="1"/>
  <c r="I394" i="14"/>
  <c r="S394" i="14"/>
  <c r="T394" i="14" s="1"/>
  <c r="E394" i="14"/>
  <c r="A394" i="14"/>
  <c r="V394" i="14"/>
  <c r="R394" i="14"/>
  <c r="O394" i="14"/>
  <c r="Q394" i="14"/>
  <c r="B394" i="14"/>
  <c r="W394" i="14"/>
  <c r="D394" i="14"/>
  <c r="U394" i="14"/>
  <c r="F394" i="14"/>
  <c r="C394" i="14" s="1"/>
  <c r="N394" i="14"/>
  <c r="P394" i="14"/>
  <c r="H394" i="14"/>
  <c r="V395" i="14" l="1"/>
  <c r="W395" i="14"/>
  <c r="N395" i="14"/>
  <c r="A395" i="14"/>
  <c r="D395" i="14"/>
  <c r="G395" i="14"/>
  <c r="P395" i="14"/>
  <c r="S395" i="14"/>
  <c r="T395" i="14" s="1"/>
  <c r="R395" i="14"/>
  <c r="I395" i="14"/>
  <c r="H395" i="14"/>
  <c r="U395" i="14"/>
  <c r="Q395" i="14"/>
  <c r="C395" i="14"/>
  <c r="O395" i="14"/>
  <c r="B395" i="14"/>
  <c r="F395" i="14"/>
  <c r="E395" i="14"/>
  <c r="A396" i="14" l="1"/>
  <c r="V396" i="14"/>
  <c r="Q396" i="14"/>
  <c r="R396" i="14"/>
  <c r="G396" i="14"/>
  <c r="N396" i="14"/>
  <c r="O396" i="14"/>
  <c r="U396" i="14"/>
  <c r="P396" i="14"/>
  <c r="F396" i="14"/>
  <c r="C396" i="14" s="1"/>
  <c r="B396" i="14"/>
  <c r="S396" i="14"/>
  <c r="T396" i="14" s="1"/>
  <c r="E396" i="14"/>
  <c r="W396" i="14"/>
  <c r="H396" i="14"/>
  <c r="I396" i="14"/>
  <c r="D396" i="14"/>
  <c r="N397" i="14" l="1"/>
  <c r="R397" i="14"/>
  <c r="H397" i="14"/>
  <c r="Q397" i="14"/>
  <c r="W397" i="14"/>
  <c r="I397" i="14"/>
  <c r="D397" i="14"/>
  <c r="S397" i="14"/>
  <c r="T397" i="14" s="1"/>
  <c r="O397" i="14"/>
  <c r="G397" i="14"/>
  <c r="E397" i="14"/>
  <c r="U397" i="14"/>
  <c r="B397" i="14"/>
  <c r="A397" i="14"/>
  <c r="F397" i="14"/>
  <c r="C397" i="14" s="1"/>
  <c r="V397" i="14"/>
  <c r="P397" i="14"/>
  <c r="G398" i="14" l="1"/>
  <c r="O398" i="14"/>
  <c r="N398" i="14"/>
  <c r="W398" i="14"/>
  <c r="S398" i="14"/>
  <c r="T398" i="14" s="1"/>
  <c r="P398" i="14"/>
  <c r="V398" i="14"/>
  <c r="U398" i="14"/>
  <c r="D398" i="14"/>
  <c r="Q398" i="14"/>
  <c r="E398" i="14"/>
  <c r="R398" i="14"/>
  <c r="H398" i="14"/>
  <c r="I398" i="14"/>
  <c r="F398" i="14"/>
  <c r="C398" i="14" s="1"/>
  <c r="B398" i="14"/>
  <c r="A398" i="14"/>
  <c r="O399" i="14" l="1"/>
  <c r="H399" i="14"/>
  <c r="P399" i="14"/>
  <c r="F399" i="14"/>
  <c r="S399" i="14"/>
  <c r="T399" i="14" s="1"/>
  <c r="R399" i="14"/>
  <c r="N399" i="14"/>
  <c r="I399" i="14"/>
  <c r="Q399" i="14"/>
  <c r="W399" i="14"/>
  <c r="V399" i="14"/>
  <c r="G399" i="14"/>
  <c r="C399" i="14"/>
  <c r="E399" i="14"/>
  <c r="D399" i="14"/>
  <c r="U399" i="14"/>
  <c r="A399" i="14"/>
  <c r="B399" i="14"/>
  <c r="E400" i="14" l="1"/>
  <c r="Q400" i="14"/>
  <c r="N400" i="14"/>
  <c r="H400" i="14"/>
  <c r="D400" i="14"/>
  <c r="I400" i="14"/>
  <c r="R400" i="14"/>
  <c r="U400" i="14"/>
  <c r="F400" i="14"/>
  <c r="C400" i="14" s="1"/>
  <c r="W400" i="14"/>
  <c r="A400" i="14"/>
  <c r="S400" i="14"/>
  <c r="T400" i="14" s="1"/>
  <c r="V400" i="14"/>
  <c r="P400" i="14"/>
  <c r="B400" i="14"/>
  <c r="G400" i="14"/>
  <c r="O400" i="14"/>
  <c r="R401" i="14" l="1"/>
  <c r="N401" i="14"/>
  <c r="Q401" i="14"/>
  <c r="G401" i="14"/>
  <c r="W401" i="14"/>
  <c r="I401" i="14"/>
  <c r="B401" i="14"/>
  <c r="E401" i="14"/>
  <c r="U401" i="14"/>
  <c r="H401" i="14"/>
  <c r="D401" i="14"/>
  <c r="F401" i="14"/>
  <c r="C401" i="14" s="1"/>
  <c r="S401" i="14"/>
  <c r="T401" i="14" s="1"/>
  <c r="O401" i="14"/>
  <c r="P401" i="14"/>
  <c r="A401" i="14"/>
  <c r="V401" i="14"/>
  <c r="G402" i="14" l="1"/>
  <c r="I402" i="14"/>
  <c r="S402" i="14"/>
  <c r="T402" i="14" s="1"/>
  <c r="P402" i="14"/>
  <c r="O402" i="14"/>
  <c r="A402" i="14"/>
  <c r="F402" i="14"/>
  <c r="C402" i="14" s="1"/>
  <c r="V402" i="14"/>
  <c r="R402" i="14"/>
  <c r="D402" i="14"/>
  <c r="N402" i="14"/>
  <c r="H402" i="14"/>
  <c r="U402" i="14"/>
  <c r="E402" i="14"/>
  <c r="B402" i="14"/>
  <c r="W402" i="14"/>
  <c r="Q402" i="14"/>
  <c r="W403" i="14" l="1"/>
  <c r="O403" i="14"/>
  <c r="E403" i="14"/>
  <c r="S403" i="14"/>
  <c r="T403" i="14" s="1"/>
  <c r="R403" i="14"/>
  <c r="N403" i="14"/>
  <c r="G403" i="14"/>
  <c r="B403" i="14"/>
  <c r="V403" i="14"/>
  <c r="Q403" i="14"/>
  <c r="I403" i="14"/>
  <c r="F403" i="14"/>
  <c r="C403" i="14" s="1"/>
  <c r="A403" i="14"/>
  <c r="U403" i="14"/>
  <c r="H403" i="14"/>
  <c r="D403" i="14"/>
  <c r="P403" i="14"/>
  <c r="A404" i="14" l="1"/>
  <c r="W404" i="14"/>
  <c r="R404" i="14"/>
  <c r="V404" i="14"/>
  <c r="Q404" i="14"/>
  <c r="B404" i="14"/>
  <c r="N404" i="14"/>
  <c r="S404" i="14"/>
  <c r="T404" i="14" s="1"/>
  <c r="D404" i="14"/>
  <c r="O404" i="14"/>
  <c r="H404" i="14"/>
  <c r="E404" i="14"/>
  <c r="I404" i="14"/>
  <c r="P404" i="14"/>
  <c r="F404" i="14"/>
  <c r="C404" i="14" s="1"/>
  <c r="U404" i="14"/>
  <c r="G404" i="14"/>
  <c r="N405" i="14" l="1"/>
  <c r="A405" i="14"/>
  <c r="R405" i="14"/>
  <c r="H405" i="14"/>
  <c r="E405" i="14"/>
  <c r="V405" i="14"/>
  <c r="G405" i="14"/>
  <c r="D405" i="14"/>
  <c r="U405" i="14"/>
  <c r="O405" i="14"/>
  <c r="W405" i="14"/>
  <c r="I405" i="14"/>
  <c r="F405" i="14"/>
  <c r="C405" i="14" s="1"/>
  <c r="B405" i="14"/>
  <c r="Q405" i="14"/>
  <c r="S405" i="14"/>
  <c r="T405" i="14" s="1"/>
  <c r="P405" i="14"/>
  <c r="G406" i="14" l="1"/>
  <c r="D406" i="14"/>
  <c r="P406" i="14"/>
  <c r="U406" i="14"/>
  <c r="F406" i="14"/>
  <c r="C406" i="14" s="1"/>
  <c r="W406" i="14"/>
  <c r="E406" i="14"/>
  <c r="V406" i="14"/>
  <c r="O406" i="14"/>
  <c r="R406" i="14"/>
  <c r="H406" i="14"/>
  <c r="N406" i="14"/>
  <c r="I406" i="14"/>
  <c r="B406" i="14"/>
  <c r="A406" i="14"/>
  <c r="Q406" i="14"/>
  <c r="S406" i="14"/>
  <c r="T406" i="14" s="1"/>
  <c r="S407" i="14" l="1"/>
  <c r="T407" i="14" s="1"/>
  <c r="P407" i="14"/>
  <c r="I407" i="14"/>
  <c r="F407" i="14"/>
  <c r="R407" i="14"/>
  <c r="C407" i="14"/>
  <c r="E407" i="14"/>
  <c r="D407" i="14"/>
  <c r="A407" i="14"/>
  <c r="N407" i="14"/>
  <c r="H407" i="14"/>
  <c r="V407" i="14"/>
  <c r="O407" i="14"/>
  <c r="Q407" i="14"/>
  <c r="B407" i="14"/>
  <c r="G407" i="14"/>
  <c r="U407" i="14"/>
  <c r="W407" i="14"/>
  <c r="E408" i="14" l="1"/>
  <c r="S408" i="14"/>
  <c r="T408" i="14" s="1"/>
  <c r="V408" i="14"/>
  <c r="N408" i="14"/>
  <c r="D408" i="14"/>
  <c r="R408" i="14"/>
  <c r="I408" i="14"/>
  <c r="A408" i="14"/>
  <c r="P408" i="14"/>
  <c r="Q408" i="14"/>
  <c r="F408" i="14"/>
  <c r="C408" i="14" s="1"/>
  <c r="H408" i="14"/>
  <c r="W408" i="14"/>
  <c r="B408" i="14"/>
  <c r="U408" i="14"/>
  <c r="G408" i="14"/>
  <c r="O408" i="14"/>
  <c r="R409" i="14" l="1"/>
  <c r="E409" i="14"/>
  <c r="N409" i="14"/>
  <c r="D409" i="14"/>
  <c r="S409" i="14"/>
  <c r="T409" i="14" s="1"/>
  <c r="H409" i="14"/>
  <c r="V409" i="14"/>
  <c r="Q409" i="14"/>
  <c r="G409" i="14"/>
  <c r="U409" i="14"/>
  <c r="I409" i="14"/>
  <c r="B409" i="14"/>
  <c r="W409" i="14"/>
  <c r="O409" i="14"/>
  <c r="P409" i="14"/>
  <c r="F409" i="14"/>
  <c r="C409" i="14" s="1"/>
  <c r="A409" i="14"/>
  <c r="H410" i="14" l="1"/>
  <c r="Q410" i="14"/>
  <c r="I410" i="14"/>
  <c r="U410" i="14"/>
  <c r="G410" i="14"/>
  <c r="A410" i="14"/>
  <c r="B410" i="14"/>
  <c r="S410" i="14"/>
  <c r="T410" i="14" s="1"/>
  <c r="W410" i="14"/>
  <c r="R410" i="14"/>
  <c r="O410" i="14"/>
  <c r="F410" i="14"/>
  <c r="C410" i="14" s="1"/>
  <c r="N410" i="14"/>
  <c r="E410" i="14"/>
  <c r="V410" i="14"/>
  <c r="D410" i="14"/>
  <c r="P410" i="14"/>
  <c r="W411" i="14" l="1"/>
  <c r="O411" i="14"/>
  <c r="B411" i="14"/>
  <c r="E411" i="14"/>
  <c r="S411" i="14"/>
  <c r="T411" i="14" s="1"/>
  <c r="R411" i="14"/>
  <c r="Q411" i="14"/>
  <c r="V411" i="14"/>
  <c r="I411" i="14"/>
  <c r="G411" i="14"/>
  <c r="U411" i="14"/>
  <c r="H411" i="14"/>
  <c r="C411" i="14"/>
  <c r="N411" i="14"/>
  <c r="D411" i="14"/>
  <c r="P411" i="14"/>
  <c r="F411" i="14"/>
  <c r="A411" i="14"/>
  <c r="A412" i="14" l="1"/>
  <c r="W412" i="14"/>
  <c r="O412" i="14"/>
  <c r="R412" i="14"/>
  <c r="E412" i="14"/>
  <c r="H412" i="14"/>
  <c r="Q412" i="14"/>
  <c r="G412" i="14"/>
  <c r="S412" i="14"/>
  <c r="T412" i="14" s="1"/>
  <c r="F412" i="14"/>
  <c r="V412" i="14"/>
  <c r="B412" i="14"/>
  <c r="N412" i="14"/>
  <c r="C412" i="14"/>
  <c r="I412" i="14"/>
  <c r="D412" i="14"/>
  <c r="U412" i="14"/>
  <c r="P412" i="14"/>
  <c r="N413" i="14" l="1"/>
  <c r="A413" i="14"/>
  <c r="U413" i="14"/>
  <c r="W413" i="14"/>
  <c r="F413" i="14"/>
  <c r="C413" i="14" s="1"/>
  <c r="O413" i="14"/>
  <c r="Q413" i="14"/>
  <c r="P413" i="14"/>
  <c r="D413" i="14"/>
  <c r="R413" i="14"/>
  <c r="H413" i="14"/>
  <c r="B413" i="14"/>
  <c r="S413" i="14"/>
  <c r="T413" i="14" s="1"/>
  <c r="G413" i="14"/>
  <c r="E413" i="14"/>
  <c r="I413" i="14"/>
  <c r="V413" i="14"/>
  <c r="G414" i="14" l="1"/>
  <c r="D414" i="14"/>
  <c r="P414" i="14"/>
  <c r="U414" i="14"/>
  <c r="V414" i="14"/>
  <c r="Q414" i="14"/>
  <c r="F414" i="14"/>
  <c r="C414" i="14" s="1"/>
  <c r="W414" i="14"/>
  <c r="I414" i="14"/>
  <c r="O414" i="14"/>
  <c r="B414" i="14"/>
  <c r="R414" i="14"/>
  <c r="E414" i="14"/>
  <c r="N414" i="14"/>
  <c r="A414" i="14"/>
  <c r="H414" i="14"/>
  <c r="S414" i="14"/>
  <c r="T414" i="14" s="1"/>
  <c r="S415" i="14" l="1"/>
  <c r="T415" i="14" s="1"/>
  <c r="P415" i="14"/>
  <c r="V415" i="14"/>
  <c r="O415" i="14"/>
  <c r="N415" i="14"/>
  <c r="D415" i="14"/>
  <c r="G415" i="14"/>
  <c r="I415" i="14"/>
  <c r="F415" i="14"/>
  <c r="C415" i="14" s="1"/>
  <c r="A415" i="14"/>
  <c r="B415" i="14"/>
  <c r="U415" i="14"/>
  <c r="H415" i="14"/>
  <c r="W415" i="14"/>
  <c r="R415" i="14"/>
  <c r="E415" i="14"/>
  <c r="Q415" i="14"/>
  <c r="E416" i="14" l="1"/>
  <c r="S416" i="14"/>
  <c r="T416" i="14" s="1"/>
  <c r="V416" i="14"/>
  <c r="I416" i="14"/>
  <c r="D416" i="14"/>
  <c r="W416" i="14"/>
  <c r="N416" i="14"/>
  <c r="F416" i="14"/>
  <c r="C416" i="14" s="1"/>
  <c r="H416" i="14"/>
  <c r="O416" i="14"/>
  <c r="A416" i="14"/>
  <c r="R416" i="14"/>
  <c r="P416" i="14"/>
  <c r="Q416" i="14"/>
  <c r="U416" i="14"/>
  <c r="B416" i="14"/>
  <c r="G416" i="14"/>
  <c r="R417" i="14" l="1"/>
  <c r="E417" i="14"/>
  <c r="H417" i="14"/>
  <c r="V417" i="14"/>
  <c r="G417" i="14"/>
  <c r="U417" i="14"/>
  <c r="N417" i="14"/>
  <c r="D417" i="14"/>
  <c r="S417" i="14"/>
  <c r="T417" i="14" s="1"/>
  <c r="Q417" i="14"/>
  <c r="I417" i="14"/>
  <c r="B417" i="14"/>
  <c r="A417" i="14"/>
  <c r="P417" i="14"/>
  <c r="F417" i="14"/>
  <c r="C417" i="14" s="1"/>
  <c r="W417" i="14"/>
  <c r="O417" i="14"/>
  <c r="H418" i="14" l="1"/>
  <c r="Q418" i="14"/>
  <c r="S418" i="14"/>
  <c r="T418" i="14" s="1"/>
  <c r="D418" i="14"/>
  <c r="U418" i="14"/>
  <c r="R418" i="14"/>
  <c r="B418" i="14"/>
  <c r="P418" i="14"/>
  <c r="G418" i="14"/>
  <c r="O418" i="14"/>
  <c r="V418" i="14"/>
  <c r="F418" i="14"/>
  <c r="C418" i="14" s="1"/>
  <c r="N418" i="14"/>
  <c r="A418" i="14"/>
  <c r="I418" i="14"/>
  <c r="E418" i="14"/>
  <c r="W418" i="14"/>
  <c r="W419" i="14" l="1"/>
  <c r="O419" i="14"/>
  <c r="B419" i="14"/>
  <c r="Q419" i="14"/>
  <c r="G419" i="14"/>
  <c r="S419" i="14"/>
  <c r="T419" i="14" s="1"/>
  <c r="R419" i="14"/>
  <c r="H419" i="14"/>
  <c r="A419" i="14"/>
  <c r="E419" i="14"/>
  <c r="V419" i="14"/>
  <c r="I419" i="14"/>
  <c r="U419" i="14"/>
  <c r="N419" i="14"/>
  <c r="D419" i="14"/>
  <c r="P419" i="14"/>
  <c r="F419" i="14"/>
  <c r="C419" i="14" s="1"/>
  <c r="A420" i="14" l="1"/>
  <c r="W420" i="14"/>
  <c r="O420" i="14"/>
  <c r="R420" i="14"/>
  <c r="V420" i="14"/>
  <c r="U420" i="14"/>
  <c r="B420" i="14"/>
  <c r="G420" i="14"/>
  <c r="S420" i="14"/>
  <c r="T420" i="14" s="1"/>
  <c r="F420" i="14"/>
  <c r="C420" i="14" s="1"/>
  <c r="E420" i="14"/>
  <c r="H420" i="14"/>
  <c r="Q420" i="14"/>
  <c r="N420" i="14"/>
  <c r="P420" i="14"/>
  <c r="I420" i="14"/>
  <c r="D420" i="14"/>
  <c r="N421" i="14" l="1"/>
  <c r="A421" i="14"/>
  <c r="H421" i="14"/>
  <c r="F421" i="14"/>
  <c r="Q421" i="14"/>
  <c r="P421" i="14"/>
  <c r="I421" i="14"/>
  <c r="D421" i="14"/>
  <c r="R421" i="14"/>
  <c r="W421" i="14"/>
  <c r="U421" i="14"/>
  <c r="O421" i="14"/>
  <c r="C421" i="14"/>
  <c r="B421" i="14"/>
  <c r="E421" i="14"/>
  <c r="V421" i="14"/>
  <c r="S421" i="14"/>
  <c r="T421" i="14" s="1"/>
  <c r="G421" i="14"/>
  <c r="G422" i="14" l="1"/>
  <c r="D422" i="14"/>
  <c r="P422" i="14"/>
  <c r="U422" i="14"/>
  <c r="Q422" i="14"/>
  <c r="C422" i="14"/>
  <c r="I422" i="14"/>
  <c r="F422" i="14"/>
  <c r="A422" i="14"/>
  <c r="W422" i="14"/>
  <c r="B422" i="14"/>
  <c r="R422" i="14"/>
  <c r="H422" i="14"/>
  <c r="S422" i="14"/>
  <c r="T422" i="14" s="1"/>
  <c r="O422" i="14"/>
  <c r="E422" i="14"/>
  <c r="V422" i="14"/>
  <c r="N422" i="14"/>
  <c r="S423" i="14" l="1"/>
  <c r="T423" i="14" s="1"/>
  <c r="P423" i="14"/>
  <c r="U423" i="14"/>
  <c r="N423" i="14"/>
  <c r="I423" i="14"/>
  <c r="F423" i="14"/>
  <c r="V423" i="14"/>
  <c r="R423" i="14"/>
  <c r="H423" i="14"/>
  <c r="Q423" i="14"/>
  <c r="B423" i="14"/>
  <c r="A423" i="14"/>
  <c r="O423" i="14"/>
  <c r="C423" i="14"/>
  <c r="D423" i="14"/>
  <c r="W423" i="14"/>
  <c r="E423" i="14"/>
  <c r="G423" i="14"/>
  <c r="E424" i="14" l="1"/>
  <c r="S424" i="14"/>
  <c r="T424" i="14" s="1"/>
  <c r="N424" i="14"/>
  <c r="W424" i="14"/>
  <c r="O424" i="14"/>
  <c r="G424" i="14"/>
  <c r="V424" i="14"/>
  <c r="I424" i="14"/>
  <c r="A424" i="14"/>
  <c r="D424" i="14"/>
  <c r="P424" i="14"/>
  <c r="Q424" i="14"/>
  <c r="B424" i="14"/>
  <c r="R424" i="14"/>
  <c r="H424" i="14"/>
  <c r="U424" i="14"/>
  <c r="F424" i="14"/>
  <c r="C424" i="14" s="1"/>
  <c r="R425" i="14" l="1"/>
  <c r="E425" i="14"/>
  <c r="H425" i="14"/>
  <c r="V425" i="14"/>
  <c r="I425" i="14"/>
  <c r="A425" i="14"/>
  <c r="Q425" i="14"/>
  <c r="N425" i="14"/>
  <c r="G425" i="14"/>
  <c r="P425" i="14"/>
  <c r="D425" i="14"/>
  <c r="F425" i="14"/>
  <c r="C425" i="14" s="1"/>
  <c r="W425" i="14"/>
  <c r="S425" i="14"/>
  <c r="T425" i="14" s="1"/>
  <c r="B425" i="14"/>
  <c r="U425" i="14"/>
  <c r="O425" i="14"/>
  <c r="H426" i="14" l="1"/>
  <c r="B426" i="14"/>
  <c r="O426" i="14"/>
  <c r="F426" i="14"/>
  <c r="C426" i="14" s="1"/>
  <c r="Q426" i="14"/>
  <c r="G426" i="14"/>
  <c r="S426" i="14"/>
  <c r="T426" i="14" s="1"/>
  <c r="W426" i="14"/>
  <c r="P426" i="14"/>
  <c r="V426" i="14"/>
  <c r="N426" i="14"/>
  <c r="E426" i="14"/>
  <c r="R426" i="14"/>
  <c r="I426" i="14"/>
  <c r="A426" i="14"/>
  <c r="D426" i="14"/>
  <c r="U426" i="14"/>
  <c r="W427" i="14" l="1"/>
  <c r="O427" i="14"/>
  <c r="B427" i="14"/>
  <c r="E427" i="14"/>
  <c r="S427" i="14"/>
  <c r="T427" i="14" s="1"/>
  <c r="D427" i="14"/>
  <c r="V427" i="14"/>
  <c r="R427" i="14"/>
  <c r="U427" i="14"/>
  <c r="F427" i="14"/>
  <c r="Q427" i="14"/>
  <c r="N427" i="14"/>
  <c r="G427" i="14"/>
  <c r="A427" i="14"/>
  <c r="I427" i="14"/>
  <c r="P427" i="14"/>
  <c r="H427" i="14"/>
  <c r="C427" i="14"/>
  <c r="A428" i="14" l="1"/>
  <c r="W428" i="14"/>
  <c r="H428" i="14"/>
  <c r="O428" i="14"/>
  <c r="R428" i="14"/>
  <c r="V428" i="14"/>
  <c r="U428" i="14"/>
  <c r="E428" i="14"/>
  <c r="Q428" i="14"/>
  <c r="G428" i="14"/>
  <c r="S428" i="14"/>
  <c r="T428" i="14" s="1"/>
  <c r="F428" i="14"/>
  <c r="C428" i="14" s="1"/>
  <c r="N428" i="14"/>
  <c r="D428" i="14"/>
  <c r="P428" i="14"/>
  <c r="B428" i="14"/>
  <c r="I428" i="14"/>
  <c r="N429" i="14" l="1"/>
  <c r="A429" i="14"/>
  <c r="U429" i="14"/>
  <c r="R429" i="14"/>
  <c r="H429" i="14"/>
  <c r="Q429" i="14"/>
  <c r="E429" i="14"/>
  <c r="V429" i="14"/>
  <c r="G429" i="14"/>
  <c r="D429" i="14"/>
  <c r="I429" i="14"/>
  <c r="B429" i="14"/>
  <c r="S429" i="14"/>
  <c r="T429" i="14" s="1"/>
  <c r="W429" i="14"/>
  <c r="O429" i="14"/>
  <c r="F429" i="14"/>
  <c r="C429" i="14" s="1"/>
  <c r="P429" i="14"/>
  <c r="G430" i="14" l="1"/>
  <c r="D430" i="14"/>
  <c r="P430" i="14"/>
  <c r="U430" i="14"/>
  <c r="I430" i="14"/>
  <c r="O430" i="14"/>
  <c r="B430" i="14"/>
  <c r="Q430" i="14"/>
  <c r="W430" i="14"/>
  <c r="E430" i="14"/>
  <c r="H430" i="14"/>
  <c r="F430" i="14"/>
  <c r="C430" i="14" s="1"/>
  <c r="R430" i="14"/>
  <c r="A430" i="14"/>
  <c r="V430" i="14"/>
  <c r="N430" i="14"/>
  <c r="S430" i="14"/>
  <c r="T430" i="14" s="1"/>
  <c r="S431" i="14" l="1"/>
  <c r="T431" i="14" s="1"/>
  <c r="P431" i="14"/>
  <c r="U431" i="14"/>
  <c r="N431" i="14"/>
  <c r="E431" i="14"/>
  <c r="D431" i="14"/>
  <c r="G431" i="14"/>
  <c r="I431" i="14"/>
  <c r="F431" i="14"/>
  <c r="C431" i="14" s="1"/>
  <c r="A431" i="14"/>
  <c r="V431" i="14"/>
  <c r="W431" i="14"/>
  <c r="O431" i="14"/>
  <c r="R431" i="14"/>
  <c r="H431" i="14"/>
  <c r="Q431" i="14"/>
  <c r="B431" i="14"/>
  <c r="E432" i="14" l="1"/>
  <c r="S432" i="14"/>
  <c r="T432" i="14" s="1"/>
  <c r="Q432" i="14"/>
  <c r="H432" i="14"/>
  <c r="G432" i="14"/>
  <c r="O432" i="14"/>
  <c r="V432" i="14"/>
  <c r="I432" i="14"/>
  <c r="A432" i="14"/>
  <c r="N432" i="14"/>
  <c r="D432" i="14"/>
  <c r="R432" i="14"/>
  <c r="P432" i="14"/>
  <c r="F432" i="14"/>
  <c r="C432" i="14" s="1"/>
  <c r="U432" i="14"/>
  <c r="W432" i="14"/>
  <c r="B432" i="14"/>
  <c r="R433" i="14" l="1"/>
  <c r="E433" i="14"/>
  <c r="H433" i="14"/>
  <c r="V433" i="14"/>
  <c r="Q433" i="14"/>
  <c r="N433" i="14"/>
  <c r="G433" i="14"/>
  <c r="S433" i="14"/>
  <c r="T433" i="14" s="1"/>
  <c r="B433" i="14"/>
  <c r="P433" i="14"/>
  <c r="I433" i="14"/>
  <c r="A433" i="14"/>
  <c r="D433" i="14"/>
  <c r="F433" i="14"/>
  <c r="C433" i="14" s="1"/>
  <c r="U433" i="14"/>
  <c r="W433" i="14"/>
  <c r="O433" i="14"/>
  <c r="H434" i="14" l="1"/>
  <c r="Q434" i="14"/>
  <c r="G434" i="14"/>
  <c r="S434" i="14"/>
  <c r="T434" i="14" s="1"/>
  <c r="O434" i="14"/>
  <c r="V434" i="14"/>
  <c r="F434" i="14"/>
  <c r="C434" i="14" s="1"/>
  <c r="A434" i="14"/>
  <c r="B434" i="14"/>
  <c r="I434" i="14"/>
  <c r="N434" i="14"/>
  <c r="D434" i="14"/>
  <c r="U434" i="14"/>
  <c r="P434" i="14"/>
  <c r="E434" i="14"/>
  <c r="W434" i="14"/>
  <c r="R434" i="14"/>
  <c r="W435" i="14" l="1"/>
  <c r="E435" i="14"/>
  <c r="V435" i="14"/>
  <c r="R435" i="14"/>
  <c r="O435" i="14"/>
  <c r="B435" i="14"/>
  <c r="S435" i="14"/>
  <c r="T435" i="14" s="1"/>
  <c r="D435" i="14"/>
  <c r="P435" i="14"/>
  <c r="F435" i="14"/>
  <c r="C435" i="14" s="1"/>
  <c r="Q435" i="14"/>
  <c r="A435" i="14"/>
  <c r="I435" i="14"/>
  <c r="G435" i="14"/>
  <c r="U435" i="14"/>
  <c r="H435" i="14"/>
  <c r="N435" i="14"/>
  <c r="A436" i="14" l="1"/>
  <c r="W436" i="14"/>
  <c r="O436" i="14"/>
  <c r="R436" i="14"/>
  <c r="B436" i="14"/>
  <c r="S436" i="14"/>
  <c r="T436" i="14" s="1"/>
  <c r="E436" i="14"/>
  <c r="H436" i="14"/>
  <c r="V436" i="14"/>
  <c r="Q436" i="14"/>
  <c r="P436" i="14"/>
  <c r="I436" i="14"/>
  <c r="U436" i="14"/>
  <c r="N436" i="14"/>
  <c r="G436" i="14"/>
  <c r="F436" i="14"/>
  <c r="D436" i="14"/>
  <c r="C436" i="14"/>
  <c r="N437" i="14" l="1"/>
  <c r="A437" i="14"/>
  <c r="F437" i="14"/>
  <c r="C437" i="14" s="1"/>
  <c r="D437" i="14"/>
  <c r="R437" i="14"/>
  <c r="P437" i="14"/>
  <c r="I437" i="14"/>
  <c r="U437" i="14"/>
  <c r="H437" i="14"/>
  <c r="W437" i="14"/>
  <c r="O437" i="14"/>
  <c r="B437" i="14"/>
  <c r="E437" i="14"/>
  <c r="Q437" i="14"/>
  <c r="S437" i="14"/>
  <c r="T437" i="14" s="1"/>
  <c r="V437" i="14"/>
  <c r="G437" i="14"/>
  <c r="G438" i="14" l="1"/>
  <c r="D438" i="14"/>
  <c r="U438" i="14"/>
  <c r="F438" i="14"/>
  <c r="C438" i="14" s="1"/>
  <c r="R438" i="14"/>
  <c r="H438" i="14"/>
  <c r="N438" i="14"/>
  <c r="P438" i="14"/>
  <c r="W438" i="14"/>
  <c r="I438" i="14"/>
  <c r="E438" i="14"/>
  <c r="O438" i="14"/>
  <c r="Q438" i="14"/>
  <c r="S438" i="14"/>
  <c r="T438" i="14" s="1"/>
  <c r="B438" i="14"/>
  <c r="A438" i="14"/>
  <c r="V438" i="14"/>
  <c r="S439" i="14" l="1"/>
  <c r="T439" i="14" s="1"/>
  <c r="P439" i="14"/>
  <c r="R439" i="14"/>
  <c r="H439" i="14"/>
  <c r="D439" i="14"/>
  <c r="I439" i="14"/>
  <c r="F439" i="14"/>
  <c r="C439" i="14" s="1"/>
  <c r="A439" i="14"/>
  <c r="U439" i="14"/>
  <c r="E439" i="14"/>
  <c r="Q439" i="14"/>
  <c r="G439" i="14"/>
  <c r="V439" i="14"/>
  <c r="O439" i="14"/>
  <c r="N439" i="14"/>
  <c r="W439" i="14"/>
  <c r="B439" i="14"/>
  <c r="E440" i="14" l="1"/>
  <c r="S440" i="14"/>
  <c r="T440" i="14" s="1"/>
  <c r="I440" i="14"/>
  <c r="D440" i="14"/>
  <c r="O440" i="14"/>
  <c r="V440" i="14"/>
  <c r="N440" i="14"/>
  <c r="R440" i="14"/>
  <c r="U440" i="14"/>
  <c r="A440" i="14"/>
  <c r="P440" i="14"/>
  <c r="F440" i="14"/>
  <c r="C440" i="14" s="1"/>
  <c r="H440" i="14"/>
  <c r="W440" i="14"/>
  <c r="G440" i="14"/>
  <c r="B440" i="14"/>
  <c r="Q440" i="14"/>
  <c r="R441" i="14" l="1"/>
  <c r="E441" i="14"/>
  <c r="H441" i="14"/>
  <c r="V441" i="14"/>
  <c r="Q441" i="14"/>
  <c r="I441" i="14"/>
  <c r="A441" i="14"/>
  <c r="N441" i="14"/>
  <c r="G441" i="14"/>
  <c r="D441" i="14"/>
  <c r="S441" i="14"/>
  <c r="T441" i="14" s="1"/>
  <c r="P441" i="14"/>
  <c r="F441" i="14"/>
  <c r="C441" i="14" s="1"/>
  <c r="B441" i="14"/>
  <c r="W441" i="14"/>
  <c r="O441" i="14"/>
  <c r="U441" i="14"/>
  <c r="U442" i="14" l="1"/>
  <c r="H442" i="14"/>
  <c r="Q442" i="14"/>
  <c r="B442" i="14"/>
  <c r="V442" i="14"/>
  <c r="D442" i="14"/>
  <c r="F442" i="14"/>
  <c r="C442" i="14" s="1"/>
  <c r="I442" i="14"/>
  <c r="G442" i="14"/>
  <c r="O442" i="14"/>
  <c r="A442" i="14"/>
  <c r="S442" i="14"/>
  <c r="T442" i="14" s="1"/>
  <c r="W442" i="14"/>
  <c r="N442" i="14"/>
  <c r="E442" i="14"/>
  <c r="R442" i="14"/>
  <c r="P442" i="14"/>
  <c r="P443" i="14" l="1"/>
  <c r="E443" i="14"/>
  <c r="D443" i="14"/>
  <c r="I443" i="14"/>
  <c r="O443" i="14"/>
  <c r="U443" i="14"/>
  <c r="V443" i="14"/>
  <c r="F443" i="14"/>
  <c r="C443" i="14" s="1"/>
  <c r="R443" i="14"/>
  <c r="W443" i="14"/>
  <c r="A443" i="14"/>
  <c r="N443" i="14"/>
  <c r="H443" i="14"/>
  <c r="B443" i="14"/>
  <c r="G443" i="14"/>
  <c r="S443" i="14"/>
  <c r="T443" i="14" s="1"/>
  <c r="Q443" i="14"/>
  <c r="E444" i="14" l="1"/>
  <c r="Q444" i="14"/>
  <c r="N444" i="14"/>
  <c r="S444" i="14"/>
  <c r="T444" i="14" s="1"/>
  <c r="H444" i="14"/>
  <c r="W444" i="14"/>
  <c r="U444" i="14"/>
  <c r="B444" i="14"/>
  <c r="G444" i="14"/>
  <c r="A444" i="14"/>
  <c r="P444" i="14"/>
  <c r="F444" i="14"/>
  <c r="C444" i="14" s="1"/>
  <c r="D444" i="14"/>
  <c r="R444" i="14"/>
  <c r="O444" i="14"/>
  <c r="I444" i="14"/>
  <c r="V444" i="14"/>
  <c r="R445" i="14" l="1"/>
  <c r="G445" i="14"/>
  <c r="S445" i="14"/>
  <c r="T445" i="14" s="1"/>
  <c r="I445" i="14"/>
  <c r="H445" i="14"/>
  <c r="F445" i="14"/>
  <c r="C445" i="14" s="1"/>
  <c r="W445" i="14"/>
  <c r="U445" i="14"/>
  <c r="O445" i="14"/>
  <c r="V445" i="14"/>
  <c r="A445" i="14"/>
  <c r="E445" i="14"/>
  <c r="B445" i="14"/>
  <c r="N445" i="14"/>
  <c r="D445" i="14"/>
  <c r="Q445" i="14"/>
  <c r="P445" i="14"/>
  <c r="E446" i="14" l="1"/>
  <c r="B446" i="14"/>
  <c r="H446" i="14"/>
  <c r="F446" i="14"/>
  <c r="C446" i="14" s="1"/>
  <c r="U446" i="14"/>
  <c r="Q446" i="14"/>
  <c r="N446" i="14"/>
  <c r="G446" i="14"/>
  <c r="D446" i="14"/>
  <c r="W446" i="14"/>
  <c r="R446" i="14"/>
  <c r="S446" i="14"/>
  <c r="T446" i="14" s="1"/>
  <c r="V446" i="14"/>
  <c r="A446" i="14"/>
  <c r="P446" i="14"/>
  <c r="O446" i="14"/>
  <c r="I446" i="14"/>
  <c r="V447" i="14" l="1"/>
  <c r="R447" i="14"/>
  <c r="N447" i="14"/>
  <c r="U447" i="14"/>
  <c r="O447" i="14"/>
  <c r="G447" i="14"/>
  <c r="I447" i="14"/>
  <c r="Q447" i="14"/>
  <c r="D447" i="14"/>
  <c r="P447" i="14"/>
  <c r="A447" i="14"/>
  <c r="B447" i="14"/>
  <c r="S447" i="14"/>
  <c r="T447" i="14" s="1"/>
  <c r="F447" i="14"/>
  <c r="C447" i="14" s="1"/>
  <c r="H447" i="14"/>
  <c r="W447" i="14"/>
  <c r="E447" i="14"/>
  <c r="A448" i="14" l="1"/>
  <c r="R448" i="14"/>
  <c r="G448" i="14"/>
  <c r="P448" i="14"/>
  <c r="Q448" i="14"/>
  <c r="N448" i="14"/>
  <c r="B448" i="14"/>
  <c r="D448" i="14"/>
  <c r="V448" i="14"/>
  <c r="S448" i="14"/>
  <c r="T448" i="14" s="1"/>
  <c r="U448" i="14"/>
  <c r="H448" i="14"/>
  <c r="F448" i="14"/>
  <c r="C448" i="14" s="1"/>
  <c r="W448" i="14"/>
  <c r="O448" i="14"/>
  <c r="I448" i="14"/>
  <c r="E448" i="14"/>
  <c r="N449" i="14" l="1"/>
  <c r="R449" i="14"/>
  <c r="D449" i="14"/>
  <c r="H449" i="14"/>
  <c r="P449" i="14"/>
  <c r="G449" i="14"/>
  <c r="S449" i="14"/>
  <c r="T449" i="14" s="1"/>
  <c r="I449" i="14"/>
  <c r="B449" i="14"/>
  <c r="W449" i="14"/>
  <c r="O449" i="14"/>
  <c r="A449" i="14"/>
  <c r="F449" i="14"/>
  <c r="C449" i="14" s="1"/>
  <c r="E449" i="14"/>
  <c r="V449" i="14"/>
  <c r="Q449" i="14"/>
  <c r="U449" i="14"/>
  <c r="G450" i="14" l="1"/>
  <c r="P450" i="14"/>
  <c r="I450" i="14"/>
  <c r="R450" i="14"/>
  <c r="A450" i="14"/>
  <c r="H450" i="14"/>
  <c r="W450" i="14"/>
  <c r="F450" i="14"/>
  <c r="C450" i="14" s="1"/>
  <c r="V450" i="14"/>
  <c r="B450" i="14"/>
  <c r="N450" i="14"/>
  <c r="U450" i="14"/>
  <c r="O450" i="14"/>
  <c r="E450" i="14"/>
  <c r="D450" i="14"/>
  <c r="Q450" i="14"/>
  <c r="S450" i="14"/>
  <c r="T450" i="14" s="1"/>
  <c r="I451" i="14" l="1"/>
  <c r="H451" i="14"/>
  <c r="Q451" i="14"/>
  <c r="A451" i="14"/>
  <c r="O451" i="14"/>
  <c r="S451" i="14"/>
  <c r="T451" i="14" s="1"/>
  <c r="R451" i="14"/>
  <c r="E451" i="14"/>
  <c r="W451" i="14"/>
  <c r="D451" i="14"/>
  <c r="U451" i="14"/>
  <c r="G451" i="14"/>
  <c r="B451" i="14"/>
  <c r="C451" i="14"/>
  <c r="V451" i="14"/>
  <c r="P451" i="14"/>
  <c r="F451" i="14"/>
  <c r="N451" i="14"/>
  <c r="E452" i="14" l="1"/>
  <c r="H452" i="14"/>
  <c r="G452" i="14"/>
  <c r="B452" i="14"/>
  <c r="F452" i="14"/>
  <c r="C452" i="14" s="1"/>
  <c r="U452" i="14"/>
  <c r="D452" i="14"/>
  <c r="R452" i="14"/>
  <c r="V452" i="14"/>
  <c r="W452" i="14"/>
  <c r="O452" i="14"/>
  <c r="P452" i="14"/>
  <c r="S452" i="14"/>
  <c r="T452" i="14" s="1"/>
  <c r="Q452" i="14"/>
  <c r="N452" i="14"/>
  <c r="I452" i="14"/>
  <c r="A452" i="14"/>
  <c r="R453" i="14" l="1"/>
  <c r="N453" i="14"/>
  <c r="H453" i="14"/>
  <c r="D453" i="14"/>
  <c r="F453" i="14"/>
  <c r="C453" i="14" s="1"/>
  <c r="V453" i="14"/>
  <c r="P453" i="14"/>
  <c r="W453" i="14"/>
  <c r="I453" i="14"/>
  <c r="G453" i="14"/>
  <c r="S453" i="14"/>
  <c r="T453" i="14" s="1"/>
  <c r="B453" i="14"/>
  <c r="O453" i="14"/>
  <c r="Q453" i="14"/>
  <c r="U453" i="14"/>
  <c r="E453" i="14"/>
  <c r="A453" i="14"/>
  <c r="G454" i="14" l="1"/>
  <c r="S454" i="14"/>
  <c r="T454" i="14" s="1"/>
  <c r="F454" i="14"/>
  <c r="C454" i="14" s="1"/>
  <c r="E454" i="14"/>
  <c r="A454" i="14"/>
  <c r="B454" i="14"/>
  <c r="V454" i="14"/>
  <c r="R454" i="14"/>
  <c r="O454" i="14"/>
  <c r="Q454" i="14"/>
  <c r="I454" i="14"/>
  <c r="W454" i="14"/>
  <c r="N454" i="14"/>
  <c r="D454" i="14"/>
  <c r="U454" i="14"/>
  <c r="P454" i="14"/>
  <c r="H454" i="14"/>
  <c r="V455" i="14" l="1"/>
  <c r="H455" i="14"/>
  <c r="N455" i="14"/>
  <c r="E455" i="14"/>
  <c r="U455" i="14"/>
  <c r="P455" i="14"/>
  <c r="D455" i="14"/>
  <c r="W455" i="14"/>
  <c r="A455" i="14"/>
  <c r="Q455" i="14"/>
  <c r="S455" i="14"/>
  <c r="T455" i="14" s="1"/>
  <c r="G455" i="14"/>
  <c r="R455" i="14"/>
  <c r="I455" i="14"/>
  <c r="B455" i="14"/>
  <c r="F455" i="14"/>
  <c r="C455" i="14" s="1"/>
  <c r="O455" i="14"/>
  <c r="A456" i="14" l="1"/>
  <c r="H456" i="14"/>
  <c r="O456" i="14"/>
  <c r="I456" i="14"/>
  <c r="N456" i="14"/>
  <c r="Q456" i="14"/>
  <c r="D456" i="14"/>
  <c r="G456" i="14"/>
  <c r="V456" i="14"/>
  <c r="P456" i="14"/>
  <c r="B456" i="14"/>
  <c r="R456" i="14"/>
  <c r="E456" i="14"/>
  <c r="F456" i="14"/>
  <c r="C456" i="14" s="1"/>
  <c r="W456" i="14"/>
  <c r="U456" i="14"/>
  <c r="S456" i="14"/>
  <c r="T456" i="14" s="1"/>
  <c r="N457" i="14" l="1"/>
  <c r="R457" i="14"/>
  <c r="D457" i="14"/>
  <c r="H457" i="14"/>
  <c r="B457" i="14"/>
  <c r="E457" i="14"/>
  <c r="P457" i="14"/>
  <c r="Q457" i="14"/>
  <c r="A457" i="14"/>
  <c r="V457" i="14"/>
  <c r="F457" i="14"/>
  <c r="C457" i="14"/>
  <c r="W457" i="14"/>
  <c r="S457" i="14"/>
  <c r="T457" i="14" s="1"/>
  <c r="I457" i="14"/>
  <c r="U457" i="14"/>
  <c r="O457" i="14"/>
  <c r="G457" i="14"/>
  <c r="G458" i="14" l="1"/>
  <c r="W458" i="14"/>
  <c r="B458" i="14"/>
  <c r="R458" i="14"/>
  <c r="A458" i="14"/>
  <c r="U458" i="14"/>
  <c r="O458" i="14"/>
  <c r="E458" i="14"/>
  <c r="D458" i="14"/>
  <c r="S458" i="14"/>
  <c r="T458" i="14" s="1"/>
  <c r="N458" i="14"/>
  <c r="V458" i="14"/>
  <c r="P458" i="14"/>
  <c r="H458" i="14"/>
  <c r="I458" i="14"/>
  <c r="Q458" i="14"/>
  <c r="F458" i="14"/>
  <c r="C458" i="14" s="1"/>
  <c r="D459" i="14" l="1"/>
  <c r="A459" i="14"/>
  <c r="S459" i="14"/>
  <c r="T459" i="14" s="1"/>
  <c r="O459" i="14"/>
  <c r="R459" i="14"/>
  <c r="V459" i="14"/>
  <c r="H459" i="14"/>
  <c r="Q459" i="14"/>
  <c r="U459" i="14"/>
  <c r="P459" i="14"/>
  <c r="I459" i="14"/>
  <c r="E459" i="14"/>
  <c r="G459" i="14"/>
  <c r="N459" i="14"/>
  <c r="F459" i="14"/>
  <c r="C459" i="14" s="1"/>
  <c r="W459" i="14"/>
  <c r="B459" i="14"/>
  <c r="E460" i="14" l="1"/>
  <c r="V460" i="14"/>
  <c r="U460" i="14"/>
  <c r="G460" i="14"/>
  <c r="D460" i="14"/>
  <c r="R460" i="14"/>
  <c r="B460" i="14"/>
  <c r="O460" i="14"/>
  <c r="Q460" i="14"/>
  <c r="P460" i="14"/>
  <c r="N460" i="14"/>
  <c r="F460" i="14"/>
  <c r="C460" i="14" s="1"/>
  <c r="S460" i="14"/>
  <c r="T460" i="14" s="1"/>
  <c r="H460" i="14"/>
  <c r="W460" i="14"/>
  <c r="A460" i="14"/>
  <c r="I460" i="14"/>
  <c r="R461" i="14" l="1"/>
  <c r="N461" i="14"/>
  <c r="H461" i="14"/>
  <c r="D461" i="14"/>
  <c r="P461" i="14"/>
  <c r="U461" i="14"/>
  <c r="F461" i="14"/>
  <c r="C461" i="14" s="1"/>
  <c r="S461" i="14"/>
  <c r="T461" i="14" s="1"/>
  <c r="Q461" i="14"/>
  <c r="O461" i="14"/>
  <c r="E461" i="14"/>
  <c r="B461" i="14"/>
  <c r="I461" i="14"/>
  <c r="W461" i="14"/>
  <c r="G461" i="14"/>
  <c r="A461" i="14"/>
  <c r="V461" i="14"/>
  <c r="G462" i="14" l="1"/>
  <c r="W462" i="14"/>
  <c r="V462" i="14"/>
  <c r="S462" i="14"/>
  <c r="T462" i="14" s="1"/>
  <c r="A462" i="14"/>
  <c r="D462" i="14"/>
  <c r="Q462" i="14"/>
  <c r="B462" i="14"/>
  <c r="I462" i="14"/>
  <c r="N462" i="14"/>
  <c r="P462" i="14"/>
  <c r="O462" i="14"/>
  <c r="R462" i="14"/>
  <c r="F462" i="14"/>
  <c r="C462" i="14" s="1"/>
  <c r="H462" i="14"/>
  <c r="E462" i="14"/>
  <c r="U462" i="14"/>
  <c r="V463" i="14" l="1"/>
  <c r="R463" i="14"/>
  <c r="D463" i="14"/>
  <c r="U463" i="14"/>
  <c r="Q463" i="14"/>
  <c r="A463" i="14"/>
  <c r="W463" i="14"/>
  <c r="E463" i="14"/>
  <c r="N463" i="14"/>
  <c r="O463" i="14"/>
  <c r="I463" i="14"/>
  <c r="B463" i="14"/>
  <c r="F463" i="14"/>
  <c r="C463" i="14" s="1"/>
  <c r="H463" i="14"/>
  <c r="G463" i="14"/>
  <c r="P463" i="14"/>
  <c r="S463" i="14"/>
  <c r="T463" i="14" s="1"/>
  <c r="A464" i="14" l="1"/>
  <c r="R464" i="14"/>
  <c r="P464" i="14"/>
  <c r="O464" i="14"/>
  <c r="I464" i="14"/>
  <c r="Q464" i="14"/>
  <c r="G464" i="14"/>
  <c r="N464" i="14"/>
  <c r="H464" i="14"/>
  <c r="D464" i="14"/>
  <c r="B464" i="14"/>
  <c r="W464" i="14"/>
  <c r="F464" i="14"/>
  <c r="C464" i="14" s="1"/>
  <c r="S464" i="14"/>
  <c r="T464" i="14" s="1"/>
  <c r="E464" i="14"/>
  <c r="V464" i="14"/>
  <c r="U464" i="14"/>
  <c r="N465" i="14" l="1"/>
  <c r="R465" i="14"/>
  <c r="H465" i="14"/>
  <c r="P465" i="14"/>
  <c r="G465" i="14"/>
  <c r="U465" i="14"/>
  <c r="D465" i="14"/>
  <c r="I465" i="14"/>
  <c r="W465" i="14"/>
  <c r="Q465" i="14"/>
  <c r="B465" i="14"/>
  <c r="F465" i="14"/>
  <c r="C465" i="14" s="1"/>
  <c r="O465" i="14"/>
  <c r="S465" i="14"/>
  <c r="T465" i="14" s="1"/>
  <c r="E465" i="14"/>
  <c r="A465" i="14"/>
  <c r="V465" i="14"/>
  <c r="G466" i="14" l="1"/>
  <c r="W466" i="14"/>
  <c r="P466" i="14"/>
  <c r="F466" i="14"/>
  <c r="C466" i="14" s="1"/>
  <c r="V466" i="14"/>
  <c r="R466" i="14"/>
  <c r="I466" i="14"/>
  <c r="U466" i="14"/>
  <c r="S466" i="14"/>
  <c r="T466" i="14" s="1"/>
  <c r="O466" i="14"/>
  <c r="E466" i="14"/>
  <c r="H466" i="14"/>
  <c r="Q466" i="14"/>
  <c r="B466" i="14"/>
  <c r="N466" i="14"/>
  <c r="A466" i="14"/>
  <c r="D466" i="14"/>
  <c r="I467" i="14" l="1"/>
  <c r="R467" i="14"/>
  <c r="E467" i="14"/>
  <c r="G467" i="14"/>
  <c r="P467" i="14"/>
  <c r="S467" i="14"/>
  <c r="T467" i="14" s="1"/>
  <c r="H467" i="14"/>
  <c r="Q467" i="14"/>
  <c r="D467" i="14"/>
  <c r="B467" i="14"/>
  <c r="W467" i="14"/>
  <c r="U467" i="14"/>
  <c r="A467" i="14"/>
  <c r="F467" i="14"/>
  <c r="C467" i="14" s="1"/>
  <c r="V467" i="14"/>
  <c r="N467" i="14"/>
  <c r="O467" i="14"/>
  <c r="E468" i="14" l="1"/>
  <c r="H468" i="14"/>
  <c r="U468" i="14"/>
  <c r="G468" i="14"/>
  <c r="F468" i="14"/>
  <c r="Q468" i="14"/>
  <c r="N468" i="14"/>
  <c r="D468" i="14"/>
  <c r="V468" i="14"/>
  <c r="W468" i="14"/>
  <c r="A468" i="14"/>
  <c r="C468" i="14"/>
  <c r="P468" i="14"/>
  <c r="B468" i="14"/>
  <c r="O468" i="14"/>
  <c r="R468" i="14"/>
  <c r="S468" i="14"/>
  <c r="T468" i="14" s="1"/>
  <c r="I468" i="14"/>
  <c r="R469" i="14" l="1"/>
  <c r="N469" i="14"/>
  <c r="D469" i="14"/>
  <c r="G469" i="14"/>
  <c r="O469" i="14"/>
  <c r="A469" i="14"/>
  <c r="H469" i="14"/>
  <c r="P469" i="14"/>
  <c r="W469" i="14"/>
  <c r="B469" i="14"/>
  <c r="I469" i="14"/>
  <c r="F469" i="14"/>
  <c r="C469" i="14" s="1"/>
  <c r="S469" i="14"/>
  <c r="T469" i="14" s="1"/>
  <c r="U469" i="14"/>
  <c r="V469" i="14"/>
  <c r="E469" i="14"/>
  <c r="Q469" i="14"/>
  <c r="G470" i="14" l="1"/>
  <c r="S470" i="14"/>
  <c r="T470" i="14" s="1"/>
  <c r="F470" i="14"/>
  <c r="C470" i="14" s="1"/>
  <c r="A470" i="14"/>
  <c r="V470" i="14"/>
  <c r="U470" i="14"/>
  <c r="P470" i="14"/>
  <c r="I470" i="14"/>
  <c r="W470" i="14"/>
  <c r="N470" i="14"/>
  <c r="D470" i="14"/>
  <c r="H470" i="14"/>
  <c r="Q470" i="14"/>
  <c r="E470" i="14"/>
  <c r="B470" i="14"/>
  <c r="R470" i="14"/>
  <c r="O470" i="14"/>
  <c r="V471" i="14" l="1"/>
  <c r="H471" i="14"/>
  <c r="E471" i="14"/>
  <c r="D471" i="14"/>
  <c r="W471" i="14"/>
  <c r="U471" i="14"/>
  <c r="B471" i="14"/>
  <c r="O471" i="14"/>
  <c r="N471" i="14"/>
  <c r="A471" i="14"/>
  <c r="Q471" i="14"/>
  <c r="S471" i="14"/>
  <c r="T471" i="14" s="1"/>
  <c r="G471" i="14"/>
  <c r="P471" i="14"/>
  <c r="R471" i="14"/>
  <c r="I471" i="14"/>
  <c r="F471" i="14"/>
  <c r="C471" i="14" s="1"/>
  <c r="A472" i="14" l="1"/>
  <c r="H472" i="14"/>
  <c r="D472" i="14"/>
  <c r="V472" i="14"/>
  <c r="P472" i="14"/>
  <c r="Q472" i="14"/>
  <c r="G472" i="14"/>
  <c r="U472" i="14"/>
  <c r="B472" i="14"/>
  <c r="R472" i="14"/>
  <c r="I472" i="14"/>
  <c r="W472" i="14"/>
  <c r="O472" i="14"/>
  <c r="E472" i="14"/>
  <c r="F472" i="14"/>
  <c r="C472" i="14" s="1"/>
  <c r="S472" i="14"/>
  <c r="T472" i="14" s="1"/>
  <c r="N472" i="14"/>
  <c r="N473" i="14" l="1"/>
  <c r="R473" i="14"/>
  <c r="D473" i="14"/>
  <c r="H473" i="14"/>
  <c r="Q473" i="14"/>
  <c r="P473" i="14"/>
  <c r="V473" i="14"/>
  <c r="W473" i="14"/>
  <c r="O473" i="14"/>
  <c r="E473" i="14"/>
  <c r="F473" i="14"/>
  <c r="C473" i="14" s="1"/>
  <c r="B473" i="14"/>
  <c r="S473" i="14"/>
  <c r="T473" i="14" s="1"/>
  <c r="I473" i="14"/>
  <c r="U473" i="14"/>
  <c r="G473" i="14"/>
  <c r="A473" i="14"/>
  <c r="G474" i="14" l="1"/>
  <c r="O474" i="14"/>
  <c r="E474" i="14"/>
  <c r="V474" i="14"/>
  <c r="W474" i="14"/>
  <c r="B474" i="14"/>
  <c r="A474" i="14"/>
  <c r="S474" i="14"/>
  <c r="T474" i="14" s="1"/>
  <c r="R474" i="14"/>
  <c r="P474" i="14"/>
  <c r="H474" i="14"/>
  <c r="F474" i="14"/>
  <c r="C474" i="14" s="1"/>
  <c r="Q474" i="14"/>
  <c r="N474" i="14"/>
  <c r="D474" i="14"/>
  <c r="U474" i="14"/>
  <c r="I474" i="14"/>
  <c r="D475" i="14" l="1"/>
  <c r="R475" i="14"/>
  <c r="V475" i="14"/>
  <c r="P475" i="14"/>
  <c r="A475" i="14"/>
  <c r="Q475" i="14"/>
  <c r="I475" i="14"/>
  <c r="E475" i="14"/>
  <c r="H475" i="14"/>
  <c r="U475" i="14"/>
  <c r="G475" i="14"/>
  <c r="S475" i="14"/>
  <c r="T475" i="14" s="1"/>
  <c r="N475" i="14"/>
  <c r="F475" i="14"/>
  <c r="C475" i="14" s="1"/>
  <c r="W475" i="14"/>
  <c r="O475" i="14"/>
  <c r="B475" i="14"/>
  <c r="E476" i="14" l="1"/>
  <c r="V476" i="14"/>
  <c r="U476" i="14"/>
  <c r="R476" i="14"/>
  <c r="B476" i="14"/>
  <c r="F476" i="14"/>
  <c r="C476" i="14" s="1"/>
  <c r="H476" i="14"/>
  <c r="Q476" i="14"/>
  <c r="I476" i="14"/>
  <c r="A476" i="14"/>
  <c r="P476" i="14"/>
  <c r="O476" i="14"/>
  <c r="D476" i="14"/>
  <c r="N476" i="14"/>
  <c r="S476" i="14"/>
  <c r="T476" i="14" s="1"/>
  <c r="W476" i="14"/>
  <c r="G476" i="14"/>
  <c r="R477" i="14" l="1"/>
  <c r="N477" i="14"/>
  <c r="W477" i="14"/>
  <c r="H477" i="14"/>
  <c r="D477" i="14"/>
  <c r="U477" i="14"/>
  <c r="I477" i="14"/>
  <c r="A477" i="14"/>
  <c r="V477" i="14"/>
  <c r="P477" i="14"/>
  <c r="S477" i="14"/>
  <c r="T477" i="14" s="1"/>
  <c r="O477" i="14"/>
  <c r="F477" i="14"/>
  <c r="C477" i="14" s="1"/>
  <c r="Q477" i="14"/>
  <c r="G477" i="14"/>
  <c r="E477" i="14"/>
  <c r="B477" i="14"/>
  <c r="G478" i="14" l="1"/>
  <c r="S478" i="14"/>
  <c r="T478" i="14" s="1"/>
  <c r="W478" i="14"/>
  <c r="O478" i="14"/>
  <c r="N478" i="14"/>
  <c r="R478" i="14"/>
  <c r="H478" i="14"/>
  <c r="Q478" i="14"/>
  <c r="A478" i="14"/>
  <c r="E478" i="14"/>
  <c r="I478" i="14"/>
  <c r="F478" i="14"/>
  <c r="C478" i="14" s="1"/>
  <c r="D478" i="14"/>
  <c r="B478" i="14"/>
  <c r="P478" i="14"/>
  <c r="V478" i="14"/>
  <c r="U478" i="14"/>
  <c r="V479" i="14" l="1"/>
  <c r="R479" i="14"/>
  <c r="N479" i="14"/>
  <c r="D479" i="14"/>
  <c r="O479" i="14"/>
  <c r="U479" i="14"/>
  <c r="I479" i="14"/>
  <c r="Q479" i="14"/>
  <c r="H479" i="14"/>
  <c r="P479" i="14"/>
  <c r="W479" i="14"/>
  <c r="G479" i="14"/>
  <c r="E479" i="14"/>
  <c r="B479" i="14"/>
  <c r="S479" i="14"/>
  <c r="T479" i="14" s="1"/>
  <c r="A479" i="14"/>
  <c r="F479" i="14"/>
  <c r="C479" i="14" s="1"/>
  <c r="A480" i="14" l="1"/>
  <c r="R480" i="14"/>
  <c r="G480" i="14"/>
  <c r="P480" i="14"/>
  <c r="Q480" i="14"/>
  <c r="N480" i="14"/>
  <c r="H480" i="14"/>
  <c r="F480" i="14"/>
  <c r="B480" i="14"/>
  <c r="V480" i="14"/>
  <c r="S480" i="14"/>
  <c r="T480" i="14" s="1"/>
  <c r="I480" i="14"/>
  <c r="C480" i="14"/>
  <c r="E480" i="14"/>
  <c r="W480" i="14"/>
  <c r="O480" i="14"/>
  <c r="D480" i="14"/>
  <c r="U480" i="14"/>
  <c r="N481" i="14" l="1"/>
  <c r="R481" i="14"/>
  <c r="D481" i="14"/>
  <c r="H481" i="14"/>
  <c r="I481" i="14"/>
  <c r="E481" i="14"/>
  <c r="B481" i="14"/>
  <c r="W481" i="14"/>
  <c r="P481" i="14"/>
  <c r="Q481" i="14"/>
  <c r="G481" i="14"/>
  <c r="F481" i="14"/>
  <c r="C481" i="14" s="1"/>
  <c r="O481" i="14"/>
  <c r="S481" i="14"/>
  <c r="T481" i="14" s="1"/>
  <c r="A481" i="14"/>
  <c r="V481" i="14"/>
  <c r="U481" i="14"/>
  <c r="G482" i="14" l="1"/>
  <c r="W482" i="14"/>
  <c r="P482" i="14"/>
  <c r="F482" i="14"/>
  <c r="C482" i="14" s="1"/>
  <c r="V482" i="14"/>
  <c r="I482" i="14"/>
  <c r="B482" i="14"/>
  <c r="N482" i="14"/>
  <c r="O482" i="14"/>
  <c r="E482" i="14"/>
  <c r="R482" i="14"/>
  <c r="H482" i="14"/>
  <c r="Q482" i="14"/>
  <c r="A482" i="14"/>
  <c r="D482" i="14"/>
  <c r="U482" i="14"/>
  <c r="S482" i="14"/>
  <c r="T482" i="14" s="1"/>
  <c r="I483" i="14" l="1"/>
  <c r="R483" i="14"/>
  <c r="E483" i="14"/>
  <c r="D483" i="14"/>
  <c r="F483" i="14"/>
  <c r="S483" i="14"/>
  <c r="T483" i="14" s="1"/>
  <c r="W483" i="14"/>
  <c r="C483" i="14"/>
  <c r="A483" i="14"/>
  <c r="H483" i="14"/>
  <c r="Q483" i="14"/>
  <c r="U483" i="14"/>
  <c r="N483" i="14"/>
  <c r="G483" i="14"/>
  <c r="P483" i="14"/>
  <c r="V483" i="14"/>
  <c r="B483" i="14"/>
  <c r="O483" i="14"/>
  <c r="E484" i="14" l="1"/>
  <c r="H484" i="14"/>
  <c r="U484" i="14"/>
  <c r="G484" i="14"/>
  <c r="P484" i="14"/>
  <c r="B484" i="14"/>
  <c r="D484" i="14"/>
  <c r="V484" i="14"/>
  <c r="I484" i="14"/>
  <c r="Q484" i="14"/>
  <c r="N484" i="14"/>
  <c r="F484" i="14"/>
  <c r="C484" i="14" s="1"/>
  <c r="R484" i="14"/>
  <c r="S484" i="14"/>
  <c r="T484" i="14" s="1"/>
  <c r="O484" i="14"/>
  <c r="A484" i="14"/>
  <c r="W484" i="14"/>
  <c r="R485" i="14" l="1"/>
  <c r="N485" i="14"/>
  <c r="D485" i="14"/>
  <c r="W485" i="14"/>
  <c r="O485" i="14"/>
  <c r="A485" i="14"/>
  <c r="Q485" i="14"/>
  <c r="H485" i="14"/>
  <c r="G485" i="14"/>
  <c r="S485" i="14"/>
  <c r="T485" i="14" s="1"/>
  <c r="I485" i="14"/>
  <c r="P485" i="14"/>
  <c r="F485" i="14"/>
  <c r="C485" i="14" s="1"/>
  <c r="B485" i="14"/>
  <c r="U485" i="14"/>
  <c r="E485" i="14"/>
  <c r="V485" i="14"/>
  <c r="G486" i="14" l="1"/>
  <c r="S486" i="14"/>
  <c r="T486" i="14" s="1"/>
  <c r="F486" i="14"/>
  <c r="C486" i="14" s="1"/>
  <c r="B486" i="14"/>
  <c r="V486" i="14"/>
  <c r="N486" i="14"/>
  <c r="E486" i="14"/>
  <c r="H486" i="14"/>
  <c r="U486" i="14"/>
  <c r="Q486" i="14"/>
  <c r="I486" i="14"/>
  <c r="A486" i="14"/>
  <c r="R486" i="14"/>
  <c r="D486" i="14"/>
  <c r="W486" i="14"/>
  <c r="O486" i="14"/>
  <c r="P486" i="14"/>
  <c r="V487" i="14" l="1"/>
  <c r="H487" i="14"/>
  <c r="N487" i="14"/>
  <c r="D487" i="14"/>
  <c r="W487" i="14"/>
  <c r="U487" i="14"/>
  <c r="A487" i="14"/>
  <c r="Q487" i="14"/>
  <c r="I487" i="14"/>
  <c r="E487" i="14"/>
  <c r="G487" i="14"/>
  <c r="R487" i="14"/>
  <c r="B487" i="14"/>
  <c r="F487" i="14"/>
  <c r="C487" i="14" s="1"/>
  <c r="P487" i="14"/>
  <c r="O487" i="14"/>
  <c r="S487" i="14"/>
  <c r="T487" i="14" s="1"/>
  <c r="A488" i="14" l="1"/>
  <c r="H488" i="14"/>
  <c r="Q488" i="14"/>
  <c r="D488" i="14"/>
  <c r="N488" i="14"/>
  <c r="V488" i="14"/>
  <c r="P488" i="14"/>
  <c r="F488" i="14"/>
  <c r="C488" i="14" s="1"/>
  <c r="G488" i="14"/>
  <c r="R488" i="14"/>
  <c r="O488" i="14"/>
  <c r="I488" i="14"/>
  <c r="B488" i="14"/>
  <c r="W488" i="14"/>
  <c r="S488" i="14"/>
  <c r="T488" i="14" s="1"/>
  <c r="E488" i="14"/>
  <c r="U488" i="14"/>
  <c r="N489" i="14" l="1"/>
  <c r="R489" i="14"/>
  <c r="D489" i="14"/>
  <c r="H489" i="14"/>
  <c r="F489" i="14"/>
  <c r="C489" i="14" s="1"/>
  <c r="B489" i="14"/>
  <c r="U489" i="14"/>
  <c r="I489" i="14"/>
  <c r="W489" i="14"/>
  <c r="O489" i="14"/>
  <c r="Q489" i="14"/>
  <c r="A489" i="14"/>
  <c r="S489" i="14"/>
  <c r="T489" i="14" s="1"/>
  <c r="E489" i="14"/>
  <c r="V489" i="14"/>
  <c r="G489" i="14"/>
  <c r="P489" i="14"/>
  <c r="G490" i="14" l="1"/>
  <c r="W490" i="14"/>
  <c r="B490" i="14"/>
  <c r="V490" i="14"/>
  <c r="S490" i="14"/>
  <c r="T490" i="14" s="1"/>
  <c r="R490" i="14"/>
  <c r="H490" i="14"/>
  <c r="U490" i="14"/>
  <c r="O490" i="14"/>
  <c r="N490" i="14"/>
  <c r="A490" i="14"/>
  <c r="D490" i="14"/>
  <c r="F490" i="14"/>
  <c r="C490" i="14" s="1"/>
  <c r="E490" i="14"/>
  <c r="P490" i="14"/>
  <c r="I490" i="14"/>
  <c r="Q490" i="14"/>
  <c r="D491" i="14" l="1"/>
  <c r="R491" i="14"/>
  <c r="V491" i="14"/>
  <c r="S491" i="14"/>
  <c r="T491" i="14" s="1"/>
  <c r="U491" i="14"/>
  <c r="E491" i="14"/>
  <c r="A491" i="14"/>
  <c r="N491" i="14"/>
  <c r="I491" i="14"/>
  <c r="W491" i="14"/>
  <c r="H491" i="14"/>
  <c r="Q491" i="14"/>
  <c r="F491" i="14"/>
  <c r="C491" i="14" s="1"/>
  <c r="G491" i="14"/>
  <c r="P491" i="14"/>
  <c r="O491" i="14"/>
  <c r="B491" i="14"/>
  <c r="E492" i="14" l="1"/>
  <c r="V492" i="14"/>
  <c r="U492" i="14"/>
  <c r="R492" i="14"/>
  <c r="N492" i="14"/>
  <c r="S492" i="14"/>
  <c r="T492" i="14" s="1"/>
  <c r="G492" i="14"/>
  <c r="O492" i="14"/>
  <c r="Q492" i="14"/>
  <c r="B492" i="14"/>
  <c r="F492" i="14"/>
  <c r="C492" i="14" s="1"/>
  <c r="H492" i="14"/>
  <c r="W492" i="14"/>
  <c r="P492" i="14"/>
  <c r="A492" i="14"/>
  <c r="D492" i="14"/>
  <c r="I492" i="14"/>
  <c r="R493" i="14" l="1"/>
  <c r="N493" i="14"/>
  <c r="H493" i="14"/>
  <c r="D493" i="14"/>
  <c r="S493" i="14"/>
  <c r="T493" i="14" s="1"/>
  <c r="W493" i="14"/>
  <c r="U493" i="14"/>
  <c r="O493" i="14"/>
  <c r="A493" i="14"/>
  <c r="B493" i="14"/>
  <c r="V493" i="14"/>
  <c r="P493" i="14"/>
  <c r="F493" i="14"/>
  <c r="C493" i="14" s="1"/>
  <c r="Q493" i="14"/>
  <c r="I493" i="14"/>
  <c r="G493" i="14"/>
  <c r="E493" i="14"/>
  <c r="G494" i="14" l="1"/>
  <c r="S494" i="14"/>
  <c r="T494" i="14" s="1"/>
  <c r="W494" i="14"/>
  <c r="P494" i="14"/>
  <c r="V494" i="14"/>
  <c r="N494" i="14"/>
  <c r="F494" i="14"/>
  <c r="C494" i="14" s="1"/>
  <c r="E494" i="14"/>
  <c r="I494" i="14"/>
  <c r="R494" i="14"/>
  <c r="A494" i="14"/>
  <c r="O494" i="14"/>
  <c r="D494" i="14"/>
  <c r="U494" i="14"/>
  <c r="B494" i="14"/>
  <c r="H494" i="14"/>
  <c r="Q494" i="14"/>
  <c r="V495" i="14" l="1"/>
  <c r="R495" i="14"/>
  <c r="N495" i="14"/>
  <c r="D495" i="14"/>
  <c r="O495" i="14"/>
  <c r="U495" i="14"/>
  <c r="I495" i="14"/>
  <c r="B495" i="14"/>
  <c r="F495" i="14"/>
  <c r="C495" i="14" s="1"/>
  <c r="W495" i="14"/>
  <c r="Q495" i="14"/>
  <c r="H495" i="14"/>
  <c r="G495" i="14"/>
  <c r="E495" i="14"/>
  <c r="P495" i="14"/>
  <c r="S495" i="14"/>
  <c r="T495" i="14" s="1"/>
  <c r="A495" i="14"/>
  <c r="A496" i="14" l="1"/>
  <c r="R496" i="14"/>
  <c r="Q496" i="14"/>
  <c r="D496" i="14"/>
  <c r="B496" i="14"/>
  <c r="N496" i="14"/>
  <c r="P496" i="14"/>
  <c r="H496" i="14"/>
  <c r="G496" i="14"/>
  <c r="O496" i="14"/>
  <c r="E496" i="14"/>
  <c r="V496" i="14"/>
  <c r="U496" i="14"/>
  <c r="F496" i="14"/>
  <c r="C496" i="14" s="1"/>
  <c r="W496" i="14"/>
  <c r="S496" i="14"/>
  <c r="T496" i="14" s="1"/>
  <c r="I496" i="14"/>
  <c r="N497" i="14" l="1"/>
  <c r="R497" i="14"/>
  <c r="B497" i="14"/>
  <c r="W497" i="14"/>
  <c r="D497" i="14"/>
  <c r="H497" i="14"/>
  <c r="P497" i="14"/>
  <c r="G497" i="14"/>
  <c r="F497" i="14"/>
  <c r="I497" i="14"/>
  <c r="E497" i="14"/>
  <c r="V497" i="14"/>
  <c r="O497" i="14"/>
  <c r="C497" i="14"/>
  <c r="A497" i="14"/>
  <c r="U497" i="14"/>
  <c r="S497" i="14"/>
  <c r="T497" i="14" s="1"/>
  <c r="Q497" i="14"/>
  <c r="G498" i="14" l="1"/>
  <c r="F498" i="14"/>
  <c r="C498" i="14" s="1"/>
  <c r="B498" i="14"/>
  <c r="R498" i="14"/>
  <c r="W498" i="14"/>
  <c r="P498" i="14"/>
  <c r="O498" i="14"/>
  <c r="I498" i="14"/>
  <c r="V498" i="14"/>
  <c r="A498" i="14"/>
  <c r="H498" i="14"/>
  <c r="Q498" i="14"/>
  <c r="E498" i="14"/>
  <c r="U498" i="14"/>
  <c r="S498" i="14"/>
  <c r="T498" i="14" s="1"/>
  <c r="N498" i="14"/>
  <c r="D498" i="14"/>
  <c r="I499" i="14" l="1"/>
  <c r="R499" i="14"/>
  <c r="Q499" i="14"/>
  <c r="F499" i="14"/>
  <c r="C499" i="14" s="1"/>
  <c r="O499" i="14"/>
  <c r="E499" i="14"/>
  <c r="H499" i="14"/>
  <c r="N499" i="14"/>
  <c r="W499" i="14"/>
  <c r="D499" i="14"/>
  <c r="U499" i="14"/>
  <c r="V499" i="14"/>
  <c r="P499" i="14"/>
  <c r="G499" i="14"/>
  <c r="A499" i="14"/>
  <c r="S499" i="14"/>
  <c r="T499" i="14" s="1"/>
  <c r="B499" i="14"/>
  <c r="E500" i="14" l="1"/>
  <c r="H500" i="14"/>
  <c r="U500" i="14"/>
  <c r="G500" i="14"/>
  <c r="D500" i="14"/>
  <c r="B500" i="14"/>
  <c r="F500" i="14"/>
  <c r="C500" i="14" s="1"/>
  <c r="N500" i="14"/>
  <c r="O500" i="14"/>
  <c r="Q500" i="14"/>
  <c r="V500" i="14"/>
  <c r="P500" i="14"/>
  <c r="R500" i="14"/>
  <c r="A500" i="14"/>
  <c r="S500" i="14"/>
  <c r="T500" i="14" s="1"/>
  <c r="I500" i="14"/>
  <c r="W500" i="14"/>
  <c r="R501" i="14" l="1"/>
  <c r="N501" i="14"/>
  <c r="G501" i="14"/>
  <c r="S501" i="14"/>
  <c r="T501" i="14" s="1"/>
  <c r="W501" i="14"/>
  <c r="Q501" i="14"/>
  <c r="H501" i="14"/>
  <c r="D501" i="14"/>
  <c r="B501" i="14"/>
  <c r="I501" i="14"/>
  <c r="O501" i="14"/>
  <c r="U501" i="14"/>
  <c r="E501" i="14"/>
  <c r="P501" i="14"/>
  <c r="F501" i="14"/>
  <c r="C501" i="14" s="1"/>
  <c r="A501" i="14"/>
  <c r="V501" i="14"/>
  <c r="G502" i="14" l="1"/>
  <c r="I502" i="14"/>
  <c r="A502" i="14"/>
  <c r="V502" i="14"/>
  <c r="W502" i="14"/>
  <c r="N502" i="14"/>
  <c r="H502" i="14"/>
  <c r="U502" i="14"/>
  <c r="S502" i="14"/>
  <c r="T502" i="14" s="1"/>
  <c r="F502" i="14"/>
  <c r="C502" i="14" s="1"/>
  <c r="E502" i="14"/>
  <c r="B502" i="14"/>
  <c r="O502" i="14"/>
  <c r="R502" i="14"/>
  <c r="D502" i="14"/>
  <c r="P502" i="14"/>
  <c r="Q502" i="14"/>
  <c r="V503" i="14" l="1"/>
  <c r="H503" i="14"/>
  <c r="D503" i="14"/>
  <c r="U503" i="14"/>
  <c r="P503" i="14"/>
  <c r="F503" i="14"/>
  <c r="C503" i="14" s="1"/>
  <c r="O503" i="14"/>
  <c r="N503" i="14"/>
  <c r="E503" i="14"/>
  <c r="W503" i="14"/>
  <c r="A503" i="14"/>
  <c r="Q503" i="14"/>
  <c r="S503" i="14"/>
  <c r="T503" i="14" s="1"/>
  <c r="I503" i="14"/>
  <c r="G503" i="14"/>
  <c r="R503" i="14"/>
  <c r="B503" i="14"/>
  <c r="A504" i="14" l="1"/>
  <c r="H504" i="14"/>
  <c r="G504" i="14"/>
  <c r="B504" i="14"/>
  <c r="S504" i="14"/>
  <c r="T504" i="14" s="1"/>
  <c r="E504" i="14"/>
  <c r="Q504" i="14"/>
  <c r="D504" i="14"/>
  <c r="V504" i="14"/>
  <c r="P504" i="14"/>
  <c r="O504" i="14"/>
  <c r="I504" i="14"/>
  <c r="N504" i="14"/>
  <c r="F504" i="14"/>
  <c r="C504" i="14" s="1"/>
  <c r="W504" i="14"/>
  <c r="U504" i="14"/>
  <c r="R504" i="14"/>
  <c r="N505" i="14" l="1"/>
  <c r="R505" i="14"/>
  <c r="D505" i="14"/>
  <c r="H505" i="14"/>
  <c r="E505" i="14"/>
  <c r="F505" i="14"/>
  <c r="C505" i="14" s="1"/>
  <c r="W505" i="14"/>
  <c r="S505" i="14"/>
  <c r="T505" i="14" s="1"/>
  <c r="I505" i="14"/>
  <c r="B505" i="14"/>
  <c r="U505" i="14"/>
  <c r="O505" i="14"/>
  <c r="Q505" i="14"/>
  <c r="P505" i="14"/>
  <c r="V505" i="14"/>
  <c r="G505" i="14"/>
  <c r="A505" i="14"/>
  <c r="G506" i="14" l="1"/>
  <c r="W506" i="14"/>
  <c r="B506" i="14"/>
  <c r="E506" i="14"/>
  <c r="A506" i="14"/>
  <c r="S506" i="14"/>
  <c r="T506" i="14" s="1"/>
  <c r="R506" i="14"/>
  <c r="O506" i="14"/>
  <c r="V506" i="14"/>
  <c r="Q506" i="14"/>
  <c r="N506" i="14"/>
  <c r="H506" i="14"/>
  <c r="I506" i="14"/>
  <c r="U506" i="14"/>
  <c r="P506" i="14"/>
  <c r="D506" i="14"/>
  <c r="F506" i="14"/>
  <c r="C506" i="14" s="1"/>
  <c r="D507" i="14" l="1"/>
  <c r="R507" i="14"/>
  <c r="V507" i="14"/>
  <c r="I507" i="14"/>
  <c r="B507" i="14"/>
  <c r="A507" i="14"/>
  <c r="Q507" i="14"/>
  <c r="G507" i="14"/>
  <c r="W507" i="14"/>
  <c r="H507" i="14"/>
  <c r="S507" i="14"/>
  <c r="T507" i="14" s="1"/>
  <c r="U507" i="14"/>
  <c r="O507" i="14"/>
  <c r="C507" i="14"/>
  <c r="P507" i="14"/>
  <c r="N507" i="14"/>
  <c r="F507" i="14"/>
  <c r="E507" i="14"/>
  <c r="E508" i="14" l="1"/>
  <c r="V508" i="14"/>
  <c r="U508" i="14"/>
  <c r="R508" i="14"/>
  <c r="Q508" i="14"/>
  <c r="P508" i="14"/>
  <c r="N508" i="14"/>
  <c r="F508" i="14"/>
  <c r="C508" i="14" s="1"/>
  <c r="B508" i="14"/>
  <c r="S508" i="14"/>
  <c r="T508" i="14" s="1"/>
  <c r="G508" i="14"/>
  <c r="O508" i="14"/>
  <c r="D508" i="14"/>
  <c r="H508" i="14"/>
  <c r="W508" i="14"/>
  <c r="I508" i="14"/>
  <c r="A508" i="14"/>
  <c r="R509" i="14" l="1"/>
  <c r="N509" i="14"/>
  <c r="H509" i="14"/>
  <c r="D509" i="14"/>
  <c r="A509" i="14"/>
  <c r="U509" i="14"/>
  <c r="P509" i="14"/>
  <c r="F509" i="14"/>
  <c r="C509" i="14" s="1"/>
  <c r="S509" i="14"/>
  <c r="T509" i="14" s="1"/>
  <c r="W509" i="14"/>
  <c r="I509" i="14"/>
  <c r="Q509" i="14"/>
  <c r="G509" i="14"/>
  <c r="E509" i="14"/>
  <c r="O509" i="14"/>
  <c r="V509" i="14"/>
  <c r="B509" i="14"/>
  <c r="G510" i="14" l="1"/>
  <c r="S510" i="14"/>
  <c r="T510" i="14" s="1"/>
  <c r="P510" i="14"/>
  <c r="V510" i="14"/>
  <c r="O510" i="14"/>
  <c r="R510" i="14"/>
  <c r="W510" i="14"/>
  <c r="Q510" i="14"/>
  <c r="I510" i="14"/>
  <c r="F510" i="14"/>
  <c r="C510" i="14" s="1"/>
  <c r="D510" i="14"/>
  <c r="E510" i="14"/>
  <c r="U510" i="14"/>
  <c r="A510" i="14"/>
  <c r="N510" i="14"/>
  <c r="H510" i="14"/>
  <c r="B510" i="14"/>
  <c r="W511" i="14" l="1"/>
  <c r="B511" i="14"/>
  <c r="O511" i="14"/>
  <c r="E511" i="14"/>
  <c r="N511" i="14"/>
  <c r="G511" i="14"/>
  <c r="H511" i="14"/>
  <c r="S511" i="14"/>
  <c r="T511" i="14" s="1"/>
  <c r="V511" i="14"/>
  <c r="Q511" i="14"/>
  <c r="I511" i="14"/>
  <c r="D511" i="14"/>
  <c r="P511" i="14"/>
  <c r="A511" i="14"/>
  <c r="R511" i="14"/>
  <c r="F511" i="14"/>
  <c r="C511" i="14" s="1"/>
  <c r="U511" i="14"/>
  <c r="A512" i="14" l="1"/>
  <c r="W512" i="14"/>
  <c r="O512" i="14"/>
  <c r="R512" i="14"/>
  <c r="E512" i="14"/>
  <c r="D512" i="14"/>
  <c r="H512" i="14"/>
  <c r="F512" i="14"/>
  <c r="C512" i="14" s="1"/>
  <c r="B512" i="14"/>
  <c r="V512" i="14"/>
  <c r="P512" i="14"/>
  <c r="I512" i="14"/>
  <c r="Q512" i="14"/>
  <c r="G512" i="14"/>
  <c r="S512" i="14"/>
  <c r="T512" i="14" s="1"/>
  <c r="U512" i="14"/>
  <c r="N512" i="14"/>
  <c r="N513" i="14" l="1"/>
  <c r="A513" i="14"/>
  <c r="D513" i="14"/>
  <c r="U513" i="14"/>
  <c r="R513" i="14"/>
  <c r="H513" i="14"/>
  <c r="Q513" i="14"/>
  <c r="I513" i="14"/>
  <c r="G513" i="14"/>
  <c r="B513" i="14"/>
  <c r="E513" i="14"/>
  <c r="V513" i="14"/>
  <c r="O513" i="14"/>
  <c r="W513" i="14"/>
  <c r="F513" i="14"/>
  <c r="C513" i="14" s="1"/>
  <c r="S513" i="14"/>
  <c r="T513" i="14" s="1"/>
  <c r="P513" i="14"/>
  <c r="G514" i="14" l="1"/>
  <c r="D514" i="14"/>
  <c r="P514" i="14"/>
  <c r="U514" i="14"/>
  <c r="S514" i="14"/>
  <c r="T514" i="14" s="1"/>
  <c r="E514" i="14"/>
  <c r="H514" i="14"/>
  <c r="B514" i="14"/>
  <c r="Q514" i="14"/>
  <c r="N514" i="14"/>
  <c r="F514" i="14"/>
  <c r="C514" i="14" s="1"/>
  <c r="W514" i="14"/>
  <c r="O514" i="14"/>
  <c r="R514" i="14"/>
  <c r="I514" i="14"/>
  <c r="V514" i="14"/>
  <c r="A514" i="14"/>
  <c r="S515" i="14" l="1"/>
  <c r="T515" i="14" s="1"/>
  <c r="P515" i="14"/>
  <c r="I515" i="14"/>
  <c r="F515" i="14"/>
  <c r="A515" i="14"/>
  <c r="W515" i="14"/>
  <c r="V515" i="14"/>
  <c r="O515" i="14"/>
  <c r="H515" i="14"/>
  <c r="U515" i="14"/>
  <c r="C515" i="14"/>
  <c r="R515" i="14"/>
  <c r="N515" i="14"/>
  <c r="E515" i="14"/>
  <c r="B515" i="14"/>
  <c r="Q515" i="14"/>
  <c r="G515" i="14"/>
  <c r="D515" i="14"/>
  <c r="E516" i="14" l="1"/>
  <c r="S516" i="14"/>
  <c r="T516" i="14" s="1"/>
  <c r="V516" i="14"/>
  <c r="I516" i="14"/>
  <c r="N516" i="14"/>
  <c r="P516" i="14"/>
  <c r="A516" i="14"/>
  <c r="W516" i="14"/>
  <c r="B516" i="14"/>
  <c r="D516" i="14"/>
  <c r="G516" i="14"/>
  <c r="F516" i="14"/>
  <c r="C516" i="14" s="1"/>
  <c r="R516" i="14"/>
  <c r="Q516" i="14"/>
  <c r="O516" i="14"/>
  <c r="U516" i="14"/>
  <c r="H516" i="14"/>
  <c r="R517" i="14" l="1"/>
  <c r="E517" i="14"/>
  <c r="H517" i="14"/>
  <c r="V517" i="14"/>
  <c r="P517" i="14"/>
  <c r="I517" i="14"/>
  <c r="S517" i="14"/>
  <c r="T517" i="14" s="1"/>
  <c r="Q517" i="14"/>
  <c r="N517" i="14"/>
  <c r="G517" i="14"/>
  <c r="D517" i="14"/>
  <c r="B517" i="14"/>
  <c r="U517" i="14"/>
  <c r="O517" i="14"/>
  <c r="F517" i="14"/>
  <c r="C517" i="14" s="1"/>
  <c r="W517" i="14"/>
  <c r="A517" i="14"/>
  <c r="H518" i="14" l="1"/>
  <c r="Q518" i="14"/>
  <c r="W518" i="14"/>
  <c r="V518" i="14"/>
  <c r="I518" i="14"/>
  <c r="P518" i="14"/>
  <c r="A518" i="14"/>
  <c r="D518" i="14"/>
  <c r="F518" i="14"/>
  <c r="C518" i="14" s="1"/>
  <c r="G518" i="14"/>
  <c r="S518" i="14"/>
  <c r="T518" i="14" s="1"/>
  <c r="B518" i="14"/>
  <c r="E518" i="14"/>
  <c r="N518" i="14"/>
  <c r="O518" i="14"/>
  <c r="U518" i="14"/>
  <c r="R518" i="14"/>
  <c r="W519" i="14" l="1"/>
  <c r="O519" i="14"/>
  <c r="B519" i="14"/>
  <c r="E519" i="14"/>
  <c r="S519" i="14"/>
  <c r="T519" i="14" s="1"/>
  <c r="V519" i="14"/>
  <c r="R519" i="14"/>
  <c r="H519" i="14"/>
  <c r="U519" i="14"/>
  <c r="N519" i="14"/>
  <c r="I519" i="14"/>
  <c r="G519" i="14"/>
  <c r="D519" i="14"/>
  <c r="P519" i="14"/>
  <c r="A519" i="14"/>
  <c r="Q519" i="14"/>
  <c r="F519" i="14"/>
  <c r="C519" i="14" s="1"/>
  <c r="A520" i="14" l="1"/>
  <c r="W520" i="14"/>
  <c r="O520" i="14"/>
  <c r="R520" i="14"/>
  <c r="E520" i="14"/>
  <c r="H520" i="14"/>
  <c r="D520" i="14"/>
  <c r="N520" i="14"/>
  <c r="B520" i="14"/>
  <c r="V520" i="14"/>
  <c r="S520" i="14"/>
  <c r="T520" i="14" s="1"/>
  <c r="U520" i="14"/>
  <c r="I520" i="14"/>
  <c r="G520" i="14"/>
  <c r="P520" i="14"/>
  <c r="Q520" i="14"/>
  <c r="F520" i="14"/>
  <c r="C520" i="14" s="1"/>
  <c r="N521" i="14" l="1"/>
  <c r="A521" i="14"/>
  <c r="U521" i="14"/>
  <c r="B521" i="14"/>
  <c r="V521" i="14"/>
  <c r="D521" i="14"/>
  <c r="R521" i="14"/>
  <c r="H521" i="14"/>
  <c r="G521" i="14"/>
  <c r="O521" i="14"/>
  <c r="W521" i="14"/>
  <c r="F521" i="14"/>
  <c r="C521" i="14" s="1"/>
  <c r="S521" i="14"/>
  <c r="T521" i="14" s="1"/>
  <c r="Q521" i="14"/>
  <c r="I521" i="14"/>
  <c r="E521" i="14"/>
  <c r="P521" i="14"/>
  <c r="G522" i="14" l="1"/>
  <c r="D522" i="14"/>
  <c r="U522" i="14"/>
  <c r="F522" i="14"/>
  <c r="C522" i="14" s="1"/>
  <c r="W522" i="14"/>
  <c r="E522" i="14"/>
  <c r="P522" i="14"/>
  <c r="S522" i="14"/>
  <c r="T522" i="14" s="1"/>
  <c r="R522" i="14"/>
  <c r="B522" i="14"/>
  <c r="O522" i="14"/>
  <c r="I522" i="14"/>
  <c r="V522" i="14"/>
  <c r="Q522" i="14"/>
  <c r="H522" i="14"/>
  <c r="N522" i="14"/>
  <c r="A522" i="14"/>
  <c r="S523" i="14" l="1"/>
  <c r="T523" i="14" s="1"/>
  <c r="P523" i="14"/>
  <c r="F523" i="14"/>
  <c r="A523" i="14"/>
  <c r="I523" i="14"/>
  <c r="U523" i="14"/>
  <c r="O523" i="14"/>
  <c r="H523" i="14"/>
  <c r="W523" i="14"/>
  <c r="V523" i="14"/>
  <c r="G523" i="14"/>
  <c r="R523" i="14"/>
  <c r="N523" i="14"/>
  <c r="D523" i="14"/>
  <c r="E523" i="14"/>
  <c r="C523" i="14"/>
  <c r="Q523" i="14"/>
  <c r="B523" i="14"/>
  <c r="E524" i="14" l="1"/>
  <c r="S524" i="14"/>
  <c r="T524" i="14" s="1"/>
  <c r="V524" i="14"/>
  <c r="I524" i="14"/>
  <c r="N524" i="14"/>
  <c r="A524" i="14"/>
  <c r="H524" i="14"/>
  <c r="D524" i="14"/>
  <c r="W524" i="14"/>
  <c r="P524" i="14"/>
  <c r="U524" i="14"/>
  <c r="F524" i="14"/>
  <c r="G524" i="14"/>
  <c r="C524" i="14"/>
  <c r="R524" i="14"/>
  <c r="Q524" i="14"/>
  <c r="O524" i="14"/>
  <c r="B524" i="14"/>
  <c r="R525" i="14" l="1"/>
  <c r="E525" i="14"/>
  <c r="H525" i="14"/>
  <c r="V525" i="14"/>
  <c r="G525" i="14"/>
  <c r="W525" i="14"/>
  <c r="Q525" i="14"/>
  <c r="O525" i="14"/>
  <c r="N525" i="14"/>
  <c r="D525" i="14"/>
  <c r="S525" i="14"/>
  <c r="T525" i="14" s="1"/>
  <c r="P525" i="14"/>
  <c r="I525" i="14"/>
  <c r="B525" i="14"/>
  <c r="A525" i="14"/>
  <c r="U525" i="14"/>
  <c r="F525" i="14"/>
  <c r="C525" i="14" s="1"/>
  <c r="H526" i="14" l="1"/>
  <c r="A526" i="14"/>
  <c r="F526" i="14"/>
  <c r="C526" i="14" s="1"/>
  <c r="R526" i="14"/>
  <c r="Q526" i="14"/>
  <c r="B526" i="14"/>
  <c r="G526" i="14"/>
  <c r="V526" i="14"/>
  <c r="S526" i="14"/>
  <c r="T526" i="14" s="1"/>
  <c r="I526" i="14"/>
  <c r="N526" i="14"/>
  <c r="O526" i="14"/>
  <c r="U526" i="14"/>
  <c r="W526" i="14"/>
  <c r="P526" i="14"/>
  <c r="D526" i="14"/>
  <c r="E526" i="14"/>
  <c r="W527" i="14" l="1"/>
  <c r="S527" i="14"/>
  <c r="T527" i="14" s="1"/>
  <c r="A527" i="14"/>
  <c r="O527" i="14"/>
  <c r="B527" i="14"/>
  <c r="R527" i="14"/>
  <c r="N527" i="14"/>
  <c r="D527" i="14"/>
  <c r="E527" i="14"/>
  <c r="V527" i="14"/>
  <c r="U527" i="14"/>
  <c r="F527" i="14"/>
  <c r="C527" i="14" s="1"/>
  <c r="Q527" i="14"/>
  <c r="G527" i="14"/>
  <c r="P527" i="14"/>
  <c r="I527" i="14"/>
  <c r="H527" i="14"/>
  <c r="A528" i="14" l="1"/>
  <c r="W528" i="14"/>
  <c r="O528" i="14"/>
  <c r="B528" i="14"/>
  <c r="G528" i="14"/>
  <c r="H528" i="14"/>
  <c r="D528" i="14"/>
  <c r="R528" i="14"/>
  <c r="E528" i="14"/>
  <c r="P528" i="14"/>
  <c r="N528" i="14"/>
  <c r="V528" i="14"/>
  <c r="U528" i="14"/>
  <c r="I528" i="14"/>
  <c r="Q528" i="14"/>
  <c r="S528" i="14"/>
  <c r="T528" i="14" s="1"/>
  <c r="F528" i="14"/>
  <c r="C528" i="14" s="1"/>
  <c r="N529" i="14" l="1"/>
  <c r="A529" i="14"/>
  <c r="U529" i="14"/>
  <c r="H529" i="14"/>
  <c r="G529" i="14"/>
  <c r="O529" i="14"/>
  <c r="F529" i="14"/>
  <c r="C529" i="14" s="1"/>
  <c r="E529" i="14"/>
  <c r="Q529" i="14"/>
  <c r="D529" i="14"/>
  <c r="R529" i="14"/>
  <c r="W529" i="14"/>
  <c r="B529" i="14"/>
  <c r="S529" i="14"/>
  <c r="T529" i="14" s="1"/>
  <c r="I529" i="14"/>
  <c r="P529" i="14"/>
  <c r="V529" i="14"/>
  <c r="G530" i="14" l="1"/>
  <c r="D530" i="14"/>
  <c r="P530" i="14"/>
  <c r="U530" i="14"/>
  <c r="R530" i="14"/>
  <c r="I530" i="14"/>
  <c r="V530" i="14"/>
  <c r="Q530" i="14"/>
  <c r="F530" i="14"/>
  <c r="C530" i="14" s="1"/>
  <c r="W530" i="14"/>
  <c r="H530" i="14"/>
  <c r="B530" i="14"/>
  <c r="N530" i="14"/>
  <c r="O530" i="14"/>
  <c r="E530" i="14"/>
  <c r="S530" i="14"/>
  <c r="T530" i="14" s="1"/>
  <c r="A530" i="14"/>
  <c r="S531" i="14" l="1"/>
  <c r="T531" i="14" s="1"/>
  <c r="P531" i="14"/>
  <c r="I531" i="14"/>
  <c r="F531" i="14"/>
  <c r="H531" i="14"/>
  <c r="A531" i="14"/>
  <c r="W531" i="14"/>
  <c r="V531" i="14"/>
  <c r="U531" i="14"/>
  <c r="O531" i="14"/>
  <c r="G531" i="14"/>
  <c r="R531" i="14"/>
  <c r="C531" i="14"/>
  <c r="N531" i="14"/>
  <c r="B531" i="14"/>
  <c r="Q531" i="14"/>
  <c r="E531" i="14"/>
  <c r="D531" i="14"/>
  <c r="E532" i="14" l="1"/>
  <c r="S532" i="14"/>
  <c r="T532" i="14" s="1"/>
  <c r="U532" i="14"/>
  <c r="V532" i="14"/>
  <c r="I532" i="14"/>
  <c r="N532" i="14"/>
  <c r="A532" i="14"/>
  <c r="D532" i="14"/>
  <c r="P532" i="14"/>
  <c r="G532" i="14"/>
  <c r="R532" i="14"/>
  <c r="H532" i="14"/>
  <c r="W532" i="14"/>
  <c r="Q532" i="14"/>
  <c r="B532" i="14"/>
  <c r="F532" i="14"/>
  <c r="C532" i="14" s="1"/>
  <c r="O532" i="14"/>
  <c r="R533" i="14" l="1"/>
  <c r="E533" i="14"/>
  <c r="H533" i="14"/>
  <c r="V533" i="14"/>
  <c r="I533" i="14"/>
  <c r="F533" i="14"/>
  <c r="C533" i="14" s="1"/>
  <c r="W533" i="14"/>
  <c r="N533" i="14"/>
  <c r="G533" i="14"/>
  <c r="B533" i="14"/>
  <c r="Q533" i="14"/>
  <c r="D533" i="14"/>
  <c r="S533" i="14"/>
  <c r="T533" i="14" s="1"/>
  <c r="P533" i="14"/>
  <c r="U533" i="14"/>
  <c r="A533" i="14"/>
  <c r="O533" i="14"/>
  <c r="H534" i="14" l="1"/>
  <c r="Q534" i="14"/>
  <c r="G534" i="14"/>
  <c r="S534" i="14"/>
  <c r="T534" i="14" s="1"/>
  <c r="V534" i="14"/>
  <c r="P534" i="14"/>
  <c r="A534" i="14"/>
  <c r="B534" i="14"/>
  <c r="R534" i="14"/>
  <c r="W534" i="14"/>
  <c r="N534" i="14"/>
  <c r="I534" i="14"/>
  <c r="O534" i="14"/>
  <c r="D534" i="14"/>
  <c r="U534" i="14"/>
  <c r="E534" i="14"/>
  <c r="F534" i="14"/>
  <c r="C534" i="14" s="1"/>
  <c r="W535" i="14" l="1"/>
  <c r="O535" i="14"/>
  <c r="B535" i="14"/>
  <c r="E535" i="14"/>
  <c r="S535" i="14"/>
  <c r="T535" i="14" s="1"/>
  <c r="R535" i="14"/>
  <c r="N535" i="14"/>
  <c r="D535" i="14"/>
  <c r="P535" i="14"/>
  <c r="H535" i="14"/>
  <c r="V535" i="14"/>
  <c r="Q535" i="14"/>
  <c r="G535" i="14"/>
  <c r="U535" i="14"/>
  <c r="F535" i="14"/>
  <c r="C535" i="14" s="1"/>
  <c r="A535" i="14"/>
  <c r="I535" i="14"/>
  <c r="A536" i="14" l="1"/>
  <c r="W536" i="14"/>
  <c r="O536" i="14"/>
  <c r="D536" i="14"/>
  <c r="G536" i="14"/>
  <c r="E536" i="14"/>
  <c r="H536" i="14"/>
  <c r="P536" i="14"/>
  <c r="N536" i="14"/>
  <c r="R536" i="14"/>
  <c r="Q536" i="14"/>
  <c r="B536" i="14"/>
  <c r="V536" i="14"/>
  <c r="U536" i="14"/>
  <c r="I536" i="14"/>
  <c r="S536" i="14"/>
  <c r="T536" i="14" s="1"/>
  <c r="F536" i="14"/>
  <c r="C536" i="14" s="1"/>
  <c r="V537" i="14" l="1"/>
  <c r="I537" i="14"/>
  <c r="N537" i="14"/>
  <c r="A537" i="14"/>
  <c r="D537" i="14"/>
  <c r="R537" i="14"/>
  <c r="H537" i="14"/>
  <c r="Q537" i="14"/>
  <c r="P537" i="14"/>
  <c r="U537" i="14"/>
  <c r="G537" i="14"/>
  <c r="W537" i="14"/>
  <c r="O537" i="14"/>
  <c r="E537" i="14"/>
  <c r="F537" i="14"/>
  <c r="C537" i="14" s="1"/>
  <c r="B537" i="14"/>
  <c r="S537" i="14"/>
  <c r="T537" i="14" s="1"/>
  <c r="R538" i="14" l="1"/>
  <c r="W538" i="14"/>
  <c r="G538" i="14"/>
  <c r="N538" i="14"/>
  <c r="Q538" i="14"/>
  <c r="F538" i="14"/>
  <c r="C538" i="14" s="1"/>
  <c r="V538" i="14"/>
  <c r="O538" i="14"/>
  <c r="U538" i="14"/>
  <c r="E538" i="14"/>
  <c r="A538" i="14"/>
  <c r="P538" i="14"/>
  <c r="I538" i="14"/>
  <c r="S538" i="14"/>
  <c r="T538" i="14" s="1"/>
  <c r="H538" i="14"/>
  <c r="D538" i="14"/>
  <c r="B538" i="14"/>
  <c r="E539" i="14" l="1"/>
  <c r="W539" i="14"/>
  <c r="Q539" i="14"/>
  <c r="A539" i="14"/>
  <c r="F539" i="14"/>
  <c r="C539" i="14" s="1"/>
  <c r="S539" i="14"/>
  <c r="T539" i="14" s="1"/>
  <c r="B539" i="14"/>
  <c r="G539" i="14"/>
  <c r="V539" i="14"/>
  <c r="O539" i="14"/>
  <c r="H539" i="14"/>
  <c r="R539" i="14"/>
  <c r="D539" i="14"/>
  <c r="I539" i="14"/>
  <c r="P539" i="14"/>
  <c r="U539" i="14"/>
  <c r="N539" i="14"/>
  <c r="F540" i="14" l="1"/>
  <c r="B540" i="14"/>
  <c r="R540" i="14"/>
  <c r="S540" i="14"/>
  <c r="T540" i="14" s="1"/>
  <c r="I540" i="14"/>
  <c r="G540" i="14"/>
  <c r="C540" i="14"/>
  <c r="W540" i="14"/>
  <c r="O540" i="14"/>
  <c r="A540" i="14"/>
  <c r="P540" i="14"/>
  <c r="E540" i="14"/>
  <c r="V540" i="14"/>
  <c r="Q540" i="14"/>
  <c r="U540" i="14"/>
  <c r="D540" i="14"/>
  <c r="H540" i="14"/>
  <c r="N540" i="14"/>
  <c r="I541" i="14" l="1"/>
  <c r="H541" i="14"/>
  <c r="P541" i="14"/>
  <c r="A541" i="14"/>
  <c r="O541" i="14"/>
  <c r="R541" i="14"/>
  <c r="W541" i="14"/>
  <c r="V541" i="14"/>
  <c r="N541" i="14"/>
  <c r="D541" i="14"/>
  <c r="B541" i="14"/>
  <c r="S541" i="14"/>
  <c r="T541" i="14" s="1"/>
  <c r="U541" i="14"/>
  <c r="Q541" i="14"/>
  <c r="F541" i="14"/>
  <c r="C541" i="14" s="1"/>
  <c r="E541" i="14"/>
  <c r="G541" i="14"/>
  <c r="G542" i="14" l="1"/>
  <c r="N542" i="14"/>
  <c r="S542" i="14"/>
  <c r="T542" i="14" s="1"/>
  <c r="U542" i="14"/>
  <c r="R542" i="14"/>
  <c r="H542" i="14"/>
  <c r="O542" i="14"/>
  <c r="Q542" i="14"/>
  <c r="V542" i="14"/>
  <c r="D542" i="14"/>
  <c r="B542" i="14"/>
  <c r="E542" i="14"/>
  <c r="P542" i="14"/>
  <c r="A542" i="14"/>
  <c r="F542" i="14"/>
  <c r="C542" i="14" s="1"/>
  <c r="W542" i="14"/>
  <c r="I542" i="14"/>
  <c r="Q543" i="14" l="1"/>
  <c r="I543" i="14"/>
  <c r="G543" i="14"/>
  <c r="W543" i="14"/>
  <c r="N543" i="14"/>
  <c r="H543" i="14"/>
  <c r="F543" i="14"/>
  <c r="C543" i="14" s="1"/>
  <c r="P543" i="14"/>
  <c r="U543" i="14"/>
  <c r="R543" i="14"/>
  <c r="A543" i="14"/>
  <c r="V543" i="14"/>
  <c r="S543" i="14"/>
  <c r="T543" i="14" s="1"/>
  <c r="O543" i="14"/>
  <c r="E543" i="14"/>
  <c r="D543" i="14"/>
  <c r="B543" i="14"/>
  <c r="E544" i="14" l="1"/>
  <c r="G544" i="14"/>
  <c r="U544" i="14"/>
  <c r="B544" i="14"/>
  <c r="D544" i="14"/>
  <c r="I544" i="14"/>
  <c r="F544" i="14"/>
  <c r="C544" i="14" s="1"/>
  <c r="P544" i="14"/>
  <c r="W544" i="14"/>
  <c r="O544" i="14"/>
  <c r="S544" i="14"/>
  <c r="T544" i="14" s="1"/>
  <c r="R544" i="14"/>
  <c r="A544" i="14"/>
  <c r="H544" i="14"/>
  <c r="N544" i="14"/>
  <c r="V544" i="14"/>
  <c r="Q544" i="14"/>
  <c r="R545" i="14" l="1"/>
  <c r="U545" i="14"/>
  <c r="H545" i="14"/>
  <c r="W545" i="14"/>
  <c r="O545" i="14"/>
  <c r="D545" i="14"/>
  <c r="B545" i="14"/>
  <c r="S545" i="14"/>
  <c r="T545" i="14" s="1"/>
  <c r="I545" i="14"/>
  <c r="V545" i="14"/>
  <c r="A545" i="14"/>
  <c r="G545" i="14"/>
  <c r="Q545" i="14"/>
  <c r="P545" i="14"/>
  <c r="N545" i="14"/>
  <c r="F545" i="14"/>
  <c r="C545" i="14" s="1"/>
  <c r="E545" i="14"/>
  <c r="I546" i="14" l="1"/>
  <c r="F546" i="14"/>
  <c r="C546" i="14" s="1"/>
  <c r="R546" i="14"/>
  <c r="S546" i="14"/>
  <c r="T546" i="14" s="1"/>
  <c r="N546" i="14"/>
  <c r="P546" i="14"/>
  <c r="W546" i="14"/>
  <c r="H546" i="14"/>
  <c r="E546" i="14"/>
  <c r="O546" i="14"/>
  <c r="Q546" i="14"/>
  <c r="G546" i="14"/>
  <c r="V546" i="14"/>
  <c r="B546" i="14"/>
  <c r="D546" i="14"/>
  <c r="U546" i="14"/>
  <c r="A546" i="14"/>
  <c r="U547" i="14" l="1"/>
  <c r="E547" i="14"/>
  <c r="S547" i="14"/>
  <c r="T547" i="14" s="1"/>
  <c r="H547" i="14"/>
  <c r="F547" i="14"/>
  <c r="C547" i="14" s="1"/>
  <c r="B547" i="14"/>
  <c r="D547" i="14"/>
  <c r="Q547" i="14"/>
  <c r="G547" i="14"/>
  <c r="A547" i="14"/>
  <c r="R547" i="14"/>
  <c r="O547" i="14"/>
  <c r="I547" i="14"/>
  <c r="W547" i="14"/>
  <c r="P547" i="14"/>
  <c r="V547" i="14"/>
  <c r="N547" i="14"/>
  <c r="A548" i="14" l="1"/>
  <c r="P548" i="14"/>
  <c r="F548" i="14"/>
  <c r="C548" i="14" s="1"/>
  <c r="N548" i="14"/>
  <c r="W548" i="14"/>
  <c r="H548" i="14"/>
  <c r="Q548" i="14"/>
  <c r="R548" i="14"/>
  <c r="V548" i="14"/>
  <c r="B548" i="14"/>
  <c r="E548" i="14"/>
  <c r="O548" i="14"/>
  <c r="U548" i="14"/>
  <c r="S548" i="14"/>
  <c r="T548" i="14" s="1"/>
  <c r="I548" i="14"/>
  <c r="D548" i="14"/>
  <c r="G548" i="14"/>
  <c r="N549" i="14" l="1"/>
  <c r="G549" i="14"/>
  <c r="D549" i="14"/>
  <c r="F549" i="14"/>
  <c r="C549" i="14" s="1"/>
  <c r="S549" i="14"/>
  <c r="T549" i="14" s="1"/>
  <c r="I549" i="14"/>
  <c r="Q549" i="14"/>
  <c r="P549" i="14"/>
  <c r="U549" i="14"/>
  <c r="W549" i="14"/>
  <c r="A549" i="14"/>
  <c r="O549" i="14"/>
  <c r="E549" i="14"/>
  <c r="V549" i="14"/>
  <c r="B549" i="14"/>
  <c r="R549" i="14"/>
  <c r="H549" i="14"/>
  <c r="G550" i="14" l="1"/>
  <c r="E550" i="14"/>
  <c r="B550" i="14"/>
  <c r="D550" i="14"/>
  <c r="U550" i="14"/>
  <c r="V550" i="14"/>
  <c r="N550" i="14"/>
  <c r="S550" i="14"/>
  <c r="T550" i="14" s="1"/>
  <c r="H550" i="14"/>
  <c r="O550" i="14"/>
  <c r="A550" i="14"/>
  <c r="R550" i="14"/>
  <c r="P550" i="14"/>
  <c r="F550" i="14"/>
  <c r="C550" i="14" s="1"/>
  <c r="I550" i="14"/>
  <c r="W550" i="14"/>
  <c r="Q550" i="14"/>
  <c r="N551" i="14" l="1"/>
  <c r="Q551" i="14"/>
  <c r="G551" i="14"/>
  <c r="F551" i="14"/>
  <c r="C551" i="14" s="1"/>
  <c r="I551" i="14"/>
  <c r="W551" i="14"/>
  <c r="P551" i="14"/>
  <c r="H551" i="14"/>
  <c r="U551" i="14"/>
  <c r="E551" i="14"/>
  <c r="D551" i="14"/>
  <c r="V551" i="14"/>
  <c r="B551" i="14"/>
  <c r="A551" i="14"/>
  <c r="R551" i="14"/>
  <c r="S551" i="14"/>
  <c r="T551" i="14" s="1"/>
  <c r="O551" i="14"/>
  <c r="E552" i="14" l="1"/>
  <c r="G552" i="14"/>
  <c r="D552" i="14"/>
  <c r="W552" i="14"/>
  <c r="R552" i="14"/>
  <c r="U552" i="14"/>
  <c r="N552" i="14"/>
  <c r="H552" i="14"/>
  <c r="B552" i="14"/>
  <c r="V552" i="14"/>
  <c r="O552" i="14"/>
  <c r="F552" i="14"/>
  <c r="C552" i="14" s="1"/>
  <c r="I552" i="14"/>
  <c r="Q552" i="14"/>
  <c r="P552" i="14"/>
  <c r="S552" i="14"/>
  <c r="T552" i="14" s="1"/>
  <c r="A552" i="14"/>
  <c r="R553" i="14" l="1"/>
  <c r="N553" i="14"/>
  <c r="H553" i="14"/>
  <c r="D553" i="14"/>
  <c r="F553" i="14"/>
  <c r="C553" i="14" s="1"/>
  <c r="S553" i="14"/>
  <c r="T553" i="14" s="1"/>
  <c r="G553" i="14"/>
  <c r="I553" i="14"/>
  <c r="U553" i="14"/>
  <c r="E553" i="14"/>
  <c r="P553" i="14"/>
  <c r="Q553" i="14"/>
  <c r="B553" i="14"/>
  <c r="O553" i="14"/>
  <c r="A553" i="14"/>
  <c r="V553" i="14"/>
  <c r="W553" i="14"/>
  <c r="G554" i="14" l="1"/>
  <c r="I554" i="14"/>
  <c r="F554" i="14"/>
  <c r="C554" i="14" s="1"/>
  <c r="B554" i="14"/>
  <c r="R554" i="14"/>
  <c r="S554" i="14"/>
  <c r="T554" i="14" s="1"/>
  <c r="O554" i="14"/>
  <c r="E554" i="14"/>
  <c r="W554" i="14"/>
  <c r="H554" i="14"/>
  <c r="A554" i="14"/>
  <c r="V554" i="14"/>
  <c r="N554" i="14"/>
  <c r="D554" i="14"/>
  <c r="U554" i="14"/>
  <c r="Q554" i="14"/>
  <c r="P554" i="14"/>
  <c r="V555" i="14" l="1"/>
  <c r="H555" i="14"/>
  <c r="E555" i="14"/>
  <c r="D555" i="14"/>
  <c r="G555" i="14"/>
  <c r="R555" i="14"/>
  <c r="I555" i="14"/>
  <c r="N555" i="14"/>
  <c r="W555" i="14"/>
  <c r="U555" i="14"/>
  <c r="P555" i="14"/>
  <c r="F555" i="14"/>
  <c r="C555" i="14" s="1"/>
  <c r="Q555" i="14"/>
  <c r="A555" i="14"/>
  <c r="S555" i="14"/>
  <c r="T555" i="14" s="1"/>
  <c r="B555" i="14"/>
  <c r="O555" i="14"/>
  <c r="A556" i="14" l="1"/>
  <c r="H556" i="14"/>
  <c r="V556" i="14"/>
  <c r="P556" i="14"/>
  <c r="O556" i="14"/>
  <c r="E556" i="14"/>
  <c r="Q556" i="14"/>
  <c r="D556" i="14"/>
  <c r="G556" i="14"/>
  <c r="B556" i="14"/>
  <c r="S556" i="14"/>
  <c r="T556" i="14" s="1"/>
  <c r="F556" i="14"/>
  <c r="C556" i="14" s="1"/>
  <c r="U556" i="14"/>
  <c r="W556" i="14"/>
  <c r="R556" i="14"/>
  <c r="N556" i="14"/>
  <c r="I556" i="14"/>
  <c r="N557" i="14" l="1"/>
  <c r="R557" i="14"/>
  <c r="G557" i="14"/>
  <c r="F557" i="14"/>
  <c r="C557" i="14" s="1"/>
  <c r="S557" i="14"/>
  <c r="T557" i="14" s="1"/>
  <c r="P557" i="14"/>
  <c r="D557" i="14"/>
  <c r="H557" i="14"/>
  <c r="B557" i="14"/>
  <c r="W557" i="14"/>
  <c r="I557" i="14"/>
  <c r="O557" i="14"/>
  <c r="U557" i="14"/>
  <c r="E557" i="14"/>
  <c r="Q557" i="14"/>
  <c r="V557" i="14"/>
  <c r="A557" i="14"/>
  <c r="G558" i="14" l="1"/>
  <c r="B558" i="14"/>
  <c r="A558" i="14"/>
  <c r="W558" i="14"/>
  <c r="F558" i="14"/>
  <c r="C558" i="14" s="1"/>
  <c r="O558" i="14"/>
  <c r="E558" i="14"/>
  <c r="P558" i="14"/>
  <c r="R558" i="14"/>
  <c r="S558" i="14"/>
  <c r="T558" i="14" s="1"/>
  <c r="D558" i="14"/>
  <c r="U558" i="14"/>
  <c r="V558" i="14"/>
  <c r="N558" i="14"/>
  <c r="H558" i="14"/>
  <c r="Q558" i="14"/>
  <c r="I558" i="14"/>
  <c r="W559" i="14" l="1"/>
  <c r="R559" i="14"/>
  <c r="D559" i="14"/>
  <c r="H559" i="14"/>
  <c r="V559" i="14"/>
  <c r="B559" i="14"/>
  <c r="I559" i="14"/>
  <c r="Q559" i="14"/>
  <c r="A559" i="14"/>
  <c r="E559" i="14"/>
  <c r="U559" i="14"/>
  <c r="O559" i="14"/>
  <c r="G559" i="14"/>
  <c r="P559" i="14"/>
  <c r="S559" i="14"/>
  <c r="T559" i="14" s="1"/>
  <c r="N559" i="14"/>
  <c r="F559" i="14"/>
  <c r="C559" i="14" s="1"/>
  <c r="E560" i="14" l="1"/>
  <c r="D560" i="14"/>
  <c r="B560" i="14"/>
  <c r="S560" i="14"/>
  <c r="T560" i="14" s="1"/>
  <c r="U560" i="14"/>
  <c r="V560" i="14"/>
  <c r="R560" i="14"/>
  <c r="Q560" i="14"/>
  <c r="F560" i="14"/>
  <c r="C560" i="14" s="1"/>
  <c r="N560" i="14"/>
  <c r="I560" i="14"/>
  <c r="O560" i="14"/>
  <c r="P560" i="14"/>
  <c r="G560" i="14"/>
  <c r="W560" i="14"/>
  <c r="H560" i="14"/>
  <c r="A560" i="14"/>
  <c r="R561" i="14" l="1"/>
  <c r="N561" i="14"/>
  <c r="H561" i="14"/>
  <c r="D561" i="14"/>
  <c r="S561" i="14"/>
  <c r="T561" i="14" s="1"/>
  <c r="V561" i="14"/>
  <c r="B561" i="14"/>
  <c r="U561" i="14"/>
  <c r="W561" i="14"/>
  <c r="I561" i="14"/>
  <c r="O561" i="14"/>
  <c r="Q561" i="14"/>
  <c r="E561" i="14"/>
  <c r="P561" i="14"/>
  <c r="F561" i="14"/>
  <c r="C561" i="14" s="1"/>
  <c r="A561" i="14"/>
  <c r="G561" i="14"/>
  <c r="G562" i="14" l="1"/>
  <c r="S562" i="14"/>
  <c r="T562" i="14" s="1"/>
  <c r="B562" i="14"/>
  <c r="R562" i="14"/>
  <c r="W562" i="14"/>
  <c r="D562" i="14"/>
  <c r="I562" i="14"/>
  <c r="A562" i="14"/>
  <c r="V562" i="14"/>
  <c r="E562" i="14"/>
  <c r="P562" i="14"/>
  <c r="N562" i="14"/>
  <c r="H562" i="14"/>
  <c r="U562" i="14"/>
  <c r="O562" i="14"/>
  <c r="F562" i="14"/>
  <c r="C562" i="14" s="1"/>
  <c r="Q562" i="14"/>
  <c r="V563" i="14" l="1"/>
  <c r="A563" i="14"/>
  <c r="N563" i="14"/>
  <c r="S563" i="14"/>
  <c r="T563" i="14" s="1"/>
  <c r="U563" i="14"/>
  <c r="Q563" i="14"/>
  <c r="G563" i="14"/>
  <c r="I563" i="14"/>
  <c r="P563" i="14"/>
  <c r="F563" i="14"/>
  <c r="C563" i="14" s="1"/>
  <c r="E563" i="14"/>
  <c r="D563" i="14"/>
  <c r="R563" i="14"/>
  <c r="H563" i="14"/>
  <c r="O563" i="14"/>
  <c r="B563" i="14"/>
  <c r="W563" i="14"/>
  <c r="A564" i="14" l="1"/>
  <c r="U564" i="14"/>
  <c r="N564" i="14"/>
  <c r="H564" i="14"/>
  <c r="B564" i="14"/>
  <c r="Q564" i="14"/>
  <c r="R564" i="14"/>
  <c r="G564" i="14"/>
  <c r="V564" i="14"/>
  <c r="D564" i="14"/>
  <c r="P564" i="14"/>
  <c r="F564" i="14"/>
  <c r="C564" i="14" s="1"/>
  <c r="W564" i="14"/>
  <c r="O564" i="14"/>
  <c r="S564" i="14"/>
  <c r="T564" i="14" s="1"/>
  <c r="I564" i="14"/>
  <c r="E564" i="14"/>
  <c r="N565" i="14" l="1"/>
  <c r="R565" i="14"/>
  <c r="D565" i="14"/>
  <c r="H565" i="14"/>
  <c r="Q565" i="14"/>
  <c r="G565" i="14"/>
  <c r="I565" i="14"/>
  <c r="B565" i="14"/>
  <c r="P565" i="14"/>
  <c r="W565" i="14"/>
  <c r="O565" i="14"/>
  <c r="S565" i="14"/>
  <c r="T565" i="14" s="1"/>
  <c r="F565" i="14"/>
  <c r="C565" i="14" s="1"/>
  <c r="E565" i="14"/>
  <c r="V565" i="14"/>
  <c r="A565" i="14"/>
  <c r="U565" i="14"/>
  <c r="G566" i="14" l="1"/>
  <c r="W566" i="14"/>
  <c r="S566" i="14"/>
  <c r="T566" i="14" s="1"/>
  <c r="E566" i="14"/>
  <c r="F566" i="14"/>
  <c r="C566" i="14" s="1"/>
  <c r="R566" i="14"/>
  <c r="D566" i="14"/>
  <c r="P566" i="14"/>
  <c r="O566" i="14"/>
  <c r="I566" i="14"/>
  <c r="N566" i="14"/>
  <c r="U566" i="14"/>
  <c r="V566" i="14"/>
  <c r="B566" i="14"/>
  <c r="H566" i="14"/>
  <c r="Q566" i="14"/>
  <c r="A566" i="14"/>
  <c r="N567" i="14" l="1"/>
  <c r="R567" i="14"/>
  <c r="I567" i="14"/>
  <c r="H567" i="14"/>
  <c r="E567" i="14"/>
  <c r="D567" i="14"/>
  <c r="P567" i="14"/>
  <c r="Q567" i="14"/>
  <c r="W567" i="14"/>
  <c r="U567" i="14"/>
  <c r="G567" i="14"/>
  <c r="O567" i="14"/>
  <c r="S567" i="14"/>
  <c r="T567" i="14" s="1"/>
  <c r="F567" i="14"/>
  <c r="C567" i="14" s="1"/>
  <c r="B567" i="14"/>
  <c r="V567" i="14"/>
  <c r="A567" i="14"/>
  <c r="E568" i="14" l="1"/>
  <c r="U568" i="14"/>
  <c r="N568" i="14"/>
  <c r="W568" i="14"/>
  <c r="H568" i="14"/>
  <c r="V568" i="14"/>
  <c r="R568" i="14"/>
  <c r="G568" i="14"/>
  <c r="P568" i="14"/>
  <c r="D568" i="14"/>
  <c r="S568" i="14"/>
  <c r="T568" i="14" s="1"/>
  <c r="I568" i="14"/>
  <c r="O568" i="14"/>
  <c r="Q568" i="14"/>
  <c r="B568" i="14"/>
  <c r="F568" i="14"/>
  <c r="C568" i="14" s="1"/>
  <c r="A568" i="14"/>
  <c r="R569" i="14" l="1"/>
  <c r="N569" i="14"/>
  <c r="H569" i="14"/>
  <c r="P569" i="14"/>
  <c r="G569" i="14"/>
  <c r="C569" i="14"/>
  <c r="W569" i="14"/>
  <c r="I569" i="14"/>
  <c r="D569" i="14"/>
  <c r="F569" i="14"/>
  <c r="S569" i="14"/>
  <c r="T569" i="14" s="1"/>
  <c r="U569" i="14"/>
  <c r="B569" i="14"/>
  <c r="Q569" i="14"/>
  <c r="O569" i="14"/>
  <c r="A569" i="14"/>
  <c r="V569" i="14"/>
  <c r="E569" i="14"/>
  <c r="G570" i="14" l="1"/>
  <c r="S570" i="14"/>
  <c r="T570" i="14" s="1"/>
  <c r="I570" i="14"/>
  <c r="F570" i="14"/>
  <c r="C570" i="14" s="1"/>
  <c r="A570" i="14"/>
  <c r="B570" i="14"/>
  <c r="N570" i="14"/>
  <c r="O570" i="14"/>
  <c r="R570" i="14"/>
  <c r="D570" i="14"/>
  <c r="U570" i="14"/>
  <c r="V570" i="14"/>
  <c r="P570" i="14"/>
  <c r="E570" i="14"/>
  <c r="W570" i="14"/>
  <c r="H570" i="14"/>
  <c r="Q570" i="14"/>
  <c r="V571" i="14" l="1"/>
  <c r="I571" i="14"/>
  <c r="N571" i="14"/>
  <c r="H571" i="14"/>
  <c r="A571" i="14"/>
  <c r="U571" i="14"/>
  <c r="Q571" i="14"/>
  <c r="S571" i="14"/>
  <c r="T571" i="14" s="1"/>
  <c r="B571" i="14"/>
  <c r="F571" i="14"/>
  <c r="D571" i="14"/>
  <c r="E571" i="14"/>
  <c r="W571" i="14"/>
  <c r="C571" i="14"/>
  <c r="G571" i="14"/>
  <c r="R571" i="14"/>
  <c r="O571" i="14"/>
  <c r="P571" i="14"/>
  <c r="A572" i="14" l="1"/>
  <c r="W572" i="14"/>
  <c r="O572" i="14"/>
  <c r="E572" i="14"/>
  <c r="U572" i="14"/>
  <c r="H572" i="14"/>
  <c r="Q572" i="14"/>
  <c r="F572" i="14"/>
  <c r="C572" i="14" s="1"/>
  <c r="R572" i="14"/>
  <c r="D572" i="14"/>
  <c r="B572" i="14"/>
  <c r="V572" i="14"/>
  <c r="S572" i="14"/>
  <c r="T572" i="14" s="1"/>
  <c r="G572" i="14"/>
  <c r="P572" i="14"/>
  <c r="I572" i="14"/>
  <c r="N572" i="14"/>
  <c r="N573" i="14" l="1"/>
  <c r="A573" i="14"/>
  <c r="D573" i="14"/>
  <c r="H573" i="14"/>
  <c r="Q573" i="14"/>
  <c r="V573" i="14"/>
  <c r="U573" i="14"/>
  <c r="P573" i="14"/>
  <c r="S573" i="14"/>
  <c r="T573" i="14" s="1"/>
  <c r="I573" i="14"/>
  <c r="R573" i="14"/>
  <c r="O573" i="14"/>
  <c r="B573" i="14"/>
  <c r="G573" i="14"/>
  <c r="F573" i="14"/>
  <c r="C573" i="14" s="1"/>
  <c r="W573" i="14"/>
  <c r="E573" i="14"/>
  <c r="G574" i="14" l="1"/>
  <c r="D574" i="14"/>
  <c r="P574" i="14"/>
  <c r="U574" i="14"/>
  <c r="F574" i="14"/>
  <c r="C574" i="14" s="1"/>
  <c r="E574" i="14"/>
  <c r="V574" i="14"/>
  <c r="S574" i="14"/>
  <c r="T574" i="14" s="1"/>
  <c r="R574" i="14"/>
  <c r="W574" i="14"/>
  <c r="A574" i="14"/>
  <c r="O574" i="14"/>
  <c r="I574" i="14"/>
  <c r="H574" i="14"/>
  <c r="B574" i="14"/>
  <c r="N574" i="14"/>
  <c r="Q574" i="14"/>
  <c r="S575" i="14" l="1"/>
  <c r="T575" i="14" s="1"/>
  <c r="P575" i="14"/>
  <c r="I575" i="14"/>
  <c r="F575" i="14"/>
  <c r="A575" i="14"/>
  <c r="V575" i="14"/>
  <c r="Q575" i="14"/>
  <c r="E575" i="14"/>
  <c r="D575" i="14"/>
  <c r="U575" i="14"/>
  <c r="R575" i="14"/>
  <c r="C575" i="14"/>
  <c r="H575" i="14"/>
  <c r="B575" i="14"/>
  <c r="G575" i="14"/>
  <c r="W575" i="14"/>
  <c r="O575" i="14"/>
  <c r="N575" i="14"/>
  <c r="E576" i="14" l="1"/>
  <c r="S576" i="14"/>
  <c r="T576" i="14" s="1"/>
  <c r="A576" i="14"/>
  <c r="H576" i="14"/>
  <c r="P576" i="14"/>
  <c r="V576" i="14"/>
  <c r="I576" i="14"/>
  <c r="N576" i="14"/>
  <c r="D576" i="14"/>
  <c r="Q576" i="14"/>
  <c r="R576" i="14"/>
  <c r="F576" i="14"/>
  <c r="C576" i="14" s="1"/>
  <c r="W576" i="14"/>
  <c r="O576" i="14"/>
  <c r="G576" i="14"/>
  <c r="B576" i="14"/>
  <c r="U576" i="14"/>
  <c r="R577" i="14" l="1"/>
  <c r="E577" i="14"/>
  <c r="H577" i="14"/>
  <c r="V577" i="14"/>
  <c r="N577" i="14"/>
  <c r="G577" i="14"/>
  <c r="D577" i="14"/>
  <c r="S577" i="14"/>
  <c r="T577" i="14" s="1"/>
  <c r="B577" i="14"/>
  <c r="Q577" i="14"/>
  <c r="I577" i="14"/>
  <c r="U577" i="14"/>
  <c r="W577" i="14"/>
  <c r="P577" i="14"/>
  <c r="F577" i="14"/>
  <c r="C577" i="14" s="1"/>
  <c r="A577" i="14"/>
  <c r="O577" i="14"/>
  <c r="H578" i="14" l="1"/>
  <c r="Q578" i="14"/>
  <c r="W578" i="14"/>
  <c r="I578" i="14"/>
  <c r="G578" i="14"/>
  <c r="B578" i="14"/>
  <c r="S578" i="14"/>
  <c r="T578" i="14" s="1"/>
  <c r="V578" i="14"/>
  <c r="P578" i="14"/>
  <c r="A578" i="14"/>
  <c r="O578" i="14"/>
  <c r="U578" i="14"/>
  <c r="E578" i="14"/>
  <c r="N578" i="14"/>
  <c r="F578" i="14"/>
  <c r="C578" i="14" s="1"/>
  <c r="R578" i="14"/>
  <c r="D578" i="14"/>
  <c r="W579" i="14" l="1"/>
  <c r="O579" i="14"/>
  <c r="B579" i="14"/>
  <c r="H579" i="14"/>
  <c r="G579" i="14"/>
  <c r="E579" i="14"/>
  <c r="V579" i="14"/>
  <c r="Q579" i="14"/>
  <c r="N579" i="14"/>
  <c r="S579" i="14"/>
  <c r="T579" i="14" s="1"/>
  <c r="U579" i="14"/>
  <c r="A579" i="14"/>
  <c r="D579" i="14"/>
  <c r="P579" i="14"/>
  <c r="F579" i="14"/>
  <c r="C579" i="14" s="1"/>
  <c r="I579" i="14"/>
  <c r="R579" i="14"/>
  <c r="A580" i="14" l="1"/>
  <c r="W580" i="14"/>
  <c r="O580" i="14"/>
  <c r="E580" i="14"/>
  <c r="S580" i="14"/>
  <c r="T580" i="14" s="1"/>
  <c r="F580" i="14"/>
  <c r="C580" i="14" s="1"/>
  <c r="R580" i="14"/>
  <c r="H580" i="14"/>
  <c r="B580" i="14"/>
  <c r="D580" i="14"/>
  <c r="Q580" i="14"/>
  <c r="G580" i="14"/>
  <c r="I580" i="14"/>
  <c r="V580" i="14"/>
  <c r="P580" i="14"/>
  <c r="U580" i="14"/>
  <c r="N580" i="14"/>
  <c r="N581" i="14" l="1"/>
  <c r="A581" i="14"/>
  <c r="D581" i="14"/>
  <c r="O581" i="14"/>
  <c r="E581" i="14"/>
  <c r="V581" i="14"/>
  <c r="F581" i="14"/>
  <c r="C581" i="14" s="1"/>
  <c r="W581" i="14"/>
  <c r="Q581" i="14"/>
  <c r="B581" i="14"/>
  <c r="U581" i="14"/>
  <c r="R581" i="14"/>
  <c r="G581" i="14"/>
  <c r="H581" i="14"/>
  <c r="I581" i="14"/>
  <c r="P581" i="14"/>
  <c r="S581" i="14"/>
  <c r="T581" i="14" s="1"/>
  <c r="G582" i="14" l="1"/>
  <c r="D582" i="14"/>
  <c r="P582" i="14"/>
  <c r="U582" i="14"/>
  <c r="W582" i="14"/>
  <c r="I582" i="14"/>
  <c r="V582" i="14"/>
  <c r="Q582" i="14"/>
  <c r="A582" i="14"/>
  <c r="F582" i="14"/>
  <c r="C582" i="14" s="1"/>
  <c r="O582" i="14"/>
  <c r="S582" i="14"/>
  <c r="T582" i="14" s="1"/>
  <c r="E582" i="14"/>
  <c r="R582" i="14"/>
  <c r="H582" i="14"/>
  <c r="N582" i="14"/>
  <c r="B582" i="14"/>
  <c r="S583" i="14" l="1"/>
  <c r="T583" i="14" s="1"/>
  <c r="P583" i="14"/>
  <c r="I583" i="14"/>
  <c r="W583" i="14"/>
  <c r="H583" i="14"/>
  <c r="F583" i="14"/>
  <c r="E583" i="14"/>
  <c r="N583" i="14"/>
  <c r="A583" i="14"/>
  <c r="V583" i="14"/>
  <c r="O583" i="14"/>
  <c r="G583" i="14"/>
  <c r="D583" i="14"/>
  <c r="U583" i="14"/>
  <c r="C583" i="14"/>
  <c r="Q583" i="14"/>
  <c r="B583" i="14"/>
  <c r="R583" i="14"/>
  <c r="E584" i="14" l="1"/>
  <c r="S584" i="14"/>
  <c r="T584" i="14" s="1"/>
  <c r="V584" i="14"/>
  <c r="I584" i="14"/>
  <c r="F584" i="14"/>
  <c r="C584" i="14" s="1"/>
  <c r="N584" i="14"/>
  <c r="A584" i="14"/>
  <c r="U584" i="14"/>
  <c r="W584" i="14"/>
  <c r="R584" i="14"/>
  <c r="D584" i="14"/>
  <c r="H584" i="14"/>
  <c r="P584" i="14"/>
  <c r="G584" i="14"/>
  <c r="B584" i="14"/>
  <c r="O584" i="14"/>
  <c r="Q584" i="14"/>
  <c r="R585" i="14" l="1"/>
  <c r="E585" i="14"/>
  <c r="V585" i="14"/>
  <c r="S585" i="14"/>
  <c r="T585" i="14" s="1"/>
  <c r="I585" i="14"/>
  <c r="W585" i="14"/>
  <c r="H585" i="14"/>
  <c r="Q585" i="14"/>
  <c r="N585" i="14"/>
  <c r="G585" i="14"/>
  <c r="C585" i="14"/>
  <c r="D585" i="14"/>
  <c r="U585" i="14"/>
  <c r="F585" i="14"/>
  <c r="O585" i="14"/>
  <c r="P585" i="14"/>
  <c r="A585" i="14"/>
  <c r="B585" i="14"/>
  <c r="H586" i="14" l="1"/>
  <c r="B586" i="14"/>
  <c r="W586" i="14"/>
  <c r="P586" i="14"/>
  <c r="O586" i="14"/>
  <c r="F586" i="14"/>
  <c r="C586" i="14" s="1"/>
  <c r="Q586" i="14"/>
  <c r="G586" i="14"/>
  <c r="V586" i="14"/>
  <c r="E586" i="14"/>
  <c r="S586" i="14"/>
  <c r="T586" i="14" s="1"/>
  <c r="I586" i="14"/>
  <c r="A586" i="14"/>
  <c r="N586" i="14"/>
  <c r="U586" i="14"/>
  <c r="D586" i="14"/>
  <c r="R586" i="14"/>
  <c r="W587" i="14" l="1"/>
  <c r="O587" i="14"/>
  <c r="B587" i="14"/>
  <c r="Q587" i="14"/>
  <c r="E587" i="14"/>
  <c r="V587" i="14"/>
  <c r="H587" i="14"/>
  <c r="A587" i="14"/>
  <c r="G587" i="14"/>
  <c r="P587" i="14"/>
  <c r="C587" i="14"/>
  <c r="D587" i="14"/>
  <c r="U587" i="14"/>
  <c r="N587" i="14"/>
  <c r="S587" i="14"/>
  <c r="T587" i="14" s="1"/>
  <c r="R587" i="14"/>
  <c r="F587" i="14"/>
  <c r="I587" i="14"/>
  <c r="A588" i="14" l="1"/>
  <c r="W588" i="14"/>
  <c r="B588" i="14"/>
  <c r="V588" i="14"/>
  <c r="U588" i="14"/>
  <c r="O588" i="14"/>
  <c r="R588" i="14"/>
  <c r="E588" i="14"/>
  <c r="H588" i="14"/>
  <c r="Q588" i="14"/>
  <c r="G588" i="14"/>
  <c r="S588" i="14"/>
  <c r="T588" i="14" s="1"/>
  <c r="P588" i="14"/>
  <c r="I588" i="14"/>
  <c r="N588" i="14"/>
  <c r="D588" i="14"/>
  <c r="F588" i="14"/>
  <c r="C588" i="14" s="1"/>
  <c r="N589" i="14" l="1"/>
  <c r="A589" i="14"/>
  <c r="D589" i="14"/>
  <c r="U589" i="14"/>
  <c r="R589" i="14"/>
  <c r="H589" i="14"/>
  <c r="W589" i="14"/>
  <c r="Q589" i="14"/>
  <c r="B589" i="14"/>
  <c r="P589" i="14"/>
  <c r="E589" i="14"/>
  <c r="V589" i="14"/>
  <c r="I589" i="14"/>
  <c r="F589" i="14"/>
  <c r="C589" i="14" s="1"/>
  <c r="G589" i="14"/>
  <c r="O589" i="14"/>
  <c r="S589" i="14"/>
  <c r="T589" i="14" s="1"/>
  <c r="G590" i="14" l="1"/>
  <c r="D590" i="14"/>
  <c r="S590" i="14"/>
  <c r="T590" i="14" s="1"/>
  <c r="I590" i="14"/>
  <c r="V590" i="14"/>
  <c r="P590" i="14"/>
  <c r="U590" i="14"/>
  <c r="F590" i="14"/>
  <c r="C590" i="14" s="1"/>
  <c r="O590" i="14"/>
  <c r="R590" i="14"/>
  <c r="B590" i="14"/>
  <c r="Q590" i="14"/>
  <c r="E590" i="14"/>
  <c r="H590" i="14"/>
  <c r="W590" i="14"/>
  <c r="N590" i="14"/>
  <c r="A590" i="14"/>
  <c r="S591" i="14" l="1"/>
  <c r="T591" i="14" s="1"/>
  <c r="P591" i="14"/>
  <c r="I591" i="14"/>
  <c r="F591" i="14"/>
  <c r="C591" i="14" s="1"/>
  <c r="A591" i="14"/>
  <c r="R591" i="14"/>
  <c r="E591" i="14"/>
  <c r="D591" i="14"/>
  <c r="U591" i="14"/>
  <c r="G591" i="14"/>
  <c r="W591" i="14"/>
  <c r="H591" i="14"/>
  <c r="Q591" i="14"/>
  <c r="V591" i="14"/>
  <c r="O591" i="14"/>
  <c r="B591" i="14"/>
  <c r="N591" i="14"/>
  <c r="E592" i="14" l="1"/>
  <c r="S592" i="14"/>
  <c r="T592" i="14" s="1"/>
  <c r="I592" i="14"/>
  <c r="A592" i="14"/>
  <c r="D592" i="14"/>
  <c r="G592" i="14"/>
  <c r="V592" i="14"/>
  <c r="N592" i="14"/>
  <c r="H592" i="14"/>
  <c r="U592" i="14"/>
  <c r="W592" i="14"/>
  <c r="O592" i="14"/>
  <c r="P592" i="14"/>
  <c r="F592" i="14"/>
  <c r="C592" i="14" s="1"/>
  <c r="R592" i="14"/>
  <c r="B592" i="14"/>
  <c r="Q592" i="14"/>
  <c r="R593" i="14" l="1"/>
  <c r="E593" i="14"/>
  <c r="H593" i="14"/>
  <c r="V593" i="14"/>
  <c r="I593" i="14"/>
  <c r="N593" i="14"/>
  <c r="D593" i="14"/>
  <c r="A593" i="14"/>
  <c r="Q593" i="14"/>
  <c r="G593" i="14"/>
  <c r="S593" i="14"/>
  <c r="T593" i="14" s="1"/>
  <c r="P593" i="14"/>
  <c r="W593" i="14"/>
  <c r="U593" i="14"/>
  <c r="F593" i="14"/>
  <c r="C593" i="14" s="1"/>
  <c r="O593" i="14"/>
  <c r="B593" i="14"/>
  <c r="H594" i="14" l="1"/>
  <c r="Q594" i="14"/>
  <c r="S594" i="14"/>
  <c r="T594" i="14" s="1"/>
  <c r="V594" i="14"/>
  <c r="B594" i="14"/>
  <c r="W594" i="14"/>
  <c r="P594" i="14"/>
  <c r="O594" i="14"/>
  <c r="G594" i="14"/>
  <c r="F594" i="14"/>
  <c r="C594" i="14" s="1"/>
  <c r="U594" i="14"/>
  <c r="E594" i="14"/>
  <c r="A594" i="14"/>
  <c r="R594" i="14"/>
  <c r="I594" i="14"/>
  <c r="N594" i="14"/>
  <c r="D594" i="14"/>
  <c r="W595" i="14" l="1"/>
  <c r="O595" i="14"/>
  <c r="B595" i="14"/>
  <c r="E595" i="14"/>
  <c r="V595" i="14"/>
  <c r="Q595" i="14"/>
  <c r="N595" i="14"/>
  <c r="D595" i="14"/>
  <c r="U595" i="14"/>
  <c r="H595" i="14"/>
  <c r="A595" i="14"/>
  <c r="G595" i="14"/>
  <c r="S595" i="14"/>
  <c r="T595" i="14" s="1"/>
  <c r="R595" i="14"/>
  <c r="P595" i="14"/>
  <c r="F595" i="14"/>
  <c r="C595" i="14" s="1"/>
  <c r="I595" i="14"/>
  <c r="A596" i="14" l="1"/>
  <c r="W596" i="14"/>
  <c r="E596" i="14"/>
  <c r="D596" i="14"/>
  <c r="Q596" i="14"/>
  <c r="B596" i="14"/>
  <c r="G596" i="14"/>
  <c r="O596" i="14"/>
  <c r="R596" i="14"/>
  <c r="H596" i="14"/>
  <c r="U596" i="14"/>
  <c r="I596" i="14"/>
  <c r="N596" i="14"/>
  <c r="S596" i="14"/>
  <c r="T596" i="14" s="1"/>
  <c r="V596" i="14"/>
  <c r="P596" i="14"/>
  <c r="F596" i="14"/>
  <c r="C596" i="14" s="1"/>
  <c r="N597" i="14" l="1"/>
  <c r="A597" i="14"/>
  <c r="D597" i="14"/>
  <c r="U597" i="14"/>
  <c r="R597" i="14"/>
  <c r="H597" i="14"/>
  <c r="E597" i="14"/>
  <c r="Q597" i="14"/>
  <c r="P597" i="14"/>
  <c r="G597" i="14"/>
  <c r="W597" i="14"/>
  <c r="O597" i="14"/>
  <c r="B597" i="14"/>
  <c r="S597" i="14"/>
  <c r="T597" i="14" s="1"/>
  <c r="V597" i="14"/>
  <c r="I597" i="14"/>
  <c r="F597" i="14"/>
  <c r="C597" i="14" s="1"/>
  <c r="G598" i="14" l="1"/>
  <c r="D598" i="14"/>
  <c r="U598" i="14"/>
  <c r="W598" i="14"/>
  <c r="O598" i="14"/>
  <c r="R598" i="14"/>
  <c r="A598" i="14"/>
  <c r="Q598" i="14"/>
  <c r="P598" i="14"/>
  <c r="F598" i="14"/>
  <c r="C598" i="14" s="1"/>
  <c r="B598" i="14"/>
  <c r="N598" i="14"/>
  <c r="S598" i="14"/>
  <c r="T598" i="14" s="1"/>
  <c r="I598" i="14"/>
  <c r="H598" i="14"/>
  <c r="E598" i="14"/>
  <c r="V598" i="14"/>
  <c r="S599" i="14" l="1"/>
  <c r="T599" i="14" s="1"/>
  <c r="P599" i="14"/>
  <c r="I599" i="14"/>
  <c r="A599" i="14"/>
  <c r="E599" i="14"/>
  <c r="F599" i="14"/>
  <c r="C599" i="14" s="1"/>
  <c r="D599" i="14"/>
  <c r="R599" i="14"/>
  <c r="H599" i="14"/>
  <c r="B599" i="14"/>
  <c r="N599" i="14"/>
  <c r="W599" i="14"/>
  <c r="V599" i="14"/>
  <c r="O599" i="14"/>
  <c r="G599" i="14"/>
  <c r="U599" i="14"/>
  <c r="Q599" i="14"/>
  <c r="E600" i="14" l="1"/>
  <c r="S600" i="14"/>
  <c r="T600" i="14" s="1"/>
  <c r="V600" i="14"/>
  <c r="I600" i="14"/>
  <c r="A600" i="14"/>
  <c r="U600" i="14"/>
  <c r="F600" i="14"/>
  <c r="C600" i="14" s="1"/>
  <c r="G600" i="14"/>
  <c r="D600" i="14"/>
  <c r="N600" i="14"/>
  <c r="H600" i="14"/>
  <c r="P600" i="14"/>
  <c r="Q600" i="14"/>
  <c r="W600" i="14"/>
  <c r="O600" i="14"/>
  <c r="R600" i="14"/>
  <c r="B600" i="14"/>
  <c r="R601" i="14" l="1"/>
  <c r="E601" i="14"/>
  <c r="V601" i="14"/>
  <c r="G601" i="14"/>
  <c r="P601" i="14"/>
  <c r="B601" i="14"/>
  <c r="H601" i="14"/>
  <c r="W601" i="14"/>
  <c r="Q601" i="14"/>
  <c r="N601" i="14"/>
  <c r="S601" i="14"/>
  <c r="T601" i="14" s="1"/>
  <c r="U601" i="14"/>
  <c r="I601" i="14"/>
  <c r="D601" i="14"/>
  <c r="F601" i="14"/>
  <c r="C601" i="14" s="1"/>
  <c r="A601" i="14"/>
  <c r="O601" i="14"/>
  <c r="H602" i="14" l="1"/>
  <c r="Q602" i="14"/>
  <c r="S602" i="14"/>
  <c r="T602" i="14" s="1"/>
  <c r="V602" i="14"/>
  <c r="I602" i="14"/>
  <c r="E602" i="14"/>
  <c r="G602" i="14"/>
  <c r="W602" i="14"/>
  <c r="O602" i="14"/>
  <c r="F602" i="14"/>
  <c r="C602" i="14" s="1"/>
  <c r="B602" i="14"/>
  <c r="N602" i="14"/>
  <c r="D602" i="14"/>
  <c r="P602" i="14"/>
  <c r="A602" i="14"/>
  <c r="U602" i="14"/>
  <c r="R602" i="14"/>
  <c r="W603" i="14" l="1"/>
  <c r="O603" i="14"/>
  <c r="B603" i="14"/>
  <c r="E603" i="14"/>
  <c r="V603" i="14"/>
  <c r="N603" i="14"/>
  <c r="G603" i="14"/>
  <c r="S603" i="14"/>
  <c r="T603" i="14" s="1"/>
  <c r="U603" i="14"/>
  <c r="P603" i="14"/>
  <c r="Q603" i="14"/>
  <c r="F603" i="14"/>
  <c r="C603" i="14" s="1"/>
  <c r="I603" i="14"/>
  <c r="H603" i="14"/>
  <c r="A603" i="14"/>
  <c r="D603" i="14"/>
  <c r="R603" i="14"/>
  <c r="A604" i="14" l="1"/>
  <c r="W604" i="14"/>
  <c r="O604" i="14"/>
  <c r="D604" i="14"/>
  <c r="U604" i="14"/>
  <c r="E604" i="14"/>
  <c r="H604" i="14"/>
  <c r="N604" i="14"/>
  <c r="R604" i="14"/>
  <c r="B604" i="14"/>
  <c r="V604" i="14"/>
  <c r="P604" i="14"/>
  <c r="Q604" i="14"/>
  <c r="G604" i="14"/>
  <c r="S604" i="14"/>
  <c r="T604" i="14" s="1"/>
  <c r="I604" i="14"/>
  <c r="F604" i="14"/>
  <c r="C604" i="14" s="1"/>
  <c r="N605" i="14" l="1"/>
  <c r="A605" i="14"/>
  <c r="R605" i="14"/>
  <c r="Q605" i="14"/>
  <c r="B605" i="14"/>
  <c r="E605" i="14"/>
  <c r="G605" i="14"/>
  <c r="D605" i="14"/>
  <c r="W605" i="14"/>
  <c r="I605" i="14"/>
  <c r="U605" i="14"/>
  <c r="H605" i="14"/>
  <c r="S605" i="14"/>
  <c r="T605" i="14" s="1"/>
  <c r="V605" i="14"/>
  <c r="O605" i="14"/>
  <c r="P605" i="14"/>
  <c r="F605" i="14"/>
  <c r="C605" i="14" s="1"/>
  <c r="G606" i="14" l="1"/>
  <c r="D606" i="14"/>
  <c r="P606" i="14"/>
  <c r="U606" i="14"/>
  <c r="F606" i="14"/>
  <c r="C606" i="14" s="1"/>
  <c r="W606" i="14"/>
  <c r="E606" i="14"/>
  <c r="V606" i="14"/>
  <c r="S606" i="14"/>
  <c r="T606" i="14" s="1"/>
  <c r="I606" i="14"/>
  <c r="H606" i="14"/>
  <c r="O606" i="14"/>
  <c r="R606" i="14"/>
  <c r="B606" i="14"/>
  <c r="Q606" i="14"/>
  <c r="A606" i="14"/>
  <c r="N606" i="14"/>
  <c r="S607" i="14" l="1"/>
  <c r="T607" i="14" s="1"/>
  <c r="P607" i="14"/>
  <c r="I607" i="14"/>
  <c r="F607" i="14"/>
  <c r="C607" i="14" s="1"/>
  <c r="A607" i="14"/>
  <c r="E607" i="14"/>
  <c r="R607" i="14"/>
  <c r="D607" i="14"/>
  <c r="Q607" i="14"/>
  <c r="N607" i="14"/>
  <c r="U607" i="14"/>
  <c r="W607" i="14"/>
  <c r="V607" i="14"/>
  <c r="H607" i="14"/>
  <c r="O607" i="14"/>
  <c r="B607" i="14"/>
  <c r="G607" i="14"/>
  <c r="E608" i="14" l="1"/>
  <c r="S608" i="14"/>
  <c r="T608" i="14" s="1"/>
  <c r="V608" i="14"/>
  <c r="I608" i="14"/>
  <c r="H608" i="14"/>
  <c r="U608" i="14"/>
  <c r="O608" i="14"/>
  <c r="A608" i="14"/>
  <c r="D608" i="14"/>
  <c r="P608" i="14"/>
  <c r="F608" i="14"/>
  <c r="G608" i="14"/>
  <c r="W608" i="14"/>
  <c r="N608" i="14"/>
  <c r="B608" i="14"/>
  <c r="Q608" i="14"/>
  <c r="R608" i="14"/>
  <c r="C608" i="14"/>
  <c r="R609" i="14" l="1"/>
  <c r="E609" i="14"/>
  <c r="H609" i="14"/>
  <c r="V609" i="14"/>
  <c r="Q609" i="14"/>
  <c r="N609" i="14"/>
  <c r="B609" i="14"/>
  <c r="G609" i="14"/>
  <c r="S609" i="14"/>
  <c r="T609" i="14" s="1"/>
  <c r="P609" i="14"/>
  <c r="F609" i="14"/>
  <c r="W609" i="14"/>
  <c r="C609" i="14"/>
  <c r="D609" i="14"/>
  <c r="U609" i="14"/>
  <c r="I609" i="14"/>
  <c r="O609" i="14"/>
  <c r="A609" i="14"/>
  <c r="H610" i="14" l="1"/>
  <c r="Q610" i="14"/>
  <c r="G610" i="14"/>
  <c r="E610" i="14"/>
  <c r="B610" i="14"/>
  <c r="W610" i="14"/>
  <c r="V610" i="14"/>
  <c r="P610" i="14"/>
  <c r="A610" i="14"/>
  <c r="S610" i="14"/>
  <c r="T610" i="14" s="1"/>
  <c r="I610" i="14"/>
  <c r="N610" i="14"/>
  <c r="O610" i="14"/>
  <c r="F610" i="14"/>
  <c r="C610" i="14" s="1"/>
  <c r="U610" i="14"/>
  <c r="R610" i="14"/>
  <c r="D610" i="14"/>
  <c r="W611" i="14" l="1"/>
  <c r="O611" i="14"/>
  <c r="B611" i="14"/>
  <c r="E611" i="14"/>
  <c r="H611" i="14"/>
  <c r="Q611" i="14"/>
  <c r="A611" i="14"/>
  <c r="V611" i="14"/>
  <c r="U611" i="14"/>
  <c r="F611" i="14"/>
  <c r="C611" i="14" s="1"/>
  <c r="N611" i="14"/>
  <c r="G611" i="14"/>
  <c r="D611" i="14"/>
  <c r="P611" i="14"/>
  <c r="S611" i="14"/>
  <c r="T611" i="14" s="1"/>
  <c r="R611" i="14"/>
  <c r="I611" i="14"/>
  <c r="A612" i="14" l="1"/>
  <c r="W612" i="14"/>
  <c r="V612" i="14"/>
  <c r="U612" i="14"/>
  <c r="O612" i="14"/>
  <c r="R612" i="14"/>
  <c r="E612" i="14"/>
  <c r="G612" i="14"/>
  <c r="P612" i="14"/>
  <c r="I612" i="14"/>
  <c r="N612" i="14"/>
  <c r="H612" i="14"/>
  <c r="Q612" i="14"/>
  <c r="F612" i="14"/>
  <c r="C612" i="14" s="1"/>
  <c r="D612" i="14"/>
  <c r="B612" i="14"/>
  <c r="S612" i="14"/>
  <c r="T612" i="14" s="1"/>
  <c r="N613" i="14" l="1"/>
  <c r="A613" i="14"/>
  <c r="D613" i="14"/>
  <c r="U613" i="14"/>
  <c r="H613" i="14"/>
  <c r="Q613" i="14"/>
  <c r="O613" i="14"/>
  <c r="P613" i="14"/>
  <c r="R613" i="14"/>
  <c r="W613" i="14"/>
  <c r="S613" i="14"/>
  <c r="T613" i="14" s="1"/>
  <c r="I613" i="14"/>
  <c r="G613" i="14"/>
  <c r="V613" i="14"/>
  <c r="B613" i="14"/>
  <c r="E613" i="14"/>
  <c r="F613" i="14"/>
  <c r="C613" i="14" s="1"/>
  <c r="G614" i="14" l="1"/>
  <c r="D614" i="14"/>
  <c r="U614" i="14"/>
  <c r="F614" i="14"/>
  <c r="C614" i="14" s="1"/>
  <c r="R614" i="14"/>
  <c r="V614" i="14"/>
  <c r="A614" i="14"/>
  <c r="P614" i="14"/>
  <c r="W614" i="14"/>
  <c r="O614" i="14"/>
  <c r="E614" i="14"/>
  <c r="N614" i="14"/>
  <c r="S614" i="14"/>
  <c r="T614" i="14" s="1"/>
  <c r="I614" i="14"/>
  <c r="H614" i="14"/>
  <c r="B614" i="14"/>
  <c r="Q614" i="14"/>
  <c r="S615" i="14" l="1"/>
  <c r="T615" i="14" s="1"/>
  <c r="P615" i="14"/>
  <c r="I615" i="14"/>
  <c r="F615" i="14"/>
  <c r="U615" i="14"/>
  <c r="E615" i="14"/>
  <c r="Q615" i="14"/>
  <c r="G615" i="14"/>
  <c r="A615" i="14"/>
  <c r="H615" i="14"/>
  <c r="O615" i="14"/>
  <c r="B615" i="14"/>
  <c r="D615" i="14"/>
  <c r="W615" i="14"/>
  <c r="C615" i="14"/>
  <c r="R615" i="14"/>
  <c r="V615" i="14"/>
  <c r="N615" i="14"/>
  <c r="E616" i="14" l="1"/>
  <c r="S616" i="14"/>
  <c r="T616" i="14" s="1"/>
  <c r="V616" i="14"/>
  <c r="I616" i="14"/>
  <c r="D616" i="14"/>
  <c r="P616" i="14"/>
  <c r="F616" i="14"/>
  <c r="C616" i="14" s="1"/>
  <c r="G616" i="14"/>
  <c r="R616" i="14"/>
  <c r="Q616" i="14"/>
  <c r="A616" i="14"/>
  <c r="H616" i="14"/>
  <c r="N616" i="14"/>
  <c r="U616" i="14"/>
  <c r="B616" i="14"/>
  <c r="W616" i="14"/>
  <c r="O616" i="14"/>
  <c r="R617" i="14" l="1"/>
  <c r="E617" i="14"/>
  <c r="G617" i="14"/>
  <c r="D617" i="14"/>
  <c r="U617" i="14"/>
  <c r="I617" i="14"/>
  <c r="W617" i="14"/>
  <c r="H617" i="14"/>
  <c r="V617" i="14"/>
  <c r="Q617" i="14"/>
  <c r="N617" i="14"/>
  <c r="P617" i="14"/>
  <c r="F617" i="14"/>
  <c r="A617" i="14"/>
  <c r="B617" i="14"/>
  <c r="S617" i="14"/>
  <c r="T617" i="14" s="1"/>
  <c r="C617" i="14"/>
  <c r="O617" i="14"/>
  <c r="H618" i="14" l="1"/>
  <c r="G618" i="14"/>
  <c r="S618" i="14"/>
  <c r="T618" i="14" s="1"/>
  <c r="W618" i="14"/>
  <c r="Q618" i="14"/>
  <c r="B618" i="14"/>
  <c r="V618" i="14"/>
  <c r="I618" i="14"/>
  <c r="P618" i="14"/>
  <c r="A618" i="14"/>
  <c r="U618" i="14"/>
  <c r="R618" i="14"/>
  <c r="N618" i="14"/>
  <c r="O618" i="14"/>
  <c r="F618" i="14"/>
  <c r="C618" i="14" s="1"/>
  <c r="D618" i="14"/>
  <c r="E618" i="14"/>
  <c r="W619" i="14" l="1"/>
  <c r="V619" i="14"/>
  <c r="Q619" i="14"/>
  <c r="A619" i="14"/>
  <c r="G619" i="14"/>
  <c r="S619" i="14"/>
  <c r="T619" i="14" s="1"/>
  <c r="O619" i="14"/>
  <c r="B619" i="14"/>
  <c r="E619" i="14"/>
  <c r="D619" i="14"/>
  <c r="U619" i="14"/>
  <c r="R619" i="14"/>
  <c r="H619" i="14"/>
  <c r="F619" i="14"/>
  <c r="C619" i="14" s="1"/>
  <c r="N619" i="14"/>
  <c r="P619" i="14"/>
  <c r="I619" i="14"/>
  <c r="A620" i="14" l="1"/>
  <c r="W620" i="14"/>
  <c r="R620" i="14"/>
  <c r="H620" i="14"/>
  <c r="Q620" i="14"/>
  <c r="G620" i="14"/>
  <c r="O620" i="14"/>
  <c r="D620" i="14"/>
  <c r="F620" i="14"/>
  <c r="C620" i="14" s="1"/>
  <c r="E620" i="14"/>
  <c r="I620" i="14"/>
  <c r="P620" i="14"/>
  <c r="B620" i="14"/>
  <c r="V620" i="14"/>
  <c r="S620" i="14"/>
  <c r="T620" i="14" s="1"/>
  <c r="U620" i="14"/>
  <c r="N620" i="14"/>
  <c r="N621" i="14" l="1"/>
  <c r="A621" i="14"/>
  <c r="D621" i="14"/>
  <c r="R621" i="14"/>
  <c r="H621" i="14"/>
  <c r="F621" i="14"/>
  <c r="C621" i="14" s="1"/>
  <c r="U621" i="14"/>
  <c r="P621" i="14"/>
  <c r="G621" i="14"/>
  <c r="W621" i="14"/>
  <c r="Q621" i="14"/>
  <c r="O621" i="14"/>
  <c r="B621" i="14"/>
  <c r="E621" i="14"/>
  <c r="S621" i="14"/>
  <c r="T621" i="14" s="1"/>
  <c r="V621" i="14"/>
  <c r="I621" i="14"/>
  <c r="G622" i="14" l="1"/>
  <c r="D622" i="14"/>
  <c r="U622" i="14"/>
  <c r="S622" i="14"/>
  <c r="T622" i="14" s="1"/>
  <c r="R622" i="14"/>
  <c r="E622" i="14"/>
  <c r="H622" i="14"/>
  <c r="P622" i="14"/>
  <c r="V622" i="14"/>
  <c r="F622" i="14"/>
  <c r="C622" i="14" s="1"/>
  <c r="W622" i="14"/>
  <c r="O622" i="14"/>
  <c r="I622" i="14"/>
  <c r="B622" i="14"/>
  <c r="Q622" i="14"/>
  <c r="A622" i="14"/>
  <c r="N622" i="14"/>
  <c r="S623" i="14" l="1"/>
  <c r="T623" i="14" s="1"/>
  <c r="P623" i="14"/>
  <c r="I623" i="14"/>
  <c r="F623" i="14"/>
  <c r="O623" i="14"/>
  <c r="B623" i="14"/>
  <c r="N623" i="14"/>
  <c r="E623" i="14"/>
  <c r="C623" i="14"/>
  <c r="A623" i="14"/>
  <c r="D623" i="14"/>
  <c r="U623" i="14"/>
  <c r="G623" i="14"/>
  <c r="R623" i="14"/>
  <c r="H623" i="14"/>
  <c r="W623" i="14"/>
  <c r="V623" i="14"/>
  <c r="Q623" i="14"/>
  <c r="E624" i="14" l="1"/>
  <c r="S624" i="14"/>
  <c r="T624" i="14" s="1"/>
  <c r="V624" i="14"/>
  <c r="Q624" i="14"/>
  <c r="I624" i="14"/>
  <c r="N624" i="14"/>
  <c r="A624" i="14"/>
  <c r="D624" i="14"/>
  <c r="H624" i="14"/>
  <c r="P624" i="14"/>
  <c r="U624" i="14"/>
  <c r="F624" i="14"/>
  <c r="C624" i="14" s="1"/>
  <c r="G624" i="14"/>
  <c r="R624" i="14"/>
  <c r="B624" i="14"/>
  <c r="O624" i="14"/>
  <c r="W624" i="14"/>
  <c r="R625" i="14" l="1"/>
  <c r="E625" i="14"/>
  <c r="N625" i="14"/>
  <c r="D625" i="14"/>
  <c r="S625" i="14"/>
  <c r="T625" i="14" s="1"/>
  <c r="P625" i="14"/>
  <c r="O625" i="14"/>
  <c r="H625" i="14"/>
  <c r="V625" i="14"/>
  <c r="Q625" i="14"/>
  <c r="G625" i="14"/>
  <c r="W625" i="14"/>
  <c r="B625" i="14"/>
  <c r="U625" i="14"/>
  <c r="I625" i="14"/>
  <c r="F625" i="14"/>
  <c r="C625" i="14" s="1"/>
  <c r="A625" i="14"/>
  <c r="H626" i="14" l="1"/>
  <c r="Q626" i="14"/>
  <c r="G626" i="14"/>
  <c r="W626" i="14"/>
  <c r="I626" i="14"/>
  <c r="B626" i="14"/>
  <c r="S626" i="14"/>
  <c r="T626" i="14" s="1"/>
  <c r="V626" i="14"/>
  <c r="A626" i="14"/>
  <c r="P626" i="14"/>
  <c r="N626" i="14"/>
  <c r="D626" i="14"/>
  <c r="O626" i="14"/>
  <c r="F626" i="14"/>
  <c r="C626" i="14" s="1"/>
  <c r="R626" i="14"/>
  <c r="U626" i="14"/>
  <c r="E626" i="14"/>
  <c r="W627" i="14" l="1"/>
  <c r="O627" i="14"/>
  <c r="B627" i="14"/>
  <c r="E627" i="14"/>
  <c r="V627" i="14"/>
  <c r="Q627" i="14"/>
  <c r="S627" i="14"/>
  <c r="T627" i="14" s="1"/>
  <c r="R627" i="14"/>
  <c r="A627" i="14"/>
  <c r="D627" i="14"/>
  <c r="P627" i="14"/>
  <c r="F627" i="14"/>
  <c r="C627" i="14" s="1"/>
  <c r="H627" i="14"/>
  <c r="N627" i="14"/>
  <c r="G627" i="14"/>
  <c r="U627" i="14"/>
  <c r="I627" i="14"/>
  <c r="A628" i="14" l="1"/>
  <c r="W628" i="14"/>
  <c r="O628" i="14"/>
  <c r="R628" i="14"/>
  <c r="B628" i="14"/>
  <c r="F628" i="14"/>
  <c r="C628" i="14" s="1"/>
  <c r="E628" i="14"/>
  <c r="V628" i="14"/>
  <c r="N628" i="14"/>
  <c r="H628" i="14"/>
  <c r="D628" i="14"/>
  <c r="Q628" i="14"/>
  <c r="G628" i="14"/>
  <c r="I628" i="14"/>
  <c r="S628" i="14"/>
  <c r="T628" i="14" s="1"/>
  <c r="P628" i="14"/>
  <c r="U628" i="14"/>
  <c r="N629" i="14" l="1"/>
  <c r="A629" i="14"/>
  <c r="R629" i="14"/>
  <c r="W629" i="14"/>
  <c r="D629" i="14"/>
  <c r="U629" i="14"/>
  <c r="G629" i="14"/>
  <c r="V629" i="14"/>
  <c r="H629" i="14"/>
  <c r="Q629" i="14"/>
  <c r="O629" i="14"/>
  <c r="P629" i="14"/>
  <c r="E629" i="14"/>
  <c r="I629" i="14"/>
  <c r="B629" i="14"/>
  <c r="S629" i="14"/>
  <c r="T629" i="14" s="1"/>
  <c r="F629" i="14"/>
  <c r="C629" i="14" s="1"/>
  <c r="G630" i="14" l="1"/>
  <c r="D630" i="14"/>
  <c r="U630" i="14"/>
  <c r="O630" i="14"/>
  <c r="E630" i="14"/>
  <c r="V630" i="14"/>
  <c r="P630" i="14"/>
  <c r="I630" i="14"/>
  <c r="A630" i="14"/>
  <c r="N630" i="14"/>
  <c r="F630" i="14"/>
  <c r="C630" i="14" s="1"/>
  <c r="W630" i="14"/>
  <c r="S630" i="14"/>
  <c r="T630" i="14" s="1"/>
  <c r="R630" i="14"/>
  <c r="H630" i="14"/>
  <c r="Q630" i="14"/>
  <c r="B630" i="14"/>
  <c r="D631" i="14" l="1"/>
  <c r="R631" i="14"/>
  <c r="W631" i="14"/>
  <c r="O631" i="14"/>
  <c r="A631" i="14"/>
  <c r="U631" i="14"/>
  <c r="H631" i="14"/>
  <c r="V631" i="14"/>
  <c r="Q631" i="14"/>
  <c r="F631" i="14"/>
  <c r="C631" i="14" s="1"/>
  <c r="E631" i="14"/>
  <c r="B631" i="14"/>
  <c r="G631" i="14"/>
  <c r="N631" i="14"/>
  <c r="S631" i="14"/>
  <c r="T631" i="14" s="1"/>
  <c r="P631" i="14"/>
  <c r="I631" i="14"/>
  <c r="E632" i="14" l="1"/>
  <c r="S632" i="14"/>
  <c r="T632" i="14" s="1"/>
  <c r="V632" i="14"/>
  <c r="I632" i="14"/>
  <c r="P632" i="14"/>
  <c r="A632" i="14"/>
  <c r="H632" i="14"/>
  <c r="B632" i="14"/>
  <c r="N632" i="14"/>
  <c r="D632" i="14"/>
  <c r="U632" i="14"/>
  <c r="F632" i="14"/>
  <c r="C632" i="14" s="1"/>
  <c r="W632" i="14"/>
  <c r="O632" i="14"/>
  <c r="G632" i="14"/>
  <c r="R632" i="14"/>
  <c r="Q632" i="14"/>
  <c r="R633" i="14" l="1"/>
  <c r="E633" i="14"/>
  <c r="Q633" i="14"/>
  <c r="U633" i="14"/>
  <c r="F633" i="14"/>
  <c r="H633" i="14"/>
  <c r="V633" i="14"/>
  <c r="D633" i="14"/>
  <c r="S633" i="14"/>
  <c r="T633" i="14" s="1"/>
  <c r="O633" i="14"/>
  <c r="N633" i="14"/>
  <c r="G633" i="14"/>
  <c r="C633" i="14"/>
  <c r="B633" i="14"/>
  <c r="P633" i="14"/>
  <c r="I633" i="14"/>
  <c r="W633" i="14"/>
  <c r="A633" i="14"/>
  <c r="H634" i="14" l="1"/>
  <c r="Q634" i="14"/>
  <c r="B634" i="14"/>
  <c r="G634" i="14"/>
  <c r="P634" i="14"/>
  <c r="S634" i="14"/>
  <c r="T634" i="14" s="1"/>
  <c r="V634" i="14"/>
  <c r="I634" i="14"/>
  <c r="N634" i="14"/>
  <c r="O634" i="14"/>
  <c r="D634" i="14"/>
  <c r="F634" i="14"/>
  <c r="C634" i="14" s="1"/>
  <c r="R634" i="14"/>
  <c r="W634" i="14"/>
  <c r="E634" i="14"/>
  <c r="A634" i="14"/>
  <c r="U634" i="14"/>
  <c r="W635" i="14" l="1"/>
  <c r="O635" i="14"/>
  <c r="B635" i="14"/>
  <c r="V635" i="14"/>
  <c r="Q635" i="14"/>
  <c r="E635" i="14"/>
  <c r="N635" i="14"/>
  <c r="G635" i="14"/>
  <c r="S635" i="14"/>
  <c r="T635" i="14" s="1"/>
  <c r="R635" i="14"/>
  <c r="H635" i="14"/>
  <c r="P635" i="14"/>
  <c r="F635" i="14"/>
  <c r="C635" i="14" s="1"/>
  <c r="A635" i="14"/>
  <c r="D635" i="14"/>
  <c r="U635" i="14"/>
  <c r="I635" i="14"/>
  <c r="A636" i="14" l="1"/>
  <c r="W636" i="14"/>
  <c r="E636" i="14"/>
  <c r="H636" i="14"/>
  <c r="D636" i="14"/>
  <c r="S636" i="14"/>
  <c r="T636" i="14" s="1"/>
  <c r="I636" i="14"/>
  <c r="F636" i="14"/>
  <c r="C636" i="14" s="1"/>
  <c r="O636" i="14"/>
  <c r="R636" i="14"/>
  <c r="B636" i="14"/>
  <c r="Q636" i="14"/>
  <c r="G636" i="14"/>
  <c r="V636" i="14"/>
  <c r="P636" i="14"/>
  <c r="U636" i="14"/>
  <c r="N636" i="14"/>
  <c r="N637" i="14" l="1"/>
  <c r="A637" i="14"/>
  <c r="U637" i="14"/>
  <c r="O637" i="14"/>
  <c r="D637" i="14"/>
  <c r="R637" i="14"/>
  <c r="V637" i="14"/>
  <c r="H637" i="14"/>
  <c r="W637" i="14"/>
  <c r="Q637" i="14"/>
  <c r="B637" i="14"/>
  <c r="P637" i="14"/>
  <c r="E637" i="14"/>
  <c r="G637" i="14"/>
  <c r="I637" i="14"/>
  <c r="F637" i="14"/>
  <c r="C637" i="14" s="1"/>
  <c r="S637" i="14"/>
  <c r="T637" i="14" s="1"/>
  <c r="G638" i="14" l="1"/>
  <c r="D638" i="14"/>
  <c r="P638" i="14"/>
  <c r="U638" i="14"/>
  <c r="F638" i="14"/>
  <c r="C638" i="14" s="1"/>
  <c r="R638" i="14"/>
  <c r="V638" i="14"/>
  <c r="Q638" i="14"/>
  <c r="A638" i="14"/>
  <c r="W638" i="14"/>
  <c r="O638" i="14"/>
  <c r="H638" i="14"/>
  <c r="S638" i="14"/>
  <c r="T638" i="14" s="1"/>
  <c r="E638" i="14"/>
  <c r="I638" i="14"/>
  <c r="B638" i="14"/>
  <c r="N638" i="14"/>
  <c r="S639" i="14" l="1"/>
  <c r="T639" i="14" s="1"/>
  <c r="P639" i="14"/>
  <c r="I639" i="14"/>
  <c r="F639" i="14"/>
  <c r="D639" i="14"/>
  <c r="R639" i="14"/>
  <c r="B639" i="14"/>
  <c r="N639" i="14"/>
  <c r="W639" i="14"/>
  <c r="H639" i="14"/>
  <c r="A639" i="14"/>
  <c r="E639" i="14"/>
  <c r="Q639" i="14"/>
  <c r="U639" i="14"/>
  <c r="C639" i="14"/>
  <c r="V639" i="14"/>
  <c r="O639" i="14"/>
  <c r="G639" i="14"/>
  <c r="E640" i="14" l="1"/>
  <c r="S640" i="14"/>
  <c r="T640" i="14" s="1"/>
  <c r="V640" i="14"/>
  <c r="I640" i="14"/>
  <c r="H640" i="14"/>
  <c r="P640" i="14"/>
  <c r="A640" i="14"/>
  <c r="F640" i="14"/>
  <c r="G640" i="14"/>
  <c r="N640" i="14"/>
  <c r="D640" i="14"/>
  <c r="Q640" i="14"/>
  <c r="U640" i="14"/>
  <c r="C640" i="14"/>
  <c r="W640" i="14"/>
  <c r="O640" i="14"/>
  <c r="R640" i="14"/>
  <c r="B640" i="14"/>
  <c r="R641" i="14" l="1"/>
  <c r="E641" i="14"/>
  <c r="H641" i="14"/>
  <c r="V641" i="14"/>
  <c r="D641" i="14"/>
  <c r="P641" i="14"/>
  <c r="O641" i="14"/>
  <c r="G641" i="14"/>
  <c r="S641" i="14"/>
  <c r="T641" i="14" s="1"/>
  <c r="U641" i="14"/>
  <c r="I641" i="14"/>
  <c r="F641" i="14"/>
  <c r="C641" i="14" s="1"/>
  <c r="Q641" i="14"/>
  <c r="N641" i="14"/>
  <c r="A641" i="14"/>
  <c r="B641" i="14"/>
  <c r="W641" i="14"/>
  <c r="H642" i="14" l="1"/>
  <c r="Q642" i="14"/>
  <c r="B642" i="14"/>
  <c r="G642" i="14"/>
  <c r="P642" i="14"/>
  <c r="A642" i="14"/>
  <c r="D642" i="14"/>
  <c r="W642" i="14"/>
  <c r="F642" i="14"/>
  <c r="C642" i="14" s="1"/>
  <c r="E642" i="14"/>
  <c r="S642" i="14"/>
  <c r="T642" i="14" s="1"/>
  <c r="I642" i="14"/>
  <c r="V642" i="14"/>
  <c r="O642" i="14"/>
  <c r="N642" i="14"/>
  <c r="R642" i="14"/>
  <c r="U642" i="14"/>
  <c r="W643" i="14" l="1"/>
  <c r="O643" i="14"/>
  <c r="B643" i="14"/>
  <c r="P643" i="14"/>
  <c r="F643" i="14"/>
  <c r="C643" i="14" s="1"/>
  <c r="I643" i="14"/>
  <c r="V643" i="14"/>
  <c r="N643" i="14"/>
  <c r="G643" i="14"/>
  <c r="D643" i="14"/>
  <c r="E643" i="14"/>
  <c r="H643" i="14"/>
  <c r="Q643" i="14"/>
  <c r="A643" i="14"/>
  <c r="S643" i="14"/>
  <c r="T643" i="14" s="1"/>
  <c r="U643" i="14"/>
  <c r="R643" i="14"/>
  <c r="A644" i="14" l="1"/>
  <c r="W644" i="14"/>
  <c r="O644" i="14"/>
  <c r="R644" i="14"/>
  <c r="E644" i="14"/>
  <c r="H644" i="14"/>
  <c r="B644" i="14"/>
  <c r="G644" i="14"/>
  <c r="U644" i="14"/>
  <c r="D644" i="14"/>
  <c r="Q644" i="14"/>
  <c r="V644" i="14"/>
  <c r="P644" i="14"/>
  <c r="N644" i="14"/>
  <c r="F644" i="14"/>
  <c r="C644" i="14" s="1"/>
  <c r="S644" i="14"/>
  <c r="T644" i="14" s="1"/>
  <c r="I644" i="14"/>
  <c r="N645" i="14" l="1"/>
  <c r="A645" i="14"/>
  <c r="U645" i="14"/>
  <c r="R645" i="14"/>
  <c r="S645" i="14"/>
  <c r="T645" i="14" s="1"/>
  <c r="D645" i="14"/>
  <c r="H645" i="14"/>
  <c r="W645" i="14"/>
  <c r="Q645" i="14"/>
  <c r="O645" i="14"/>
  <c r="E645" i="14"/>
  <c r="G645" i="14"/>
  <c r="F645" i="14"/>
  <c r="C645" i="14" s="1"/>
  <c r="B645" i="14"/>
  <c r="P645" i="14"/>
  <c r="V645" i="14"/>
  <c r="I645" i="14"/>
  <c r="G646" i="14" l="1"/>
  <c r="D646" i="14"/>
  <c r="P646" i="14"/>
  <c r="U646" i="14"/>
  <c r="O646" i="14"/>
  <c r="F646" i="14"/>
  <c r="C646" i="14" s="1"/>
  <c r="R646" i="14"/>
  <c r="W646" i="14"/>
  <c r="H646" i="14"/>
  <c r="S646" i="14"/>
  <c r="T646" i="14" s="1"/>
  <c r="E646" i="14"/>
  <c r="I646" i="14"/>
  <c r="V646" i="14"/>
  <c r="Q646" i="14"/>
  <c r="A646" i="14"/>
  <c r="B646" i="14"/>
  <c r="N646" i="14"/>
  <c r="S647" i="14" l="1"/>
  <c r="T647" i="14" s="1"/>
  <c r="P647" i="14"/>
  <c r="I647" i="14"/>
  <c r="F647" i="14"/>
  <c r="C647" i="14" s="1"/>
  <c r="D647" i="14"/>
  <c r="R647" i="14"/>
  <c r="H647" i="14"/>
  <c r="V647" i="14"/>
  <c r="B647" i="14"/>
  <c r="W647" i="14"/>
  <c r="N647" i="14"/>
  <c r="A647" i="14"/>
  <c r="E647" i="14"/>
  <c r="O647" i="14"/>
  <c r="G647" i="14"/>
  <c r="Q647" i="14"/>
  <c r="U647" i="14"/>
  <c r="E648" i="14" l="1"/>
  <c r="S648" i="14"/>
  <c r="T648" i="14" s="1"/>
  <c r="V648" i="14"/>
  <c r="I648" i="14"/>
  <c r="O648" i="14"/>
  <c r="A648" i="14"/>
  <c r="H648" i="14"/>
  <c r="F648" i="14"/>
  <c r="G648" i="14"/>
  <c r="B648" i="14"/>
  <c r="N648" i="14"/>
  <c r="D648" i="14"/>
  <c r="U648" i="14"/>
  <c r="Q648" i="14"/>
  <c r="P648" i="14"/>
  <c r="C648" i="14"/>
  <c r="W648" i="14"/>
  <c r="R648" i="14"/>
  <c r="D649" i="14" l="1"/>
  <c r="G649" i="14"/>
  <c r="Q649" i="14"/>
  <c r="W649" i="14"/>
  <c r="N649" i="14"/>
  <c r="R649" i="14"/>
  <c r="A649" i="14"/>
  <c r="F649" i="14"/>
  <c r="U649" i="14"/>
  <c r="V649" i="14"/>
  <c r="S649" i="14"/>
  <c r="T649" i="14" s="1"/>
  <c r="E649" i="14"/>
  <c r="O649" i="14"/>
  <c r="I649" i="14"/>
  <c r="P649" i="14"/>
  <c r="C649" i="14"/>
  <c r="H649" i="14"/>
  <c r="B649" i="14"/>
  <c r="G650" i="14" l="1"/>
  <c r="S650" i="14"/>
  <c r="T650" i="14" s="1"/>
  <c r="W650" i="14"/>
  <c r="E650" i="14"/>
  <c r="O650" i="14"/>
  <c r="A650" i="14"/>
  <c r="P650" i="14"/>
  <c r="V650" i="14"/>
  <c r="D650" i="14"/>
  <c r="U650" i="14"/>
  <c r="R650" i="14"/>
  <c r="H650" i="14"/>
  <c r="Q650" i="14"/>
  <c r="B650" i="14"/>
  <c r="I650" i="14"/>
  <c r="N650" i="14"/>
  <c r="F650" i="14"/>
  <c r="C650" i="14" s="1"/>
  <c r="W651" i="14" l="1"/>
  <c r="F651" i="14"/>
  <c r="C651" i="14" s="1"/>
  <c r="V651" i="14"/>
  <c r="P651" i="14"/>
  <c r="N651" i="14"/>
  <c r="U651" i="14"/>
  <c r="E651" i="14"/>
  <c r="S651" i="14"/>
  <c r="T651" i="14" s="1"/>
  <c r="G651" i="14"/>
  <c r="O651" i="14"/>
  <c r="I651" i="14"/>
  <c r="R651" i="14"/>
  <c r="A651" i="14"/>
  <c r="Q651" i="14"/>
  <c r="H651" i="14"/>
  <c r="B651" i="14"/>
  <c r="D651" i="14"/>
  <c r="E652" i="14" l="1"/>
  <c r="G652" i="14"/>
  <c r="V652" i="14"/>
  <c r="W652" i="14"/>
  <c r="O652" i="14"/>
  <c r="R652" i="14"/>
  <c r="D652" i="14"/>
  <c r="U652" i="14"/>
  <c r="Q652" i="14"/>
  <c r="P652" i="14"/>
  <c r="F652" i="14"/>
  <c r="C652" i="14" s="1"/>
  <c r="H652" i="14"/>
  <c r="S652" i="14"/>
  <c r="T652" i="14" s="1"/>
  <c r="I652" i="14"/>
  <c r="N652" i="14"/>
  <c r="B652" i="14"/>
  <c r="A652" i="14"/>
  <c r="R653" i="14" l="1"/>
  <c r="Q653" i="14"/>
  <c r="H653" i="14"/>
  <c r="E653" i="14"/>
  <c r="W653" i="14"/>
  <c r="P653" i="14"/>
  <c r="V653" i="14"/>
  <c r="D653" i="14"/>
  <c r="S653" i="14"/>
  <c r="T653" i="14" s="1"/>
  <c r="U653" i="14"/>
  <c r="I653" i="14"/>
  <c r="B653" i="14"/>
  <c r="O653" i="14"/>
  <c r="F653" i="14"/>
  <c r="C653" i="14" s="1"/>
  <c r="G653" i="14"/>
  <c r="A653" i="14"/>
  <c r="N653" i="14"/>
  <c r="R654" i="14" l="1"/>
  <c r="F654" i="14"/>
  <c r="C654" i="14" s="1"/>
  <c r="W654" i="14"/>
  <c r="I654" i="14"/>
  <c r="E654" i="14"/>
  <c r="N654" i="14"/>
  <c r="O654" i="14"/>
  <c r="S654" i="14"/>
  <c r="T654" i="14" s="1"/>
  <c r="B654" i="14"/>
  <c r="A654" i="14"/>
  <c r="Q654" i="14"/>
  <c r="V654" i="14"/>
  <c r="H654" i="14"/>
  <c r="P654" i="14"/>
  <c r="D654" i="14"/>
  <c r="G654" i="14"/>
  <c r="U654" i="14"/>
  <c r="S655" i="14" l="1"/>
  <c r="T655" i="14" s="1"/>
  <c r="R655" i="14"/>
  <c r="V655" i="14"/>
  <c r="D655" i="14"/>
  <c r="F655" i="14"/>
  <c r="W655" i="14"/>
  <c r="E655" i="14"/>
  <c r="A655" i="14"/>
  <c r="I655" i="14"/>
  <c r="P655" i="14"/>
  <c r="H655" i="14"/>
  <c r="Q655" i="14"/>
  <c r="O655" i="14"/>
  <c r="G655" i="14"/>
  <c r="N655" i="14"/>
  <c r="C655" i="14"/>
  <c r="B655" i="14"/>
  <c r="U655" i="14"/>
  <c r="A656" i="14" l="1"/>
  <c r="F656" i="14"/>
  <c r="P656" i="14"/>
  <c r="V656" i="14"/>
  <c r="U656" i="14"/>
  <c r="O656" i="14"/>
  <c r="N656" i="14"/>
  <c r="W656" i="14"/>
  <c r="E656" i="14"/>
  <c r="D656" i="14"/>
  <c r="R656" i="14"/>
  <c r="G656" i="14"/>
  <c r="Q656" i="14"/>
  <c r="H656" i="14"/>
  <c r="B656" i="14"/>
  <c r="C656" i="14"/>
  <c r="S656" i="14"/>
  <c r="T656" i="14" s="1"/>
  <c r="I656" i="14"/>
  <c r="E657" i="14" l="1"/>
  <c r="G657" i="14"/>
  <c r="S657" i="14"/>
  <c r="T657" i="14" s="1"/>
  <c r="N657" i="14"/>
  <c r="D657" i="14"/>
  <c r="Q657" i="14"/>
  <c r="U657" i="14"/>
  <c r="V657" i="14"/>
  <c r="F657" i="14"/>
  <c r="O657" i="14"/>
  <c r="C657" i="14"/>
  <c r="P657" i="14"/>
  <c r="W657" i="14"/>
  <c r="B657" i="14"/>
  <c r="I657" i="14"/>
  <c r="R657" i="14"/>
  <c r="H657" i="14"/>
  <c r="A657" i="14"/>
  <c r="H658" i="14" l="1"/>
  <c r="W658" i="14"/>
  <c r="Q658" i="14"/>
  <c r="I658" i="14"/>
  <c r="V658" i="14"/>
  <c r="P658" i="14"/>
  <c r="G658" i="14"/>
  <c r="U658" i="14"/>
  <c r="D658" i="14"/>
  <c r="O658" i="14"/>
  <c r="F658" i="14"/>
  <c r="C658" i="14" s="1"/>
  <c r="B658" i="14"/>
  <c r="E658" i="14"/>
  <c r="S658" i="14"/>
  <c r="T658" i="14" s="1"/>
  <c r="R658" i="14"/>
  <c r="A658" i="14"/>
  <c r="N658" i="14"/>
  <c r="O659" i="14" l="1"/>
  <c r="B659" i="14"/>
  <c r="A659" i="14"/>
  <c r="N659" i="14"/>
  <c r="G659" i="14"/>
  <c r="P659" i="14"/>
  <c r="R659" i="14"/>
  <c r="I659" i="14"/>
  <c r="E659" i="14"/>
  <c r="Q659" i="14"/>
  <c r="D659" i="14"/>
  <c r="S659" i="14"/>
  <c r="T659" i="14" s="1"/>
  <c r="H659" i="14"/>
  <c r="U659" i="14"/>
  <c r="W659" i="14"/>
  <c r="V659" i="14"/>
  <c r="F659" i="14"/>
  <c r="C659" i="14" s="1"/>
  <c r="F660" i="14" l="1"/>
  <c r="G660" i="14"/>
  <c r="D660" i="14"/>
  <c r="R660" i="14"/>
  <c r="S660" i="14"/>
  <c r="T660" i="14" s="1"/>
  <c r="H660" i="14"/>
  <c r="Q660" i="14"/>
  <c r="B660" i="14"/>
  <c r="W660" i="14"/>
  <c r="O660" i="14"/>
  <c r="E660" i="14"/>
  <c r="P660" i="14"/>
  <c r="C660" i="14"/>
  <c r="U660" i="14"/>
  <c r="I660" i="14"/>
  <c r="A660" i="14"/>
  <c r="N660" i="14"/>
  <c r="V660" i="14"/>
  <c r="I661" i="14" l="1"/>
  <c r="W661" i="14"/>
  <c r="H661" i="14"/>
  <c r="N661" i="14"/>
  <c r="D661" i="14"/>
  <c r="A661" i="14"/>
  <c r="G661" i="14"/>
  <c r="R661" i="14"/>
  <c r="V661" i="14"/>
  <c r="Q661" i="14"/>
  <c r="E661" i="14"/>
  <c r="U661" i="14"/>
  <c r="F661" i="14"/>
  <c r="C661" i="14" s="1"/>
  <c r="O661" i="14"/>
  <c r="P661" i="14"/>
  <c r="B661" i="14"/>
  <c r="S661" i="14"/>
  <c r="T661" i="14" s="1"/>
  <c r="D662" i="14" l="1"/>
  <c r="E662" i="14"/>
  <c r="G662" i="14"/>
  <c r="F662" i="14"/>
  <c r="C662" i="14" s="1"/>
  <c r="O662" i="14"/>
  <c r="I662" i="14"/>
  <c r="U662" i="14"/>
  <c r="R662" i="14"/>
  <c r="B662" i="14"/>
  <c r="P662" i="14"/>
  <c r="Q662" i="14"/>
  <c r="W662" i="14"/>
  <c r="A662" i="14"/>
  <c r="N662" i="14"/>
  <c r="V662" i="14"/>
  <c r="S662" i="14"/>
  <c r="T662" i="14" s="1"/>
  <c r="H662" i="14"/>
  <c r="P663" i="14" l="1"/>
  <c r="H663" i="14"/>
  <c r="F663" i="14"/>
  <c r="C663" i="14" s="1"/>
  <c r="U663" i="14"/>
  <c r="G663" i="14"/>
  <c r="S663" i="14"/>
  <c r="T663" i="14" s="1"/>
  <c r="D663" i="14"/>
  <c r="R663" i="14"/>
  <c r="E663" i="14"/>
  <c r="B663" i="14"/>
  <c r="N663" i="14"/>
  <c r="I663" i="14"/>
  <c r="V663" i="14"/>
  <c r="W663" i="14"/>
  <c r="O663" i="14"/>
  <c r="A663" i="14"/>
  <c r="Q663" i="14"/>
  <c r="B664" i="14" l="1"/>
  <c r="V664" i="14"/>
  <c r="S664" i="14"/>
  <c r="T664" i="14" s="1"/>
  <c r="F664" i="14"/>
  <c r="C664" i="14" s="1"/>
  <c r="I664" i="14"/>
  <c r="U664" i="14"/>
  <c r="Q664" i="14"/>
  <c r="A664" i="14"/>
  <c r="D664" i="14"/>
  <c r="W664" i="14"/>
  <c r="O664" i="14"/>
  <c r="R664" i="14"/>
  <c r="H664" i="14"/>
  <c r="N664" i="14"/>
  <c r="E664" i="14"/>
  <c r="P664" i="14"/>
  <c r="G664" i="14"/>
  <c r="O665" i="14" l="1"/>
  <c r="A665" i="14"/>
  <c r="Q665" i="14"/>
  <c r="P665" i="14"/>
  <c r="I665" i="14"/>
  <c r="G665" i="14"/>
  <c r="E665" i="14"/>
  <c r="V665" i="14"/>
  <c r="N665" i="14"/>
  <c r="S665" i="14"/>
  <c r="T665" i="14" s="1"/>
  <c r="R665" i="14"/>
  <c r="F665" i="14"/>
  <c r="C665" i="14" s="1"/>
  <c r="D665" i="14"/>
  <c r="U665" i="14"/>
  <c r="H665" i="14"/>
  <c r="B665" i="14"/>
  <c r="W665" i="14"/>
  <c r="H666" i="14" l="1"/>
  <c r="E666" i="14"/>
  <c r="D666" i="14"/>
  <c r="P666" i="14"/>
  <c r="O666" i="14"/>
  <c r="Q666" i="14"/>
  <c r="V666" i="14"/>
  <c r="G666" i="14"/>
  <c r="B666" i="14"/>
  <c r="A666" i="14"/>
  <c r="S666" i="14"/>
  <c r="T666" i="14" s="1"/>
  <c r="W666" i="14"/>
  <c r="U666" i="14"/>
  <c r="N666" i="14"/>
  <c r="I666" i="14"/>
  <c r="R666" i="14"/>
  <c r="F666" i="14"/>
  <c r="C666" i="14" s="1"/>
  <c r="E667" i="14" l="1"/>
  <c r="B667" i="14"/>
  <c r="I667" i="14"/>
  <c r="P667" i="14"/>
  <c r="F667" i="14"/>
  <c r="C667" i="14" s="1"/>
  <c r="G667" i="14"/>
  <c r="N667" i="14"/>
  <c r="S667" i="14"/>
  <c r="T667" i="14" s="1"/>
  <c r="Q667" i="14"/>
  <c r="O667" i="14"/>
  <c r="R667" i="14"/>
  <c r="D667" i="14"/>
  <c r="A667" i="14"/>
  <c r="W667" i="14"/>
  <c r="V667" i="14"/>
  <c r="H667" i="14"/>
  <c r="U667" i="14"/>
  <c r="F668" i="14" l="1"/>
  <c r="R668" i="14"/>
  <c r="W668" i="14"/>
  <c r="Q668" i="14"/>
  <c r="E668" i="14"/>
  <c r="G668" i="14"/>
  <c r="S668" i="14"/>
  <c r="T668" i="14" s="1"/>
  <c r="V668" i="14"/>
  <c r="I668" i="14"/>
  <c r="B668" i="14"/>
  <c r="A668" i="14"/>
  <c r="O668" i="14"/>
  <c r="H668" i="14"/>
  <c r="D668" i="14"/>
  <c r="P668" i="14"/>
  <c r="N668" i="14"/>
  <c r="C668" i="14"/>
  <c r="U668" i="14"/>
  <c r="I669" i="14" l="1"/>
  <c r="W669" i="14"/>
  <c r="U669" i="14"/>
  <c r="R669" i="14"/>
  <c r="H669" i="14"/>
  <c r="Q669" i="14"/>
  <c r="A669" i="14"/>
  <c r="E669" i="14"/>
  <c r="V669" i="14"/>
  <c r="B669" i="14"/>
  <c r="D669" i="14"/>
  <c r="F669" i="14"/>
  <c r="C669" i="14" s="1"/>
  <c r="N669" i="14"/>
  <c r="G669" i="14"/>
  <c r="S669" i="14"/>
  <c r="T669" i="14" s="1"/>
  <c r="P669" i="14"/>
  <c r="O669" i="14"/>
  <c r="D670" i="14" l="1"/>
  <c r="E670" i="14"/>
  <c r="U670" i="14"/>
  <c r="R670" i="14"/>
  <c r="B670" i="14"/>
  <c r="A670" i="14"/>
  <c r="G670" i="14"/>
  <c r="I670" i="14"/>
  <c r="H670" i="14"/>
  <c r="P670" i="14"/>
  <c r="W670" i="14"/>
  <c r="V670" i="14"/>
  <c r="Q670" i="14"/>
  <c r="O670" i="14"/>
  <c r="F670" i="14"/>
  <c r="C670" i="14" s="1"/>
  <c r="N670" i="14"/>
  <c r="S670" i="14"/>
  <c r="T670" i="14" s="1"/>
  <c r="O671" i="14" l="1"/>
  <c r="R671" i="14"/>
  <c r="E671" i="14"/>
  <c r="N671" i="14"/>
  <c r="B671" i="14"/>
  <c r="D671" i="14"/>
  <c r="V671" i="14"/>
  <c r="Q671" i="14"/>
  <c r="F671" i="14"/>
  <c r="W671" i="14"/>
  <c r="H671" i="14"/>
  <c r="U671" i="14"/>
  <c r="G671" i="14"/>
  <c r="I671" i="14"/>
  <c r="P671" i="14"/>
  <c r="S671" i="14"/>
  <c r="T671" i="14" s="1"/>
  <c r="C671" i="14"/>
  <c r="A671" i="14"/>
  <c r="N672" i="14" l="1"/>
  <c r="A672" i="14"/>
  <c r="D672" i="14"/>
  <c r="U672" i="14"/>
  <c r="H672" i="14"/>
  <c r="E672" i="14"/>
  <c r="I672" i="14"/>
  <c r="B672" i="14"/>
  <c r="R672" i="14"/>
  <c r="Q672" i="14"/>
  <c r="O672" i="14"/>
  <c r="W672" i="14"/>
  <c r="P672" i="14"/>
  <c r="S672" i="14"/>
  <c r="T672" i="14" s="1"/>
  <c r="V672" i="14"/>
  <c r="F672" i="14"/>
  <c r="C672" i="14" s="1"/>
  <c r="G672" i="14"/>
  <c r="G673" i="14" l="1"/>
  <c r="D673" i="14"/>
  <c r="F673" i="14"/>
  <c r="P673" i="14"/>
  <c r="U673" i="14"/>
  <c r="C673" i="14"/>
  <c r="W673" i="14"/>
  <c r="V673" i="14"/>
  <c r="E673" i="14"/>
  <c r="H673" i="14"/>
  <c r="Q673" i="14"/>
  <c r="I673" i="14"/>
  <c r="O673" i="14"/>
  <c r="R673" i="14"/>
  <c r="B673" i="14"/>
  <c r="A673" i="14"/>
  <c r="N673" i="14"/>
  <c r="S673" i="14"/>
  <c r="T673" i="14" s="1"/>
  <c r="S674" i="14" l="1"/>
  <c r="T674" i="14" s="1"/>
  <c r="P674" i="14"/>
  <c r="O674" i="14"/>
  <c r="U674" i="14"/>
  <c r="E674" i="14"/>
  <c r="D674" i="14"/>
  <c r="G674" i="14"/>
  <c r="I674" i="14"/>
  <c r="F674" i="14"/>
  <c r="C674" i="14" s="1"/>
  <c r="A674" i="14"/>
  <c r="N674" i="14"/>
  <c r="R674" i="14"/>
  <c r="H674" i="14"/>
  <c r="V674" i="14"/>
  <c r="Q674" i="14"/>
  <c r="B674" i="14"/>
  <c r="W674" i="14"/>
  <c r="E675" i="14" l="1"/>
  <c r="S675" i="14"/>
  <c r="T675" i="14" s="1"/>
  <c r="A675" i="14"/>
  <c r="O675" i="14"/>
  <c r="V675" i="14"/>
  <c r="I675" i="14"/>
  <c r="N675" i="14"/>
  <c r="D675" i="14"/>
  <c r="R675" i="14"/>
  <c r="U675" i="14"/>
  <c r="F675" i="14"/>
  <c r="C675" i="14" s="1"/>
  <c r="H675" i="14"/>
  <c r="W675" i="14"/>
  <c r="B675" i="14"/>
  <c r="P675" i="14"/>
  <c r="Q675" i="14"/>
  <c r="G675" i="14"/>
  <c r="R676" i="14" l="1"/>
  <c r="E676" i="14"/>
  <c r="H676" i="14"/>
  <c r="V676" i="14"/>
  <c r="N676" i="14"/>
  <c r="G676" i="14"/>
  <c r="W676" i="14"/>
  <c r="Q676" i="14"/>
  <c r="P676" i="14"/>
  <c r="I676" i="14"/>
  <c r="U676" i="14"/>
  <c r="A676" i="14"/>
  <c r="D676" i="14"/>
  <c r="S676" i="14"/>
  <c r="T676" i="14" s="1"/>
  <c r="O676" i="14"/>
  <c r="B676" i="14"/>
  <c r="F676" i="14"/>
  <c r="C676" i="14" s="1"/>
  <c r="H677" i="14" l="1"/>
  <c r="B677" i="14"/>
  <c r="E677" i="14"/>
  <c r="A677" i="14"/>
  <c r="Q677" i="14"/>
  <c r="F677" i="14"/>
  <c r="C677" i="14" s="1"/>
  <c r="O677" i="14"/>
  <c r="U677" i="14"/>
  <c r="G677" i="14"/>
  <c r="S677" i="14"/>
  <c r="T677" i="14" s="1"/>
  <c r="V677" i="14"/>
  <c r="N677" i="14"/>
  <c r="P677" i="14"/>
  <c r="I677" i="14"/>
  <c r="W677" i="14"/>
  <c r="D677" i="14"/>
  <c r="R677" i="14"/>
  <c r="W678" i="14" l="1"/>
  <c r="V678" i="14"/>
  <c r="I678" i="14"/>
  <c r="O678" i="14"/>
  <c r="B678" i="14"/>
  <c r="E678" i="14"/>
  <c r="R678" i="14"/>
  <c r="H678" i="14"/>
  <c r="U678" i="14"/>
  <c r="Q678" i="14"/>
  <c r="N678" i="14"/>
  <c r="D678" i="14"/>
  <c r="P678" i="14"/>
  <c r="G678" i="14"/>
  <c r="A678" i="14"/>
  <c r="F678" i="14"/>
  <c r="C678" i="14" s="1"/>
  <c r="S678" i="14"/>
  <c r="T678" i="14" s="1"/>
  <c r="I679" i="14" l="1"/>
  <c r="W679" i="14"/>
  <c r="A679" i="14"/>
  <c r="O679" i="14"/>
  <c r="N679" i="14"/>
  <c r="P679" i="14"/>
  <c r="E679" i="14"/>
  <c r="H679" i="14"/>
  <c r="V679" i="14"/>
  <c r="Q679" i="14"/>
  <c r="R679" i="14"/>
  <c r="G679" i="14"/>
  <c r="D679" i="14"/>
  <c r="S679" i="14"/>
  <c r="T679" i="14" s="1"/>
  <c r="U679" i="14"/>
  <c r="B679" i="14"/>
  <c r="F679" i="14"/>
  <c r="C679" i="14" s="1"/>
  <c r="V680" i="14" l="1"/>
  <c r="E680" i="14"/>
  <c r="B680" i="14"/>
  <c r="P680" i="14"/>
  <c r="A680" i="14"/>
  <c r="H680" i="14"/>
  <c r="G680" i="14"/>
  <c r="I680" i="14"/>
  <c r="U680" i="14"/>
  <c r="S680" i="14"/>
  <c r="T680" i="14" s="1"/>
  <c r="R680" i="14"/>
  <c r="O680" i="14"/>
  <c r="D680" i="14"/>
  <c r="W680" i="14"/>
  <c r="N680" i="14"/>
  <c r="F680" i="14"/>
  <c r="C680" i="14" s="1"/>
  <c r="Q680" i="14"/>
  <c r="S681" i="14" l="1"/>
  <c r="T681" i="14" s="1"/>
  <c r="B681" i="14"/>
  <c r="Q681" i="14"/>
  <c r="H681" i="14"/>
  <c r="W681" i="14"/>
  <c r="R681" i="14"/>
  <c r="O681" i="14"/>
  <c r="G681" i="14"/>
  <c r="P681" i="14"/>
  <c r="V681" i="14"/>
  <c r="F681" i="14"/>
  <c r="C681" i="14" s="1"/>
  <c r="E681" i="14"/>
  <c r="A681" i="14"/>
  <c r="U681" i="14"/>
  <c r="N681" i="14"/>
  <c r="D681" i="14"/>
  <c r="I681" i="14"/>
  <c r="O682" i="14" l="1"/>
  <c r="E682" i="14"/>
  <c r="G682" i="14"/>
  <c r="B682" i="14"/>
  <c r="P682" i="14"/>
  <c r="A682" i="14"/>
  <c r="N682" i="14"/>
  <c r="R682" i="14"/>
  <c r="F682" i="14"/>
  <c r="S682" i="14"/>
  <c r="T682" i="14" s="1"/>
  <c r="Q682" i="14"/>
  <c r="V682" i="14"/>
  <c r="I682" i="14"/>
  <c r="U682" i="14"/>
  <c r="D682" i="14"/>
  <c r="H682" i="14"/>
  <c r="C682" i="14"/>
  <c r="W682" i="14"/>
  <c r="R683" i="14" l="1"/>
  <c r="B683" i="14"/>
  <c r="A683" i="14"/>
  <c r="W683" i="14"/>
  <c r="H683" i="14"/>
  <c r="G683" i="14"/>
  <c r="S683" i="14"/>
  <c r="T683" i="14" s="1"/>
  <c r="U683" i="14"/>
  <c r="O683" i="14"/>
  <c r="F683" i="14"/>
  <c r="C683" i="14" s="1"/>
  <c r="V683" i="14"/>
  <c r="N683" i="14"/>
  <c r="E683" i="14"/>
  <c r="Q683" i="14"/>
  <c r="P683" i="14"/>
  <c r="D683" i="14"/>
  <c r="I683" i="14"/>
  <c r="O684" i="14" l="1"/>
  <c r="S684" i="14"/>
  <c r="T684" i="14" s="1"/>
  <c r="B684" i="14"/>
  <c r="H684" i="14"/>
  <c r="N684" i="14"/>
  <c r="F684" i="14"/>
  <c r="C684" i="14" s="1"/>
  <c r="D684" i="14"/>
  <c r="I684" i="14"/>
  <c r="A684" i="14"/>
  <c r="W684" i="14"/>
  <c r="U684" i="14"/>
  <c r="Q684" i="14"/>
  <c r="G684" i="14"/>
  <c r="P684" i="14"/>
  <c r="E684" i="14"/>
  <c r="V684" i="14"/>
  <c r="R684" i="14"/>
  <c r="N685" i="14" l="1"/>
  <c r="S685" i="14"/>
  <c r="T685" i="14" s="1"/>
  <c r="H685" i="14"/>
  <c r="G685" i="14"/>
  <c r="R685" i="14"/>
  <c r="Q685" i="14"/>
  <c r="B685" i="14"/>
  <c r="V685" i="14"/>
  <c r="U685" i="14"/>
  <c r="F685" i="14"/>
  <c r="C685" i="14" s="1"/>
  <c r="W685" i="14"/>
  <c r="A685" i="14"/>
  <c r="O685" i="14"/>
  <c r="P685" i="14"/>
  <c r="E685" i="14"/>
  <c r="D685" i="14"/>
  <c r="I685" i="14"/>
  <c r="I686" i="14" l="1"/>
  <c r="A686" i="14"/>
  <c r="G686" i="14"/>
  <c r="F686" i="14"/>
  <c r="U686" i="14"/>
  <c r="S686" i="14"/>
  <c r="T686" i="14" s="1"/>
  <c r="R686" i="14"/>
  <c r="B686" i="14"/>
  <c r="W686" i="14"/>
  <c r="D686" i="14"/>
  <c r="V686" i="14"/>
  <c r="C686" i="14"/>
  <c r="E686" i="14"/>
  <c r="H686" i="14"/>
  <c r="N686" i="14"/>
  <c r="O686" i="14"/>
  <c r="P686" i="14"/>
  <c r="Q686" i="14"/>
  <c r="N687" i="14" l="1"/>
  <c r="O687" i="14"/>
  <c r="Q687" i="14"/>
  <c r="W687" i="14"/>
  <c r="P687" i="14"/>
  <c r="H687" i="14"/>
  <c r="I687" i="14"/>
  <c r="D687" i="14"/>
  <c r="G687" i="14"/>
  <c r="S687" i="14"/>
  <c r="T687" i="14" s="1"/>
  <c r="B687" i="14"/>
  <c r="F687" i="14"/>
  <c r="C687" i="14" s="1"/>
  <c r="E687" i="14"/>
  <c r="A687" i="14"/>
  <c r="V687" i="14"/>
  <c r="R687" i="14"/>
  <c r="U687" i="14"/>
  <c r="O688" i="14" l="1"/>
  <c r="B688" i="14"/>
  <c r="H688" i="14"/>
  <c r="U688" i="14"/>
  <c r="S688" i="14"/>
  <c r="T688" i="14" s="1"/>
  <c r="N688" i="14"/>
  <c r="A688" i="14"/>
  <c r="P688" i="14"/>
  <c r="Q688" i="14"/>
  <c r="E688" i="14"/>
  <c r="F688" i="14"/>
  <c r="C688" i="14" s="1"/>
  <c r="R688" i="14"/>
  <c r="W688" i="14"/>
  <c r="V688" i="14"/>
  <c r="G688" i="14"/>
  <c r="D688" i="14"/>
  <c r="I688" i="14"/>
  <c r="N689" i="14" l="1"/>
  <c r="S689" i="14"/>
  <c r="T689" i="14" s="1"/>
  <c r="R689" i="14"/>
  <c r="F689" i="14"/>
  <c r="C689" i="14" s="1"/>
  <c r="H689" i="14"/>
  <c r="W689" i="14"/>
  <c r="G689" i="14"/>
  <c r="Q689" i="14"/>
  <c r="I689" i="14"/>
  <c r="P689" i="14"/>
  <c r="E689" i="14"/>
  <c r="D689" i="14"/>
  <c r="O689" i="14"/>
  <c r="A689" i="14"/>
  <c r="V689" i="14"/>
  <c r="U689" i="14"/>
  <c r="B689" i="14"/>
  <c r="O690" i="14" l="1"/>
  <c r="E690" i="14"/>
  <c r="G690" i="14"/>
  <c r="B690" i="14"/>
  <c r="R690" i="14"/>
  <c r="W690" i="14"/>
  <c r="C690" i="14"/>
  <c r="N690" i="14"/>
  <c r="F690" i="14"/>
  <c r="S690" i="14"/>
  <c r="T690" i="14" s="1"/>
  <c r="Q690" i="14"/>
  <c r="V690" i="14"/>
  <c r="U690" i="14"/>
  <c r="H690" i="14"/>
  <c r="I690" i="14"/>
  <c r="P690" i="14"/>
  <c r="A690" i="14"/>
  <c r="D690" i="14"/>
  <c r="R691" i="14" l="1"/>
  <c r="H691" i="14"/>
  <c r="G691" i="14"/>
  <c r="O691" i="14"/>
  <c r="B691" i="14"/>
  <c r="F691" i="14"/>
  <c r="C691" i="14" s="1"/>
  <c r="V691" i="14"/>
  <c r="S691" i="14"/>
  <c r="T691" i="14" s="1"/>
  <c r="A691" i="14"/>
  <c r="N691" i="14"/>
  <c r="Q691" i="14"/>
  <c r="P691" i="14"/>
  <c r="I691" i="14"/>
  <c r="W691" i="14"/>
  <c r="U691" i="14"/>
  <c r="E691" i="14"/>
  <c r="D691" i="14"/>
  <c r="O692" i="14" l="1"/>
  <c r="H692" i="14"/>
  <c r="B692" i="14"/>
  <c r="S692" i="14"/>
  <c r="T692" i="14" s="1"/>
  <c r="N692" i="14"/>
  <c r="F692" i="14"/>
  <c r="C692" i="14" s="1"/>
  <c r="A692" i="14"/>
  <c r="G692" i="14"/>
  <c r="Q692" i="14"/>
  <c r="V692" i="14"/>
  <c r="I692" i="14"/>
  <c r="U692" i="14"/>
  <c r="P692" i="14"/>
  <c r="E692" i="14"/>
  <c r="W692" i="14"/>
  <c r="D692" i="14"/>
  <c r="R692" i="14"/>
  <c r="U693" i="14" l="1"/>
  <c r="R693" i="14"/>
  <c r="H693" i="14"/>
  <c r="E693" i="14"/>
  <c r="O693" i="14"/>
  <c r="Q693" i="14"/>
  <c r="N693" i="14"/>
  <c r="F693" i="14"/>
  <c r="C693" i="14" s="1"/>
  <c r="A693" i="14"/>
  <c r="P693" i="14"/>
  <c r="B693" i="14"/>
  <c r="G693" i="14"/>
  <c r="I693" i="14"/>
  <c r="W693" i="14"/>
  <c r="V693" i="14"/>
  <c r="D693" i="14"/>
  <c r="S693" i="14"/>
  <c r="T693" i="14" s="1"/>
  <c r="N694" i="14" l="1"/>
  <c r="A694" i="14"/>
  <c r="R694" i="14"/>
  <c r="U694" i="14"/>
  <c r="E694" i="14"/>
  <c r="G694" i="14"/>
  <c r="I694" i="14"/>
  <c r="D694" i="14"/>
  <c r="O694" i="14"/>
  <c r="Q694" i="14"/>
  <c r="W694" i="14"/>
  <c r="V694" i="14"/>
  <c r="F694" i="14"/>
  <c r="C694" i="14" s="1"/>
  <c r="P694" i="14"/>
  <c r="B694" i="14"/>
  <c r="H694" i="14"/>
  <c r="S694" i="14"/>
  <c r="T694" i="14" s="1"/>
  <c r="G695" i="14" l="1"/>
  <c r="D695" i="14"/>
  <c r="F695" i="14"/>
  <c r="W695" i="14"/>
  <c r="P695" i="14"/>
  <c r="S695" i="14"/>
  <c r="T695" i="14" s="1"/>
  <c r="I695" i="14"/>
  <c r="U695" i="14"/>
  <c r="B695" i="14"/>
  <c r="R695" i="14"/>
  <c r="H695" i="14"/>
  <c r="Q695" i="14"/>
  <c r="C695" i="14"/>
  <c r="E695" i="14"/>
  <c r="O695" i="14"/>
  <c r="A695" i="14"/>
  <c r="V695" i="14"/>
  <c r="N695" i="14"/>
  <c r="S696" i="14" l="1"/>
  <c r="T696" i="14" s="1"/>
  <c r="P696" i="14"/>
  <c r="I696" i="14"/>
  <c r="O696" i="14"/>
  <c r="B696" i="14"/>
  <c r="N696" i="14"/>
  <c r="H696" i="14"/>
  <c r="A696" i="14"/>
  <c r="U696" i="14"/>
  <c r="E696" i="14"/>
  <c r="D696" i="14"/>
  <c r="F696" i="14"/>
  <c r="C696" i="14" s="1"/>
  <c r="R696" i="14"/>
  <c r="W696" i="14"/>
  <c r="Q696" i="14"/>
  <c r="G696" i="14"/>
  <c r="V696" i="14"/>
  <c r="E697" i="14" l="1"/>
  <c r="Q697" i="14"/>
  <c r="V697" i="14"/>
  <c r="N697" i="14"/>
  <c r="I697" i="14"/>
  <c r="H697" i="14"/>
  <c r="S697" i="14"/>
  <c r="T697" i="14" s="1"/>
  <c r="U697" i="14"/>
  <c r="A697" i="14"/>
  <c r="R697" i="14"/>
  <c r="B697" i="14"/>
  <c r="D697" i="14"/>
  <c r="P697" i="14"/>
  <c r="F697" i="14"/>
  <c r="C697" i="14" s="1"/>
  <c r="G697" i="14"/>
  <c r="W697" i="14"/>
  <c r="O697" i="14"/>
  <c r="R698" i="14" l="1"/>
  <c r="E698" i="14"/>
  <c r="H698" i="14"/>
  <c r="N698" i="14"/>
  <c r="S698" i="14"/>
  <c r="T698" i="14" s="1"/>
  <c r="P698" i="14"/>
  <c r="F698" i="14"/>
  <c r="C698" i="14" s="1"/>
  <c r="I698" i="14"/>
  <c r="B698" i="14"/>
  <c r="Q698" i="14"/>
  <c r="D698" i="14"/>
  <c r="W698" i="14"/>
  <c r="G698" i="14"/>
  <c r="V698" i="14"/>
  <c r="A698" i="14"/>
  <c r="U698" i="14"/>
  <c r="O698" i="14"/>
  <c r="H699" i="14" l="1"/>
  <c r="O699" i="14"/>
  <c r="S699" i="14"/>
  <c r="T699" i="14" s="1"/>
  <c r="V699" i="14"/>
  <c r="E699" i="14"/>
  <c r="G699" i="14"/>
  <c r="F699" i="14"/>
  <c r="C699" i="14" s="1"/>
  <c r="R699" i="14"/>
  <c r="B699" i="14"/>
  <c r="A699" i="14"/>
  <c r="I699" i="14"/>
  <c r="N699" i="14"/>
  <c r="W699" i="14"/>
  <c r="Q699" i="14"/>
  <c r="U699" i="14"/>
  <c r="D699" i="14"/>
  <c r="P699" i="14"/>
  <c r="W700" i="14" l="1"/>
  <c r="O700" i="14"/>
  <c r="I700" i="14"/>
  <c r="B700" i="14"/>
  <c r="A700" i="14"/>
  <c r="G700" i="14"/>
  <c r="D700" i="14"/>
  <c r="E700" i="14"/>
  <c r="H700" i="14"/>
  <c r="V700" i="14"/>
  <c r="Q700" i="14"/>
  <c r="F700" i="14"/>
  <c r="C700" i="14" s="1"/>
  <c r="U700" i="14"/>
  <c r="S700" i="14"/>
  <c r="T700" i="14" s="1"/>
  <c r="N700" i="14"/>
  <c r="P700" i="14"/>
  <c r="R700" i="14"/>
  <c r="A701" i="14" l="1"/>
  <c r="E701" i="14"/>
  <c r="W701" i="14"/>
  <c r="D701" i="14"/>
  <c r="G701" i="14"/>
  <c r="P701" i="14"/>
  <c r="F701" i="14"/>
  <c r="C701" i="14" s="1"/>
  <c r="R701" i="14"/>
  <c r="H701" i="14"/>
  <c r="Q701" i="14"/>
  <c r="N701" i="14"/>
  <c r="V701" i="14"/>
  <c r="B701" i="14"/>
  <c r="S701" i="14"/>
  <c r="T701" i="14" s="1"/>
  <c r="U701" i="14"/>
  <c r="O701" i="14"/>
  <c r="I701" i="14"/>
  <c r="N702" i="14" l="1"/>
  <c r="A702" i="14"/>
  <c r="D702" i="14"/>
  <c r="U702" i="14"/>
  <c r="G702" i="14"/>
  <c r="E702" i="14"/>
  <c r="I702" i="14"/>
  <c r="H702" i="14"/>
  <c r="F702" i="14"/>
  <c r="C702" i="14" s="1"/>
  <c r="W702" i="14"/>
  <c r="R702" i="14"/>
  <c r="O702" i="14"/>
  <c r="Q702" i="14"/>
  <c r="S702" i="14"/>
  <c r="T702" i="14" s="1"/>
  <c r="V702" i="14"/>
  <c r="B702" i="14"/>
  <c r="P702" i="14"/>
  <c r="G703" i="14" l="1"/>
  <c r="D703" i="14"/>
  <c r="P703" i="14"/>
  <c r="I703" i="14"/>
  <c r="W703" i="14"/>
  <c r="V703" i="14"/>
  <c r="Q703" i="14"/>
  <c r="F703" i="14"/>
  <c r="C703" i="14" s="1"/>
  <c r="B703" i="14"/>
  <c r="R703" i="14"/>
  <c r="A703" i="14"/>
  <c r="N703" i="14"/>
  <c r="O703" i="14"/>
  <c r="E703" i="14"/>
  <c r="U703" i="14"/>
  <c r="H703" i="14"/>
  <c r="S703" i="14"/>
  <c r="T703" i="14" s="1"/>
  <c r="S704" i="14" l="1"/>
  <c r="T704" i="14" s="1"/>
  <c r="F704" i="14"/>
  <c r="Q704" i="14"/>
  <c r="G704" i="14"/>
  <c r="I704" i="14"/>
  <c r="E704" i="14"/>
  <c r="A704" i="14"/>
  <c r="W704" i="14"/>
  <c r="D704" i="14"/>
  <c r="R704" i="14"/>
  <c r="U704" i="14"/>
  <c r="V704" i="14"/>
  <c r="C704" i="14"/>
  <c r="P704" i="14"/>
  <c r="B704" i="14"/>
  <c r="H704" i="14"/>
  <c r="O704" i="14"/>
  <c r="N704" i="14"/>
  <c r="E705" i="14" l="1"/>
  <c r="G705" i="14"/>
  <c r="V705" i="14"/>
  <c r="U705" i="14"/>
  <c r="H705" i="14"/>
  <c r="A705" i="14"/>
  <c r="S705" i="14"/>
  <c r="T705" i="14" s="1"/>
  <c r="D705" i="14"/>
  <c r="O705" i="14"/>
  <c r="N705" i="14"/>
  <c r="R705" i="14"/>
  <c r="P705" i="14"/>
  <c r="Q705" i="14"/>
  <c r="F705" i="14"/>
  <c r="C705" i="14" s="1"/>
  <c r="W705" i="14"/>
  <c r="I705" i="14"/>
  <c r="B705" i="14"/>
  <c r="R706" i="14" l="1"/>
  <c r="E706" i="14"/>
  <c r="H706" i="14"/>
  <c r="Q706" i="14"/>
  <c r="V706" i="14"/>
  <c r="G706" i="14"/>
  <c r="B706" i="14"/>
  <c r="A706" i="14"/>
  <c r="O706" i="14"/>
  <c r="D706" i="14"/>
  <c r="S706" i="14"/>
  <c r="T706" i="14" s="1"/>
  <c r="U706" i="14"/>
  <c r="P706" i="14"/>
  <c r="I706" i="14"/>
  <c r="F706" i="14"/>
  <c r="C706" i="14" s="1"/>
  <c r="W706" i="14"/>
  <c r="N706" i="14"/>
  <c r="H707" i="14" l="1"/>
  <c r="E707" i="14"/>
  <c r="B707" i="14"/>
  <c r="Q707" i="14"/>
  <c r="D707" i="14"/>
  <c r="R707" i="14"/>
  <c r="W707" i="14"/>
  <c r="S707" i="14"/>
  <c r="T707" i="14" s="1"/>
  <c r="V707" i="14"/>
  <c r="I707" i="14"/>
  <c r="P707" i="14"/>
  <c r="N707" i="14"/>
  <c r="A707" i="14"/>
  <c r="F707" i="14"/>
  <c r="C707" i="14" s="1"/>
  <c r="O707" i="14"/>
  <c r="G707" i="14"/>
  <c r="U707" i="14"/>
  <c r="W708" i="14" l="1"/>
  <c r="A708" i="14"/>
  <c r="O708" i="14"/>
  <c r="V708" i="14"/>
  <c r="D708" i="14"/>
  <c r="E708" i="14"/>
  <c r="N708" i="14"/>
  <c r="G708" i="14"/>
  <c r="U708" i="14"/>
  <c r="S708" i="14"/>
  <c r="T708" i="14" s="1"/>
  <c r="R708" i="14"/>
  <c r="Q708" i="14"/>
  <c r="I708" i="14"/>
  <c r="H708" i="14"/>
  <c r="B708" i="14"/>
  <c r="P708" i="14"/>
  <c r="F708" i="14"/>
  <c r="C708" i="14" s="1"/>
  <c r="A709" i="14" l="1"/>
  <c r="V709" i="14"/>
  <c r="Q709" i="14"/>
  <c r="E709" i="14"/>
  <c r="R709" i="14"/>
  <c r="G709" i="14"/>
  <c r="U709" i="14"/>
  <c r="H709" i="14"/>
  <c r="N709" i="14"/>
  <c r="B709" i="14"/>
  <c r="O709" i="14"/>
  <c r="D709" i="14"/>
  <c r="S709" i="14"/>
  <c r="T709" i="14" s="1"/>
  <c r="W709" i="14"/>
  <c r="F709" i="14"/>
  <c r="C709" i="14" s="1"/>
  <c r="I709" i="14"/>
  <c r="P709" i="14"/>
  <c r="N710" i="14" l="1"/>
  <c r="A710" i="14"/>
  <c r="D710" i="14"/>
  <c r="R710" i="14"/>
  <c r="E710" i="14"/>
  <c r="V710" i="14"/>
  <c r="F710" i="14"/>
  <c r="C710" i="14" s="1"/>
  <c r="Q710" i="14"/>
  <c r="W710" i="14"/>
  <c r="P710" i="14"/>
  <c r="B710" i="14"/>
  <c r="U710" i="14"/>
  <c r="O710" i="14"/>
  <c r="H710" i="14"/>
  <c r="S710" i="14"/>
  <c r="T710" i="14" s="1"/>
  <c r="I710" i="14"/>
  <c r="G710" i="14"/>
  <c r="G711" i="14" l="1"/>
  <c r="D711" i="14"/>
  <c r="P711" i="14"/>
  <c r="S711" i="14"/>
  <c r="T711" i="14" s="1"/>
  <c r="I711" i="14"/>
  <c r="F711" i="14"/>
  <c r="C711" i="14" s="1"/>
  <c r="R711" i="14"/>
  <c r="H711" i="14"/>
  <c r="Q711" i="14"/>
  <c r="W711" i="14"/>
  <c r="O711" i="14"/>
  <c r="E711" i="14"/>
  <c r="B711" i="14"/>
  <c r="A711" i="14"/>
  <c r="N711" i="14"/>
  <c r="U711" i="14"/>
  <c r="V711" i="14"/>
  <c r="S712" i="14" l="1"/>
  <c r="T712" i="14" s="1"/>
  <c r="P712" i="14"/>
  <c r="I712" i="14"/>
  <c r="U712" i="14"/>
  <c r="O712" i="14"/>
  <c r="N712" i="14"/>
  <c r="A712" i="14"/>
  <c r="F712" i="14"/>
  <c r="C712" i="14" s="1"/>
  <c r="R712" i="14"/>
  <c r="W712" i="14"/>
  <c r="Q712" i="14"/>
  <c r="G712" i="14"/>
  <c r="D712" i="14"/>
  <c r="H712" i="14"/>
  <c r="V712" i="14"/>
  <c r="B712" i="14"/>
  <c r="E712" i="14"/>
  <c r="E713" i="14" l="1"/>
  <c r="Q713" i="14"/>
  <c r="V713" i="14"/>
  <c r="I713" i="14"/>
  <c r="U713" i="14"/>
  <c r="F713" i="14"/>
  <c r="C713" i="14" s="1"/>
  <c r="A713" i="14"/>
  <c r="N713" i="14"/>
  <c r="D713" i="14"/>
  <c r="H713" i="14"/>
  <c r="P713" i="14"/>
  <c r="G713" i="14"/>
  <c r="W713" i="14"/>
  <c r="S713" i="14"/>
  <c r="T713" i="14" s="1"/>
  <c r="B713" i="14"/>
  <c r="O713" i="14"/>
  <c r="R713" i="14"/>
  <c r="R714" i="14" l="1"/>
  <c r="E714" i="14"/>
  <c r="H714" i="14"/>
  <c r="N714" i="14"/>
  <c r="G714" i="14"/>
  <c r="Q714" i="14"/>
  <c r="I714" i="14"/>
  <c r="A714" i="14"/>
  <c r="D714" i="14"/>
  <c r="S714" i="14"/>
  <c r="T714" i="14" s="1"/>
  <c r="V714" i="14"/>
  <c r="F714" i="14"/>
  <c r="C714" i="14" s="1"/>
  <c r="P714" i="14"/>
  <c r="B714" i="14"/>
  <c r="W714" i="14"/>
  <c r="U714" i="14"/>
  <c r="O714" i="14"/>
  <c r="H715" i="14" l="1"/>
  <c r="O715" i="14"/>
  <c r="F715" i="14"/>
  <c r="C715" i="14" s="1"/>
  <c r="I715" i="14"/>
  <c r="P715" i="14"/>
  <c r="W715" i="14"/>
  <c r="D715" i="14"/>
  <c r="Q715" i="14"/>
  <c r="R715" i="14"/>
  <c r="B715" i="14"/>
  <c r="G715" i="14"/>
  <c r="S715" i="14"/>
  <c r="T715" i="14" s="1"/>
  <c r="V715" i="14"/>
  <c r="E715" i="14"/>
  <c r="N715" i="14"/>
  <c r="A715" i="14"/>
  <c r="U715" i="14"/>
  <c r="W716" i="14" l="1"/>
  <c r="O716" i="14"/>
  <c r="I716" i="14"/>
  <c r="B716" i="14"/>
  <c r="Q716" i="14"/>
  <c r="A716" i="14"/>
  <c r="D716" i="14"/>
  <c r="H716" i="14"/>
  <c r="G716" i="14"/>
  <c r="P716" i="14"/>
  <c r="F716" i="14"/>
  <c r="C716" i="14" s="1"/>
  <c r="S716" i="14"/>
  <c r="T716" i="14" s="1"/>
  <c r="E716" i="14"/>
  <c r="V716" i="14"/>
  <c r="U716" i="14"/>
  <c r="N716" i="14"/>
  <c r="R716" i="14"/>
  <c r="A717" i="14" l="1"/>
  <c r="E717" i="14"/>
  <c r="W717" i="14"/>
  <c r="D717" i="14"/>
  <c r="B717" i="14"/>
  <c r="R717" i="14"/>
  <c r="V717" i="14"/>
  <c r="P717" i="14"/>
  <c r="F717" i="14"/>
  <c r="C717" i="14" s="1"/>
  <c r="G717" i="14"/>
  <c r="H717" i="14"/>
  <c r="Q717" i="14"/>
  <c r="N717" i="14"/>
  <c r="U717" i="14"/>
  <c r="O717" i="14"/>
  <c r="S717" i="14"/>
  <c r="T717" i="14" s="1"/>
  <c r="I717" i="14"/>
  <c r="N718" i="14" l="1"/>
  <c r="A718" i="14"/>
  <c r="U718" i="14"/>
  <c r="R718" i="14"/>
  <c r="O718" i="14"/>
  <c r="Q718" i="14"/>
  <c r="E718" i="14"/>
  <c r="V718" i="14"/>
  <c r="D718" i="14"/>
  <c r="H718" i="14"/>
  <c r="S718" i="14"/>
  <c r="T718" i="14" s="1"/>
  <c r="G718" i="14"/>
  <c r="F718" i="14"/>
  <c r="C718" i="14" s="1"/>
  <c r="I718" i="14"/>
  <c r="W718" i="14"/>
  <c r="B718" i="14"/>
  <c r="P718" i="14"/>
  <c r="G719" i="14" l="1"/>
  <c r="D719" i="14"/>
  <c r="P719" i="14"/>
  <c r="I719" i="14"/>
  <c r="F719" i="14"/>
  <c r="C719" i="14" s="1"/>
  <c r="O719" i="14"/>
  <c r="U719" i="14"/>
  <c r="E719" i="14"/>
  <c r="W719" i="14"/>
  <c r="B719" i="14"/>
  <c r="H719" i="14"/>
  <c r="Q719" i="14"/>
  <c r="N719" i="14"/>
  <c r="R719" i="14"/>
  <c r="A719" i="14"/>
  <c r="V719" i="14"/>
  <c r="S719" i="14"/>
  <c r="T719" i="14" s="1"/>
  <c r="S720" i="14" l="1"/>
  <c r="T720" i="14" s="1"/>
  <c r="F720" i="14"/>
  <c r="A720" i="14"/>
  <c r="I720" i="14"/>
  <c r="E720" i="14"/>
  <c r="W720" i="14"/>
  <c r="O720" i="14"/>
  <c r="N720" i="14"/>
  <c r="D720" i="14"/>
  <c r="U720" i="14"/>
  <c r="V720" i="14"/>
  <c r="P720" i="14"/>
  <c r="R720" i="14"/>
  <c r="H720" i="14"/>
  <c r="Q720" i="14"/>
  <c r="C720" i="14"/>
  <c r="B720" i="14"/>
  <c r="G720" i="14"/>
  <c r="E721" i="14" l="1"/>
  <c r="G721" i="14"/>
  <c r="V721" i="14"/>
  <c r="A721" i="14"/>
  <c r="N721" i="14"/>
  <c r="S721" i="14"/>
  <c r="T721" i="14" s="1"/>
  <c r="F721" i="14"/>
  <c r="R721" i="14"/>
  <c r="O721" i="14"/>
  <c r="Q721" i="14"/>
  <c r="C721" i="14"/>
  <c r="W721" i="14"/>
  <c r="B721" i="14"/>
  <c r="D721" i="14"/>
  <c r="P721" i="14"/>
  <c r="U721" i="14"/>
  <c r="I721" i="14"/>
  <c r="H721" i="14"/>
  <c r="R722" i="14" l="1"/>
  <c r="E722" i="14"/>
  <c r="H722" i="14"/>
  <c r="Q722" i="14"/>
  <c r="G722" i="14"/>
  <c r="B722" i="14"/>
  <c r="P722" i="14"/>
  <c r="O722" i="14"/>
  <c r="V722" i="14"/>
  <c r="S722" i="14"/>
  <c r="T722" i="14" s="1"/>
  <c r="I722" i="14"/>
  <c r="A722" i="14"/>
  <c r="F722" i="14"/>
  <c r="C722" i="14" s="1"/>
  <c r="W722" i="14"/>
  <c r="U722" i="14"/>
  <c r="D722" i="14"/>
  <c r="N722" i="14"/>
  <c r="B723" i="14" l="1"/>
  <c r="D723" i="14"/>
  <c r="W723" i="14"/>
  <c r="S723" i="14"/>
  <c r="T723" i="14" s="1"/>
  <c r="Q723" i="14"/>
  <c r="V723" i="14"/>
  <c r="P723" i="14"/>
  <c r="F723" i="14"/>
  <c r="N723" i="14"/>
  <c r="O723" i="14"/>
  <c r="U723" i="14"/>
  <c r="R723" i="14"/>
  <c r="G723" i="14"/>
  <c r="C723" i="14"/>
  <c r="H723" i="14"/>
  <c r="E723" i="14"/>
  <c r="I723" i="14"/>
  <c r="A723" i="14"/>
  <c r="W724" i="14" l="1"/>
  <c r="A724" i="14"/>
  <c r="Q724" i="14"/>
  <c r="O724" i="14"/>
  <c r="E724" i="14"/>
  <c r="S724" i="14"/>
  <c r="T724" i="14" s="1"/>
  <c r="V724" i="14"/>
  <c r="P724" i="14"/>
  <c r="F724" i="14"/>
  <c r="R724" i="14"/>
  <c r="D724" i="14"/>
  <c r="I724" i="14"/>
  <c r="H724" i="14"/>
  <c r="C724" i="14"/>
  <c r="N724" i="14"/>
  <c r="G724" i="14"/>
  <c r="U724" i="14"/>
  <c r="B724" i="14"/>
  <c r="O725" i="14" l="1"/>
  <c r="Q725" i="14"/>
  <c r="B725" i="14"/>
  <c r="E725" i="14"/>
  <c r="S725" i="14"/>
  <c r="T725" i="14" s="1"/>
  <c r="D725" i="14"/>
  <c r="F725" i="14"/>
  <c r="C725" i="14" s="1"/>
  <c r="R725" i="14"/>
  <c r="U725" i="14"/>
  <c r="H725" i="14"/>
  <c r="P725" i="14"/>
  <c r="W725" i="14"/>
  <c r="N725" i="14"/>
  <c r="G725" i="14"/>
  <c r="V725" i="14"/>
  <c r="I725" i="14"/>
  <c r="A725" i="14"/>
  <c r="N726" i="14" l="1"/>
  <c r="A726" i="14"/>
  <c r="R726" i="14"/>
  <c r="W726" i="14"/>
  <c r="P726" i="14"/>
  <c r="H726" i="14"/>
  <c r="E726" i="14"/>
  <c r="V726" i="14"/>
  <c r="F726" i="14"/>
  <c r="D726" i="14"/>
  <c r="Q726" i="14"/>
  <c r="B726" i="14"/>
  <c r="U726" i="14"/>
  <c r="C726" i="14"/>
  <c r="G726" i="14"/>
  <c r="O726" i="14"/>
  <c r="I726" i="14"/>
  <c r="S726" i="14"/>
  <c r="T726" i="14" s="1"/>
  <c r="G727" i="14" l="1"/>
  <c r="D727" i="14"/>
  <c r="P727" i="14"/>
  <c r="F727" i="14"/>
  <c r="C727" i="14" s="1"/>
  <c r="S727" i="14"/>
  <c r="T727" i="14" s="1"/>
  <c r="R727" i="14"/>
  <c r="W727" i="14"/>
  <c r="V727" i="14"/>
  <c r="Q727" i="14"/>
  <c r="A727" i="14"/>
  <c r="I727" i="14"/>
  <c r="E727" i="14"/>
  <c r="O727" i="14"/>
  <c r="U727" i="14"/>
  <c r="H727" i="14"/>
  <c r="N727" i="14"/>
  <c r="B727" i="14"/>
  <c r="S728" i="14" l="1"/>
  <c r="T728" i="14" s="1"/>
  <c r="P728" i="14"/>
  <c r="N728" i="14"/>
  <c r="W728" i="14"/>
  <c r="V728" i="14"/>
  <c r="I728" i="14"/>
  <c r="O728" i="14"/>
  <c r="A728" i="14"/>
  <c r="D728" i="14"/>
  <c r="B728" i="14"/>
  <c r="U728" i="14"/>
  <c r="F728" i="14"/>
  <c r="C728" i="14" s="1"/>
  <c r="E728" i="14"/>
  <c r="R728" i="14"/>
  <c r="Q728" i="14"/>
  <c r="G728" i="14"/>
  <c r="H728" i="14"/>
  <c r="E729" i="14" l="1"/>
  <c r="Q729" i="14"/>
  <c r="N729" i="14"/>
  <c r="U729" i="14"/>
  <c r="F729" i="14"/>
  <c r="C729" i="14" s="1"/>
  <c r="A729" i="14"/>
  <c r="S729" i="14"/>
  <c r="T729" i="14" s="1"/>
  <c r="R729" i="14"/>
  <c r="V729" i="14"/>
  <c r="I729" i="14"/>
  <c r="D729" i="14"/>
  <c r="H729" i="14"/>
  <c r="P729" i="14"/>
  <c r="O729" i="14"/>
  <c r="G729" i="14"/>
  <c r="W729" i="14"/>
  <c r="B729" i="14"/>
  <c r="R730" i="14" l="1"/>
  <c r="E730" i="14"/>
  <c r="H730" i="14"/>
  <c r="N730" i="14"/>
  <c r="Q730" i="14"/>
  <c r="G730" i="14"/>
  <c r="S730" i="14"/>
  <c r="T730" i="14" s="1"/>
  <c r="V730" i="14"/>
  <c r="I730" i="14"/>
  <c r="A730" i="14"/>
  <c r="O730" i="14"/>
  <c r="D730" i="14"/>
  <c r="P730" i="14"/>
  <c r="B730" i="14"/>
  <c r="F730" i="14"/>
  <c r="C730" i="14" s="1"/>
  <c r="W730" i="14"/>
  <c r="U730" i="14"/>
  <c r="H731" i="14" l="1"/>
  <c r="O731" i="14"/>
  <c r="B731" i="14"/>
  <c r="G731" i="14"/>
  <c r="I731" i="14"/>
  <c r="N731" i="14"/>
  <c r="W731" i="14"/>
  <c r="D731" i="14"/>
  <c r="Q731" i="14"/>
  <c r="R731" i="14"/>
  <c r="S731" i="14"/>
  <c r="T731" i="14" s="1"/>
  <c r="F731" i="14"/>
  <c r="C731" i="14" s="1"/>
  <c r="V731" i="14"/>
  <c r="U731" i="14"/>
  <c r="P731" i="14"/>
  <c r="E731" i="14"/>
  <c r="A731" i="14"/>
  <c r="W732" i="14" l="1"/>
  <c r="I732" i="14"/>
  <c r="P732" i="14"/>
  <c r="F732" i="14"/>
  <c r="C732" i="14" s="1"/>
  <c r="O732" i="14"/>
  <c r="E732" i="14"/>
  <c r="A732" i="14"/>
  <c r="D732" i="14"/>
  <c r="H732" i="14"/>
  <c r="V732" i="14"/>
  <c r="Q732" i="14"/>
  <c r="N732" i="14"/>
  <c r="G732" i="14"/>
  <c r="B732" i="14"/>
  <c r="R732" i="14"/>
  <c r="U732" i="14"/>
  <c r="S732" i="14"/>
  <c r="T732" i="14" s="1"/>
  <c r="A733" i="14" l="1"/>
  <c r="E733" i="14"/>
  <c r="W733" i="14"/>
  <c r="R733" i="14"/>
  <c r="D733" i="14"/>
  <c r="H733" i="14"/>
  <c r="O733" i="14"/>
  <c r="V733" i="14"/>
  <c r="Q733" i="14"/>
  <c r="N733" i="14"/>
  <c r="G733" i="14"/>
  <c r="U733" i="14"/>
  <c r="P733" i="14"/>
  <c r="I733" i="14"/>
  <c r="B733" i="14"/>
  <c r="S733" i="14"/>
  <c r="T733" i="14" s="1"/>
  <c r="F733" i="14"/>
  <c r="C733" i="14" s="1"/>
  <c r="N734" i="14" l="1"/>
  <c r="A734" i="14"/>
  <c r="D734" i="14"/>
  <c r="H734" i="14"/>
  <c r="U734" i="14"/>
  <c r="G734" i="14"/>
  <c r="F734" i="14"/>
  <c r="C734" i="14" s="1"/>
  <c r="W734" i="14"/>
  <c r="O734" i="14"/>
  <c r="Q734" i="14"/>
  <c r="R734" i="14"/>
  <c r="S734" i="14"/>
  <c r="T734" i="14" s="1"/>
  <c r="I734" i="14"/>
  <c r="P734" i="14"/>
  <c r="B734" i="14"/>
  <c r="V734" i="14"/>
  <c r="E734" i="14"/>
  <c r="Q735" i="14" l="1"/>
  <c r="D735" i="14"/>
  <c r="B735" i="14"/>
  <c r="S735" i="14"/>
  <c r="T735" i="14" s="1"/>
  <c r="V735" i="14"/>
  <c r="E735" i="14"/>
  <c r="G735" i="14"/>
  <c r="I735" i="14"/>
  <c r="P735" i="14"/>
  <c r="F735" i="14"/>
  <c r="C735" i="14" s="1"/>
  <c r="O735" i="14"/>
  <c r="A735" i="14"/>
  <c r="U735" i="14"/>
  <c r="H735" i="14"/>
  <c r="W735" i="14"/>
  <c r="R735" i="14"/>
  <c r="N735" i="14"/>
  <c r="H736" i="14" l="1"/>
  <c r="B736" i="14"/>
  <c r="G736" i="14"/>
  <c r="R736" i="14"/>
  <c r="O736" i="14"/>
  <c r="A736" i="14"/>
  <c r="W736" i="14"/>
  <c r="V736" i="14"/>
  <c r="E736" i="14"/>
  <c r="U736" i="14"/>
  <c r="S736" i="14"/>
  <c r="T736" i="14" s="1"/>
  <c r="F736" i="14"/>
  <c r="C736" i="14" s="1"/>
  <c r="Q736" i="14"/>
  <c r="D736" i="14"/>
  <c r="I736" i="14"/>
  <c r="N736" i="14"/>
  <c r="P736" i="14"/>
  <c r="G737" i="14" l="1"/>
  <c r="E737" i="14"/>
  <c r="N737" i="14"/>
  <c r="B737" i="14"/>
  <c r="I737" i="14"/>
  <c r="V737" i="14"/>
  <c r="D737" i="14"/>
  <c r="U737" i="14"/>
  <c r="P737" i="14"/>
  <c r="H737" i="14"/>
  <c r="O737" i="14"/>
  <c r="Q737" i="14"/>
  <c r="R737" i="14"/>
  <c r="F737" i="14"/>
  <c r="C737" i="14" s="1"/>
  <c r="S737" i="14"/>
  <c r="T737" i="14" s="1"/>
  <c r="A737" i="14"/>
  <c r="W737" i="14"/>
  <c r="Q738" i="14" l="1"/>
  <c r="A738" i="14"/>
  <c r="N738" i="14"/>
  <c r="F738" i="14"/>
  <c r="C738" i="14" s="1"/>
  <c r="H738" i="14"/>
  <c r="U738" i="14"/>
  <c r="E738" i="14"/>
  <c r="S738" i="14"/>
  <c r="T738" i="14" s="1"/>
  <c r="W738" i="14"/>
  <c r="G738" i="14"/>
  <c r="O738" i="14"/>
  <c r="D738" i="14"/>
  <c r="R738" i="14"/>
  <c r="P738" i="14"/>
  <c r="B738" i="14"/>
  <c r="I738" i="14"/>
  <c r="V738" i="14"/>
  <c r="E739" i="14" l="1"/>
  <c r="G739" i="14"/>
  <c r="D739" i="14"/>
  <c r="O739" i="14"/>
  <c r="U739" i="14"/>
  <c r="H739" i="14"/>
  <c r="B739" i="14"/>
  <c r="S739" i="14"/>
  <c r="T739" i="14" s="1"/>
  <c r="Q739" i="14"/>
  <c r="P739" i="14"/>
  <c r="F739" i="14"/>
  <c r="C739" i="14" s="1"/>
  <c r="N739" i="14"/>
  <c r="A739" i="14"/>
  <c r="W739" i="14"/>
  <c r="I739" i="14"/>
  <c r="V739" i="14"/>
  <c r="R739" i="14"/>
  <c r="R740" i="14" l="1"/>
  <c r="F740" i="14"/>
  <c r="H740" i="14"/>
  <c r="U740" i="14"/>
  <c r="S740" i="14"/>
  <c r="T740" i="14" s="1"/>
  <c r="E740" i="14"/>
  <c r="I740" i="14"/>
  <c r="Q740" i="14"/>
  <c r="A740" i="14"/>
  <c r="D740" i="14"/>
  <c r="B740" i="14"/>
  <c r="P740" i="14"/>
  <c r="G740" i="14"/>
  <c r="W740" i="14"/>
  <c r="C740" i="14"/>
  <c r="O740" i="14"/>
  <c r="N740" i="14"/>
  <c r="V740" i="14"/>
  <c r="P741" i="14" l="1"/>
  <c r="O741" i="14"/>
  <c r="V741" i="14"/>
  <c r="E741" i="14"/>
  <c r="G741" i="14"/>
  <c r="I741" i="14"/>
  <c r="B741" i="14"/>
  <c r="D741" i="14"/>
  <c r="W741" i="14"/>
  <c r="U741" i="14"/>
  <c r="R741" i="14"/>
  <c r="F741" i="14"/>
  <c r="C741" i="14" s="1"/>
  <c r="Q741" i="14"/>
  <c r="A741" i="14"/>
  <c r="H741" i="14"/>
  <c r="N741" i="14"/>
  <c r="S741" i="14"/>
  <c r="T741" i="14" s="1"/>
  <c r="U742" i="14" l="1"/>
  <c r="E742" i="14"/>
  <c r="G742" i="14"/>
  <c r="P742" i="14"/>
  <c r="N742" i="14"/>
  <c r="V742" i="14"/>
  <c r="S742" i="14"/>
  <c r="T742" i="14" s="1"/>
  <c r="B742" i="14"/>
  <c r="W742" i="14"/>
  <c r="H742" i="14"/>
  <c r="F742" i="14"/>
  <c r="C742" i="14" s="1"/>
  <c r="D742" i="14"/>
  <c r="Q742" i="14"/>
  <c r="I742" i="14"/>
  <c r="A742" i="14"/>
  <c r="R742" i="14"/>
  <c r="O742" i="14"/>
  <c r="A743" i="14" l="1"/>
  <c r="R743" i="14"/>
  <c r="Q743" i="14"/>
  <c r="N743" i="14"/>
  <c r="E743" i="14"/>
  <c r="S743" i="14"/>
  <c r="T743" i="14" s="1"/>
  <c r="H743" i="14"/>
  <c r="P743" i="14"/>
  <c r="W743" i="14"/>
  <c r="O743" i="14"/>
  <c r="B743" i="14"/>
  <c r="F743" i="14"/>
  <c r="C743" i="14" s="1"/>
  <c r="G743" i="14"/>
  <c r="U743" i="14"/>
  <c r="V743" i="14"/>
  <c r="D743" i="14"/>
  <c r="I743" i="14"/>
  <c r="N744" i="14" l="1"/>
  <c r="P744" i="14"/>
  <c r="D744" i="14"/>
  <c r="G744" i="14"/>
  <c r="E744" i="14"/>
  <c r="V744" i="14"/>
  <c r="U744" i="14"/>
  <c r="F744" i="14"/>
  <c r="I744" i="14"/>
  <c r="W744" i="14"/>
  <c r="Q744" i="14"/>
  <c r="O744" i="14"/>
  <c r="S744" i="14"/>
  <c r="T744" i="14" s="1"/>
  <c r="B744" i="14"/>
  <c r="H744" i="14"/>
  <c r="A744" i="14"/>
  <c r="C744" i="14"/>
  <c r="R744" i="14"/>
  <c r="G745" i="14" l="1"/>
  <c r="W745" i="14"/>
  <c r="V745" i="14"/>
  <c r="E745" i="14"/>
  <c r="D745" i="14"/>
  <c r="U745" i="14"/>
  <c r="O745" i="14"/>
  <c r="N745" i="14"/>
  <c r="A745" i="14"/>
  <c r="P745" i="14"/>
  <c r="I745" i="14"/>
  <c r="Q745" i="14"/>
  <c r="F745" i="14"/>
  <c r="C745" i="14" s="1"/>
  <c r="B745" i="14"/>
  <c r="R745" i="14"/>
  <c r="S745" i="14"/>
  <c r="T745" i="14" s="1"/>
  <c r="H745" i="14"/>
  <c r="Q746" i="14" l="1"/>
  <c r="A746" i="14"/>
  <c r="G746" i="14"/>
  <c r="O746" i="14"/>
  <c r="F746" i="14"/>
  <c r="C746" i="14" s="1"/>
  <c r="W746" i="14"/>
  <c r="B746" i="14"/>
  <c r="V746" i="14"/>
  <c r="P746" i="14"/>
  <c r="E746" i="14"/>
  <c r="N746" i="14"/>
  <c r="I746" i="14"/>
  <c r="U746" i="14"/>
  <c r="R746" i="14"/>
  <c r="H746" i="14"/>
  <c r="S746" i="14"/>
  <c r="T746" i="14" s="1"/>
  <c r="D746" i="14"/>
  <c r="E747" i="14" l="1"/>
  <c r="G747" i="14"/>
  <c r="U747" i="14"/>
  <c r="A747" i="14"/>
  <c r="D747" i="14"/>
  <c r="S747" i="14"/>
  <c r="T747" i="14" s="1"/>
  <c r="H747" i="14"/>
  <c r="B747" i="14"/>
  <c r="P747" i="14"/>
  <c r="Q747" i="14"/>
  <c r="V747" i="14"/>
  <c r="R747" i="14"/>
  <c r="I747" i="14"/>
  <c r="F747" i="14"/>
  <c r="C747" i="14" s="1"/>
  <c r="N747" i="14"/>
  <c r="W747" i="14"/>
  <c r="O747" i="14"/>
  <c r="R748" i="14" l="1"/>
  <c r="F748" i="14"/>
  <c r="H748" i="14"/>
  <c r="U748" i="14"/>
  <c r="O748" i="14"/>
  <c r="S748" i="14"/>
  <c r="T748" i="14" s="1"/>
  <c r="E748" i="14"/>
  <c r="B748" i="14"/>
  <c r="I748" i="14"/>
  <c r="Q748" i="14"/>
  <c r="N748" i="14"/>
  <c r="P748" i="14"/>
  <c r="C748" i="14"/>
  <c r="V748" i="14"/>
  <c r="W748" i="14"/>
  <c r="G748" i="14"/>
  <c r="A748" i="14"/>
  <c r="D748" i="14"/>
  <c r="P749" i="14" l="1"/>
  <c r="O749" i="14"/>
  <c r="R749" i="14"/>
  <c r="W749" i="14"/>
  <c r="V749" i="14"/>
  <c r="Q749" i="14"/>
  <c r="N749" i="14"/>
  <c r="F749" i="14"/>
  <c r="C749" i="14" s="1"/>
  <c r="D749" i="14"/>
  <c r="I749" i="14"/>
  <c r="H749" i="14"/>
  <c r="E749" i="14"/>
  <c r="U749" i="14"/>
  <c r="A749" i="14"/>
  <c r="G749" i="14"/>
  <c r="S749" i="14"/>
  <c r="T749" i="14" s="1"/>
  <c r="B749" i="14"/>
  <c r="U750" i="14" l="1"/>
  <c r="E750" i="14"/>
  <c r="D750" i="14"/>
  <c r="I750" i="14"/>
  <c r="G750" i="14"/>
  <c r="S750" i="14"/>
  <c r="T750" i="14" s="1"/>
  <c r="B750" i="14"/>
  <c r="R750" i="14"/>
  <c r="W750" i="14"/>
  <c r="P750" i="14"/>
  <c r="F750" i="14"/>
  <c r="C750" i="14" s="1"/>
  <c r="A750" i="14"/>
  <c r="Q750" i="14"/>
  <c r="H750" i="14"/>
  <c r="V750" i="14"/>
  <c r="O750" i="14"/>
  <c r="N750" i="14"/>
  <c r="A751" i="14" l="1"/>
  <c r="D751" i="14"/>
  <c r="P751" i="14"/>
  <c r="R751" i="14"/>
  <c r="F751" i="14"/>
  <c r="C751" i="14" s="1"/>
  <c r="W751" i="14"/>
  <c r="Q751" i="14"/>
  <c r="N751" i="14"/>
  <c r="B751" i="14"/>
  <c r="S751" i="14"/>
  <c r="T751" i="14" s="1"/>
  <c r="I751" i="14"/>
  <c r="V751" i="14"/>
  <c r="E751" i="14"/>
  <c r="O751" i="14"/>
  <c r="H751" i="14"/>
  <c r="U751" i="14"/>
  <c r="G751" i="14"/>
  <c r="N752" i="14" l="1"/>
  <c r="H752" i="14"/>
  <c r="P752" i="14"/>
  <c r="V752" i="14"/>
  <c r="D752" i="14"/>
  <c r="W752" i="14"/>
  <c r="U752" i="14"/>
  <c r="A752" i="14"/>
  <c r="G752" i="14"/>
  <c r="S752" i="14"/>
  <c r="T752" i="14" s="1"/>
  <c r="E752" i="14"/>
  <c r="R752" i="14"/>
  <c r="F752" i="14"/>
  <c r="C752" i="14" s="1"/>
  <c r="I752" i="14"/>
  <c r="O752" i="14"/>
  <c r="Q752" i="14"/>
  <c r="B752" i="14"/>
  <c r="G753" i="14" l="1"/>
  <c r="W753" i="14"/>
  <c r="V753" i="14"/>
  <c r="P753" i="14"/>
  <c r="I753" i="14"/>
  <c r="R753" i="14"/>
  <c r="O753" i="14"/>
  <c r="E753" i="14"/>
  <c r="H753" i="14"/>
  <c r="S753" i="14"/>
  <c r="T753" i="14" s="1"/>
  <c r="U753" i="14"/>
  <c r="F753" i="14"/>
  <c r="C753" i="14" s="1"/>
  <c r="B753" i="14"/>
  <c r="N753" i="14"/>
  <c r="A753" i="14"/>
  <c r="D753" i="14"/>
  <c r="Q753" i="14"/>
  <c r="I754" i="14" l="1"/>
  <c r="E754" i="14"/>
  <c r="H754" i="14"/>
  <c r="W754" i="14"/>
  <c r="Q754" i="14"/>
  <c r="G754" i="14"/>
  <c r="O754" i="14"/>
  <c r="A754" i="14"/>
  <c r="R754" i="14"/>
  <c r="D754" i="14"/>
  <c r="B754" i="14"/>
  <c r="U754" i="14"/>
  <c r="S754" i="14"/>
  <c r="T754" i="14" s="1"/>
  <c r="F754" i="14"/>
  <c r="C754" i="14" s="1"/>
  <c r="N754" i="14"/>
  <c r="V754" i="14"/>
  <c r="P754" i="14"/>
  <c r="E755" i="14" l="1"/>
  <c r="H755" i="14"/>
  <c r="U755" i="14"/>
  <c r="V755" i="14"/>
  <c r="P755" i="14"/>
  <c r="F755" i="14"/>
  <c r="C755" i="14" s="1"/>
  <c r="R755" i="14"/>
  <c r="I755" i="14"/>
  <c r="A755" i="14"/>
  <c r="G755" i="14"/>
  <c r="D755" i="14"/>
  <c r="N755" i="14"/>
  <c r="S755" i="14"/>
  <c r="T755" i="14" s="1"/>
  <c r="B755" i="14"/>
  <c r="W755" i="14"/>
  <c r="Q755" i="14"/>
  <c r="O755" i="14"/>
  <c r="R756" i="14" l="1"/>
  <c r="N756" i="14"/>
  <c r="H756" i="14"/>
  <c r="D756" i="14"/>
  <c r="S756" i="14"/>
  <c r="T756" i="14" s="1"/>
  <c r="W756" i="14"/>
  <c r="Q756" i="14"/>
  <c r="B756" i="14"/>
  <c r="I756" i="14"/>
  <c r="U756" i="14"/>
  <c r="A756" i="14"/>
  <c r="P756" i="14"/>
  <c r="G756" i="14"/>
  <c r="F756" i="14"/>
  <c r="C756" i="14" s="1"/>
  <c r="O756" i="14"/>
  <c r="E756" i="14"/>
  <c r="V756" i="14"/>
  <c r="G757" i="14" l="1"/>
  <c r="S757" i="14"/>
  <c r="T757" i="14" s="1"/>
  <c r="F757" i="14"/>
  <c r="C757" i="14" s="1"/>
  <c r="I757" i="14"/>
  <c r="E757" i="14"/>
  <c r="N757" i="14"/>
  <c r="A757" i="14"/>
  <c r="O757" i="14"/>
  <c r="B757" i="14"/>
  <c r="W757" i="14"/>
  <c r="R757" i="14"/>
  <c r="D757" i="14"/>
  <c r="U757" i="14"/>
  <c r="V757" i="14"/>
  <c r="H757" i="14"/>
  <c r="Q757" i="14"/>
  <c r="P757" i="14"/>
  <c r="V758" i="14" l="1"/>
  <c r="H758" i="14"/>
  <c r="N758" i="14"/>
  <c r="E758" i="14"/>
  <c r="U758" i="14"/>
  <c r="Q758" i="14"/>
  <c r="S758" i="14"/>
  <c r="T758" i="14" s="1"/>
  <c r="G758" i="14"/>
  <c r="W758" i="14"/>
  <c r="B758" i="14"/>
  <c r="F758" i="14"/>
  <c r="O758" i="14"/>
  <c r="D758" i="14"/>
  <c r="A758" i="14"/>
  <c r="P758" i="14"/>
  <c r="I758" i="14"/>
  <c r="C758" i="14"/>
  <c r="R758" i="14"/>
  <c r="A759" i="14" l="1"/>
  <c r="H759" i="14"/>
  <c r="G759" i="14"/>
  <c r="P759" i="14"/>
  <c r="O759" i="14"/>
  <c r="I759" i="14"/>
  <c r="Q759" i="14"/>
  <c r="D759" i="14"/>
  <c r="V759" i="14"/>
  <c r="B759" i="14"/>
  <c r="U759" i="14"/>
  <c r="W759" i="14"/>
  <c r="F759" i="14"/>
  <c r="C759" i="14" s="1"/>
  <c r="R759" i="14"/>
  <c r="N759" i="14"/>
  <c r="S759" i="14"/>
  <c r="T759" i="14" s="1"/>
  <c r="E759" i="14"/>
  <c r="N760" i="14" l="1"/>
  <c r="R760" i="14"/>
  <c r="S760" i="14"/>
  <c r="T760" i="14" s="1"/>
  <c r="O760" i="14"/>
  <c r="Q760" i="14"/>
  <c r="A760" i="14"/>
  <c r="D760" i="14"/>
  <c r="H760" i="14"/>
  <c r="F760" i="14"/>
  <c r="C760" i="14" s="1"/>
  <c r="W760" i="14"/>
  <c r="U760" i="14"/>
  <c r="I760" i="14"/>
  <c r="B760" i="14"/>
  <c r="P760" i="14"/>
  <c r="V760" i="14"/>
  <c r="E760" i="14"/>
  <c r="G760" i="14"/>
  <c r="G761" i="14" l="1"/>
  <c r="W761" i="14"/>
  <c r="B761" i="14"/>
  <c r="Q761" i="14"/>
  <c r="O761" i="14"/>
  <c r="E761" i="14"/>
  <c r="S761" i="14"/>
  <c r="T761" i="14" s="1"/>
  <c r="R761" i="14"/>
  <c r="A761" i="14"/>
  <c r="V761" i="14"/>
  <c r="P761" i="14"/>
  <c r="I761" i="14"/>
  <c r="U761" i="14"/>
  <c r="F761" i="14"/>
  <c r="C761" i="14" s="1"/>
  <c r="N761" i="14"/>
  <c r="D761" i="14"/>
  <c r="H761" i="14"/>
  <c r="D762" i="14" l="1"/>
  <c r="R762" i="14"/>
  <c r="V762" i="14"/>
  <c r="H762" i="14"/>
  <c r="A762" i="14"/>
  <c r="W762" i="14"/>
  <c r="Q762" i="14"/>
  <c r="F762" i="14"/>
  <c r="C762" i="14" s="1"/>
  <c r="B762" i="14"/>
  <c r="U762" i="14"/>
  <c r="G762" i="14"/>
  <c r="N762" i="14"/>
  <c r="S762" i="14"/>
  <c r="T762" i="14" s="1"/>
  <c r="O762" i="14"/>
  <c r="P762" i="14"/>
  <c r="E762" i="14"/>
  <c r="I762" i="14"/>
  <c r="E763" i="14" l="1"/>
  <c r="V763" i="14"/>
  <c r="U763" i="14"/>
  <c r="R763" i="14"/>
  <c r="Q763" i="14"/>
  <c r="W763" i="14"/>
  <c r="A763" i="14"/>
  <c r="P763" i="14"/>
  <c r="B763" i="14"/>
  <c r="F763" i="14"/>
  <c r="C763" i="14" s="1"/>
  <c r="H763" i="14"/>
  <c r="I763" i="14"/>
  <c r="G763" i="14"/>
  <c r="O763" i="14"/>
  <c r="D763" i="14"/>
  <c r="N763" i="14"/>
  <c r="S763" i="14"/>
  <c r="T763" i="14" s="1"/>
  <c r="R764" i="14" l="1"/>
  <c r="N764" i="14"/>
  <c r="H764" i="14"/>
  <c r="D764" i="14"/>
  <c r="P764" i="14"/>
  <c r="F764" i="14"/>
  <c r="C764" i="14" s="1"/>
  <c r="B764" i="14"/>
  <c r="V764" i="14"/>
  <c r="U764" i="14"/>
  <c r="S764" i="14"/>
  <c r="T764" i="14" s="1"/>
  <c r="Q764" i="14"/>
  <c r="I764" i="14"/>
  <c r="O764" i="14"/>
  <c r="G764" i="14"/>
  <c r="W764" i="14"/>
  <c r="A764" i="14"/>
  <c r="E764" i="14"/>
  <c r="G765" i="14" l="1"/>
  <c r="S765" i="14"/>
  <c r="T765" i="14" s="1"/>
  <c r="W765" i="14"/>
  <c r="I765" i="14"/>
  <c r="A765" i="14"/>
  <c r="R765" i="14"/>
  <c r="E765" i="14"/>
  <c r="B765" i="14"/>
  <c r="P765" i="14"/>
  <c r="V765" i="14"/>
  <c r="O765" i="14"/>
  <c r="N765" i="14"/>
  <c r="H765" i="14"/>
  <c r="Q765" i="14"/>
  <c r="F765" i="14"/>
  <c r="C765" i="14" s="1"/>
  <c r="D765" i="14"/>
  <c r="U765" i="14"/>
  <c r="V766" i="14" l="1"/>
  <c r="R766" i="14"/>
  <c r="N766" i="14"/>
  <c r="D766" i="14"/>
  <c r="O766" i="14"/>
  <c r="U766" i="14"/>
  <c r="I766" i="14"/>
  <c r="Q766" i="14"/>
  <c r="G766" i="14"/>
  <c r="E766" i="14"/>
  <c r="A766" i="14"/>
  <c r="P766" i="14"/>
  <c r="W766" i="14"/>
  <c r="S766" i="14"/>
  <c r="T766" i="14" s="1"/>
  <c r="B766" i="14"/>
  <c r="F766" i="14"/>
  <c r="C766" i="14" s="1"/>
  <c r="H766" i="14"/>
  <c r="A767" i="14" l="1"/>
  <c r="R767" i="14"/>
  <c r="N767" i="14"/>
  <c r="W767" i="14"/>
  <c r="O767" i="14"/>
  <c r="D767" i="14"/>
  <c r="I767" i="14"/>
  <c r="Q767" i="14"/>
  <c r="F767" i="14"/>
  <c r="C767" i="14" s="1"/>
  <c r="G767" i="14"/>
  <c r="H767" i="14"/>
  <c r="P767" i="14"/>
  <c r="V767" i="14"/>
  <c r="B767" i="14"/>
  <c r="U767" i="14"/>
  <c r="S767" i="14"/>
  <c r="T767" i="14" s="1"/>
  <c r="E767" i="14"/>
  <c r="N768" i="14" l="1"/>
  <c r="R768" i="14"/>
  <c r="D768" i="14"/>
  <c r="H768" i="14"/>
  <c r="A768" i="14"/>
  <c r="V768" i="14"/>
  <c r="P768" i="14"/>
  <c r="B768" i="14"/>
  <c r="W768" i="14"/>
  <c r="F768" i="14"/>
  <c r="C768" i="14" s="1"/>
  <c r="O768" i="14"/>
  <c r="U768" i="14"/>
  <c r="G768" i="14"/>
  <c r="S768" i="14"/>
  <c r="T768" i="14" s="1"/>
  <c r="I768" i="14"/>
  <c r="E768" i="14"/>
  <c r="Q768" i="14"/>
  <c r="G769" i="14" l="1"/>
  <c r="W769" i="14"/>
  <c r="P769" i="14"/>
  <c r="Q769" i="14"/>
  <c r="E769" i="14"/>
  <c r="V769" i="14"/>
  <c r="R769" i="14"/>
  <c r="H769" i="14"/>
  <c r="S769" i="14"/>
  <c r="T769" i="14" s="1"/>
  <c r="O769" i="14"/>
  <c r="I769" i="14"/>
  <c r="F769" i="14"/>
  <c r="C769" i="14" s="1"/>
  <c r="B769" i="14"/>
  <c r="A769" i="14"/>
  <c r="D769" i="14"/>
  <c r="U769" i="14"/>
  <c r="N769" i="14"/>
  <c r="I770" i="14" l="1"/>
  <c r="H770" i="14"/>
  <c r="S770" i="14"/>
  <c r="T770" i="14" s="1"/>
  <c r="B770" i="14"/>
  <c r="A770" i="14"/>
  <c r="R770" i="14"/>
  <c r="E770" i="14"/>
  <c r="W770" i="14"/>
  <c r="Q770" i="14"/>
  <c r="F770" i="14"/>
  <c r="C770" i="14" s="1"/>
  <c r="N770" i="14"/>
  <c r="U770" i="14"/>
  <c r="D770" i="14"/>
  <c r="G770" i="14"/>
  <c r="P770" i="14"/>
  <c r="V770" i="14"/>
  <c r="O770" i="14"/>
  <c r="E771" i="14" l="1"/>
  <c r="H771" i="14"/>
  <c r="U771" i="14"/>
  <c r="G771" i="14"/>
  <c r="D771" i="14"/>
  <c r="S771" i="14"/>
  <c r="T771" i="14" s="1"/>
  <c r="V771" i="14"/>
  <c r="W771" i="14"/>
  <c r="A771" i="14"/>
  <c r="B771" i="14"/>
  <c r="Q771" i="14"/>
  <c r="F771" i="14"/>
  <c r="C771" i="14" s="1"/>
  <c r="I771" i="14"/>
  <c r="O771" i="14"/>
  <c r="R771" i="14"/>
  <c r="P771" i="14"/>
  <c r="N771" i="14"/>
  <c r="R772" i="14" l="1"/>
  <c r="N772" i="14"/>
  <c r="W772" i="14"/>
  <c r="H772" i="14"/>
  <c r="D772" i="14"/>
  <c r="P772" i="14"/>
  <c r="S772" i="14"/>
  <c r="T772" i="14" s="1"/>
  <c r="Q772" i="14"/>
  <c r="G772" i="14"/>
  <c r="F772" i="14"/>
  <c r="C772" i="14" s="1"/>
  <c r="B772" i="14"/>
  <c r="I772" i="14"/>
  <c r="U772" i="14"/>
  <c r="A772" i="14"/>
  <c r="O772" i="14"/>
  <c r="V772" i="14"/>
  <c r="E772" i="14"/>
  <c r="G773" i="14" l="1"/>
  <c r="S773" i="14"/>
  <c r="T773" i="14" s="1"/>
  <c r="F773" i="14"/>
  <c r="C773" i="14" s="1"/>
  <c r="D773" i="14"/>
  <c r="U773" i="14"/>
  <c r="E773" i="14"/>
  <c r="B773" i="14"/>
  <c r="V773" i="14"/>
  <c r="I773" i="14"/>
  <c r="A773" i="14"/>
  <c r="W773" i="14"/>
  <c r="N773" i="14"/>
  <c r="P773" i="14"/>
  <c r="H773" i="14"/>
  <c r="Q773" i="14"/>
  <c r="R773" i="14"/>
  <c r="O773" i="14"/>
  <c r="W774" i="14" l="1"/>
  <c r="B774" i="14"/>
  <c r="O774" i="14"/>
  <c r="I774" i="14"/>
  <c r="N774" i="14"/>
  <c r="V774" i="14"/>
  <c r="R774" i="14"/>
  <c r="H774" i="14"/>
  <c r="Q774" i="14"/>
  <c r="G774" i="14"/>
  <c r="A774" i="14"/>
  <c r="E774" i="14"/>
  <c r="U774" i="14"/>
  <c r="D774" i="14"/>
  <c r="P774" i="14"/>
  <c r="F774" i="14"/>
  <c r="C774" i="14" s="1"/>
  <c r="S774" i="14"/>
  <c r="T774" i="14" s="1"/>
  <c r="A775" i="14" l="1"/>
  <c r="W775" i="14"/>
  <c r="R775" i="14"/>
  <c r="E775" i="14"/>
  <c r="H775" i="14"/>
  <c r="D775" i="14"/>
  <c r="B775" i="14"/>
  <c r="O775" i="14"/>
  <c r="N775" i="14"/>
  <c r="Q775" i="14"/>
  <c r="G775" i="14"/>
  <c r="P775" i="14"/>
  <c r="V775" i="14"/>
  <c r="U775" i="14"/>
  <c r="I775" i="14"/>
  <c r="S775" i="14"/>
  <c r="T775" i="14" s="1"/>
  <c r="F775" i="14"/>
  <c r="C775" i="14" s="1"/>
  <c r="N776" i="14" l="1"/>
  <c r="A776" i="14"/>
  <c r="D776" i="14"/>
  <c r="R776" i="14"/>
  <c r="W776" i="14"/>
  <c r="U776" i="14"/>
  <c r="O776" i="14"/>
  <c r="E776" i="14"/>
  <c r="G776" i="14"/>
  <c r="I776" i="14"/>
  <c r="H776" i="14"/>
  <c r="Q776" i="14"/>
  <c r="B776" i="14"/>
  <c r="P776" i="14"/>
  <c r="S776" i="14"/>
  <c r="T776" i="14" s="1"/>
  <c r="V776" i="14"/>
  <c r="F776" i="14"/>
  <c r="C776" i="14" s="1"/>
  <c r="G777" i="14" l="1"/>
  <c r="D777" i="14"/>
  <c r="W777" i="14"/>
  <c r="E777" i="14"/>
  <c r="V777" i="14"/>
  <c r="P777" i="14"/>
  <c r="U777" i="14"/>
  <c r="F777" i="14"/>
  <c r="C777" i="14" s="1"/>
  <c r="A777" i="14"/>
  <c r="O777" i="14"/>
  <c r="R777" i="14"/>
  <c r="H777" i="14"/>
  <c r="Q777" i="14"/>
  <c r="S777" i="14"/>
  <c r="T777" i="14" s="1"/>
  <c r="I777" i="14"/>
  <c r="N777" i="14"/>
  <c r="B777" i="14"/>
  <c r="S778" i="14" l="1"/>
  <c r="T778" i="14" s="1"/>
  <c r="P778" i="14"/>
  <c r="E778" i="14"/>
  <c r="I778" i="14"/>
  <c r="F778" i="14"/>
  <c r="C778" i="14" s="1"/>
  <c r="O778" i="14"/>
  <c r="G778" i="14"/>
  <c r="A778" i="14"/>
  <c r="D778" i="14"/>
  <c r="U778" i="14"/>
  <c r="R778" i="14"/>
  <c r="H778" i="14"/>
  <c r="W778" i="14"/>
  <c r="V778" i="14"/>
  <c r="Q778" i="14"/>
  <c r="B778" i="14"/>
  <c r="N778" i="14"/>
  <c r="E779" i="14" l="1"/>
  <c r="S779" i="14"/>
  <c r="T779" i="14" s="1"/>
  <c r="I779" i="14"/>
  <c r="A779" i="14"/>
  <c r="P779" i="14"/>
  <c r="F779" i="14"/>
  <c r="C779" i="14" s="1"/>
  <c r="W779" i="14"/>
  <c r="G779" i="14"/>
  <c r="R779" i="14"/>
  <c r="V779" i="14"/>
  <c r="D779" i="14"/>
  <c r="H779" i="14"/>
  <c r="O779" i="14"/>
  <c r="N779" i="14"/>
  <c r="Q779" i="14"/>
  <c r="U779" i="14"/>
  <c r="B779" i="14"/>
  <c r="R780" i="14" l="1"/>
  <c r="E780" i="14"/>
  <c r="H780" i="14"/>
  <c r="V780" i="14"/>
  <c r="Q780" i="14"/>
  <c r="N780" i="14"/>
  <c r="G780" i="14"/>
  <c r="D780" i="14"/>
  <c r="P780" i="14"/>
  <c r="F780" i="14"/>
  <c r="U780" i="14"/>
  <c r="W780" i="14"/>
  <c r="C780" i="14"/>
  <c r="B780" i="14"/>
  <c r="S780" i="14"/>
  <c r="T780" i="14" s="1"/>
  <c r="I780" i="14"/>
  <c r="A780" i="14"/>
  <c r="O780" i="14"/>
  <c r="H781" i="14" l="1"/>
  <c r="Q781" i="14"/>
  <c r="B781" i="14"/>
  <c r="G781" i="14"/>
  <c r="I781" i="14"/>
  <c r="S781" i="14"/>
  <c r="T781" i="14" s="1"/>
  <c r="E781" i="14"/>
  <c r="V781" i="14"/>
  <c r="W781" i="14"/>
  <c r="N781" i="14"/>
  <c r="P781" i="14"/>
  <c r="U781" i="14"/>
  <c r="A781" i="14"/>
  <c r="D781" i="14"/>
  <c r="F781" i="14"/>
  <c r="C781" i="14" s="1"/>
  <c r="O781" i="14"/>
  <c r="R781" i="14"/>
  <c r="W782" i="14" l="1"/>
  <c r="O782" i="14"/>
  <c r="B782" i="14"/>
  <c r="I782" i="14"/>
  <c r="E782" i="14"/>
  <c r="V782" i="14"/>
  <c r="S782" i="14"/>
  <c r="T782" i="14" s="1"/>
  <c r="Q782" i="14"/>
  <c r="H782" i="14"/>
  <c r="G782" i="14"/>
  <c r="A782" i="14"/>
  <c r="N782" i="14"/>
  <c r="D782" i="14"/>
  <c r="P782" i="14"/>
  <c r="U782" i="14"/>
  <c r="F782" i="14"/>
  <c r="C782" i="14" s="1"/>
  <c r="R782" i="14"/>
  <c r="A783" i="14" l="1"/>
  <c r="W783" i="14"/>
  <c r="O783" i="14"/>
  <c r="H783" i="14"/>
  <c r="N783" i="14"/>
  <c r="Q783" i="14"/>
  <c r="D783" i="14"/>
  <c r="R783" i="14"/>
  <c r="B783" i="14"/>
  <c r="V783" i="14"/>
  <c r="I783" i="14"/>
  <c r="E783" i="14"/>
  <c r="G783" i="14"/>
  <c r="S783" i="14"/>
  <c r="T783" i="14" s="1"/>
  <c r="F783" i="14"/>
  <c r="C783" i="14" s="1"/>
  <c r="P783" i="14"/>
  <c r="U783" i="14"/>
  <c r="N784" i="14" l="1"/>
  <c r="A784" i="14"/>
  <c r="R784" i="14"/>
  <c r="H784" i="14"/>
  <c r="Q784" i="14"/>
  <c r="D784" i="14"/>
  <c r="U784" i="14"/>
  <c r="G784" i="14"/>
  <c r="S784" i="14"/>
  <c r="T784" i="14" s="1"/>
  <c r="V784" i="14"/>
  <c r="P784" i="14"/>
  <c r="O784" i="14"/>
  <c r="W784" i="14"/>
  <c r="B784" i="14"/>
  <c r="E784" i="14"/>
  <c r="F784" i="14"/>
  <c r="C784" i="14" s="1"/>
  <c r="I784" i="14"/>
  <c r="E785" i="14" l="1"/>
  <c r="R785" i="14"/>
  <c r="U785" i="14"/>
  <c r="H785" i="14"/>
  <c r="N785" i="14"/>
  <c r="P785" i="14"/>
  <c r="V785" i="14"/>
  <c r="F785" i="14"/>
  <c r="C785" i="14" s="1"/>
  <c r="A785" i="14"/>
  <c r="G785" i="14"/>
  <c r="I785" i="14"/>
  <c r="Q785" i="14"/>
  <c r="D785" i="14"/>
  <c r="W785" i="14"/>
  <c r="O785" i="14"/>
  <c r="S785" i="14"/>
  <c r="T785" i="14" s="1"/>
  <c r="B785" i="14"/>
  <c r="N786" i="14" l="1"/>
  <c r="Q786" i="14"/>
  <c r="D786" i="14"/>
  <c r="P786" i="14"/>
  <c r="S786" i="14"/>
  <c r="T786" i="14" s="1"/>
  <c r="G786" i="14"/>
  <c r="A786" i="14"/>
  <c r="I786" i="14"/>
  <c r="V786" i="14"/>
  <c r="B786" i="14"/>
  <c r="W786" i="14"/>
  <c r="U786" i="14"/>
  <c r="F786" i="14"/>
  <c r="C786" i="14" s="1"/>
  <c r="O786" i="14"/>
  <c r="E786" i="14"/>
  <c r="R786" i="14"/>
  <c r="H786" i="14"/>
  <c r="G787" i="14" l="1"/>
  <c r="W787" i="14"/>
  <c r="E787" i="14"/>
  <c r="B787" i="14"/>
  <c r="U787" i="14"/>
  <c r="V787" i="14"/>
  <c r="D787" i="14"/>
  <c r="H787" i="14"/>
  <c r="Q787" i="14"/>
  <c r="N787" i="14"/>
  <c r="S787" i="14"/>
  <c r="T787" i="14" s="1"/>
  <c r="R787" i="14"/>
  <c r="A787" i="14"/>
  <c r="P787" i="14"/>
  <c r="O787" i="14"/>
  <c r="I787" i="14"/>
  <c r="F787" i="14"/>
  <c r="C787" i="14" s="1"/>
  <c r="Q788" i="14" l="1"/>
  <c r="D788" i="14"/>
  <c r="G788" i="14"/>
  <c r="R788" i="14"/>
  <c r="O788" i="14"/>
  <c r="N788" i="14"/>
  <c r="A788" i="14"/>
  <c r="I788" i="14"/>
  <c r="H788" i="14"/>
  <c r="P788" i="14"/>
  <c r="F788" i="14"/>
  <c r="V788" i="14"/>
  <c r="C788" i="14"/>
  <c r="W788" i="14"/>
  <c r="B788" i="14"/>
  <c r="U788" i="14"/>
  <c r="E788" i="14"/>
  <c r="S788" i="14"/>
  <c r="T788" i="14" s="1"/>
  <c r="E789" i="14" l="1"/>
  <c r="V789" i="14"/>
  <c r="G789" i="14"/>
  <c r="S789" i="14"/>
  <c r="T789" i="14" s="1"/>
  <c r="D789" i="14"/>
  <c r="U789" i="14"/>
  <c r="I789" i="14"/>
  <c r="B789" i="14"/>
  <c r="P789" i="14"/>
  <c r="A789" i="14"/>
  <c r="R789" i="14"/>
  <c r="F789" i="14"/>
  <c r="C789" i="14" s="1"/>
  <c r="N789" i="14"/>
  <c r="O789" i="14"/>
  <c r="H789" i="14"/>
  <c r="W789" i="14"/>
  <c r="Q789" i="14"/>
  <c r="R790" i="14" l="1"/>
  <c r="G790" i="14"/>
  <c r="H790" i="14"/>
  <c r="F790" i="14"/>
  <c r="C790" i="14" s="1"/>
  <c r="W790" i="14"/>
  <c r="U790" i="14"/>
  <c r="B790" i="14"/>
  <c r="A790" i="14"/>
  <c r="Q790" i="14"/>
  <c r="E790" i="14"/>
  <c r="D790" i="14"/>
  <c r="S790" i="14"/>
  <c r="T790" i="14" s="1"/>
  <c r="I790" i="14"/>
  <c r="O790" i="14"/>
  <c r="P790" i="14"/>
  <c r="V790" i="14"/>
  <c r="N790" i="14"/>
  <c r="S791" i="14" l="1"/>
  <c r="T791" i="14" s="1"/>
  <c r="A791" i="14"/>
  <c r="H791" i="14"/>
  <c r="V791" i="14"/>
  <c r="N791" i="14"/>
  <c r="D791" i="14"/>
  <c r="B791" i="14"/>
  <c r="R791" i="14"/>
  <c r="P791" i="14"/>
  <c r="I791" i="14"/>
  <c r="F791" i="14"/>
  <c r="C791" i="14" s="1"/>
  <c r="E791" i="14"/>
  <c r="W791" i="14"/>
  <c r="Q791" i="14"/>
  <c r="G791" i="14"/>
  <c r="U791" i="14"/>
  <c r="O791" i="14"/>
  <c r="U792" i="14" l="1"/>
  <c r="V792" i="14"/>
  <c r="E792" i="14"/>
  <c r="B792" i="14"/>
  <c r="S792" i="14"/>
  <c r="T792" i="14" s="1"/>
  <c r="Q792" i="14"/>
  <c r="N792" i="14"/>
  <c r="D792" i="14"/>
  <c r="H792" i="14"/>
  <c r="I792" i="14"/>
  <c r="P792" i="14"/>
  <c r="F792" i="14"/>
  <c r="C792" i="14" s="1"/>
  <c r="A792" i="14"/>
  <c r="G792" i="14"/>
  <c r="R792" i="14"/>
  <c r="W792" i="14"/>
  <c r="O792" i="14"/>
  <c r="A793" i="14" l="1"/>
  <c r="U793" i="14"/>
  <c r="R793" i="14"/>
  <c r="C793" i="14"/>
  <c r="B793" i="14"/>
  <c r="P793" i="14"/>
  <c r="D793" i="14"/>
  <c r="F793" i="14"/>
  <c r="W793" i="14"/>
  <c r="E793" i="14"/>
  <c r="V793" i="14"/>
  <c r="I793" i="14"/>
  <c r="O793" i="14"/>
  <c r="Q793" i="14"/>
  <c r="S793" i="14"/>
  <c r="T793" i="14" s="1"/>
  <c r="N793" i="14"/>
  <c r="H793" i="14"/>
  <c r="G793" i="14"/>
  <c r="N794" i="14" l="1"/>
  <c r="H794" i="14"/>
  <c r="D794" i="14"/>
  <c r="Q794" i="14"/>
  <c r="P794" i="14"/>
  <c r="O794" i="14"/>
  <c r="B794" i="14"/>
  <c r="E794" i="14"/>
  <c r="U794" i="14"/>
  <c r="S794" i="14"/>
  <c r="T794" i="14" s="1"/>
  <c r="G794" i="14"/>
  <c r="W794" i="14"/>
  <c r="I794" i="14"/>
  <c r="R794" i="14"/>
  <c r="V794" i="14"/>
  <c r="F794" i="14"/>
  <c r="A794" i="14"/>
  <c r="C794" i="14"/>
  <c r="G795" i="14" l="1"/>
  <c r="W795" i="14"/>
  <c r="S795" i="14"/>
  <c r="T795" i="14" s="1"/>
  <c r="P795" i="14"/>
  <c r="E795" i="14"/>
  <c r="O795" i="14"/>
  <c r="A795" i="14"/>
  <c r="I795" i="14"/>
  <c r="V795" i="14"/>
  <c r="R795" i="14"/>
  <c r="B795" i="14"/>
  <c r="D795" i="14"/>
  <c r="Q795" i="14"/>
  <c r="U795" i="14"/>
  <c r="N795" i="14"/>
  <c r="F795" i="14"/>
  <c r="C795" i="14" s="1"/>
  <c r="H795" i="14"/>
  <c r="N796" i="14" l="1"/>
  <c r="R796" i="14"/>
  <c r="I796" i="14"/>
  <c r="H796" i="14"/>
  <c r="E796" i="14"/>
  <c r="O796" i="14"/>
  <c r="Q796" i="14"/>
  <c r="F796" i="14"/>
  <c r="C796" i="14" s="1"/>
  <c r="W796" i="14"/>
  <c r="U796" i="14"/>
  <c r="G796" i="14"/>
  <c r="P796" i="14"/>
  <c r="B796" i="14"/>
  <c r="A796" i="14"/>
  <c r="D796" i="14"/>
  <c r="V796" i="14"/>
  <c r="S796" i="14"/>
  <c r="T796" i="14" s="1"/>
  <c r="E797" i="14" l="1"/>
  <c r="U797" i="14"/>
  <c r="N797" i="14"/>
  <c r="H797" i="14"/>
  <c r="V797" i="14"/>
  <c r="I797" i="14"/>
  <c r="O797" i="14"/>
  <c r="Q797" i="14"/>
  <c r="F797" i="14"/>
  <c r="C797" i="14" s="1"/>
  <c r="W797" i="14"/>
  <c r="P797" i="14"/>
  <c r="D797" i="14"/>
  <c r="S797" i="14"/>
  <c r="T797" i="14" s="1"/>
  <c r="G797" i="14"/>
  <c r="B797" i="14"/>
  <c r="A797" i="14"/>
  <c r="R797" i="14"/>
  <c r="R798" i="14" l="1"/>
  <c r="N798" i="14"/>
  <c r="H798" i="14"/>
  <c r="D798" i="14"/>
  <c r="P798" i="14"/>
  <c r="B798" i="14"/>
  <c r="I798" i="14"/>
  <c r="U798" i="14"/>
  <c r="A798" i="14"/>
  <c r="E798" i="14"/>
  <c r="V798" i="14"/>
  <c r="G798" i="14"/>
  <c r="F798" i="14"/>
  <c r="C798" i="14" s="1"/>
  <c r="S798" i="14"/>
  <c r="T798" i="14" s="1"/>
  <c r="W798" i="14"/>
  <c r="O798" i="14"/>
  <c r="Q798" i="14"/>
  <c r="G799" i="14" l="1"/>
  <c r="S799" i="14"/>
  <c r="T799" i="14" s="1"/>
  <c r="I799" i="14"/>
  <c r="F799" i="14"/>
  <c r="C799" i="14" s="1"/>
  <c r="E799" i="14"/>
  <c r="V799" i="14"/>
  <c r="B799" i="14"/>
  <c r="N799" i="14"/>
  <c r="W799" i="14"/>
  <c r="P799" i="14"/>
  <c r="O799" i="14"/>
  <c r="A799" i="14"/>
  <c r="R799" i="14"/>
  <c r="D799" i="14"/>
  <c r="U799" i="14"/>
  <c r="H799" i="14"/>
  <c r="Q799" i="14"/>
  <c r="V800" i="14" l="1"/>
  <c r="H800" i="14"/>
  <c r="N800" i="14"/>
  <c r="E800" i="14"/>
  <c r="U800" i="14"/>
  <c r="R800" i="14"/>
  <c r="F800" i="14"/>
  <c r="C800" i="14" s="1"/>
  <c r="D800" i="14"/>
  <c r="O800" i="14"/>
  <c r="W800" i="14"/>
  <c r="A800" i="14"/>
  <c r="Q800" i="14"/>
  <c r="S800" i="14"/>
  <c r="T800" i="14" s="1"/>
  <c r="G800" i="14"/>
  <c r="P800" i="14"/>
  <c r="B800" i="14"/>
  <c r="I800" i="14"/>
  <c r="A801" i="14" l="1"/>
  <c r="H801" i="14"/>
  <c r="P801" i="14"/>
  <c r="Q801" i="14"/>
  <c r="D801" i="14"/>
  <c r="F801" i="14"/>
  <c r="C801" i="14" s="1"/>
  <c r="R801" i="14"/>
  <c r="N801" i="14"/>
  <c r="E801" i="14"/>
  <c r="G801" i="14"/>
  <c r="V801" i="14"/>
  <c r="W801" i="14"/>
  <c r="O801" i="14"/>
  <c r="B801" i="14"/>
  <c r="S801" i="14"/>
  <c r="T801" i="14" s="1"/>
  <c r="I801" i="14"/>
  <c r="U801" i="14"/>
  <c r="N802" i="14" l="1"/>
  <c r="R802" i="14"/>
  <c r="D802" i="14"/>
  <c r="H802" i="14"/>
  <c r="B802" i="14"/>
  <c r="F802" i="14"/>
  <c r="C802" i="14" s="1"/>
  <c r="W802" i="14"/>
  <c r="S802" i="14"/>
  <c r="T802" i="14" s="1"/>
  <c r="O802" i="14"/>
  <c r="U802" i="14"/>
  <c r="A802" i="14"/>
  <c r="V802" i="14"/>
  <c r="I802" i="14"/>
  <c r="E802" i="14"/>
  <c r="G802" i="14"/>
  <c r="Q802" i="14"/>
  <c r="P802" i="14"/>
  <c r="G803" i="14" l="1"/>
  <c r="O803" i="14"/>
  <c r="E803" i="14"/>
  <c r="A803" i="14"/>
  <c r="V803" i="14"/>
  <c r="R803" i="14"/>
  <c r="N803" i="14"/>
  <c r="W803" i="14"/>
  <c r="F803" i="14"/>
  <c r="C803" i="14" s="1"/>
  <c r="B803" i="14"/>
  <c r="Q803" i="14"/>
  <c r="H803" i="14"/>
  <c r="P803" i="14"/>
  <c r="U803" i="14"/>
  <c r="S803" i="14"/>
  <c r="T803" i="14" s="1"/>
  <c r="D803" i="14"/>
  <c r="I803" i="14"/>
  <c r="W804" i="14" l="1"/>
  <c r="R804" i="14"/>
  <c r="D804" i="14"/>
  <c r="F804" i="14"/>
  <c r="B804" i="14"/>
  <c r="Q804" i="14"/>
  <c r="G804" i="14"/>
  <c r="I804" i="14"/>
  <c r="H804" i="14"/>
  <c r="V804" i="14"/>
  <c r="A804" i="14"/>
  <c r="S804" i="14"/>
  <c r="T804" i="14" s="1"/>
  <c r="C804" i="14"/>
  <c r="O804" i="14"/>
  <c r="N804" i="14"/>
  <c r="E804" i="14"/>
  <c r="U804" i="14"/>
  <c r="P804" i="14"/>
  <c r="E805" i="14" l="1"/>
  <c r="D805" i="14"/>
  <c r="U805" i="14"/>
  <c r="Q805" i="14"/>
  <c r="P805" i="14"/>
  <c r="S805" i="14"/>
  <c r="T805" i="14" s="1"/>
  <c r="V805" i="14"/>
  <c r="R805" i="14"/>
  <c r="F805" i="14"/>
  <c r="N805" i="14"/>
  <c r="C805" i="14"/>
  <c r="I805" i="14"/>
  <c r="O805" i="14"/>
  <c r="H805" i="14"/>
  <c r="B805" i="14"/>
  <c r="W805" i="14"/>
  <c r="G805" i="14"/>
  <c r="A805" i="14"/>
  <c r="R806" i="14" l="1"/>
  <c r="N806" i="14"/>
  <c r="D806" i="14"/>
  <c r="P806" i="14"/>
  <c r="O806" i="14"/>
  <c r="H806" i="14"/>
  <c r="E806" i="14"/>
  <c r="B806" i="14"/>
  <c r="F806" i="14"/>
  <c r="C806" i="14" s="1"/>
  <c r="S806" i="14"/>
  <c r="T806" i="14" s="1"/>
  <c r="W806" i="14"/>
  <c r="U806" i="14"/>
  <c r="I806" i="14"/>
  <c r="Q806" i="14"/>
  <c r="A806" i="14"/>
  <c r="G806" i="14"/>
  <c r="V806" i="14"/>
  <c r="G807" i="14" l="1"/>
  <c r="W807" i="14"/>
  <c r="O807" i="14"/>
  <c r="S807" i="14"/>
  <c r="T807" i="14" s="1"/>
  <c r="B807" i="14"/>
  <c r="V807" i="14"/>
  <c r="Q807" i="14"/>
  <c r="I807" i="14"/>
  <c r="A807" i="14"/>
  <c r="H807" i="14"/>
  <c r="P807" i="14"/>
  <c r="N807" i="14"/>
  <c r="R807" i="14"/>
  <c r="F807" i="14"/>
  <c r="C807" i="14" s="1"/>
  <c r="U807" i="14"/>
  <c r="E807" i="14"/>
  <c r="D807" i="14"/>
  <c r="V808" i="14" l="1"/>
  <c r="A808" i="14"/>
  <c r="N808" i="14"/>
  <c r="S808" i="14"/>
  <c r="T808" i="14" s="1"/>
  <c r="D808" i="14"/>
  <c r="R808" i="14"/>
  <c r="H808" i="14"/>
  <c r="G808" i="14"/>
  <c r="P808" i="14"/>
  <c r="W808" i="14"/>
  <c r="Q808" i="14"/>
  <c r="U808" i="14"/>
  <c r="O808" i="14"/>
  <c r="I808" i="14"/>
  <c r="B808" i="14"/>
  <c r="F808" i="14"/>
  <c r="C808" i="14" s="1"/>
  <c r="E808" i="14"/>
  <c r="A809" i="14" l="1"/>
  <c r="U809" i="14"/>
  <c r="Q809" i="14"/>
  <c r="R809" i="14"/>
  <c r="G809" i="14"/>
  <c r="N809" i="14"/>
  <c r="O809" i="14"/>
  <c r="I809" i="14"/>
  <c r="W809" i="14"/>
  <c r="P809" i="14"/>
  <c r="H809" i="14"/>
  <c r="B809" i="14"/>
  <c r="V809" i="14"/>
  <c r="S809" i="14"/>
  <c r="T809" i="14" s="1"/>
  <c r="D809" i="14"/>
  <c r="E809" i="14"/>
  <c r="F809" i="14"/>
  <c r="C809" i="14"/>
  <c r="N810" i="14" l="1"/>
  <c r="R810" i="14"/>
  <c r="D810" i="14"/>
  <c r="H810" i="14"/>
  <c r="U810" i="14"/>
  <c r="Q810" i="14"/>
  <c r="B810" i="14"/>
  <c r="P810" i="14"/>
  <c r="W810" i="14"/>
  <c r="O810" i="14"/>
  <c r="F810" i="14"/>
  <c r="C810" i="14" s="1"/>
  <c r="E810" i="14"/>
  <c r="V810" i="14"/>
  <c r="S810" i="14"/>
  <c r="T810" i="14" s="1"/>
  <c r="I810" i="14"/>
  <c r="G810" i="14"/>
  <c r="A810" i="14"/>
  <c r="G811" i="14" l="1"/>
  <c r="I811" i="14"/>
  <c r="A811" i="14"/>
  <c r="W811" i="14"/>
  <c r="S811" i="14"/>
  <c r="T811" i="14" s="1"/>
  <c r="O811" i="14"/>
  <c r="P811" i="14"/>
  <c r="F811" i="14"/>
  <c r="C811" i="14" s="1"/>
  <c r="N811" i="14"/>
  <c r="E811" i="14"/>
  <c r="V811" i="14"/>
  <c r="B811" i="14"/>
  <c r="D811" i="14"/>
  <c r="Q811" i="14"/>
  <c r="R811" i="14"/>
  <c r="H811" i="14"/>
  <c r="U811" i="14"/>
  <c r="N812" i="14" l="1"/>
  <c r="I812" i="14"/>
  <c r="R812" i="14"/>
  <c r="E812" i="14"/>
  <c r="O812" i="14"/>
  <c r="H812" i="14"/>
  <c r="Q812" i="14"/>
  <c r="U812" i="14"/>
  <c r="D812" i="14"/>
  <c r="P812" i="14"/>
  <c r="A812" i="14"/>
  <c r="V812" i="14"/>
  <c r="W812" i="14"/>
  <c r="G812" i="14"/>
  <c r="C812" i="14"/>
  <c r="S812" i="14"/>
  <c r="T812" i="14" s="1"/>
  <c r="F812" i="14"/>
  <c r="B812" i="14"/>
  <c r="E813" i="14" l="1"/>
  <c r="N813" i="14"/>
  <c r="U813" i="14"/>
  <c r="G813" i="14"/>
  <c r="D813" i="14"/>
  <c r="S813" i="14"/>
  <c r="T813" i="14" s="1"/>
  <c r="I813" i="14"/>
  <c r="A813" i="14"/>
  <c r="H813" i="14"/>
  <c r="P813" i="14"/>
  <c r="F813" i="14"/>
  <c r="C813" i="14" s="1"/>
  <c r="W813" i="14"/>
  <c r="O813" i="14"/>
  <c r="B813" i="14"/>
  <c r="V813" i="14"/>
  <c r="R813" i="14"/>
  <c r="Q813" i="14"/>
  <c r="R814" i="14" l="1"/>
  <c r="E814" i="14"/>
  <c r="V814" i="14"/>
  <c r="N814" i="14"/>
  <c r="H814" i="14"/>
  <c r="Q814" i="14"/>
  <c r="G814" i="14"/>
  <c r="B814" i="14"/>
  <c r="U814" i="14"/>
  <c r="S814" i="14"/>
  <c r="T814" i="14" s="1"/>
  <c r="I814" i="14"/>
  <c r="W814" i="14"/>
  <c r="D814" i="14"/>
  <c r="P814" i="14"/>
  <c r="F814" i="14"/>
  <c r="C814" i="14" s="1"/>
  <c r="A814" i="14"/>
  <c r="O814" i="14"/>
  <c r="H815" i="14" l="1"/>
  <c r="Q815" i="14"/>
  <c r="W815" i="14"/>
  <c r="V815" i="14"/>
  <c r="I815" i="14"/>
  <c r="P815" i="14"/>
  <c r="N815" i="14"/>
  <c r="O815" i="14"/>
  <c r="R815" i="14"/>
  <c r="B815" i="14"/>
  <c r="G815" i="14"/>
  <c r="S815" i="14"/>
  <c r="T815" i="14" s="1"/>
  <c r="D815" i="14"/>
  <c r="A815" i="14"/>
  <c r="U815" i="14"/>
  <c r="E815" i="14"/>
  <c r="F815" i="14"/>
  <c r="C815" i="14" s="1"/>
  <c r="W816" i="14" l="1"/>
  <c r="O816" i="14"/>
  <c r="S816" i="14"/>
  <c r="T816" i="14" s="1"/>
  <c r="Q816" i="14"/>
  <c r="R816" i="14"/>
  <c r="P816" i="14"/>
  <c r="B816" i="14"/>
  <c r="E816" i="14"/>
  <c r="N816" i="14"/>
  <c r="G816" i="14"/>
  <c r="H816" i="14"/>
  <c r="I816" i="14"/>
  <c r="A816" i="14"/>
  <c r="V816" i="14"/>
  <c r="F816" i="14"/>
  <c r="C816" i="14" s="1"/>
  <c r="D816" i="14"/>
  <c r="U816" i="14"/>
  <c r="A817" i="14" l="1"/>
  <c r="W817" i="14"/>
  <c r="O817" i="14"/>
  <c r="D817" i="14"/>
  <c r="B817" i="14"/>
  <c r="V817" i="14"/>
  <c r="P817" i="14"/>
  <c r="R817" i="14"/>
  <c r="E817" i="14"/>
  <c r="H817" i="14"/>
  <c r="S817" i="14"/>
  <c r="T817" i="14" s="1"/>
  <c r="I817" i="14"/>
  <c r="N817" i="14"/>
  <c r="Q817" i="14"/>
  <c r="G817" i="14"/>
  <c r="U817" i="14"/>
  <c r="F817" i="14"/>
  <c r="C817" i="14" s="1"/>
  <c r="N818" i="14" l="1"/>
  <c r="A818" i="14"/>
  <c r="G818" i="14"/>
  <c r="F818" i="14"/>
  <c r="C818" i="14" s="1"/>
  <c r="I818" i="14"/>
  <c r="D818" i="14"/>
  <c r="R818" i="14"/>
  <c r="W818" i="14"/>
  <c r="U818" i="14"/>
  <c r="H818" i="14"/>
  <c r="P818" i="14"/>
  <c r="O818" i="14"/>
  <c r="S818" i="14"/>
  <c r="T818" i="14" s="1"/>
  <c r="B818" i="14"/>
  <c r="E818" i="14"/>
  <c r="Q818" i="14"/>
  <c r="V818" i="14"/>
  <c r="G819" i="14" l="1"/>
  <c r="D819" i="14"/>
  <c r="O819" i="14"/>
  <c r="N819" i="14"/>
  <c r="P819" i="14"/>
  <c r="U819" i="14"/>
  <c r="F819" i="14"/>
  <c r="C819" i="14" s="1"/>
  <c r="W819" i="14"/>
  <c r="B819" i="14"/>
  <c r="Q819" i="14"/>
  <c r="S819" i="14"/>
  <c r="T819" i="14" s="1"/>
  <c r="R819" i="14"/>
  <c r="E819" i="14"/>
  <c r="I819" i="14"/>
  <c r="V819" i="14"/>
  <c r="H819" i="14"/>
  <c r="A819" i="14"/>
  <c r="S820" i="14" l="1"/>
  <c r="T820" i="14" s="1"/>
  <c r="P820" i="14"/>
  <c r="I820" i="14"/>
  <c r="F820" i="14"/>
  <c r="Q820" i="14"/>
  <c r="B820" i="14"/>
  <c r="E820" i="14"/>
  <c r="D820" i="14"/>
  <c r="U820" i="14"/>
  <c r="R820" i="14"/>
  <c r="G820" i="14"/>
  <c r="A820" i="14"/>
  <c r="H820" i="14"/>
  <c r="W820" i="14"/>
  <c r="V820" i="14"/>
  <c r="C820" i="14"/>
  <c r="O820" i="14"/>
  <c r="N820" i="14"/>
  <c r="E821" i="14" l="1"/>
  <c r="S821" i="14"/>
  <c r="T821" i="14" s="1"/>
  <c r="P821" i="14"/>
  <c r="U821" i="14"/>
  <c r="V821" i="14"/>
  <c r="I821" i="14"/>
  <c r="A821" i="14"/>
  <c r="F821" i="14"/>
  <c r="N821" i="14"/>
  <c r="H821" i="14"/>
  <c r="W821" i="14"/>
  <c r="O821" i="14"/>
  <c r="Q821" i="14"/>
  <c r="D821" i="14"/>
  <c r="C821" i="14"/>
  <c r="G821" i="14"/>
  <c r="B821" i="14"/>
  <c r="R821" i="14"/>
  <c r="R822" i="14" l="1"/>
  <c r="E822" i="14"/>
  <c r="H822" i="14"/>
  <c r="V822" i="14"/>
  <c r="A822" i="14"/>
  <c r="O822" i="14"/>
  <c r="F822" i="14"/>
  <c r="C822" i="14" s="1"/>
  <c r="Q822" i="14"/>
  <c r="N822" i="14"/>
  <c r="D822" i="14"/>
  <c r="P822" i="14"/>
  <c r="G822" i="14"/>
  <c r="S822" i="14"/>
  <c r="T822" i="14" s="1"/>
  <c r="I822" i="14"/>
  <c r="W822" i="14"/>
  <c r="U822" i="14"/>
  <c r="B822" i="14"/>
  <c r="G823" i="14" l="1"/>
  <c r="S823" i="14"/>
  <c r="T823" i="14" s="1"/>
  <c r="F823" i="14"/>
  <c r="C823" i="14" s="1"/>
  <c r="U823" i="14"/>
  <c r="Q823" i="14"/>
  <c r="B823" i="14"/>
  <c r="W823" i="14"/>
  <c r="V823" i="14"/>
  <c r="P823" i="14"/>
  <c r="A823" i="14"/>
  <c r="D823" i="14"/>
  <c r="E823" i="14"/>
  <c r="I823" i="14"/>
  <c r="N823" i="14"/>
  <c r="R823" i="14"/>
  <c r="O823" i="14"/>
  <c r="H823" i="14"/>
  <c r="G824" i="14" l="1"/>
  <c r="N824" i="14"/>
  <c r="Q824" i="14"/>
  <c r="O824" i="14"/>
  <c r="V824" i="14"/>
  <c r="P824" i="14"/>
  <c r="S824" i="14"/>
  <c r="T824" i="14" s="1"/>
  <c r="F824" i="14"/>
  <c r="C824" i="14" s="1"/>
  <c r="R824" i="14"/>
  <c r="H824" i="14"/>
  <c r="B824" i="14"/>
  <c r="E824" i="14"/>
  <c r="I824" i="14"/>
  <c r="A824" i="14"/>
  <c r="U824" i="14"/>
  <c r="D824" i="14"/>
  <c r="W824" i="14"/>
  <c r="Q825" i="14" l="1"/>
  <c r="W825" i="14"/>
  <c r="I825" i="14"/>
  <c r="V825" i="14"/>
  <c r="N825" i="14"/>
  <c r="D825" i="14"/>
  <c r="F825" i="14"/>
  <c r="C825" i="14" s="1"/>
  <c r="A825" i="14"/>
  <c r="E825" i="14"/>
  <c r="H825" i="14"/>
  <c r="O825" i="14"/>
  <c r="B825" i="14"/>
  <c r="P825" i="14"/>
  <c r="R825" i="14"/>
  <c r="G825" i="14"/>
  <c r="U825" i="14"/>
  <c r="S825" i="14"/>
  <c r="T825" i="14" s="1"/>
  <c r="R826" i="14" l="1"/>
  <c r="A826" i="14"/>
  <c r="V826" i="14"/>
  <c r="I826" i="14"/>
  <c r="G826" i="14"/>
  <c r="P826" i="14"/>
  <c r="E826" i="14"/>
  <c r="D826" i="14"/>
  <c r="N826" i="14"/>
  <c r="B826" i="14"/>
  <c r="O826" i="14"/>
  <c r="U826" i="14"/>
  <c r="Q826" i="14"/>
  <c r="S826" i="14"/>
  <c r="T826" i="14" s="1"/>
  <c r="H826" i="14"/>
  <c r="F826" i="14"/>
  <c r="C826" i="14" s="1"/>
  <c r="W826" i="14"/>
  <c r="A827" i="14" l="1"/>
  <c r="R827" i="14"/>
  <c r="V827" i="14"/>
  <c r="P827" i="14"/>
  <c r="Q827" i="14"/>
  <c r="W827" i="14"/>
  <c r="H827" i="14"/>
  <c r="B827" i="14"/>
  <c r="S827" i="14"/>
  <c r="T827" i="14" s="1"/>
  <c r="U827" i="14"/>
  <c r="G827" i="14"/>
  <c r="O827" i="14"/>
  <c r="E827" i="14"/>
  <c r="F827" i="14"/>
  <c r="C827" i="14" s="1"/>
  <c r="D827" i="14"/>
  <c r="I827" i="14"/>
  <c r="N827" i="14"/>
  <c r="N828" i="14" l="1"/>
  <c r="D828" i="14"/>
  <c r="R828" i="14"/>
  <c r="U828" i="14"/>
  <c r="G828" i="14"/>
  <c r="E828" i="14"/>
  <c r="F828" i="14"/>
  <c r="B828" i="14"/>
  <c r="C828" i="14"/>
  <c r="V828" i="14"/>
  <c r="Q828" i="14"/>
  <c r="W828" i="14"/>
  <c r="A828" i="14"/>
  <c r="O828" i="14"/>
  <c r="P828" i="14"/>
  <c r="S828" i="14"/>
  <c r="T828" i="14" s="1"/>
  <c r="H828" i="14"/>
  <c r="I828" i="14"/>
  <c r="G829" i="14" l="1"/>
  <c r="N829" i="14"/>
  <c r="E829" i="14"/>
  <c r="B829" i="14"/>
  <c r="H829" i="14"/>
  <c r="U829" i="14"/>
  <c r="Q829" i="14"/>
  <c r="P829" i="14"/>
  <c r="I829" i="14"/>
  <c r="F829" i="14"/>
  <c r="C829" i="14" s="1"/>
  <c r="V829" i="14"/>
  <c r="D829" i="14"/>
  <c r="O829" i="14"/>
  <c r="R829" i="14"/>
  <c r="S829" i="14"/>
  <c r="T829" i="14" s="1"/>
  <c r="W829" i="14"/>
  <c r="A829" i="14"/>
  <c r="S830" i="14" l="1"/>
  <c r="T830" i="14" s="1"/>
  <c r="F830" i="14"/>
  <c r="I830" i="14"/>
  <c r="A830" i="14"/>
  <c r="E830" i="14"/>
  <c r="U830" i="14"/>
  <c r="R830" i="14"/>
  <c r="H830" i="14"/>
  <c r="P830" i="14"/>
  <c r="G830" i="14"/>
  <c r="W830" i="14"/>
  <c r="V830" i="14"/>
  <c r="C830" i="14"/>
  <c r="B830" i="14"/>
  <c r="Q830" i="14"/>
  <c r="N830" i="14"/>
  <c r="D830" i="14"/>
  <c r="O830" i="14"/>
  <c r="E831" i="14" l="1"/>
  <c r="S831" i="14"/>
  <c r="T831" i="14" s="1"/>
  <c r="V831" i="14"/>
  <c r="A831" i="14"/>
  <c r="G831" i="14"/>
  <c r="D831" i="14"/>
  <c r="Q831" i="14"/>
  <c r="W831" i="14"/>
  <c r="H831" i="14"/>
  <c r="N831" i="14"/>
  <c r="R831" i="14"/>
  <c r="U831" i="14"/>
  <c r="B831" i="14"/>
  <c r="I831" i="14"/>
  <c r="P831" i="14"/>
  <c r="F831" i="14"/>
  <c r="C831" i="14" s="1"/>
  <c r="O831" i="14"/>
  <c r="R832" i="14" l="1"/>
  <c r="E832" i="14"/>
  <c r="H832" i="14"/>
  <c r="V832" i="14"/>
  <c r="U832" i="14"/>
  <c r="S832" i="14"/>
  <c r="T832" i="14" s="1"/>
  <c r="B832" i="14"/>
  <c r="A832" i="14"/>
  <c r="O832" i="14"/>
  <c r="Q832" i="14"/>
  <c r="F832" i="14"/>
  <c r="C832" i="14" s="1"/>
  <c r="G832" i="14"/>
  <c r="I832" i="14"/>
  <c r="N832" i="14"/>
  <c r="W832" i="14"/>
  <c r="P832" i="14"/>
  <c r="D832" i="14"/>
  <c r="H833" i="14" l="1"/>
  <c r="Q833" i="14"/>
  <c r="P833" i="14"/>
  <c r="I833" i="14"/>
  <c r="N833" i="14"/>
  <c r="W833" i="14"/>
  <c r="S833" i="14"/>
  <c r="T833" i="14" s="1"/>
  <c r="O833" i="14"/>
  <c r="A833" i="14"/>
  <c r="D833" i="14"/>
  <c r="F833" i="14"/>
  <c r="C833" i="14" s="1"/>
  <c r="B833" i="14"/>
  <c r="V833" i="14"/>
  <c r="G833" i="14"/>
  <c r="U833" i="14"/>
  <c r="E833" i="14"/>
  <c r="R833" i="14"/>
  <c r="W834" i="14" l="1"/>
  <c r="O834" i="14"/>
  <c r="S834" i="14"/>
  <c r="T834" i="14" s="1"/>
  <c r="E834" i="14"/>
  <c r="R834" i="14"/>
  <c r="V834" i="14"/>
  <c r="Q834" i="14"/>
  <c r="I834" i="14"/>
  <c r="G834" i="14"/>
  <c r="H834" i="14"/>
  <c r="P834" i="14"/>
  <c r="F834" i="14"/>
  <c r="U834" i="14"/>
  <c r="C834" i="14"/>
  <c r="N834" i="14"/>
  <c r="D834" i="14"/>
  <c r="A834" i="14"/>
  <c r="B834" i="14"/>
  <c r="A835" i="14" l="1"/>
  <c r="U835" i="14"/>
  <c r="O835" i="14"/>
  <c r="N835" i="14"/>
  <c r="H835" i="14"/>
  <c r="D835" i="14"/>
  <c r="F835" i="14"/>
  <c r="R835" i="14"/>
  <c r="Q835" i="14"/>
  <c r="V835" i="14"/>
  <c r="E835" i="14"/>
  <c r="W835" i="14"/>
  <c r="B835" i="14"/>
  <c r="G835" i="14"/>
  <c r="S835" i="14"/>
  <c r="T835" i="14" s="1"/>
  <c r="I835" i="14"/>
  <c r="C835" i="14"/>
  <c r="P835" i="14"/>
  <c r="N836" i="14" l="1"/>
  <c r="A836" i="14"/>
  <c r="U836" i="14"/>
  <c r="P836" i="14"/>
  <c r="W836" i="14"/>
  <c r="H836" i="14"/>
  <c r="B836" i="14"/>
  <c r="G836" i="14"/>
  <c r="E836" i="14"/>
  <c r="I836" i="14"/>
  <c r="D836" i="14"/>
  <c r="Q836" i="14"/>
  <c r="F836" i="14"/>
  <c r="C836" i="14" s="1"/>
  <c r="R836" i="14"/>
  <c r="O836" i="14"/>
  <c r="S836" i="14"/>
  <c r="T836" i="14" s="1"/>
  <c r="V836" i="14"/>
  <c r="G837" i="14" l="1"/>
  <c r="D837" i="14"/>
  <c r="I837" i="14"/>
  <c r="E837" i="14"/>
  <c r="V837" i="14"/>
  <c r="Q837" i="14"/>
  <c r="P837" i="14"/>
  <c r="S837" i="14"/>
  <c r="T837" i="14" s="1"/>
  <c r="F837" i="14"/>
  <c r="C837" i="14"/>
  <c r="H837" i="14"/>
  <c r="A837" i="14"/>
  <c r="O837" i="14"/>
  <c r="W837" i="14"/>
  <c r="B837" i="14"/>
  <c r="R837" i="14"/>
  <c r="U837" i="14"/>
  <c r="N837" i="14"/>
  <c r="S838" i="14" l="1"/>
  <c r="T838" i="14" s="1"/>
  <c r="O838" i="14"/>
  <c r="W838" i="14"/>
  <c r="D838" i="14"/>
  <c r="B838" i="14"/>
  <c r="P838" i="14"/>
  <c r="I838" i="14"/>
  <c r="N838" i="14"/>
  <c r="A838" i="14"/>
  <c r="F838" i="14"/>
  <c r="E838" i="14"/>
  <c r="V838" i="14"/>
  <c r="G838" i="14"/>
  <c r="U838" i="14"/>
  <c r="R838" i="14"/>
  <c r="H838" i="14"/>
  <c r="C838" i="14"/>
  <c r="Q838" i="14"/>
  <c r="E839" i="14" l="1"/>
  <c r="V839" i="14"/>
  <c r="I839" i="14"/>
  <c r="W839" i="14"/>
  <c r="B839" i="14"/>
  <c r="H839" i="14"/>
  <c r="F839" i="14"/>
  <c r="C839" i="14" s="1"/>
  <c r="N839" i="14"/>
  <c r="D839" i="14"/>
  <c r="G839" i="14"/>
  <c r="P839" i="14"/>
  <c r="A839" i="14"/>
  <c r="S839" i="14"/>
  <c r="T839" i="14" s="1"/>
  <c r="O839" i="14"/>
  <c r="Q839" i="14"/>
  <c r="U839" i="14"/>
  <c r="R839" i="14"/>
  <c r="R840" i="14" l="1"/>
  <c r="E840" i="14"/>
  <c r="Q840" i="14"/>
  <c r="S840" i="14"/>
  <c r="T840" i="14" s="1"/>
  <c r="N840" i="14"/>
  <c r="H840" i="14"/>
  <c r="D840" i="14"/>
  <c r="G840" i="14"/>
  <c r="V840" i="14"/>
  <c r="B840" i="14"/>
  <c r="I840" i="14"/>
  <c r="P840" i="14"/>
  <c r="U840" i="14"/>
  <c r="W840" i="14"/>
  <c r="O840" i="14"/>
  <c r="F840" i="14"/>
  <c r="C840" i="14" s="1"/>
  <c r="A840" i="14"/>
  <c r="H841" i="14" l="1"/>
  <c r="G841" i="14"/>
  <c r="B841" i="14"/>
  <c r="F841" i="14"/>
  <c r="C841" i="14" s="1"/>
  <c r="S841" i="14"/>
  <c r="T841" i="14" s="1"/>
  <c r="A841" i="14"/>
  <c r="E841" i="14"/>
  <c r="V841" i="14"/>
  <c r="W841" i="14"/>
  <c r="I841" i="14"/>
  <c r="Q841" i="14"/>
  <c r="D841" i="14"/>
  <c r="U841" i="14"/>
  <c r="P841" i="14"/>
  <c r="N841" i="14"/>
  <c r="R841" i="14"/>
  <c r="O841" i="14"/>
  <c r="W842" i="14" l="1"/>
  <c r="I842" i="14"/>
  <c r="E842" i="14"/>
  <c r="G842" i="14"/>
  <c r="O842" i="14"/>
  <c r="H842" i="14"/>
  <c r="B842" i="14"/>
  <c r="V842" i="14"/>
  <c r="A842" i="14"/>
  <c r="N842" i="14"/>
  <c r="S842" i="14"/>
  <c r="T842" i="14" s="1"/>
  <c r="P842" i="14"/>
  <c r="F842" i="14"/>
  <c r="C842" i="14" s="1"/>
  <c r="R842" i="14"/>
  <c r="Q842" i="14"/>
  <c r="D842" i="14"/>
  <c r="U842" i="14"/>
  <c r="A843" i="14" l="1"/>
  <c r="E843" i="14"/>
  <c r="W843" i="14"/>
  <c r="R843" i="14"/>
  <c r="V843" i="14"/>
  <c r="O843" i="14"/>
  <c r="F843" i="14"/>
  <c r="C843" i="14" s="1"/>
  <c r="D843" i="14"/>
  <c r="H843" i="14"/>
  <c r="Q843" i="14"/>
  <c r="B843" i="14"/>
  <c r="G843" i="14"/>
  <c r="U843" i="14"/>
  <c r="S843" i="14"/>
  <c r="T843" i="14" s="1"/>
  <c r="I843" i="14"/>
  <c r="N843" i="14"/>
  <c r="P843" i="14"/>
  <c r="N844" i="14" l="1"/>
  <c r="A844" i="14"/>
  <c r="D844" i="14"/>
  <c r="G844" i="14"/>
  <c r="U844" i="14"/>
  <c r="F844" i="14"/>
  <c r="C844" i="14" s="1"/>
  <c r="R844" i="14"/>
  <c r="I844" i="14"/>
  <c r="W844" i="14"/>
  <c r="Q844" i="14"/>
  <c r="S844" i="14"/>
  <c r="T844" i="14" s="1"/>
  <c r="V844" i="14"/>
  <c r="O844" i="14"/>
  <c r="B844" i="14"/>
  <c r="P844" i="14"/>
  <c r="H844" i="14"/>
  <c r="E844" i="14"/>
  <c r="G845" i="14" l="1"/>
  <c r="D845" i="14"/>
  <c r="P845" i="14"/>
  <c r="W845" i="14"/>
  <c r="B845" i="14"/>
  <c r="Q845" i="14"/>
  <c r="F845" i="14"/>
  <c r="C845" i="14" s="1"/>
  <c r="U845" i="14"/>
  <c r="O845" i="14"/>
  <c r="A845" i="14"/>
  <c r="E845" i="14"/>
  <c r="H845" i="14"/>
  <c r="S845" i="14"/>
  <c r="T845" i="14" s="1"/>
  <c r="N845" i="14"/>
  <c r="R845" i="14"/>
  <c r="I845" i="14"/>
  <c r="V845" i="14"/>
  <c r="S846" i="14" l="1"/>
  <c r="T846" i="14" s="1"/>
  <c r="E846" i="14"/>
  <c r="R846" i="14"/>
  <c r="I846" i="14"/>
  <c r="W846" i="14"/>
  <c r="D846" i="14"/>
  <c r="V846" i="14"/>
  <c r="P846" i="14"/>
  <c r="H846" i="14"/>
  <c r="G846" i="14"/>
  <c r="A846" i="14"/>
  <c r="U846" i="14"/>
  <c r="O846" i="14"/>
  <c r="Q846" i="14"/>
  <c r="B846" i="14"/>
  <c r="N846" i="14"/>
  <c r="F846" i="14"/>
  <c r="C846" i="14" s="1"/>
  <c r="E847" i="14" l="1"/>
  <c r="A847" i="14"/>
  <c r="V847" i="14"/>
  <c r="S847" i="14"/>
  <c r="T847" i="14" s="1"/>
  <c r="D847" i="14"/>
  <c r="W847" i="14"/>
  <c r="R847" i="14"/>
  <c r="N847" i="14"/>
  <c r="Q847" i="14"/>
  <c r="P847" i="14"/>
  <c r="U847" i="14"/>
  <c r="F847" i="14"/>
  <c r="C847" i="14" s="1"/>
  <c r="I847" i="14"/>
  <c r="O847" i="14"/>
  <c r="G847" i="14"/>
  <c r="H847" i="14"/>
  <c r="B847" i="14"/>
  <c r="R848" i="14" l="1"/>
  <c r="E848" i="14"/>
  <c r="B848" i="14"/>
  <c r="G848" i="14"/>
  <c r="S848" i="14"/>
  <c r="T848" i="14" s="1"/>
  <c r="H848" i="14"/>
  <c r="V848" i="14"/>
  <c r="I848" i="14"/>
  <c r="Q848" i="14"/>
  <c r="U848" i="14"/>
  <c r="D848" i="14"/>
  <c r="F848" i="14"/>
  <c r="C848" i="14" s="1"/>
  <c r="W848" i="14"/>
  <c r="O848" i="14"/>
  <c r="P848" i="14"/>
  <c r="A848" i="14"/>
  <c r="N848" i="14"/>
  <c r="H849" i="14" l="1"/>
  <c r="W849" i="14"/>
  <c r="P849" i="14"/>
  <c r="V849" i="14"/>
  <c r="I849" i="14"/>
  <c r="O849" i="14"/>
  <c r="A849" i="14"/>
  <c r="D849" i="14"/>
  <c r="F849" i="14"/>
  <c r="C849" i="14" s="1"/>
  <c r="U849" i="14"/>
  <c r="E849" i="14"/>
  <c r="Q849" i="14"/>
  <c r="S849" i="14"/>
  <c r="T849" i="14" s="1"/>
  <c r="B849" i="14"/>
  <c r="N849" i="14"/>
  <c r="R849" i="14"/>
  <c r="G849" i="14"/>
  <c r="W850" i="14" l="1"/>
  <c r="S850" i="14"/>
  <c r="T850" i="14" s="1"/>
  <c r="R850" i="14"/>
  <c r="V850" i="14"/>
  <c r="Q850" i="14"/>
  <c r="N850" i="14"/>
  <c r="D850" i="14"/>
  <c r="O850" i="14"/>
  <c r="E850" i="14"/>
  <c r="F850" i="14"/>
  <c r="C850" i="14" s="1"/>
  <c r="I850" i="14"/>
  <c r="G850" i="14"/>
  <c r="H850" i="14"/>
  <c r="P850" i="14"/>
  <c r="B850" i="14"/>
  <c r="U850" i="14"/>
  <c r="A850" i="14"/>
  <c r="A851" i="14" l="1"/>
  <c r="U851" i="14"/>
  <c r="O851" i="14"/>
  <c r="R851" i="14"/>
  <c r="B851" i="14"/>
  <c r="P851" i="14"/>
  <c r="F851" i="14"/>
  <c r="N851" i="14"/>
  <c r="H851" i="14"/>
  <c r="V851" i="14"/>
  <c r="D851" i="14"/>
  <c r="C851" i="14"/>
  <c r="E851" i="14"/>
  <c r="Q851" i="14"/>
  <c r="W851" i="14"/>
  <c r="G851" i="14"/>
  <c r="S851" i="14"/>
  <c r="T851" i="14" s="1"/>
  <c r="I851" i="14"/>
  <c r="N852" i="14" l="1"/>
  <c r="A852" i="14"/>
  <c r="D852" i="14"/>
  <c r="Q852" i="14"/>
  <c r="U852" i="14"/>
  <c r="B852" i="14"/>
  <c r="E852" i="14"/>
  <c r="S852" i="14"/>
  <c r="T852" i="14" s="1"/>
  <c r="V852" i="14"/>
  <c r="P852" i="14"/>
  <c r="F852" i="14"/>
  <c r="C852" i="14" s="1"/>
  <c r="I852" i="14"/>
  <c r="W852" i="14"/>
  <c r="O852" i="14"/>
  <c r="H852" i="14"/>
  <c r="G852" i="14"/>
  <c r="R852" i="14"/>
  <c r="G853" i="14" l="1"/>
  <c r="D853" i="14"/>
  <c r="P853" i="14"/>
  <c r="S853" i="14"/>
  <c r="T853" i="14" s="1"/>
  <c r="F853" i="14"/>
  <c r="I853" i="14"/>
  <c r="N853" i="14"/>
  <c r="W853" i="14"/>
  <c r="U853" i="14"/>
  <c r="Q853" i="14"/>
  <c r="O853" i="14"/>
  <c r="R853" i="14"/>
  <c r="A853" i="14"/>
  <c r="H853" i="14"/>
  <c r="C853" i="14"/>
  <c r="E853" i="14"/>
  <c r="B853" i="14"/>
  <c r="V853" i="14"/>
  <c r="S854" i="14" l="1"/>
  <c r="T854" i="14" s="1"/>
  <c r="O854" i="14"/>
  <c r="I854" i="14"/>
  <c r="N854" i="14"/>
  <c r="A854" i="14"/>
  <c r="V854" i="14"/>
  <c r="F854" i="14"/>
  <c r="C854" i="14" s="1"/>
  <c r="E854" i="14"/>
  <c r="U854" i="14"/>
  <c r="G854" i="14"/>
  <c r="P854" i="14"/>
  <c r="R854" i="14"/>
  <c r="H854" i="14"/>
  <c r="W854" i="14"/>
  <c r="D854" i="14"/>
  <c r="Q854" i="14"/>
  <c r="B854" i="14"/>
  <c r="E855" i="14" l="1"/>
  <c r="V855" i="14"/>
  <c r="I855" i="14"/>
  <c r="U855" i="14"/>
  <c r="R855" i="14"/>
  <c r="H855" i="14"/>
  <c r="D855" i="14"/>
  <c r="N855" i="14"/>
  <c r="G855" i="14"/>
  <c r="A855" i="14"/>
  <c r="F855" i="14"/>
  <c r="C855" i="14" s="1"/>
  <c r="P855" i="14"/>
  <c r="S855" i="14"/>
  <c r="T855" i="14" s="1"/>
  <c r="W855" i="14"/>
  <c r="O855" i="14"/>
  <c r="Q855" i="14"/>
  <c r="B855" i="14"/>
  <c r="R856" i="14" l="1"/>
  <c r="E856" i="14"/>
  <c r="H856" i="14"/>
  <c r="D856" i="14"/>
  <c r="Q856" i="14"/>
  <c r="G856" i="14"/>
  <c r="V856" i="14"/>
  <c r="S856" i="14"/>
  <c r="T856" i="14" s="1"/>
  <c r="P856" i="14"/>
  <c r="F856" i="14"/>
  <c r="C856" i="14" s="1"/>
  <c r="I856" i="14"/>
  <c r="A856" i="14"/>
  <c r="B856" i="14"/>
  <c r="U856" i="14"/>
  <c r="W856" i="14"/>
  <c r="O856" i="14"/>
  <c r="N856" i="14"/>
  <c r="H857" i="14" l="1"/>
  <c r="G857" i="14"/>
  <c r="B857" i="14"/>
  <c r="F857" i="14"/>
  <c r="C857" i="14" s="1"/>
  <c r="W857" i="14"/>
  <c r="A857" i="14"/>
  <c r="D857" i="14"/>
  <c r="E857" i="14"/>
  <c r="O857" i="14"/>
  <c r="V857" i="14"/>
  <c r="S857" i="14"/>
  <c r="T857" i="14" s="1"/>
  <c r="I857" i="14"/>
  <c r="N857" i="14"/>
  <c r="Q857" i="14"/>
  <c r="P857" i="14"/>
  <c r="U857" i="14"/>
  <c r="R857" i="14"/>
  <c r="W858" i="14" l="1"/>
  <c r="I858" i="14"/>
  <c r="O858" i="14"/>
  <c r="U858" i="14"/>
  <c r="H858" i="14"/>
  <c r="E858" i="14"/>
  <c r="B858" i="14"/>
  <c r="D858" i="14"/>
  <c r="V858" i="14"/>
  <c r="Q858" i="14"/>
  <c r="N858" i="14"/>
  <c r="A858" i="14"/>
  <c r="G858" i="14"/>
  <c r="S858" i="14"/>
  <c r="T858" i="14" s="1"/>
  <c r="F858" i="14"/>
  <c r="C858" i="14" s="1"/>
  <c r="P858" i="14"/>
  <c r="R858" i="14"/>
  <c r="A859" i="14" l="1"/>
  <c r="E859" i="14"/>
  <c r="W859" i="14"/>
  <c r="R859" i="14"/>
  <c r="D859" i="14"/>
  <c r="H859" i="14"/>
  <c r="V859" i="14"/>
  <c r="U859" i="14"/>
  <c r="O859" i="14"/>
  <c r="F859" i="14"/>
  <c r="C859" i="14" s="1"/>
  <c r="Q859" i="14"/>
  <c r="G859" i="14"/>
  <c r="B859" i="14"/>
  <c r="N859" i="14"/>
  <c r="S859" i="14"/>
  <c r="T859" i="14" s="1"/>
  <c r="I859" i="14"/>
  <c r="P859" i="14"/>
  <c r="N860" i="14" l="1"/>
  <c r="A860" i="14"/>
  <c r="D860" i="14"/>
  <c r="G860" i="14"/>
  <c r="U860" i="14"/>
  <c r="F860" i="14"/>
  <c r="C860" i="14" s="1"/>
  <c r="R860" i="14"/>
  <c r="O860" i="14"/>
  <c r="S860" i="14"/>
  <c r="T860" i="14" s="1"/>
  <c r="V860" i="14"/>
  <c r="H860" i="14"/>
  <c r="P860" i="14"/>
  <c r="W860" i="14"/>
  <c r="B860" i="14"/>
  <c r="E860" i="14"/>
  <c r="I860" i="14"/>
  <c r="Q860" i="14"/>
  <c r="G861" i="14" l="1"/>
  <c r="D861" i="14"/>
  <c r="P861" i="14"/>
  <c r="Q861" i="14"/>
  <c r="F861" i="14"/>
  <c r="C861" i="14" s="1"/>
  <c r="W861" i="14"/>
  <c r="U861" i="14"/>
  <c r="S861" i="14"/>
  <c r="T861" i="14" s="1"/>
  <c r="N861" i="14"/>
  <c r="B861" i="14"/>
  <c r="A861" i="14"/>
  <c r="E861" i="14"/>
  <c r="O861" i="14"/>
  <c r="R861" i="14"/>
  <c r="H861" i="14"/>
  <c r="V861" i="14"/>
  <c r="I861" i="14"/>
  <c r="S862" i="14" l="1"/>
  <c r="T862" i="14" s="1"/>
  <c r="E862" i="14"/>
  <c r="I862" i="14"/>
  <c r="W862" i="14"/>
  <c r="A862" i="14"/>
  <c r="D862" i="14"/>
  <c r="U862" i="14"/>
  <c r="R862" i="14"/>
  <c r="Q862" i="14"/>
  <c r="H862" i="14"/>
  <c r="V862" i="14"/>
  <c r="P862" i="14"/>
  <c r="O862" i="14"/>
  <c r="N862" i="14"/>
  <c r="G862" i="14"/>
  <c r="B862" i="14"/>
  <c r="F862" i="14"/>
  <c r="C862" i="14" s="1"/>
  <c r="E863" i="14" l="1"/>
  <c r="A863" i="14"/>
  <c r="V863" i="14"/>
  <c r="S863" i="14"/>
  <c r="T863" i="14" s="1"/>
  <c r="D863" i="14"/>
  <c r="I863" i="14"/>
  <c r="H863" i="14"/>
  <c r="N863" i="14"/>
  <c r="R863" i="14"/>
  <c r="F863" i="14"/>
  <c r="O863" i="14"/>
  <c r="G863" i="14"/>
  <c r="Q863" i="14"/>
  <c r="P863" i="14"/>
  <c r="U863" i="14"/>
  <c r="C863" i="14"/>
  <c r="W863" i="14"/>
  <c r="B863" i="14"/>
  <c r="R864" i="14" l="1"/>
  <c r="E864" i="14"/>
  <c r="V864" i="14"/>
  <c r="Q864" i="14"/>
  <c r="G864" i="14"/>
  <c r="A864" i="14"/>
  <c r="H864" i="14"/>
  <c r="B864" i="14"/>
  <c r="U864" i="14"/>
  <c r="S864" i="14"/>
  <c r="T864" i="14" s="1"/>
  <c r="P864" i="14"/>
  <c r="I864" i="14"/>
  <c r="F864" i="14"/>
  <c r="C864" i="14" s="1"/>
  <c r="N864" i="14"/>
  <c r="W864" i="14"/>
  <c r="O864" i="14"/>
  <c r="D864" i="14"/>
  <c r="H865" i="14" l="1"/>
  <c r="W865" i="14"/>
  <c r="P865" i="14"/>
  <c r="V865" i="14"/>
  <c r="G865" i="14"/>
  <c r="U865" i="14"/>
  <c r="E865" i="14"/>
  <c r="B865" i="14"/>
  <c r="S865" i="14"/>
  <c r="T865" i="14" s="1"/>
  <c r="I865" i="14"/>
  <c r="Q865" i="14"/>
  <c r="O865" i="14"/>
  <c r="N865" i="14"/>
  <c r="A865" i="14"/>
  <c r="D865" i="14"/>
  <c r="F865" i="14"/>
  <c r="C865" i="14" s="1"/>
  <c r="R865" i="14"/>
  <c r="W866" i="14" l="1"/>
  <c r="O866" i="14"/>
  <c r="S866" i="14"/>
  <c r="T866" i="14" s="1"/>
  <c r="V866" i="14"/>
  <c r="U866" i="14"/>
  <c r="B866" i="14"/>
  <c r="R866" i="14"/>
  <c r="G866" i="14"/>
  <c r="E866" i="14"/>
  <c r="Q866" i="14"/>
  <c r="N866" i="14"/>
  <c r="I866" i="14"/>
  <c r="D866" i="14"/>
  <c r="P866" i="14"/>
  <c r="H866" i="14"/>
  <c r="F866" i="14"/>
  <c r="C866" i="14" s="1"/>
  <c r="A866" i="14"/>
  <c r="A867" i="14" l="1"/>
  <c r="U867" i="14"/>
  <c r="O867" i="14"/>
  <c r="R867" i="14"/>
  <c r="H867" i="14"/>
  <c r="S867" i="14"/>
  <c r="T867" i="14" s="1"/>
  <c r="I867" i="14"/>
  <c r="V867" i="14"/>
  <c r="G867" i="14"/>
  <c r="N867" i="14"/>
  <c r="E867" i="14"/>
  <c r="D867" i="14"/>
  <c r="B867" i="14"/>
  <c r="P867" i="14"/>
  <c r="F867" i="14"/>
  <c r="C867" i="14" s="1"/>
  <c r="Q867" i="14"/>
  <c r="W867" i="14"/>
  <c r="N868" i="14" l="1"/>
  <c r="A868" i="14"/>
  <c r="D868" i="14"/>
  <c r="Q868" i="14"/>
  <c r="F868" i="14"/>
  <c r="C868" i="14" s="1"/>
  <c r="R868" i="14"/>
  <c r="O868" i="14"/>
  <c r="U868" i="14"/>
  <c r="P868" i="14"/>
  <c r="W868" i="14"/>
  <c r="H868" i="14"/>
  <c r="G868" i="14"/>
  <c r="S868" i="14"/>
  <c r="T868" i="14" s="1"/>
  <c r="B868" i="14"/>
  <c r="E868" i="14"/>
  <c r="V868" i="14"/>
  <c r="I868" i="14"/>
  <c r="G869" i="14" l="1"/>
  <c r="D869" i="14"/>
  <c r="P869" i="14"/>
  <c r="S869" i="14"/>
  <c r="T869" i="14" s="1"/>
  <c r="B869" i="14"/>
  <c r="U869" i="14"/>
  <c r="I869" i="14"/>
  <c r="R869" i="14"/>
  <c r="E869" i="14"/>
  <c r="H869" i="14"/>
  <c r="Q869" i="14"/>
  <c r="F869" i="14"/>
  <c r="C869" i="14" s="1"/>
  <c r="W869" i="14"/>
  <c r="O869" i="14"/>
  <c r="V869" i="14"/>
  <c r="N869" i="14"/>
  <c r="A869" i="14"/>
  <c r="S870" i="14" l="1"/>
  <c r="T870" i="14" s="1"/>
  <c r="O870" i="14"/>
  <c r="I870" i="14"/>
  <c r="A870" i="14"/>
  <c r="F870" i="14"/>
  <c r="R870" i="14"/>
  <c r="D870" i="14"/>
  <c r="Q870" i="14"/>
  <c r="V870" i="14"/>
  <c r="P870" i="14"/>
  <c r="N870" i="14"/>
  <c r="E870" i="14"/>
  <c r="W870" i="14"/>
  <c r="H870" i="14"/>
  <c r="U870" i="14"/>
  <c r="C870" i="14"/>
  <c r="B870" i="14"/>
  <c r="G870" i="14"/>
  <c r="O871" i="14" l="1"/>
  <c r="B871" i="14"/>
  <c r="I871" i="14"/>
  <c r="E871" i="14"/>
  <c r="H871" i="14"/>
  <c r="D871" i="14"/>
  <c r="U871" i="14"/>
  <c r="W871" i="14"/>
  <c r="V871" i="14"/>
  <c r="N871" i="14"/>
  <c r="G871" i="14"/>
  <c r="A871" i="14"/>
  <c r="P871" i="14"/>
  <c r="F871" i="14"/>
  <c r="C871" i="14" s="1"/>
  <c r="S871" i="14"/>
  <c r="T871" i="14" s="1"/>
  <c r="R871" i="14"/>
  <c r="Q871" i="14"/>
  <c r="N872" i="14" l="1"/>
  <c r="E872" i="14"/>
  <c r="F872" i="14"/>
  <c r="C872" i="14" s="1"/>
  <c r="I872" i="14"/>
  <c r="D872" i="14"/>
  <c r="R872" i="14"/>
  <c r="W872" i="14"/>
  <c r="Q872" i="14"/>
  <c r="S872" i="14"/>
  <c r="T872" i="14" s="1"/>
  <c r="H872" i="14"/>
  <c r="P872" i="14"/>
  <c r="O872" i="14"/>
  <c r="B872" i="14"/>
  <c r="G872" i="14"/>
  <c r="U872" i="14"/>
  <c r="V872" i="14"/>
  <c r="A872" i="14"/>
  <c r="R873" i="14" l="1"/>
  <c r="N873" i="14"/>
  <c r="Q873" i="14"/>
  <c r="A873" i="14"/>
  <c r="F873" i="14"/>
  <c r="C873" i="14" s="1"/>
  <c r="V873" i="14"/>
  <c r="G873" i="14"/>
  <c r="U873" i="14"/>
  <c r="W873" i="14"/>
  <c r="I873" i="14"/>
  <c r="E873" i="14"/>
  <c r="B873" i="14"/>
  <c r="O873" i="14"/>
  <c r="P873" i="14"/>
  <c r="S873" i="14"/>
  <c r="T873" i="14" s="1"/>
  <c r="H873" i="14"/>
  <c r="D873" i="14"/>
  <c r="W874" i="14" l="1"/>
  <c r="B874" i="14"/>
  <c r="U874" i="14"/>
  <c r="Q874" i="14"/>
  <c r="O874" i="14"/>
  <c r="S874" i="14"/>
  <c r="T874" i="14" s="1"/>
  <c r="P874" i="14"/>
  <c r="E874" i="14"/>
  <c r="H874" i="14"/>
  <c r="D874" i="14"/>
  <c r="I874" i="14"/>
  <c r="G874" i="14"/>
  <c r="N874" i="14"/>
  <c r="A874" i="14"/>
  <c r="V874" i="14"/>
  <c r="F874" i="14"/>
  <c r="C874" i="14" s="1"/>
  <c r="R874" i="14"/>
  <c r="O875" i="14" l="1"/>
  <c r="R875" i="14"/>
  <c r="A875" i="14"/>
  <c r="Q875" i="14"/>
  <c r="D875" i="14"/>
  <c r="U875" i="14"/>
  <c r="H875" i="14"/>
  <c r="I875" i="14"/>
  <c r="W875" i="14"/>
  <c r="V875" i="14"/>
  <c r="N875" i="14"/>
  <c r="S875" i="14"/>
  <c r="T875" i="14" s="1"/>
  <c r="P875" i="14"/>
  <c r="G875" i="14"/>
  <c r="F875" i="14"/>
  <c r="C875" i="14" s="1"/>
  <c r="B875" i="14"/>
  <c r="E875" i="14"/>
  <c r="U876" i="14" l="1"/>
  <c r="E876" i="14"/>
  <c r="S876" i="14"/>
  <c r="T876" i="14" s="1"/>
  <c r="Q876" i="14"/>
  <c r="I876" i="14"/>
  <c r="G876" i="14"/>
  <c r="O876" i="14"/>
  <c r="R876" i="14"/>
  <c r="D876" i="14"/>
  <c r="B876" i="14"/>
  <c r="N876" i="14"/>
  <c r="F876" i="14"/>
  <c r="C876" i="14" s="1"/>
  <c r="W876" i="14"/>
  <c r="H876" i="14"/>
  <c r="V876" i="14"/>
  <c r="P876" i="14"/>
  <c r="A876" i="14"/>
  <c r="A877" i="14" l="1"/>
  <c r="D877" i="14"/>
  <c r="Q877" i="14"/>
  <c r="V877" i="14"/>
  <c r="U877" i="14"/>
  <c r="F877" i="14"/>
  <c r="C877" i="14" s="1"/>
  <c r="I877" i="14"/>
  <c r="B877" i="14"/>
  <c r="E877" i="14"/>
  <c r="G877" i="14"/>
  <c r="P877" i="14"/>
  <c r="S877" i="14"/>
  <c r="T877" i="14" s="1"/>
  <c r="N877" i="14"/>
  <c r="R877" i="14"/>
  <c r="W877" i="14"/>
  <c r="O877" i="14"/>
  <c r="H877" i="14"/>
  <c r="N878" i="14" l="1"/>
  <c r="R878" i="14"/>
  <c r="D878" i="14"/>
  <c r="H878" i="14"/>
  <c r="B878" i="14"/>
  <c r="G878" i="14"/>
  <c r="V878" i="14"/>
  <c r="F878" i="14"/>
  <c r="C878" i="14" s="1"/>
  <c r="U878" i="14"/>
  <c r="W878" i="14"/>
  <c r="S878" i="14"/>
  <c r="T878" i="14" s="1"/>
  <c r="O878" i="14"/>
  <c r="P878" i="14"/>
  <c r="A878" i="14"/>
  <c r="I878" i="14"/>
  <c r="Q878" i="14"/>
  <c r="E878" i="14"/>
  <c r="G879" i="14" l="1"/>
  <c r="W879" i="14"/>
  <c r="A879" i="14"/>
  <c r="E879" i="14"/>
  <c r="O879" i="14"/>
  <c r="V879" i="14"/>
  <c r="B879" i="14"/>
  <c r="S879" i="14"/>
  <c r="T879" i="14" s="1"/>
  <c r="P879" i="14"/>
  <c r="R879" i="14"/>
  <c r="H879" i="14"/>
  <c r="I879" i="14"/>
  <c r="D879" i="14"/>
  <c r="Q879" i="14"/>
  <c r="U879" i="14"/>
  <c r="N879" i="14"/>
  <c r="F879" i="14"/>
  <c r="C879" i="14" s="1"/>
  <c r="A880" i="14" l="1"/>
  <c r="S880" i="14"/>
  <c r="T880" i="14" s="1"/>
  <c r="H880" i="14"/>
  <c r="D880" i="14"/>
  <c r="R880" i="14"/>
  <c r="O880" i="14"/>
  <c r="Q880" i="14"/>
  <c r="N880" i="14"/>
  <c r="U880" i="14"/>
  <c r="P880" i="14"/>
  <c r="G880" i="14"/>
  <c r="W880" i="14"/>
  <c r="I880" i="14"/>
  <c r="B880" i="14"/>
  <c r="V880" i="14"/>
  <c r="F880" i="14"/>
  <c r="C880" i="14" s="1"/>
  <c r="E880" i="14"/>
  <c r="E881" i="14" l="1"/>
  <c r="R881" i="14"/>
  <c r="U881" i="14"/>
  <c r="Q881" i="14"/>
  <c r="G881" i="14"/>
  <c r="D881" i="14"/>
  <c r="N881" i="14"/>
  <c r="H881" i="14"/>
  <c r="B881" i="14"/>
  <c r="F881" i="14"/>
  <c r="C881" i="14" s="1"/>
  <c r="V881" i="14"/>
  <c r="W881" i="14"/>
  <c r="O881" i="14"/>
  <c r="I881" i="14"/>
  <c r="A881" i="14"/>
  <c r="P881" i="14"/>
  <c r="S881" i="14"/>
  <c r="T881" i="14" s="1"/>
  <c r="R882" i="14" l="1"/>
  <c r="N882" i="14"/>
  <c r="P882" i="14"/>
  <c r="F882" i="14"/>
  <c r="E882" i="14"/>
  <c r="B882" i="14"/>
  <c r="H882" i="14"/>
  <c r="D882" i="14"/>
  <c r="O882" i="14"/>
  <c r="W882" i="14"/>
  <c r="I882" i="14"/>
  <c r="U882" i="14"/>
  <c r="Q882" i="14"/>
  <c r="S882" i="14"/>
  <c r="T882" i="14" s="1"/>
  <c r="G882" i="14"/>
  <c r="A882" i="14"/>
  <c r="V882" i="14"/>
  <c r="C882" i="14"/>
  <c r="G883" i="14" l="1"/>
  <c r="I883" i="14"/>
  <c r="P883" i="14"/>
  <c r="F883" i="14"/>
  <c r="C883" i="14" s="1"/>
  <c r="R883" i="14"/>
  <c r="D883" i="14"/>
  <c r="S883" i="14"/>
  <c r="T883" i="14" s="1"/>
  <c r="A883" i="14"/>
  <c r="O883" i="14"/>
  <c r="V883" i="14"/>
  <c r="N883" i="14"/>
  <c r="W883" i="14"/>
  <c r="E883" i="14"/>
  <c r="U883" i="14"/>
  <c r="B883" i="14"/>
  <c r="H883" i="14"/>
  <c r="Q883" i="14"/>
  <c r="V884" i="14" l="1"/>
  <c r="D884" i="14"/>
  <c r="I884" i="14"/>
  <c r="G884" i="14"/>
  <c r="S884" i="14"/>
  <c r="T884" i="14" s="1"/>
  <c r="B884" i="14"/>
  <c r="N884" i="14"/>
  <c r="O884" i="14"/>
  <c r="U884" i="14"/>
  <c r="E884" i="14"/>
  <c r="H884" i="14"/>
  <c r="Q884" i="14"/>
  <c r="A884" i="14"/>
  <c r="W884" i="14"/>
  <c r="F884" i="14"/>
  <c r="C884" i="14" s="1"/>
  <c r="P884" i="14"/>
  <c r="R884" i="14"/>
  <c r="A885" i="14" l="1"/>
  <c r="G885" i="14"/>
  <c r="P885" i="14"/>
  <c r="O885" i="14"/>
  <c r="E885" i="14"/>
  <c r="Q885" i="14"/>
  <c r="N885" i="14"/>
  <c r="H885" i="14"/>
  <c r="D885" i="14"/>
  <c r="R885" i="14"/>
  <c r="B885" i="14"/>
  <c r="V885" i="14"/>
  <c r="U885" i="14"/>
  <c r="F885" i="14"/>
  <c r="C885" i="14" s="1"/>
  <c r="W885" i="14"/>
  <c r="S885" i="14"/>
  <c r="T885" i="14" s="1"/>
  <c r="I885" i="14"/>
  <c r="N886" i="14" l="1"/>
  <c r="R886" i="14"/>
  <c r="D886" i="14"/>
  <c r="H886" i="14"/>
  <c r="G886" i="14"/>
  <c r="F886" i="14"/>
  <c r="C886" i="14" s="1"/>
  <c r="S886" i="14"/>
  <c r="T886" i="14" s="1"/>
  <c r="O886" i="14"/>
  <c r="U886" i="14"/>
  <c r="E886" i="14"/>
  <c r="V886" i="14"/>
  <c r="P886" i="14"/>
  <c r="B886" i="14"/>
  <c r="W886" i="14"/>
  <c r="Q886" i="14"/>
  <c r="I886" i="14"/>
  <c r="A886" i="14"/>
  <c r="G887" i="14" l="1"/>
  <c r="W887" i="14"/>
  <c r="E887" i="14"/>
  <c r="I887" i="14"/>
  <c r="O887" i="14"/>
  <c r="F887" i="14"/>
  <c r="C887" i="14" s="1"/>
  <c r="U887" i="14"/>
  <c r="B887" i="14"/>
  <c r="V887" i="14"/>
  <c r="R887" i="14"/>
  <c r="A887" i="14"/>
  <c r="N887" i="14"/>
  <c r="H887" i="14"/>
  <c r="Q887" i="14"/>
  <c r="P887" i="14"/>
  <c r="D887" i="14"/>
  <c r="S887" i="14"/>
  <c r="T887" i="14" s="1"/>
  <c r="E888" i="14" l="1"/>
  <c r="D888" i="14"/>
  <c r="Q888" i="14"/>
  <c r="R888" i="14"/>
  <c r="W888" i="14"/>
  <c r="H888" i="14"/>
  <c r="P888" i="14"/>
  <c r="U888" i="14"/>
  <c r="A888" i="14"/>
  <c r="V888" i="14"/>
  <c r="G888" i="14"/>
  <c r="S888" i="14"/>
  <c r="T888" i="14" s="1"/>
  <c r="F888" i="14"/>
  <c r="C888" i="14" s="1"/>
  <c r="B888" i="14"/>
  <c r="N888" i="14"/>
  <c r="I888" i="14"/>
  <c r="O888" i="14"/>
  <c r="E889" i="14" l="1"/>
  <c r="H889" i="14"/>
  <c r="D889" i="14"/>
  <c r="V889" i="14"/>
  <c r="P889" i="14"/>
  <c r="R889" i="14"/>
  <c r="Q889" i="14"/>
  <c r="U889" i="14"/>
  <c r="G889" i="14"/>
  <c r="I889" i="14"/>
  <c r="A889" i="14"/>
  <c r="B889" i="14"/>
  <c r="S889" i="14"/>
  <c r="T889" i="14" s="1"/>
  <c r="W889" i="14"/>
  <c r="O889" i="14"/>
  <c r="F889" i="14"/>
  <c r="C889" i="14" s="1"/>
  <c r="N889" i="14"/>
  <c r="R890" i="14" l="1"/>
  <c r="N890" i="14"/>
  <c r="F890" i="14"/>
  <c r="C890" i="14" s="1"/>
  <c r="W890" i="14"/>
  <c r="O890" i="14"/>
  <c r="A890" i="14"/>
  <c r="H890" i="14"/>
  <c r="D890" i="14"/>
  <c r="G890" i="14"/>
  <c r="B890" i="14"/>
  <c r="I890" i="14"/>
  <c r="U890" i="14"/>
  <c r="V890" i="14"/>
  <c r="P890" i="14"/>
  <c r="S890" i="14"/>
  <c r="T890" i="14" s="1"/>
  <c r="E890" i="14"/>
  <c r="Q890" i="14"/>
  <c r="H891" i="14" l="1"/>
  <c r="F891" i="14"/>
  <c r="C891" i="14" s="1"/>
  <c r="Q891" i="14"/>
  <c r="S891" i="14"/>
  <c r="T891" i="14" s="1"/>
  <c r="A891" i="14"/>
  <c r="P891" i="14"/>
  <c r="U891" i="14"/>
  <c r="R891" i="14"/>
  <c r="B891" i="14"/>
  <c r="G891" i="14"/>
  <c r="I891" i="14"/>
  <c r="V891" i="14"/>
  <c r="E891" i="14"/>
  <c r="N891" i="14"/>
  <c r="W891" i="14"/>
  <c r="D891" i="14"/>
  <c r="O891" i="14"/>
  <c r="W892" i="14" l="1"/>
  <c r="E892" i="14"/>
  <c r="I892" i="14"/>
  <c r="D892" i="14"/>
  <c r="U892" i="14"/>
  <c r="O892" i="14"/>
  <c r="B892" i="14"/>
  <c r="R892" i="14"/>
  <c r="H892" i="14"/>
  <c r="A892" i="14"/>
  <c r="S892" i="14"/>
  <c r="T892" i="14" s="1"/>
  <c r="V892" i="14"/>
  <c r="G892" i="14"/>
  <c r="P892" i="14"/>
  <c r="Q892" i="14"/>
  <c r="N892" i="14"/>
  <c r="F892" i="14"/>
  <c r="C892" i="14" s="1"/>
  <c r="A893" i="14" l="1"/>
  <c r="W893" i="14"/>
  <c r="R893" i="14"/>
  <c r="E893" i="14"/>
  <c r="H893" i="14"/>
  <c r="Q893" i="14"/>
  <c r="U893" i="14"/>
  <c r="S893" i="14"/>
  <c r="T893" i="14" s="1"/>
  <c r="O893" i="14"/>
  <c r="P893" i="14"/>
  <c r="D893" i="14"/>
  <c r="N893" i="14"/>
  <c r="B893" i="14"/>
  <c r="G893" i="14"/>
  <c r="I893" i="14"/>
  <c r="F893" i="14"/>
  <c r="C893" i="14" s="1"/>
  <c r="V893" i="14"/>
  <c r="N894" i="14" l="1"/>
  <c r="A894" i="14"/>
  <c r="D894" i="14"/>
  <c r="B894" i="14"/>
  <c r="S894" i="14"/>
  <c r="T894" i="14" s="1"/>
  <c r="V894" i="14"/>
  <c r="R894" i="14"/>
  <c r="H894" i="14"/>
  <c r="Q894" i="14"/>
  <c r="P894" i="14"/>
  <c r="U894" i="14"/>
  <c r="W894" i="14"/>
  <c r="O894" i="14"/>
  <c r="E894" i="14"/>
  <c r="G894" i="14"/>
  <c r="I894" i="14"/>
  <c r="F894" i="14"/>
  <c r="C894" i="14" s="1"/>
  <c r="G895" i="14" l="1"/>
  <c r="D895" i="14"/>
  <c r="P895" i="14"/>
  <c r="U895" i="14"/>
  <c r="F895" i="14"/>
  <c r="C895" i="14" s="1"/>
  <c r="I895" i="14"/>
  <c r="B895" i="14"/>
  <c r="E895" i="14"/>
  <c r="N895" i="14"/>
  <c r="W895" i="14"/>
  <c r="Q895" i="14"/>
  <c r="V895" i="14"/>
  <c r="S895" i="14"/>
  <c r="T895" i="14" s="1"/>
  <c r="O895" i="14"/>
  <c r="R895" i="14"/>
  <c r="A895" i="14"/>
  <c r="H895" i="14"/>
  <c r="S896" i="14" l="1"/>
  <c r="T896" i="14" s="1"/>
  <c r="P896" i="14"/>
  <c r="I896" i="14"/>
  <c r="F896" i="14"/>
  <c r="C896" i="14" s="1"/>
  <c r="O896" i="14"/>
  <c r="N896" i="14"/>
  <c r="E896" i="14"/>
  <c r="D896" i="14"/>
  <c r="W896" i="14"/>
  <c r="B896" i="14"/>
  <c r="A896" i="14"/>
  <c r="R896" i="14"/>
  <c r="V896" i="14"/>
  <c r="Q896" i="14"/>
  <c r="U896" i="14"/>
  <c r="H896" i="14"/>
  <c r="G896" i="14"/>
  <c r="E897" i="14" l="1"/>
  <c r="S897" i="14"/>
  <c r="T897" i="14" s="1"/>
  <c r="V897" i="14"/>
  <c r="I897" i="14"/>
  <c r="D897" i="14"/>
  <c r="R897" i="14"/>
  <c r="P897" i="14"/>
  <c r="U897" i="14"/>
  <c r="A897" i="14"/>
  <c r="F897" i="14"/>
  <c r="C897" i="14" s="1"/>
  <c r="N897" i="14"/>
  <c r="Q897" i="14"/>
  <c r="W897" i="14"/>
  <c r="G897" i="14"/>
  <c r="O897" i="14"/>
  <c r="B897" i="14"/>
  <c r="H897" i="14"/>
  <c r="R898" i="14" l="1"/>
  <c r="E898" i="14"/>
  <c r="H898" i="14"/>
  <c r="V898" i="14"/>
  <c r="N898" i="14"/>
  <c r="D898" i="14"/>
  <c r="P898" i="14"/>
  <c r="I898" i="14"/>
  <c r="U898" i="14"/>
  <c r="W898" i="14"/>
  <c r="G898" i="14"/>
  <c r="B898" i="14"/>
  <c r="F898" i="14"/>
  <c r="C898" i="14" s="1"/>
  <c r="A898" i="14"/>
  <c r="Q898" i="14"/>
  <c r="S898" i="14"/>
  <c r="T898" i="14" s="1"/>
  <c r="O898" i="14"/>
  <c r="H899" i="14" l="1"/>
  <c r="Q899" i="14"/>
  <c r="F899" i="14"/>
  <c r="C899" i="14" s="1"/>
  <c r="V899" i="14"/>
  <c r="E899" i="14"/>
  <c r="N899" i="14"/>
  <c r="B899" i="14"/>
  <c r="R899" i="14"/>
  <c r="G899" i="14"/>
  <c r="S899" i="14"/>
  <c r="T899" i="14" s="1"/>
  <c r="D899" i="14"/>
  <c r="I899" i="14"/>
  <c r="A899" i="14"/>
  <c r="W899" i="14"/>
  <c r="U899" i="14"/>
  <c r="O899" i="14"/>
  <c r="P899" i="14"/>
  <c r="W900" i="14" l="1"/>
  <c r="O900" i="14"/>
  <c r="B900" i="14"/>
  <c r="G900" i="14"/>
  <c r="R900" i="14"/>
  <c r="I900" i="14"/>
  <c r="Q900" i="14"/>
  <c r="D900" i="14"/>
  <c r="P900" i="14"/>
  <c r="E900" i="14"/>
  <c r="V900" i="14"/>
  <c r="N900" i="14"/>
  <c r="S900" i="14"/>
  <c r="T900" i="14" s="1"/>
  <c r="H900" i="14"/>
  <c r="A900" i="14"/>
  <c r="F900" i="14"/>
  <c r="C900" i="14" s="1"/>
  <c r="U900" i="14"/>
  <c r="A901" i="14" l="1"/>
  <c r="W901" i="14"/>
  <c r="O901" i="14"/>
  <c r="R901" i="14"/>
  <c r="V901" i="14"/>
  <c r="E901" i="14"/>
  <c r="G901" i="14"/>
  <c r="D901" i="14"/>
  <c r="F901" i="14"/>
  <c r="H901" i="14"/>
  <c r="U901" i="14"/>
  <c r="B901" i="14"/>
  <c r="Q901" i="14"/>
  <c r="N901" i="14"/>
  <c r="P901" i="14"/>
  <c r="I901" i="14"/>
  <c r="C901" i="14"/>
  <c r="S901" i="14"/>
  <c r="T901" i="14" s="1"/>
  <c r="N902" i="14" l="1"/>
  <c r="A902" i="14"/>
  <c r="D902" i="14"/>
  <c r="P902" i="14"/>
  <c r="G902" i="14"/>
  <c r="F902" i="14"/>
  <c r="C902" i="14" s="1"/>
  <c r="O902" i="14"/>
  <c r="E902" i="14"/>
  <c r="V902" i="14"/>
  <c r="U902" i="14"/>
  <c r="R902" i="14"/>
  <c r="H902" i="14"/>
  <c r="W902" i="14"/>
  <c r="I902" i="14"/>
  <c r="Q902" i="14"/>
  <c r="B902" i="14"/>
  <c r="S902" i="14"/>
  <c r="T902" i="14" s="1"/>
  <c r="G903" i="14" l="1"/>
  <c r="D903" i="14"/>
  <c r="P903" i="14"/>
  <c r="U903" i="14"/>
  <c r="I903" i="14"/>
  <c r="B903" i="14"/>
  <c r="R903" i="14"/>
  <c r="W903" i="14"/>
  <c r="H903" i="14"/>
  <c r="F903" i="14"/>
  <c r="C903" i="14" s="1"/>
  <c r="A903" i="14"/>
  <c r="Q903" i="14"/>
  <c r="N903" i="14"/>
  <c r="O903" i="14"/>
  <c r="E903" i="14"/>
  <c r="S903" i="14"/>
  <c r="T903" i="14" s="1"/>
  <c r="V903" i="14"/>
  <c r="S904" i="14" l="1"/>
  <c r="T904" i="14" s="1"/>
  <c r="P904" i="14"/>
  <c r="I904" i="14"/>
  <c r="F904" i="14"/>
  <c r="N904" i="14"/>
  <c r="W904" i="14"/>
  <c r="B904" i="14"/>
  <c r="V904" i="14"/>
  <c r="U904" i="14"/>
  <c r="A904" i="14"/>
  <c r="O904" i="14"/>
  <c r="C904" i="14"/>
  <c r="D904" i="14"/>
  <c r="E904" i="14"/>
  <c r="H904" i="14"/>
  <c r="R904" i="14"/>
  <c r="Q904" i="14"/>
  <c r="G904" i="14"/>
  <c r="E905" i="14" l="1"/>
  <c r="S905" i="14"/>
  <c r="T905" i="14" s="1"/>
  <c r="I905" i="14"/>
  <c r="A905" i="14"/>
  <c r="D905" i="14"/>
  <c r="P905" i="14"/>
  <c r="F905" i="14"/>
  <c r="C905" i="14" s="1"/>
  <c r="H905" i="14"/>
  <c r="O905" i="14"/>
  <c r="V905" i="14"/>
  <c r="N905" i="14"/>
  <c r="R905" i="14"/>
  <c r="U905" i="14"/>
  <c r="G905" i="14"/>
  <c r="Q905" i="14"/>
  <c r="W905" i="14"/>
  <c r="B905" i="14"/>
  <c r="R906" i="14" l="1"/>
  <c r="E906" i="14"/>
  <c r="H906" i="14"/>
  <c r="V906" i="14"/>
  <c r="N906" i="14"/>
  <c r="Q906" i="14"/>
  <c r="G906" i="14"/>
  <c r="P906" i="14"/>
  <c r="F906" i="14"/>
  <c r="C906" i="14" s="1"/>
  <c r="W906" i="14"/>
  <c r="D906" i="14"/>
  <c r="I906" i="14"/>
  <c r="A906" i="14"/>
  <c r="O906" i="14"/>
  <c r="S906" i="14"/>
  <c r="T906" i="14" s="1"/>
  <c r="B906" i="14"/>
  <c r="U906" i="14"/>
  <c r="H907" i="14" l="1"/>
  <c r="Q907" i="14"/>
  <c r="G907" i="14"/>
  <c r="F907" i="14"/>
  <c r="C907" i="14" s="1"/>
  <c r="I907" i="14"/>
  <c r="U907" i="14"/>
  <c r="O907" i="14"/>
  <c r="B907" i="14"/>
  <c r="S907" i="14"/>
  <c r="T907" i="14" s="1"/>
  <c r="E907" i="14"/>
  <c r="N907" i="14"/>
  <c r="W907" i="14"/>
  <c r="D907" i="14"/>
  <c r="P907" i="14"/>
  <c r="R907" i="14"/>
  <c r="V907" i="14"/>
  <c r="A907" i="14"/>
  <c r="W908" i="14" l="1"/>
  <c r="O908" i="14"/>
  <c r="B908" i="14"/>
  <c r="E908" i="14"/>
  <c r="R908" i="14"/>
  <c r="V908" i="14"/>
  <c r="I908" i="14"/>
  <c r="A908" i="14"/>
  <c r="H908" i="14"/>
  <c r="P908" i="14"/>
  <c r="S908" i="14"/>
  <c r="T908" i="14" s="1"/>
  <c r="Q908" i="14"/>
  <c r="N908" i="14"/>
  <c r="G908" i="14"/>
  <c r="D908" i="14"/>
  <c r="U908" i="14"/>
  <c r="F908" i="14"/>
  <c r="C908" i="14" s="1"/>
  <c r="A909" i="14" l="1"/>
  <c r="W909" i="14"/>
  <c r="O909" i="14"/>
  <c r="E909" i="14"/>
  <c r="V909" i="14"/>
  <c r="R909" i="14"/>
  <c r="B909" i="14"/>
  <c r="S909" i="14"/>
  <c r="T909" i="14" s="1"/>
  <c r="U909" i="14"/>
  <c r="G909" i="14"/>
  <c r="P909" i="14"/>
  <c r="I909" i="14"/>
  <c r="H909" i="14"/>
  <c r="Q909" i="14"/>
  <c r="N909" i="14"/>
  <c r="D909" i="14"/>
  <c r="F909" i="14"/>
  <c r="C909" i="14" s="1"/>
  <c r="N910" i="14" l="1"/>
  <c r="A910" i="14"/>
  <c r="D910" i="14"/>
  <c r="O910" i="14"/>
  <c r="P910" i="14"/>
  <c r="S910" i="14"/>
  <c r="T910" i="14" s="1"/>
  <c r="V910" i="14"/>
  <c r="R910" i="14"/>
  <c r="W910" i="14"/>
  <c r="U910" i="14"/>
  <c r="H910" i="14"/>
  <c r="Q910" i="14"/>
  <c r="B910" i="14"/>
  <c r="E910" i="14"/>
  <c r="I910" i="14"/>
  <c r="G910" i="14"/>
  <c r="F910" i="14"/>
  <c r="C910" i="14" s="1"/>
  <c r="G911" i="14" l="1"/>
  <c r="D911" i="14"/>
  <c r="P911" i="14"/>
  <c r="U911" i="14"/>
  <c r="F911" i="14"/>
  <c r="C911" i="14" s="1"/>
  <c r="O911" i="14"/>
  <c r="E911" i="14"/>
  <c r="W911" i="14"/>
  <c r="I911" i="14"/>
  <c r="S911" i="14"/>
  <c r="T911" i="14" s="1"/>
  <c r="R911" i="14"/>
  <c r="N911" i="14"/>
  <c r="B911" i="14"/>
  <c r="A911" i="14"/>
  <c r="V911" i="14"/>
  <c r="Q911" i="14"/>
  <c r="H911" i="14"/>
  <c r="S912" i="14" l="1"/>
  <c r="T912" i="14" s="1"/>
  <c r="P912" i="14"/>
  <c r="I912" i="14"/>
  <c r="F912" i="14"/>
  <c r="H912" i="14"/>
  <c r="W912" i="14"/>
  <c r="B912" i="14"/>
  <c r="V912" i="14"/>
  <c r="O912" i="14"/>
  <c r="G912" i="14"/>
  <c r="A912" i="14"/>
  <c r="N912" i="14"/>
  <c r="U912" i="14"/>
  <c r="R912" i="14"/>
  <c r="E912" i="14"/>
  <c r="C912" i="14"/>
  <c r="D912" i="14"/>
  <c r="Q912" i="14"/>
  <c r="E913" i="14" l="1"/>
  <c r="S913" i="14"/>
  <c r="T913" i="14" s="1"/>
  <c r="V913" i="14"/>
  <c r="I913" i="14"/>
  <c r="A913" i="14"/>
  <c r="R913" i="14"/>
  <c r="P913" i="14"/>
  <c r="U913" i="14"/>
  <c r="Q913" i="14"/>
  <c r="F913" i="14"/>
  <c r="C913" i="14" s="1"/>
  <c r="H913" i="14"/>
  <c r="O913" i="14"/>
  <c r="N913" i="14"/>
  <c r="W913" i="14"/>
  <c r="D913" i="14"/>
  <c r="B913" i="14"/>
  <c r="G913" i="14"/>
  <c r="R914" i="14" l="1"/>
  <c r="E914" i="14"/>
  <c r="H914" i="14"/>
  <c r="V914" i="14"/>
  <c r="Q914" i="14"/>
  <c r="N914" i="14"/>
  <c r="O914" i="14"/>
  <c r="G914" i="14"/>
  <c r="A914" i="14"/>
  <c r="S914" i="14"/>
  <c r="T914" i="14" s="1"/>
  <c r="I914" i="14"/>
  <c r="U914" i="14"/>
  <c r="D914" i="14"/>
  <c r="B914" i="14"/>
  <c r="F914" i="14"/>
  <c r="C914" i="14" s="1"/>
  <c r="W914" i="14"/>
  <c r="P914" i="14"/>
  <c r="H915" i="14" l="1"/>
  <c r="G915" i="14"/>
  <c r="F915" i="14"/>
  <c r="C915" i="14" s="1"/>
  <c r="E915" i="14"/>
  <c r="N915" i="14"/>
  <c r="A915" i="14"/>
  <c r="D915" i="14"/>
  <c r="P915" i="14"/>
  <c r="O915" i="14"/>
  <c r="Q915" i="14"/>
  <c r="B915" i="14"/>
  <c r="S915" i="14"/>
  <c r="T915" i="14" s="1"/>
  <c r="I915" i="14"/>
  <c r="W915" i="14"/>
  <c r="U915" i="14"/>
  <c r="V915" i="14"/>
  <c r="R915" i="14"/>
  <c r="W916" i="14" l="1"/>
  <c r="O916" i="14"/>
  <c r="B916" i="14"/>
  <c r="V916" i="14"/>
  <c r="I916" i="14"/>
  <c r="Q916" i="14"/>
  <c r="D916" i="14"/>
  <c r="U916" i="14"/>
  <c r="E916" i="14"/>
  <c r="R916" i="14"/>
  <c r="P916" i="14"/>
  <c r="F916" i="14"/>
  <c r="C916" i="14" s="1"/>
  <c r="S916" i="14"/>
  <c r="T916" i="14" s="1"/>
  <c r="N916" i="14"/>
  <c r="G916" i="14"/>
  <c r="H916" i="14"/>
  <c r="A916" i="14"/>
  <c r="A917" i="14" l="1"/>
  <c r="W917" i="14"/>
  <c r="E917" i="14"/>
  <c r="H917" i="14"/>
  <c r="V917" i="14"/>
  <c r="O917" i="14"/>
  <c r="R917" i="14"/>
  <c r="P917" i="14"/>
  <c r="I917" i="14"/>
  <c r="Q917" i="14"/>
  <c r="B917" i="14"/>
  <c r="G917" i="14"/>
  <c r="F917" i="14"/>
  <c r="C917" i="14" s="1"/>
  <c r="U917" i="14"/>
  <c r="N917" i="14"/>
  <c r="S917" i="14"/>
  <c r="T917" i="14" s="1"/>
  <c r="D917" i="14"/>
  <c r="N918" i="14" l="1"/>
  <c r="A918" i="14"/>
  <c r="R918" i="14"/>
  <c r="H918" i="14"/>
  <c r="Q918" i="14"/>
  <c r="B918" i="14"/>
  <c r="D918" i="14"/>
  <c r="W918" i="14"/>
  <c r="U918" i="14"/>
  <c r="P918" i="14"/>
  <c r="E918" i="14"/>
  <c r="G918" i="14"/>
  <c r="F918" i="14"/>
  <c r="C918" i="14" s="1"/>
  <c r="O918" i="14"/>
  <c r="S918" i="14"/>
  <c r="T918" i="14" s="1"/>
  <c r="I918" i="14"/>
  <c r="V918" i="14"/>
  <c r="G919" i="14" l="1"/>
  <c r="D919" i="14"/>
  <c r="P919" i="14"/>
  <c r="U919" i="14"/>
  <c r="H919" i="14"/>
  <c r="F919" i="14"/>
  <c r="C919" i="14" s="1"/>
  <c r="N919" i="14"/>
  <c r="W919" i="14"/>
  <c r="B919" i="14"/>
  <c r="E919" i="14"/>
  <c r="A919" i="14"/>
  <c r="V919" i="14"/>
  <c r="Q919" i="14"/>
  <c r="I919" i="14"/>
  <c r="O919" i="14"/>
  <c r="R919" i="14"/>
  <c r="S919" i="14"/>
  <c r="T919" i="14" s="1"/>
  <c r="S920" i="14" l="1"/>
  <c r="T920" i="14" s="1"/>
  <c r="P920" i="14"/>
  <c r="I920" i="14"/>
  <c r="F920" i="14"/>
  <c r="N920" i="14"/>
  <c r="U920" i="14"/>
  <c r="R920" i="14"/>
  <c r="H920" i="14"/>
  <c r="A920" i="14"/>
  <c r="O920" i="14"/>
  <c r="W920" i="14"/>
  <c r="G920" i="14"/>
  <c r="C920" i="14"/>
  <c r="D920" i="14"/>
  <c r="Q920" i="14"/>
  <c r="E920" i="14"/>
  <c r="B920" i="14"/>
  <c r="V920" i="14"/>
  <c r="E921" i="14" l="1"/>
  <c r="S921" i="14"/>
  <c r="T921" i="14" s="1"/>
  <c r="I921" i="14"/>
  <c r="A921" i="14"/>
  <c r="D921" i="14"/>
  <c r="V921" i="14"/>
  <c r="N921" i="14"/>
  <c r="W921" i="14"/>
  <c r="B921" i="14"/>
  <c r="P921" i="14"/>
  <c r="Q921" i="14"/>
  <c r="R921" i="14"/>
  <c r="U921" i="14"/>
  <c r="F921" i="14"/>
  <c r="C921" i="14" s="1"/>
  <c r="H921" i="14"/>
  <c r="O921" i="14"/>
  <c r="G921" i="14"/>
  <c r="R922" i="14" l="1"/>
  <c r="E922" i="14"/>
  <c r="H922" i="14"/>
  <c r="V922" i="14"/>
  <c r="U922" i="14"/>
  <c r="W922" i="14"/>
  <c r="Q922" i="14"/>
  <c r="N922" i="14"/>
  <c r="D922" i="14"/>
  <c r="S922" i="14"/>
  <c r="T922" i="14" s="1"/>
  <c r="G922" i="14"/>
  <c r="B922" i="14"/>
  <c r="I922" i="14"/>
  <c r="P922" i="14"/>
  <c r="F922" i="14"/>
  <c r="C922" i="14" s="1"/>
  <c r="A922" i="14"/>
  <c r="O922" i="14"/>
  <c r="H923" i="14" l="1"/>
  <c r="Q923" i="14"/>
  <c r="S923" i="14"/>
  <c r="T923" i="14" s="1"/>
  <c r="F923" i="14"/>
  <c r="C923" i="14" s="1"/>
  <c r="V923" i="14"/>
  <c r="E923" i="14"/>
  <c r="B923" i="14"/>
  <c r="A923" i="14"/>
  <c r="G923" i="14"/>
  <c r="U923" i="14"/>
  <c r="W923" i="14"/>
  <c r="D923" i="14"/>
  <c r="O923" i="14"/>
  <c r="I923" i="14"/>
  <c r="N923" i="14"/>
  <c r="P923" i="14"/>
  <c r="R923" i="14"/>
  <c r="W924" i="14" l="1"/>
  <c r="O924" i="14"/>
  <c r="B924" i="14"/>
  <c r="V924" i="14"/>
  <c r="R924" i="14"/>
  <c r="N924" i="14"/>
  <c r="E924" i="14"/>
  <c r="I924" i="14"/>
  <c r="Q924" i="14"/>
  <c r="G924" i="14"/>
  <c r="H924" i="14"/>
  <c r="P924" i="14"/>
  <c r="F924" i="14"/>
  <c r="C924" i="14" s="1"/>
  <c r="S924" i="14"/>
  <c r="T924" i="14" s="1"/>
  <c r="D924" i="14"/>
  <c r="U924" i="14"/>
  <c r="A924" i="14"/>
  <c r="A925" i="14" l="1"/>
  <c r="W925" i="14"/>
  <c r="O925" i="14"/>
  <c r="H925" i="14"/>
  <c r="N925" i="14"/>
  <c r="D925" i="14"/>
  <c r="R925" i="14"/>
  <c r="U925" i="14"/>
  <c r="G925" i="14"/>
  <c r="P925" i="14"/>
  <c r="I925" i="14"/>
  <c r="F925" i="14"/>
  <c r="C925" i="14" s="1"/>
  <c r="E925" i="14"/>
  <c r="V925" i="14"/>
  <c r="Q925" i="14"/>
  <c r="B925" i="14"/>
  <c r="S925" i="14"/>
  <c r="T925" i="14" s="1"/>
  <c r="N926" i="14" l="1"/>
  <c r="A926" i="14"/>
  <c r="S926" i="14"/>
  <c r="T926" i="14" s="1"/>
  <c r="D926" i="14"/>
  <c r="U926" i="14"/>
  <c r="R926" i="14"/>
  <c r="H926" i="14"/>
  <c r="W926" i="14"/>
  <c r="B926" i="14"/>
  <c r="P926" i="14"/>
  <c r="G926" i="14"/>
  <c r="V926" i="14"/>
  <c r="O926" i="14"/>
  <c r="E926" i="14"/>
  <c r="F926" i="14"/>
  <c r="C926" i="14" s="1"/>
  <c r="Q926" i="14"/>
  <c r="I926" i="14"/>
  <c r="G927" i="14" l="1"/>
  <c r="D927" i="14"/>
  <c r="P927" i="14"/>
  <c r="U927" i="14"/>
  <c r="V927" i="14"/>
  <c r="Q927" i="14"/>
  <c r="S927" i="14"/>
  <c r="T927" i="14" s="1"/>
  <c r="W927" i="14"/>
  <c r="O927" i="14"/>
  <c r="E927" i="14"/>
  <c r="F927" i="14"/>
  <c r="C927" i="14" s="1"/>
  <c r="R927" i="14"/>
  <c r="H927" i="14"/>
  <c r="I927" i="14"/>
  <c r="B927" i="14"/>
  <c r="A927" i="14"/>
  <c r="N927" i="14"/>
  <c r="B928" i="14" l="1"/>
  <c r="P928" i="14"/>
  <c r="S928" i="14"/>
  <c r="T928" i="14" s="1"/>
  <c r="F928" i="14"/>
  <c r="C928" i="14" s="1"/>
  <c r="N928" i="14"/>
  <c r="V928" i="14"/>
  <c r="O928" i="14"/>
  <c r="H928" i="14"/>
  <c r="I928" i="14"/>
  <c r="A928" i="14"/>
  <c r="W928" i="14"/>
  <c r="R928" i="14"/>
  <c r="U928" i="14"/>
  <c r="D928" i="14"/>
  <c r="E928" i="14"/>
  <c r="Q928" i="14"/>
  <c r="G928" i="14"/>
  <c r="F929" i="14" l="1"/>
  <c r="B929" i="14"/>
  <c r="P929" i="14"/>
  <c r="V929" i="14"/>
  <c r="A929" i="14"/>
  <c r="D929" i="14"/>
  <c r="R929" i="14"/>
  <c r="N929" i="14"/>
  <c r="S929" i="14"/>
  <c r="T929" i="14" s="1"/>
  <c r="C929" i="14"/>
  <c r="I929" i="14"/>
  <c r="O929" i="14"/>
  <c r="Q929" i="14"/>
  <c r="E929" i="14"/>
  <c r="U929" i="14"/>
  <c r="H929" i="14"/>
  <c r="G929" i="14"/>
  <c r="W929" i="14"/>
  <c r="R930" i="14" l="1"/>
  <c r="O930" i="14"/>
  <c r="Q930" i="14"/>
  <c r="B930" i="14"/>
  <c r="F930" i="14"/>
  <c r="C930" i="14" s="1"/>
  <c r="V930" i="14"/>
  <c r="I930" i="14"/>
  <c r="G930" i="14"/>
  <c r="N930" i="14"/>
  <c r="E930" i="14"/>
  <c r="W930" i="14"/>
  <c r="P930" i="14"/>
  <c r="A930" i="14"/>
  <c r="U930" i="14"/>
  <c r="H930" i="14"/>
  <c r="S930" i="14"/>
  <c r="T930" i="14" s="1"/>
  <c r="D930" i="14"/>
  <c r="E931" i="14" l="1"/>
  <c r="I931" i="14"/>
  <c r="N931" i="14"/>
  <c r="Q931" i="14"/>
  <c r="P931" i="14"/>
  <c r="V931" i="14"/>
  <c r="A931" i="14"/>
  <c r="R931" i="14"/>
  <c r="U931" i="14"/>
  <c r="H931" i="14"/>
  <c r="F931" i="14"/>
  <c r="C931" i="14" s="1"/>
  <c r="W931" i="14"/>
  <c r="O931" i="14"/>
  <c r="D931" i="14"/>
  <c r="B931" i="14"/>
  <c r="S931" i="14"/>
  <c r="T931" i="14" s="1"/>
  <c r="G931" i="14"/>
  <c r="R932" i="14" l="1"/>
  <c r="E932" i="14"/>
  <c r="N932" i="14"/>
  <c r="G932" i="14"/>
  <c r="H932" i="14"/>
  <c r="V932" i="14"/>
  <c r="S932" i="14"/>
  <c r="T932" i="14" s="1"/>
  <c r="Q932" i="14"/>
  <c r="B932" i="14"/>
  <c r="F932" i="14"/>
  <c r="D932" i="14"/>
  <c r="P932" i="14"/>
  <c r="I932" i="14"/>
  <c r="A932" i="14"/>
  <c r="U932" i="14"/>
  <c r="C932" i="14"/>
  <c r="W932" i="14"/>
  <c r="O932" i="14"/>
  <c r="H933" i="14" l="1"/>
  <c r="B933" i="14"/>
  <c r="S933" i="14"/>
  <c r="T933" i="14" s="1"/>
  <c r="I933" i="14"/>
  <c r="Q933" i="14"/>
  <c r="G933" i="14"/>
  <c r="F933" i="14"/>
  <c r="C933" i="14" s="1"/>
  <c r="V933" i="14"/>
  <c r="E933" i="14"/>
  <c r="N933" i="14"/>
  <c r="A933" i="14"/>
  <c r="D933" i="14"/>
  <c r="U933" i="14"/>
  <c r="P933" i="14"/>
  <c r="R933" i="14"/>
  <c r="W933" i="14"/>
  <c r="O933" i="14"/>
  <c r="W934" i="14" l="1"/>
  <c r="O934" i="14"/>
  <c r="B934" i="14"/>
  <c r="F934" i="14"/>
  <c r="C934" i="14" s="1"/>
  <c r="S934" i="14"/>
  <c r="T934" i="14" s="1"/>
  <c r="V934" i="14"/>
  <c r="Q934" i="14"/>
  <c r="D934" i="14"/>
  <c r="U934" i="14"/>
  <c r="E934" i="14"/>
  <c r="R934" i="14"/>
  <c r="I934" i="14"/>
  <c r="N934" i="14"/>
  <c r="G934" i="14"/>
  <c r="H934" i="14"/>
  <c r="P934" i="14"/>
  <c r="A934" i="14"/>
  <c r="A935" i="14" l="1"/>
  <c r="W935" i="14"/>
  <c r="H935" i="14"/>
  <c r="Q935" i="14"/>
  <c r="O935" i="14"/>
  <c r="R935" i="14"/>
  <c r="E935" i="14"/>
  <c r="G935" i="14"/>
  <c r="S935" i="14"/>
  <c r="T935" i="14" s="1"/>
  <c r="V935" i="14"/>
  <c r="B935" i="14"/>
  <c r="N935" i="14"/>
  <c r="D935" i="14"/>
  <c r="F935" i="14"/>
  <c r="C935" i="14" s="1"/>
  <c r="U935" i="14"/>
  <c r="P935" i="14"/>
  <c r="I935" i="14"/>
  <c r="N936" i="14" l="1"/>
  <c r="A936" i="14"/>
  <c r="U936" i="14"/>
  <c r="D936" i="14"/>
  <c r="R936" i="14"/>
  <c r="P936" i="14"/>
  <c r="S936" i="14"/>
  <c r="T936" i="14" s="1"/>
  <c r="Q936" i="14"/>
  <c r="O936" i="14"/>
  <c r="H936" i="14"/>
  <c r="W936" i="14"/>
  <c r="I936" i="14"/>
  <c r="B936" i="14"/>
  <c r="E936" i="14"/>
  <c r="V936" i="14"/>
  <c r="F936" i="14"/>
  <c r="C936" i="14" s="1"/>
  <c r="G936" i="14"/>
  <c r="G937" i="14" l="1"/>
  <c r="D937" i="14"/>
  <c r="P937" i="14"/>
  <c r="U937" i="14"/>
  <c r="W937" i="14"/>
  <c r="I937" i="14"/>
  <c r="A937" i="14"/>
  <c r="Q937" i="14"/>
  <c r="F937" i="14"/>
  <c r="C937" i="14" s="1"/>
  <c r="O937" i="14"/>
  <c r="N937" i="14"/>
  <c r="E937" i="14"/>
  <c r="B937" i="14"/>
  <c r="R937" i="14"/>
  <c r="H937" i="14"/>
  <c r="V937" i="14"/>
  <c r="S937" i="14"/>
  <c r="T937" i="14" s="1"/>
  <c r="S938" i="14" l="1"/>
  <c r="T938" i="14" s="1"/>
  <c r="P938" i="14"/>
  <c r="I938" i="14"/>
  <c r="F938" i="14"/>
  <c r="R938" i="14"/>
  <c r="H938" i="14"/>
  <c r="A938" i="14"/>
  <c r="E938" i="14"/>
  <c r="C938" i="14"/>
  <c r="O938" i="14"/>
  <c r="N938" i="14"/>
  <c r="Q938" i="14"/>
  <c r="G938" i="14"/>
  <c r="U938" i="14"/>
  <c r="D938" i="14"/>
  <c r="W938" i="14"/>
  <c r="B938" i="14"/>
  <c r="V938" i="14"/>
  <c r="E939" i="14" l="1"/>
  <c r="S939" i="14"/>
  <c r="T939" i="14" s="1"/>
  <c r="V939" i="14"/>
  <c r="N939" i="14"/>
  <c r="D939" i="14"/>
  <c r="R939" i="14"/>
  <c r="Q939" i="14"/>
  <c r="F939" i="14"/>
  <c r="C939" i="14" s="1"/>
  <c r="I939" i="14"/>
  <c r="A939" i="14"/>
  <c r="U939" i="14"/>
  <c r="G939" i="14"/>
  <c r="P939" i="14"/>
  <c r="H939" i="14"/>
  <c r="O939" i="14"/>
  <c r="W939" i="14"/>
  <c r="B939" i="14"/>
  <c r="R940" i="14" l="1"/>
  <c r="E940" i="14"/>
  <c r="H940" i="14"/>
  <c r="V940" i="14"/>
  <c r="D940" i="14"/>
  <c r="S940" i="14"/>
  <c r="T940" i="14" s="1"/>
  <c r="Q940" i="14"/>
  <c r="B940" i="14"/>
  <c r="U940" i="14"/>
  <c r="N940" i="14"/>
  <c r="W940" i="14"/>
  <c r="G940" i="14"/>
  <c r="P940" i="14"/>
  <c r="I940" i="14"/>
  <c r="F940" i="14"/>
  <c r="C940" i="14" s="1"/>
  <c r="A940" i="14"/>
  <c r="O940" i="14"/>
  <c r="H941" i="14" l="1"/>
  <c r="B941" i="14"/>
  <c r="E941" i="14"/>
  <c r="W941" i="14"/>
  <c r="D941" i="14"/>
  <c r="Q941" i="14"/>
  <c r="G941" i="14"/>
  <c r="S941" i="14"/>
  <c r="T941" i="14" s="1"/>
  <c r="P941" i="14"/>
  <c r="O941" i="14"/>
  <c r="I941" i="14"/>
  <c r="N941" i="14"/>
  <c r="F941" i="14"/>
  <c r="C941" i="14" s="1"/>
  <c r="V941" i="14"/>
  <c r="U941" i="14"/>
  <c r="A941" i="14"/>
  <c r="R941" i="14"/>
  <c r="W942" i="14" l="1"/>
  <c r="R942" i="14"/>
  <c r="G942" i="14"/>
  <c r="O942" i="14"/>
  <c r="B942" i="14"/>
  <c r="A942" i="14"/>
  <c r="F942" i="14"/>
  <c r="C942" i="14" s="1"/>
  <c r="E942" i="14"/>
  <c r="I942" i="14"/>
  <c r="N942" i="14"/>
  <c r="S942" i="14"/>
  <c r="T942" i="14" s="1"/>
  <c r="V942" i="14"/>
  <c r="D942" i="14"/>
  <c r="Q942" i="14"/>
  <c r="H942" i="14"/>
  <c r="U942" i="14"/>
  <c r="P942" i="14"/>
  <c r="A943" i="14" l="1"/>
  <c r="W943" i="14"/>
  <c r="O943" i="14"/>
  <c r="Q943" i="14"/>
  <c r="F943" i="14"/>
  <c r="C943" i="14" s="1"/>
  <c r="E943" i="14"/>
  <c r="H943" i="14"/>
  <c r="D943" i="14"/>
  <c r="I943" i="14"/>
  <c r="R943" i="14"/>
  <c r="B943" i="14"/>
  <c r="N943" i="14"/>
  <c r="P943" i="14"/>
  <c r="V943" i="14"/>
  <c r="U943" i="14"/>
  <c r="G943" i="14"/>
  <c r="S943" i="14"/>
  <c r="T943" i="14" s="1"/>
  <c r="N944" i="14" l="1"/>
  <c r="A944" i="14"/>
  <c r="D944" i="14"/>
  <c r="R944" i="14"/>
  <c r="Q944" i="14"/>
  <c r="P944" i="14"/>
  <c r="S944" i="14"/>
  <c r="T944" i="14" s="1"/>
  <c r="W944" i="14"/>
  <c r="O944" i="14"/>
  <c r="E944" i="14"/>
  <c r="I944" i="14"/>
  <c r="U944" i="14"/>
  <c r="C944" i="14"/>
  <c r="H944" i="14"/>
  <c r="B944" i="14"/>
  <c r="G944" i="14"/>
  <c r="V944" i="14"/>
  <c r="F944" i="14"/>
  <c r="G945" i="14" l="1"/>
  <c r="D945" i="14"/>
  <c r="B945" i="14"/>
  <c r="R945" i="14"/>
  <c r="P945" i="14"/>
  <c r="U945" i="14"/>
  <c r="F945" i="14"/>
  <c r="C945" i="14" s="1"/>
  <c r="E945" i="14"/>
  <c r="H945" i="14"/>
  <c r="N945" i="14"/>
  <c r="I945" i="14"/>
  <c r="V945" i="14"/>
  <c r="S945" i="14"/>
  <c r="T945" i="14" s="1"/>
  <c r="W945" i="14"/>
  <c r="O945" i="14"/>
  <c r="A945" i="14"/>
  <c r="Q945" i="14"/>
  <c r="S946" i="14" l="1"/>
  <c r="T946" i="14" s="1"/>
  <c r="P946" i="14"/>
  <c r="I946" i="14"/>
  <c r="F946" i="14"/>
  <c r="A946" i="14"/>
  <c r="H946" i="14"/>
  <c r="O946" i="14"/>
  <c r="W946" i="14"/>
  <c r="N946" i="14"/>
  <c r="R946" i="14"/>
  <c r="C946" i="14"/>
  <c r="G946" i="14"/>
  <c r="U946" i="14"/>
  <c r="E946" i="14"/>
  <c r="D946" i="14"/>
  <c r="Q946" i="14"/>
  <c r="B946" i="14"/>
  <c r="V946" i="14"/>
  <c r="E947" i="14" l="1"/>
  <c r="S947" i="14"/>
  <c r="T947" i="14" s="1"/>
  <c r="V947" i="14"/>
  <c r="I947" i="14"/>
  <c r="N947" i="14"/>
  <c r="A947" i="14"/>
  <c r="G947" i="14"/>
  <c r="D947" i="14"/>
  <c r="R947" i="14"/>
  <c r="U947" i="14"/>
  <c r="F947" i="14"/>
  <c r="C947" i="14" s="1"/>
  <c r="H947" i="14"/>
  <c r="W947" i="14"/>
  <c r="B947" i="14"/>
  <c r="O947" i="14"/>
  <c r="P947" i="14"/>
  <c r="Q947" i="14"/>
  <c r="R948" i="14" l="1"/>
  <c r="E948" i="14"/>
  <c r="H948" i="14"/>
  <c r="D948" i="14"/>
  <c r="S948" i="14"/>
  <c r="T948" i="14" s="1"/>
  <c r="I948" i="14"/>
  <c r="V948" i="14"/>
  <c r="N948" i="14"/>
  <c r="B948" i="14"/>
  <c r="F948" i="14"/>
  <c r="Q948" i="14"/>
  <c r="G948" i="14"/>
  <c r="W948" i="14"/>
  <c r="C948" i="14"/>
  <c r="P948" i="14"/>
  <c r="O948" i="14"/>
  <c r="U948" i="14"/>
  <c r="A948" i="14"/>
  <c r="H949" i="14" l="1"/>
  <c r="S949" i="14"/>
  <c r="T949" i="14" s="1"/>
  <c r="V949" i="14"/>
  <c r="Q949" i="14"/>
  <c r="B949" i="14"/>
  <c r="F949" i="14"/>
  <c r="C949" i="14" s="1"/>
  <c r="I949" i="14"/>
  <c r="N949" i="14"/>
  <c r="U949" i="14"/>
  <c r="G949" i="14"/>
  <c r="E949" i="14"/>
  <c r="A949" i="14"/>
  <c r="D949" i="14"/>
  <c r="P949" i="14"/>
  <c r="O949" i="14"/>
  <c r="W949" i="14"/>
  <c r="R949" i="14"/>
  <c r="W950" i="14" l="1"/>
  <c r="R950" i="14"/>
  <c r="I950" i="14"/>
  <c r="Q950" i="14"/>
  <c r="O950" i="14"/>
  <c r="B950" i="14"/>
  <c r="E950" i="14"/>
  <c r="V950" i="14"/>
  <c r="G950" i="14"/>
  <c r="H950" i="14"/>
  <c r="P950" i="14"/>
  <c r="A950" i="14"/>
  <c r="F950" i="14"/>
  <c r="C950" i="14" s="1"/>
  <c r="N950" i="14"/>
  <c r="D950" i="14"/>
  <c r="U950" i="14"/>
  <c r="S950" i="14"/>
  <c r="T950" i="14" s="1"/>
  <c r="A951" i="14" l="1"/>
  <c r="W951" i="14"/>
  <c r="O951" i="14"/>
  <c r="R951" i="14"/>
  <c r="E951" i="14"/>
  <c r="V951" i="14"/>
  <c r="D951" i="14"/>
  <c r="G951" i="14"/>
  <c r="P951" i="14"/>
  <c r="I951" i="14"/>
  <c r="B951" i="14"/>
  <c r="N951" i="14"/>
  <c r="S951" i="14"/>
  <c r="T951" i="14" s="1"/>
  <c r="F951" i="14"/>
  <c r="C951" i="14" s="1"/>
  <c r="H951" i="14"/>
  <c r="Q951" i="14"/>
  <c r="U951" i="14"/>
  <c r="N952" i="14" l="1"/>
  <c r="A952" i="14"/>
  <c r="D952" i="14"/>
  <c r="U952" i="14"/>
  <c r="Q952" i="14"/>
  <c r="O952" i="14"/>
  <c r="P952" i="14"/>
  <c r="E952" i="14"/>
  <c r="V952" i="14"/>
  <c r="F952" i="14"/>
  <c r="C952" i="14" s="1"/>
  <c r="R952" i="14"/>
  <c r="H952" i="14"/>
  <c r="W952" i="14"/>
  <c r="I952" i="14"/>
  <c r="B952" i="14"/>
  <c r="S952" i="14"/>
  <c r="T952" i="14" s="1"/>
  <c r="G952" i="14"/>
  <c r="G953" i="14" l="1"/>
  <c r="D953" i="14"/>
  <c r="P953" i="14"/>
  <c r="U953" i="14"/>
  <c r="E953" i="14"/>
  <c r="H953" i="14"/>
  <c r="N953" i="14"/>
  <c r="W953" i="14"/>
  <c r="B953" i="14"/>
  <c r="R953" i="14"/>
  <c r="F953" i="14"/>
  <c r="C953" i="14" s="1"/>
  <c r="Q953" i="14"/>
  <c r="I953" i="14"/>
  <c r="O953" i="14"/>
  <c r="A953" i="14"/>
  <c r="V953" i="14"/>
  <c r="S953" i="14"/>
  <c r="T953" i="14" s="1"/>
  <c r="S954" i="14" l="1"/>
  <c r="T954" i="14" s="1"/>
  <c r="P954" i="14"/>
  <c r="I954" i="14"/>
  <c r="F954" i="14"/>
  <c r="A954" i="14"/>
  <c r="O954" i="14"/>
  <c r="G954" i="14"/>
  <c r="N954" i="14"/>
  <c r="U954" i="14"/>
  <c r="R954" i="14"/>
  <c r="E954" i="14"/>
  <c r="C954" i="14"/>
  <c r="H954" i="14"/>
  <c r="Q954" i="14"/>
  <c r="D954" i="14"/>
  <c r="W954" i="14"/>
  <c r="B954" i="14"/>
  <c r="V954" i="14"/>
  <c r="E955" i="14" l="1"/>
  <c r="S955" i="14"/>
  <c r="T955" i="14" s="1"/>
  <c r="V955" i="14"/>
  <c r="I955" i="14"/>
  <c r="H955" i="14"/>
  <c r="B955" i="14"/>
  <c r="A955" i="14"/>
  <c r="R955" i="14"/>
  <c r="U955" i="14"/>
  <c r="N955" i="14"/>
  <c r="D955" i="14"/>
  <c r="P955" i="14"/>
  <c r="Q955" i="14"/>
  <c r="F955" i="14"/>
  <c r="C955" i="14" s="1"/>
  <c r="O955" i="14"/>
  <c r="G955" i="14"/>
  <c r="W955" i="14"/>
  <c r="I956" i="14" l="1"/>
  <c r="O956" i="14"/>
  <c r="A956" i="14"/>
  <c r="E956" i="14"/>
  <c r="H956" i="14"/>
  <c r="S956" i="14"/>
  <c r="T956" i="14" s="1"/>
  <c r="G956" i="14"/>
  <c r="U956" i="14"/>
  <c r="N956" i="14"/>
  <c r="D956" i="14"/>
  <c r="B956" i="14"/>
  <c r="F956" i="14"/>
  <c r="C956" i="14" s="1"/>
  <c r="R956" i="14"/>
  <c r="Q956" i="14"/>
  <c r="W956" i="14"/>
  <c r="V956" i="14"/>
  <c r="P956" i="14"/>
  <c r="R957" i="14" l="1"/>
  <c r="W957" i="14"/>
  <c r="D957" i="14"/>
  <c r="V957" i="14"/>
  <c r="B957" i="14"/>
  <c r="U957" i="14"/>
  <c r="E957" i="14"/>
  <c r="H957" i="14"/>
  <c r="Q957" i="14"/>
  <c r="G957" i="14"/>
  <c r="P957" i="14"/>
  <c r="A957" i="14"/>
  <c r="I957" i="14"/>
  <c r="N957" i="14"/>
  <c r="F957" i="14"/>
  <c r="C957" i="14" s="1"/>
  <c r="S957" i="14"/>
  <c r="T957" i="14" s="1"/>
  <c r="O957" i="14"/>
  <c r="E958" i="14" l="1"/>
  <c r="I958" i="14"/>
  <c r="V958" i="14"/>
  <c r="A958" i="14"/>
  <c r="N958" i="14"/>
  <c r="H958" i="14"/>
  <c r="U958" i="14"/>
  <c r="P958" i="14"/>
  <c r="O958" i="14"/>
  <c r="G958" i="14"/>
  <c r="F958" i="14"/>
  <c r="C958" i="14" s="1"/>
  <c r="D958" i="14"/>
  <c r="W958" i="14"/>
  <c r="B958" i="14"/>
  <c r="S958" i="14"/>
  <c r="T958" i="14" s="1"/>
  <c r="Q958" i="14"/>
  <c r="R958" i="14"/>
  <c r="R959" i="14" l="1"/>
  <c r="E959" i="14"/>
  <c r="H959" i="14"/>
  <c r="V959" i="14"/>
  <c r="G959" i="14"/>
  <c r="P959" i="14"/>
  <c r="F959" i="14"/>
  <c r="C959" i="14" s="1"/>
  <c r="N959" i="14"/>
  <c r="D959" i="14"/>
  <c r="S959" i="14"/>
  <c r="T959" i="14" s="1"/>
  <c r="Q959" i="14"/>
  <c r="B959" i="14"/>
  <c r="O959" i="14"/>
  <c r="I959" i="14"/>
  <c r="W959" i="14"/>
  <c r="A959" i="14"/>
  <c r="U959" i="14"/>
  <c r="H960" i="14" l="1"/>
  <c r="Q960" i="14"/>
  <c r="I960" i="14"/>
  <c r="N960" i="14"/>
  <c r="A960" i="14"/>
  <c r="O960" i="14"/>
  <c r="F960" i="14"/>
  <c r="C960" i="14" s="1"/>
  <c r="E960" i="14"/>
  <c r="G960" i="14"/>
  <c r="W960" i="14"/>
  <c r="V960" i="14"/>
  <c r="R960" i="14"/>
  <c r="B960" i="14"/>
  <c r="S960" i="14"/>
  <c r="T960" i="14" s="1"/>
  <c r="P960" i="14"/>
  <c r="D960" i="14"/>
  <c r="U960" i="14"/>
  <c r="W961" i="14" l="1"/>
  <c r="N961" i="14"/>
  <c r="G961" i="14"/>
  <c r="I961" i="14"/>
  <c r="U961" i="14"/>
  <c r="H961" i="14"/>
  <c r="O961" i="14"/>
  <c r="B961" i="14"/>
  <c r="E961" i="14"/>
  <c r="A961" i="14"/>
  <c r="D961" i="14"/>
  <c r="P961" i="14"/>
  <c r="F961" i="14"/>
  <c r="C961" i="14" s="1"/>
  <c r="S961" i="14"/>
  <c r="T961" i="14" s="1"/>
  <c r="R961" i="14"/>
  <c r="V961" i="14"/>
  <c r="Q961" i="14"/>
  <c r="A962" i="14" l="1"/>
  <c r="W962" i="14"/>
  <c r="O962" i="14"/>
  <c r="H962" i="14"/>
  <c r="I962" i="14"/>
  <c r="E962" i="14"/>
  <c r="G962" i="14"/>
  <c r="R962" i="14"/>
  <c r="D962" i="14"/>
  <c r="N962" i="14"/>
  <c r="Q962" i="14"/>
  <c r="B962" i="14"/>
  <c r="V962" i="14"/>
  <c r="P962" i="14"/>
  <c r="U962" i="14"/>
  <c r="S962" i="14"/>
  <c r="T962" i="14" s="1"/>
  <c r="F962" i="14"/>
  <c r="C962" i="14" s="1"/>
  <c r="N963" i="14" l="1"/>
  <c r="A963" i="14"/>
  <c r="D963" i="14"/>
  <c r="H963" i="14"/>
  <c r="W963" i="14"/>
  <c r="P963" i="14"/>
  <c r="O963" i="14"/>
  <c r="I963" i="14"/>
  <c r="U963" i="14"/>
  <c r="R963" i="14"/>
  <c r="E963" i="14"/>
  <c r="G963" i="14"/>
  <c r="B963" i="14"/>
  <c r="F963" i="14"/>
  <c r="C963" i="14" s="1"/>
  <c r="V963" i="14"/>
  <c r="S963" i="14"/>
  <c r="T963" i="14" s="1"/>
  <c r="Q963" i="14"/>
  <c r="G964" i="14" l="1"/>
  <c r="D964" i="14"/>
  <c r="P964" i="14"/>
  <c r="U964" i="14"/>
  <c r="F964" i="14"/>
  <c r="C964" i="14" s="1"/>
  <c r="S964" i="14"/>
  <c r="T964" i="14" s="1"/>
  <c r="R964" i="14"/>
  <c r="V964" i="14"/>
  <c r="W964" i="14"/>
  <c r="E964" i="14"/>
  <c r="O964" i="14"/>
  <c r="N964" i="14"/>
  <c r="H964" i="14"/>
  <c r="I964" i="14"/>
  <c r="A964" i="14"/>
  <c r="B964" i="14"/>
  <c r="Q964" i="14"/>
  <c r="S965" i="14" l="1"/>
  <c r="T965" i="14" s="1"/>
  <c r="P965" i="14"/>
  <c r="R965" i="14"/>
  <c r="H965" i="14"/>
  <c r="N965" i="14"/>
  <c r="E965" i="14"/>
  <c r="I965" i="14"/>
  <c r="F965" i="14"/>
  <c r="C965" i="14" s="1"/>
  <c r="D965" i="14"/>
  <c r="A965" i="14"/>
  <c r="U965" i="14"/>
  <c r="V965" i="14"/>
  <c r="O965" i="14"/>
  <c r="Q965" i="14"/>
  <c r="G965" i="14"/>
  <c r="W965" i="14"/>
  <c r="B965" i="14"/>
  <c r="E966" i="14" l="1"/>
  <c r="S966" i="14"/>
  <c r="T966" i="14" s="1"/>
  <c r="N966" i="14"/>
  <c r="A966" i="14"/>
  <c r="F966" i="14"/>
  <c r="G966" i="14"/>
  <c r="V966" i="14"/>
  <c r="I966" i="14"/>
  <c r="H966" i="14"/>
  <c r="P966" i="14"/>
  <c r="U966" i="14"/>
  <c r="C966" i="14"/>
  <c r="D966" i="14"/>
  <c r="R966" i="14"/>
  <c r="O966" i="14"/>
  <c r="B966" i="14"/>
  <c r="W966" i="14"/>
  <c r="Q966" i="14"/>
  <c r="R967" i="14" l="1"/>
  <c r="E967" i="14"/>
  <c r="Q967" i="14"/>
  <c r="G967" i="14"/>
  <c r="P967" i="14"/>
  <c r="F967" i="14"/>
  <c r="C967" i="14" s="1"/>
  <c r="A967" i="14"/>
  <c r="B967" i="14"/>
  <c r="U967" i="14"/>
  <c r="H967" i="14"/>
  <c r="V967" i="14"/>
  <c r="N967" i="14"/>
  <c r="D967" i="14"/>
  <c r="S967" i="14"/>
  <c r="T967" i="14" s="1"/>
  <c r="I967" i="14"/>
  <c r="W967" i="14"/>
  <c r="O967" i="14"/>
  <c r="H968" i="14" l="1"/>
  <c r="Q968" i="14"/>
  <c r="G968" i="14"/>
  <c r="S968" i="14"/>
  <c r="T968" i="14" s="1"/>
  <c r="V968" i="14"/>
  <c r="P968" i="14"/>
  <c r="A968" i="14"/>
  <c r="D968" i="14"/>
  <c r="U968" i="14"/>
  <c r="O968" i="14"/>
  <c r="R968" i="14"/>
  <c r="B968" i="14"/>
  <c r="E968" i="14"/>
  <c r="W968" i="14"/>
  <c r="I968" i="14"/>
  <c r="N968" i="14"/>
  <c r="F968" i="14"/>
  <c r="C968" i="14" s="1"/>
  <c r="W969" i="14" l="1"/>
  <c r="E969" i="14"/>
  <c r="I969" i="14"/>
  <c r="O969" i="14"/>
  <c r="B969" i="14"/>
  <c r="S969" i="14"/>
  <c r="T969" i="14" s="1"/>
  <c r="Q969" i="14"/>
  <c r="N969" i="14"/>
  <c r="R969" i="14"/>
  <c r="G969" i="14"/>
  <c r="D969" i="14"/>
  <c r="A969" i="14"/>
  <c r="V969" i="14"/>
  <c r="P969" i="14"/>
  <c r="U969" i="14"/>
  <c r="H969" i="14"/>
  <c r="F969" i="14"/>
  <c r="C969" i="14" s="1"/>
  <c r="A970" i="14" l="1"/>
  <c r="W970" i="14"/>
  <c r="R970" i="14"/>
  <c r="Q970" i="14"/>
  <c r="V970" i="14"/>
  <c r="U970" i="14"/>
  <c r="I970" i="14"/>
  <c r="O970" i="14"/>
  <c r="E970" i="14"/>
  <c r="H970" i="14"/>
  <c r="G970" i="14"/>
  <c r="P970" i="14"/>
  <c r="F970" i="14"/>
  <c r="C970" i="14" s="1"/>
  <c r="D970" i="14"/>
  <c r="B970" i="14"/>
  <c r="S970" i="14"/>
  <c r="T970" i="14" s="1"/>
  <c r="N970" i="14"/>
  <c r="N971" i="14" l="1"/>
  <c r="A971" i="14"/>
  <c r="R971" i="14"/>
  <c r="O971" i="14"/>
  <c r="D971" i="14"/>
  <c r="U971" i="14"/>
  <c r="E971" i="14"/>
  <c r="Q971" i="14"/>
  <c r="H971" i="14"/>
  <c r="P971" i="14"/>
  <c r="B971" i="14"/>
  <c r="W971" i="14"/>
  <c r="G971" i="14"/>
  <c r="S971" i="14"/>
  <c r="T971" i="14" s="1"/>
  <c r="I971" i="14"/>
  <c r="F971" i="14"/>
  <c r="C971" i="14" s="1"/>
  <c r="V971" i="14"/>
  <c r="G972" i="14" l="1"/>
  <c r="D972" i="14"/>
  <c r="P972" i="14"/>
  <c r="U972" i="14"/>
  <c r="W972" i="14"/>
  <c r="C972" i="14"/>
  <c r="R972" i="14"/>
  <c r="F972" i="14"/>
  <c r="H972" i="14"/>
  <c r="B972" i="14"/>
  <c r="Q972" i="14"/>
  <c r="O972" i="14"/>
  <c r="E972" i="14"/>
  <c r="I972" i="14"/>
  <c r="V972" i="14"/>
  <c r="N972" i="14"/>
  <c r="S972" i="14"/>
  <c r="T972" i="14" s="1"/>
  <c r="A972" i="14"/>
  <c r="S973" i="14" l="1"/>
  <c r="T973" i="14" s="1"/>
  <c r="P973" i="14"/>
  <c r="W973" i="14"/>
  <c r="U973" i="14"/>
  <c r="V973" i="14"/>
  <c r="I973" i="14"/>
  <c r="F973" i="14"/>
  <c r="C973" i="14" s="1"/>
  <c r="D973" i="14"/>
  <c r="Q973" i="14"/>
  <c r="G973" i="14"/>
  <c r="A973" i="14"/>
  <c r="O973" i="14"/>
  <c r="R973" i="14"/>
  <c r="H973" i="14"/>
  <c r="B973" i="14"/>
  <c r="E973" i="14"/>
  <c r="N973" i="14"/>
  <c r="E974" i="14" l="1"/>
  <c r="S974" i="14"/>
  <c r="T974" i="14" s="1"/>
  <c r="V974" i="14"/>
  <c r="I974" i="14"/>
  <c r="B974" i="14"/>
  <c r="A974" i="14"/>
  <c r="W974" i="14"/>
  <c r="O974" i="14"/>
  <c r="N974" i="14"/>
  <c r="D974" i="14"/>
  <c r="P974" i="14"/>
  <c r="F974" i="14"/>
  <c r="C974" i="14" s="1"/>
  <c r="H974" i="14"/>
  <c r="U974" i="14"/>
  <c r="G974" i="14"/>
  <c r="R974" i="14"/>
  <c r="Q974" i="14"/>
  <c r="R975" i="14" l="1"/>
  <c r="E975" i="14"/>
  <c r="H975" i="14"/>
  <c r="V975" i="14"/>
  <c r="W975" i="14"/>
  <c r="N975" i="14"/>
  <c r="G975" i="14"/>
  <c r="S975" i="14"/>
  <c r="T975" i="14" s="1"/>
  <c r="U975" i="14"/>
  <c r="Q975" i="14"/>
  <c r="D975" i="14"/>
  <c r="I975" i="14"/>
  <c r="F975" i="14"/>
  <c r="C975" i="14" s="1"/>
  <c r="A975" i="14"/>
  <c r="B975" i="14"/>
  <c r="O975" i="14"/>
  <c r="P975" i="14"/>
  <c r="H976" i="14" l="1"/>
  <c r="Q976" i="14"/>
  <c r="B976" i="14"/>
  <c r="A976" i="14"/>
  <c r="G976" i="14"/>
  <c r="S976" i="14"/>
  <c r="T976" i="14" s="1"/>
  <c r="W976" i="14"/>
  <c r="V976" i="14"/>
  <c r="I976" i="14"/>
  <c r="P976" i="14"/>
  <c r="O976" i="14"/>
  <c r="N976" i="14"/>
  <c r="D976" i="14"/>
  <c r="U976" i="14"/>
  <c r="R976" i="14"/>
  <c r="F976" i="14"/>
  <c r="C976" i="14" s="1"/>
  <c r="E976" i="14"/>
  <c r="W977" i="14" l="1"/>
  <c r="O977" i="14"/>
  <c r="B977" i="14"/>
  <c r="Q977" i="14"/>
  <c r="E977" i="14"/>
  <c r="A977" i="14"/>
  <c r="V977" i="14"/>
  <c r="S977" i="14"/>
  <c r="T977" i="14" s="1"/>
  <c r="N977" i="14"/>
  <c r="G977" i="14"/>
  <c r="U977" i="14"/>
  <c r="F977" i="14"/>
  <c r="C977" i="14" s="1"/>
  <c r="H977" i="14"/>
  <c r="D977" i="14"/>
  <c r="P977" i="14"/>
  <c r="I977" i="14"/>
  <c r="R977" i="14"/>
  <c r="A978" i="14" l="1"/>
  <c r="W978" i="14"/>
  <c r="O978" i="14"/>
  <c r="R978" i="14"/>
  <c r="E978" i="14"/>
  <c r="H978" i="14"/>
  <c r="D978" i="14"/>
  <c r="S978" i="14"/>
  <c r="T978" i="14" s="1"/>
  <c r="I978" i="14"/>
  <c r="Q978" i="14"/>
  <c r="B978" i="14"/>
  <c r="V978" i="14"/>
  <c r="G978" i="14"/>
  <c r="C978" i="14"/>
  <c r="P978" i="14"/>
  <c r="U978" i="14"/>
  <c r="F978" i="14"/>
  <c r="N978" i="14"/>
  <c r="N979" i="14" l="1"/>
  <c r="A979" i="14"/>
  <c r="D979" i="14"/>
  <c r="G979" i="14"/>
  <c r="F979" i="14"/>
  <c r="C979" i="14" s="1"/>
  <c r="U979" i="14"/>
  <c r="R979" i="14"/>
  <c r="H979" i="14"/>
  <c r="W979" i="14"/>
  <c r="P979" i="14"/>
  <c r="O979" i="14"/>
  <c r="S979" i="14"/>
  <c r="T979" i="14" s="1"/>
  <c r="V979" i="14"/>
  <c r="Q979" i="14"/>
  <c r="B979" i="14"/>
  <c r="E979" i="14"/>
  <c r="I979" i="14"/>
  <c r="G980" i="14" l="1"/>
  <c r="D980" i="14"/>
  <c r="P980" i="14"/>
  <c r="U980" i="14"/>
  <c r="F980" i="14"/>
  <c r="C980" i="14" s="1"/>
  <c r="W980" i="14"/>
  <c r="E980" i="14"/>
  <c r="H980" i="14"/>
  <c r="Q980" i="14"/>
  <c r="O980" i="14"/>
  <c r="R980" i="14"/>
  <c r="B980" i="14"/>
  <c r="S980" i="14"/>
  <c r="T980" i="14" s="1"/>
  <c r="I980" i="14"/>
  <c r="V980" i="14"/>
  <c r="N980" i="14"/>
  <c r="A980" i="14"/>
  <c r="U981" i="14" l="1"/>
  <c r="G981" i="14"/>
  <c r="B981" i="14"/>
  <c r="P981" i="14"/>
  <c r="R981" i="14"/>
  <c r="S981" i="14"/>
  <c r="T981" i="14" s="1"/>
  <c r="W981" i="14"/>
  <c r="V981" i="14"/>
  <c r="Q981" i="14"/>
  <c r="F981" i="14"/>
  <c r="I981" i="14"/>
  <c r="D981" i="14"/>
  <c r="N981" i="14"/>
  <c r="A981" i="14"/>
  <c r="O981" i="14"/>
  <c r="H981" i="14"/>
  <c r="C981" i="14"/>
  <c r="E981" i="14"/>
  <c r="F982" i="14" l="1"/>
  <c r="R982" i="14"/>
  <c r="V982" i="14"/>
  <c r="S982" i="14"/>
  <c r="T982" i="14" s="1"/>
  <c r="I982" i="14"/>
  <c r="G982" i="14"/>
  <c r="D982" i="14"/>
  <c r="P982" i="14"/>
  <c r="U982" i="14"/>
  <c r="W982" i="14"/>
  <c r="H982" i="14"/>
  <c r="B982" i="14"/>
  <c r="O982" i="14"/>
  <c r="C982" i="14"/>
  <c r="N982" i="14"/>
  <c r="E982" i="14"/>
  <c r="Q982" i="14"/>
  <c r="A982" i="14"/>
  <c r="N983" i="14" l="1"/>
  <c r="D983" i="14"/>
  <c r="R983" i="14"/>
  <c r="U983" i="14"/>
  <c r="H983" i="14"/>
  <c r="G983" i="14"/>
  <c r="I983" i="14"/>
  <c r="V983" i="14"/>
  <c r="A983" i="14"/>
  <c r="S983" i="14"/>
  <c r="T983" i="14" s="1"/>
  <c r="E983" i="14"/>
  <c r="W983" i="14"/>
  <c r="F983" i="14"/>
  <c r="C983" i="14" s="1"/>
  <c r="P983" i="14"/>
  <c r="O983" i="14"/>
  <c r="B983" i="14"/>
  <c r="Q983" i="14"/>
  <c r="G984" i="14" l="1"/>
  <c r="D984" i="14"/>
  <c r="F984" i="14"/>
  <c r="C984" i="14" s="1"/>
  <c r="W984" i="14"/>
  <c r="I984" i="14"/>
  <c r="B984" i="14"/>
  <c r="P984" i="14"/>
  <c r="U984" i="14"/>
  <c r="O984" i="14"/>
  <c r="A984" i="14"/>
  <c r="R984" i="14"/>
  <c r="H984" i="14"/>
  <c r="Q984" i="14"/>
  <c r="S984" i="14"/>
  <c r="T984" i="14" s="1"/>
  <c r="E984" i="14"/>
  <c r="V984" i="14"/>
  <c r="N984" i="14"/>
  <c r="S985" i="14" l="1"/>
  <c r="T985" i="14" s="1"/>
  <c r="P985" i="14"/>
  <c r="I985" i="14"/>
  <c r="F985" i="14"/>
  <c r="W985" i="14"/>
  <c r="V985" i="14"/>
  <c r="R985" i="14"/>
  <c r="C985" i="14"/>
  <c r="H985" i="14"/>
  <c r="A985" i="14"/>
  <c r="U985" i="14"/>
  <c r="O985" i="14"/>
  <c r="N985" i="14"/>
  <c r="Q985" i="14"/>
  <c r="B985" i="14"/>
  <c r="G985" i="14"/>
  <c r="E985" i="14"/>
  <c r="D985" i="14"/>
  <c r="E986" i="14" l="1"/>
  <c r="S986" i="14"/>
  <c r="T986" i="14" s="1"/>
  <c r="N986" i="14"/>
  <c r="A986" i="14"/>
  <c r="D986" i="14"/>
  <c r="G986" i="14"/>
  <c r="H986" i="14"/>
  <c r="V986" i="14"/>
  <c r="I986" i="14"/>
  <c r="P986" i="14"/>
  <c r="R986" i="14"/>
  <c r="B986" i="14"/>
  <c r="Q986" i="14"/>
  <c r="F986" i="14"/>
  <c r="C986" i="14" s="1"/>
  <c r="W986" i="14"/>
  <c r="O986" i="14"/>
  <c r="U986" i="14"/>
  <c r="R987" i="14" l="1"/>
  <c r="E987" i="14"/>
  <c r="H987" i="14"/>
  <c r="V987" i="14"/>
  <c r="N987" i="14"/>
  <c r="D987" i="14"/>
  <c r="P987" i="14"/>
  <c r="G987" i="14"/>
  <c r="Q987" i="14"/>
  <c r="S987" i="14"/>
  <c r="T987" i="14" s="1"/>
  <c r="I987" i="14"/>
  <c r="B987" i="14"/>
  <c r="A987" i="14"/>
  <c r="W987" i="14"/>
  <c r="O987" i="14"/>
  <c r="F987" i="14"/>
  <c r="C987" i="14" s="1"/>
  <c r="U987" i="14"/>
  <c r="H988" i="14" l="1"/>
  <c r="Q988" i="14"/>
  <c r="B988" i="14"/>
  <c r="V988" i="14"/>
  <c r="P988" i="14"/>
  <c r="G988" i="14"/>
  <c r="S988" i="14"/>
  <c r="T988" i="14" s="1"/>
  <c r="W988" i="14"/>
  <c r="O988" i="14"/>
  <c r="R988" i="14"/>
  <c r="N988" i="14"/>
  <c r="D988" i="14"/>
  <c r="U988" i="14"/>
  <c r="I988" i="14"/>
  <c r="A988" i="14"/>
  <c r="F988" i="14"/>
  <c r="C988" i="14" s="1"/>
  <c r="E988" i="14"/>
  <c r="W989" i="14" l="1"/>
  <c r="O989" i="14"/>
  <c r="V989" i="14"/>
  <c r="U989" i="14"/>
  <c r="F989" i="14"/>
  <c r="C989" i="14" s="1"/>
  <c r="B989" i="14"/>
  <c r="E989" i="14"/>
  <c r="S989" i="14"/>
  <c r="T989" i="14" s="1"/>
  <c r="R989" i="14"/>
  <c r="Q989" i="14"/>
  <c r="G989" i="14"/>
  <c r="H989" i="14"/>
  <c r="A989" i="14"/>
  <c r="I989" i="14"/>
  <c r="D989" i="14"/>
  <c r="N989" i="14"/>
  <c r="P989" i="14"/>
  <c r="A990" i="14" l="1"/>
  <c r="W990" i="14"/>
  <c r="H990" i="14"/>
  <c r="B990" i="14"/>
  <c r="O990" i="14"/>
  <c r="R990" i="14"/>
  <c r="E990" i="14"/>
  <c r="D990" i="14"/>
  <c r="Q990" i="14"/>
  <c r="V990" i="14"/>
  <c r="P990" i="14"/>
  <c r="N990" i="14"/>
  <c r="G990" i="14"/>
  <c r="S990" i="14"/>
  <c r="T990" i="14" s="1"/>
  <c r="I990" i="14"/>
  <c r="U990" i="14"/>
  <c r="F990" i="14"/>
  <c r="C990" i="14" s="1"/>
  <c r="N991" i="14" l="1"/>
  <c r="A991" i="14"/>
  <c r="D991" i="14"/>
  <c r="R991" i="14"/>
  <c r="U991" i="14"/>
  <c r="H991" i="14"/>
  <c r="W991" i="14"/>
  <c r="G991" i="14"/>
  <c r="O991" i="14"/>
  <c r="F991" i="14"/>
  <c r="C991" i="14" s="1"/>
  <c r="E991" i="14"/>
  <c r="Q991" i="14"/>
  <c r="P991" i="14"/>
  <c r="B991" i="14"/>
  <c r="S991" i="14"/>
  <c r="T991" i="14" s="1"/>
  <c r="V991" i="14"/>
  <c r="I991" i="14"/>
  <c r="G992" i="14" l="1"/>
  <c r="D992" i="14"/>
  <c r="F992" i="14"/>
  <c r="C992" i="14" s="1"/>
  <c r="W992" i="14"/>
  <c r="S992" i="14"/>
  <c r="T992" i="14" s="1"/>
  <c r="E992" i="14"/>
  <c r="V992" i="14"/>
  <c r="Q992" i="14"/>
  <c r="P992" i="14"/>
  <c r="U992" i="14"/>
  <c r="O992" i="14"/>
  <c r="R992" i="14"/>
  <c r="H992" i="14"/>
  <c r="B992" i="14"/>
  <c r="N992" i="14"/>
  <c r="I992" i="14"/>
  <c r="A992" i="14"/>
  <c r="S993" i="14" l="1"/>
  <c r="T993" i="14" s="1"/>
  <c r="P993" i="14"/>
  <c r="F993" i="14"/>
  <c r="A993" i="14"/>
  <c r="W993" i="14"/>
  <c r="V993" i="14"/>
  <c r="B993" i="14"/>
  <c r="G993" i="14"/>
  <c r="I993" i="14"/>
  <c r="O993" i="14"/>
  <c r="H993" i="14"/>
  <c r="U993" i="14"/>
  <c r="C993" i="14"/>
  <c r="R993" i="14"/>
  <c r="E993" i="14"/>
  <c r="N993" i="14"/>
  <c r="Q993" i="14"/>
  <c r="D993" i="14"/>
  <c r="E994" i="14" l="1"/>
  <c r="S994" i="14"/>
  <c r="T994" i="14" s="1"/>
  <c r="V994" i="14"/>
  <c r="I994" i="14"/>
  <c r="D994" i="14"/>
  <c r="R994" i="14"/>
  <c r="N994" i="14"/>
  <c r="G994" i="14"/>
  <c r="O994" i="14"/>
  <c r="A994" i="14"/>
  <c r="H994" i="14"/>
  <c r="P994" i="14"/>
  <c r="F994" i="14"/>
  <c r="C994" i="14" s="1"/>
  <c r="W994" i="14"/>
  <c r="Q994" i="14"/>
  <c r="U994" i="14"/>
  <c r="B994" i="14"/>
  <c r="R995" i="14" l="1"/>
  <c r="E995" i="14"/>
  <c r="V995" i="14"/>
  <c r="B995" i="14"/>
  <c r="U995" i="14"/>
  <c r="H995" i="14"/>
  <c r="N995" i="14"/>
  <c r="P995" i="14"/>
  <c r="F995" i="14"/>
  <c r="Q995" i="14"/>
  <c r="G995" i="14"/>
  <c r="D995" i="14"/>
  <c r="S995" i="14"/>
  <c r="T995" i="14" s="1"/>
  <c r="O995" i="14"/>
  <c r="I995" i="14"/>
  <c r="W995" i="14"/>
  <c r="C995" i="14"/>
  <c r="A995" i="14"/>
  <c r="H996" i="14" l="1"/>
  <c r="Q996" i="14"/>
  <c r="V996" i="14"/>
  <c r="P996" i="14"/>
  <c r="A996" i="14"/>
  <c r="F996" i="14"/>
  <c r="C996" i="14" s="1"/>
  <c r="G996" i="14"/>
  <c r="W996" i="14"/>
  <c r="O996" i="14"/>
  <c r="D996" i="14"/>
  <c r="U996" i="14"/>
  <c r="E996" i="14"/>
  <c r="B996" i="14"/>
  <c r="N996" i="14"/>
  <c r="S996" i="14"/>
  <c r="T996" i="14" s="1"/>
  <c r="I996" i="14"/>
  <c r="R996" i="14"/>
  <c r="W997" i="14" l="1"/>
  <c r="Q997" i="14"/>
  <c r="D997" i="14"/>
  <c r="O997" i="14"/>
  <c r="B997" i="14"/>
  <c r="E997" i="14"/>
  <c r="S997" i="14"/>
  <c r="T997" i="14" s="1"/>
  <c r="V997" i="14"/>
  <c r="R997" i="14"/>
  <c r="N997" i="14"/>
  <c r="F997" i="14"/>
  <c r="C997" i="14" s="1"/>
  <c r="I997" i="14"/>
  <c r="G997" i="14"/>
  <c r="P997" i="14"/>
  <c r="H997" i="14"/>
  <c r="U997" i="14"/>
  <c r="A997" i="14"/>
  <c r="A998" i="14" l="1"/>
  <c r="W998" i="14"/>
  <c r="O998" i="14"/>
  <c r="E998" i="14"/>
  <c r="H998" i="14"/>
  <c r="D998" i="14"/>
  <c r="S998" i="14"/>
  <c r="T998" i="14" s="1"/>
  <c r="I998" i="14"/>
  <c r="R998" i="14"/>
  <c r="B998" i="14"/>
  <c r="V998" i="14"/>
  <c r="P998" i="14"/>
  <c r="F998" i="14"/>
  <c r="C998" i="14" s="1"/>
  <c r="N998" i="14"/>
  <c r="Q998" i="14"/>
  <c r="G998" i="14"/>
  <c r="U998" i="14"/>
  <c r="N999" i="14" l="1"/>
  <c r="A999" i="14"/>
  <c r="R999" i="14"/>
  <c r="Q999" i="14"/>
  <c r="P999" i="14"/>
  <c r="D999" i="14"/>
  <c r="U999" i="14"/>
  <c r="H999" i="14"/>
  <c r="W999" i="14"/>
  <c r="G999" i="14"/>
  <c r="O999" i="14"/>
  <c r="F999" i="14"/>
  <c r="C999" i="14" s="1"/>
  <c r="E999" i="14"/>
  <c r="V999" i="14"/>
  <c r="B999" i="14"/>
  <c r="S999" i="14"/>
  <c r="T999" i="14" s="1"/>
  <c r="I999" i="14"/>
  <c r="G1000" i="14" l="1"/>
  <c r="D1000" i="14"/>
  <c r="P1000" i="14"/>
  <c r="F1000" i="14"/>
  <c r="C1000" i="14" s="1"/>
  <c r="O1000" i="14"/>
  <c r="R1000" i="14"/>
  <c r="U1000" i="14"/>
  <c r="W1000" i="14"/>
  <c r="V1000" i="14"/>
  <c r="Q1000" i="14"/>
  <c r="S1000" i="14"/>
  <c r="T1000" i="14" s="1"/>
  <c r="I1000" i="14"/>
  <c r="E1000" i="14"/>
  <c r="H1000" i="14"/>
  <c r="A1000" i="14"/>
  <c r="B1000" i="14"/>
  <c r="N1000" i="14"/>
  <c r="S1001" i="14" l="1"/>
  <c r="T1001" i="14" s="1"/>
  <c r="P1001" i="14"/>
  <c r="I1001" i="14"/>
  <c r="F1001" i="14"/>
  <c r="C1001" i="14" s="1"/>
  <c r="W1001" i="14"/>
  <c r="V1001" i="14"/>
  <c r="R1001" i="14"/>
  <c r="N1001" i="14"/>
  <c r="G1001" i="14"/>
  <c r="A1001" i="14"/>
  <c r="U1001" i="14"/>
  <c r="B1001" i="14"/>
  <c r="D1001" i="14"/>
  <c r="O1001" i="14"/>
  <c r="H1001" i="14"/>
  <c r="Q1001" i="14"/>
  <c r="E1001" i="14"/>
  <c r="E1002" i="14" l="1"/>
  <c r="S1002" i="14"/>
  <c r="T1002" i="14" s="1"/>
  <c r="V1002" i="14"/>
  <c r="I1002" i="14"/>
  <c r="W1002" i="14"/>
  <c r="N1002" i="14"/>
  <c r="B1002" i="14"/>
  <c r="A1002" i="14"/>
  <c r="D1002" i="14"/>
  <c r="P1002" i="14"/>
  <c r="G1002" i="14"/>
  <c r="F1002" i="14"/>
  <c r="R1002" i="14"/>
  <c r="Q1002" i="14"/>
  <c r="O1002" i="14"/>
  <c r="H1002" i="14"/>
  <c r="U1002" i="14"/>
  <c r="C1002" i="14"/>
  <c r="R1003" i="14" l="1"/>
  <c r="E1003" i="14"/>
  <c r="H1003" i="14"/>
  <c r="V1003" i="14"/>
  <c r="D1003" i="14"/>
  <c r="S1003" i="14"/>
  <c r="T1003" i="14" s="1"/>
  <c r="F1003" i="14"/>
  <c r="C1003" i="14" s="1"/>
  <c r="W1003" i="14"/>
  <c r="N1003" i="14"/>
  <c r="Q1003" i="14"/>
  <c r="I1003" i="14"/>
  <c r="B1003" i="14"/>
  <c r="A1003" i="14"/>
  <c r="G1003" i="14"/>
  <c r="P1003" i="14"/>
  <c r="O1003" i="14"/>
  <c r="U1003" i="14"/>
  <c r="H1004" i="14" l="1"/>
  <c r="Q1004" i="14"/>
  <c r="G1004" i="14"/>
  <c r="E1004" i="14"/>
  <c r="B1004" i="14"/>
  <c r="S1004" i="14"/>
  <c r="T1004" i="14" s="1"/>
  <c r="W1004" i="14"/>
  <c r="V1004" i="14"/>
  <c r="I1004" i="14"/>
  <c r="P1004" i="14"/>
  <c r="N1004" i="14"/>
  <c r="A1004" i="14"/>
  <c r="O1004" i="14"/>
  <c r="D1004" i="14"/>
  <c r="U1004" i="14"/>
  <c r="F1004" i="14"/>
  <c r="C1004" i="14" s="1"/>
  <c r="R1004" i="14"/>
  <c r="W1005" i="14" l="1"/>
  <c r="O1005" i="14"/>
  <c r="B1005" i="14"/>
  <c r="E1005" i="14"/>
  <c r="S1005" i="14"/>
  <c r="T1005" i="14" s="1"/>
  <c r="V1005" i="14"/>
  <c r="Q1005" i="14"/>
  <c r="I1005" i="14"/>
  <c r="G1005" i="14"/>
  <c r="R1005" i="14"/>
  <c r="D1005" i="14"/>
  <c r="U1005" i="14"/>
  <c r="C1005" i="14"/>
  <c r="N1005" i="14"/>
  <c r="P1005" i="14"/>
  <c r="F1005" i="14"/>
  <c r="H1005" i="14"/>
  <c r="A1005" i="14"/>
  <c r="U1006" i="14" l="1"/>
  <c r="G1006" i="14"/>
  <c r="P1006" i="14"/>
  <c r="R1006" i="14"/>
  <c r="W1006" i="14"/>
  <c r="B1006" i="14"/>
  <c r="I1006" i="14"/>
  <c r="H1006" i="14"/>
  <c r="V1006" i="14"/>
  <c r="F1006" i="14"/>
  <c r="C1006" i="14" s="1"/>
  <c r="O1006" i="14"/>
  <c r="A1006" i="14"/>
  <c r="S1006" i="14"/>
  <c r="T1006" i="14" s="1"/>
  <c r="D1006" i="14"/>
  <c r="Q1006" i="14"/>
  <c r="E1006" i="14"/>
  <c r="N1006" i="14"/>
  <c r="O1007" i="14" l="1"/>
  <c r="R1007" i="14"/>
  <c r="N1007" i="14"/>
  <c r="Q1007" i="14"/>
  <c r="E1007" i="14"/>
  <c r="U1007" i="14"/>
  <c r="G1007" i="14"/>
  <c r="W1007" i="14"/>
  <c r="P1007" i="14"/>
  <c r="H1007" i="14"/>
  <c r="I1007" i="14"/>
  <c r="V1007" i="14"/>
  <c r="D1007" i="14"/>
  <c r="B1007" i="14"/>
  <c r="A1007" i="14"/>
  <c r="F1007" i="14"/>
  <c r="C1007" i="14" s="1"/>
  <c r="S1007" i="14"/>
  <c r="T1007" i="14" s="1"/>
  <c r="E1008" i="14" l="1"/>
  <c r="Q1008" i="14"/>
  <c r="F1008" i="14"/>
  <c r="C1008" i="14" s="1"/>
  <c r="I1008" i="14"/>
  <c r="V1008" i="14"/>
  <c r="O1008" i="14"/>
  <c r="U1008" i="14"/>
  <c r="N1008" i="14"/>
  <c r="P1008" i="14"/>
  <c r="D1008" i="14"/>
  <c r="H1008" i="14"/>
  <c r="B1008" i="14"/>
  <c r="G1008" i="14"/>
  <c r="S1008" i="14"/>
  <c r="T1008" i="14" s="1"/>
  <c r="W1008" i="14"/>
  <c r="A1008" i="14"/>
  <c r="R1008" i="14"/>
  <c r="R1009" i="14" l="1"/>
  <c r="N1009" i="14"/>
  <c r="H1009" i="14"/>
  <c r="D1009" i="14"/>
  <c r="Q1009" i="14"/>
  <c r="F1009" i="14"/>
  <c r="C1009" i="14" s="1"/>
  <c r="A1009" i="14"/>
  <c r="V1009" i="14"/>
  <c r="P1009" i="14"/>
  <c r="G1009" i="14"/>
  <c r="S1009" i="14"/>
  <c r="T1009" i="14" s="1"/>
  <c r="W1009" i="14"/>
  <c r="I1009" i="14"/>
  <c r="O1009" i="14"/>
  <c r="B1009" i="14"/>
  <c r="U1009" i="14"/>
  <c r="E1009" i="14"/>
  <c r="Q1010" i="14" l="1"/>
  <c r="P1010" i="14"/>
  <c r="I1010" i="14"/>
  <c r="O1010" i="14"/>
  <c r="V1010" i="14"/>
  <c r="A1010" i="14"/>
  <c r="G1010" i="14"/>
  <c r="S1010" i="14"/>
  <c r="T1010" i="14" s="1"/>
  <c r="E1010" i="14"/>
  <c r="B1010" i="14"/>
  <c r="H1010" i="14"/>
  <c r="N1010" i="14"/>
  <c r="D1010" i="14"/>
  <c r="F1010" i="14"/>
  <c r="C1010" i="14" s="1"/>
  <c r="R1010" i="14"/>
  <c r="W1010" i="14"/>
  <c r="U1010" i="14"/>
  <c r="W1011" i="14" l="1"/>
  <c r="E1011" i="14"/>
  <c r="I1011" i="14"/>
  <c r="D1011" i="14"/>
  <c r="O1011" i="14"/>
  <c r="B1011" i="14"/>
  <c r="V1011" i="14"/>
  <c r="Q1011" i="14"/>
  <c r="N1011" i="14"/>
  <c r="G1011" i="14"/>
  <c r="U1011" i="14"/>
  <c r="F1011" i="14"/>
  <c r="C1011" i="14" s="1"/>
  <c r="A1011" i="14"/>
  <c r="S1011" i="14"/>
  <c r="T1011" i="14" s="1"/>
  <c r="P1011" i="14"/>
  <c r="R1011" i="14"/>
  <c r="H1011" i="14"/>
  <c r="A1012" i="14" l="1"/>
  <c r="W1012" i="14"/>
  <c r="B1012" i="14"/>
  <c r="G1012" i="14"/>
  <c r="S1012" i="14"/>
  <c r="T1012" i="14" s="1"/>
  <c r="O1012" i="14"/>
  <c r="R1012" i="14"/>
  <c r="I1012" i="14"/>
  <c r="E1012" i="14"/>
  <c r="Q1012" i="14"/>
  <c r="U1012" i="14"/>
  <c r="P1012" i="14"/>
  <c r="N1012" i="14"/>
  <c r="D1012" i="14"/>
  <c r="H1012" i="14"/>
  <c r="V1012" i="14"/>
  <c r="F1012" i="14"/>
  <c r="C1012" i="14" s="1"/>
  <c r="N1013" i="14" l="1"/>
  <c r="A1013" i="14"/>
  <c r="D1013" i="14"/>
  <c r="R1013" i="14"/>
  <c r="B1013" i="14"/>
  <c r="U1013" i="14"/>
  <c r="E1013" i="14"/>
  <c r="V1013" i="14"/>
  <c r="I1013" i="14"/>
  <c r="P1013" i="14"/>
  <c r="H1013" i="14"/>
  <c r="G1013" i="14"/>
  <c r="O1013" i="14"/>
  <c r="W1013" i="14"/>
  <c r="F1013" i="14"/>
  <c r="C1013" i="14" s="1"/>
  <c r="S1013" i="14"/>
  <c r="T1013" i="14" s="1"/>
  <c r="Q1013" i="14"/>
  <c r="G1014" i="14" l="1"/>
  <c r="D1014" i="14"/>
  <c r="P1014" i="14"/>
  <c r="O1014" i="14"/>
  <c r="E1014" i="14"/>
  <c r="B1014" i="14"/>
  <c r="H1014" i="14"/>
  <c r="A1014" i="14"/>
  <c r="N1014" i="14"/>
  <c r="U1014" i="14"/>
  <c r="C1014" i="14"/>
  <c r="W1014" i="14"/>
  <c r="S1014" i="14"/>
  <c r="T1014" i="14" s="1"/>
  <c r="I1014" i="14"/>
  <c r="R1014" i="14"/>
  <c r="V1014" i="14"/>
  <c r="F1014" i="14"/>
  <c r="Q1014" i="14"/>
  <c r="S1015" i="14" l="1"/>
  <c r="T1015" i="14" s="1"/>
  <c r="P1015" i="14"/>
  <c r="W1015" i="14"/>
  <c r="B1015" i="14"/>
  <c r="I1015" i="14"/>
  <c r="F1015" i="14"/>
  <c r="C1015" i="14" s="1"/>
  <c r="U1015" i="14"/>
  <c r="N1015" i="14"/>
  <c r="E1015" i="14"/>
  <c r="G1015" i="14"/>
  <c r="A1015" i="14"/>
  <c r="V1015" i="14"/>
  <c r="R1015" i="14"/>
  <c r="H1015" i="14"/>
  <c r="O1015" i="14"/>
  <c r="D1015" i="14"/>
  <c r="Q1015" i="14"/>
  <c r="E1016" i="14" l="1"/>
  <c r="S1016" i="14"/>
  <c r="T1016" i="14" s="1"/>
  <c r="D1016" i="14"/>
  <c r="Q1016" i="14"/>
  <c r="F1016" i="14"/>
  <c r="B1016" i="14"/>
  <c r="V1016" i="14"/>
  <c r="I1016" i="14"/>
  <c r="A1016" i="14"/>
  <c r="O1016" i="14"/>
  <c r="G1016" i="14"/>
  <c r="N1016" i="14"/>
  <c r="R1016" i="14"/>
  <c r="U1016" i="14"/>
  <c r="W1016" i="14"/>
  <c r="P1016" i="14"/>
  <c r="C1016" i="14"/>
  <c r="H1016" i="14"/>
  <c r="R1017" i="14" l="1"/>
  <c r="E1017" i="14"/>
  <c r="V1017" i="14"/>
  <c r="Q1017" i="14"/>
  <c r="D1017" i="14"/>
  <c r="S1017" i="14"/>
  <c r="T1017" i="14" s="1"/>
  <c r="I1017" i="14"/>
  <c r="B1017" i="14"/>
  <c r="A1017" i="14"/>
  <c r="H1017" i="14"/>
  <c r="N1017" i="14"/>
  <c r="G1017" i="14"/>
  <c r="W1017" i="14"/>
  <c r="F1017" i="14"/>
  <c r="C1017" i="14" s="1"/>
  <c r="U1017" i="14"/>
  <c r="P1017" i="14"/>
  <c r="O1017" i="14"/>
  <c r="H1018" i="14" l="1"/>
  <c r="Q1018" i="14"/>
  <c r="B1018" i="14"/>
  <c r="G1018" i="14"/>
  <c r="S1018" i="14"/>
  <c r="T1018" i="14" s="1"/>
  <c r="D1018" i="14"/>
  <c r="U1018" i="14"/>
  <c r="O1018" i="14"/>
  <c r="A1018" i="14"/>
  <c r="P1018" i="14"/>
  <c r="V1018" i="14"/>
  <c r="N1018" i="14"/>
  <c r="E1018" i="14"/>
  <c r="W1018" i="14"/>
  <c r="I1018" i="14"/>
  <c r="F1018" i="14"/>
  <c r="C1018" i="14" s="1"/>
  <c r="R1018" i="14"/>
  <c r="W1019" i="14" l="1"/>
  <c r="O1019" i="14"/>
  <c r="B1019" i="14"/>
  <c r="R1019" i="14"/>
  <c r="Q1019" i="14"/>
  <c r="N1019" i="14"/>
  <c r="D1019" i="14"/>
  <c r="P1019" i="14"/>
  <c r="S1019" i="14"/>
  <c r="T1019" i="14" s="1"/>
  <c r="E1019" i="14"/>
  <c r="H1019" i="14"/>
  <c r="F1019" i="14"/>
  <c r="C1019" i="14" s="1"/>
  <c r="A1019" i="14"/>
  <c r="V1019" i="14"/>
  <c r="I1019" i="14"/>
  <c r="G1019" i="14"/>
  <c r="U1019" i="14"/>
  <c r="A1020" i="14" l="1"/>
  <c r="W1020" i="14"/>
  <c r="O1020" i="14"/>
  <c r="H1020" i="14"/>
  <c r="R1020" i="14"/>
  <c r="F1020" i="14"/>
  <c r="C1020" i="14" s="1"/>
  <c r="E1020" i="14"/>
  <c r="V1020" i="14"/>
  <c r="G1020" i="14"/>
  <c r="P1020" i="14"/>
  <c r="I1020" i="14"/>
  <c r="Q1020" i="14"/>
  <c r="B1020" i="14"/>
  <c r="S1020" i="14"/>
  <c r="T1020" i="14" s="1"/>
  <c r="U1020" i="14"/>
  <c r="N1020" i="14"/>
  <c r="D1020" i="14"/>
  <c r="N1021" i="14" l="1"/>
  <c r="A1021" i="14"/>
  <c r="U1021" i="14"/>
  <c r="O1021" i="14"/>
  <c r="E1021" i="14"/>
  <c r="I1021" i="14"/>
  <c r="D1021" i="14"/>
  <c r="R1021" i="14"/>
  <c r="H1021" i="14"/>
  <c r="G1021" i="14"/>
  <c r="B1021" i="14"/>
  <c r="S1021" i="14"/>
  <c r="T1021" i="14" s="1"/>
  <c r="P1021" i="14"/>
  <c r="W1021" i="14"/>
  <c r="F1021" i="14"/>
  <c r="C1021" i="14" s="1"/>
  <c r="Q1021" i="14"/>
  <c r="V1021" i="14"/>
  <c r="G1022" i="14" l="1"/>
  <c r="D1022" i="14"/>
  <c r="P1022" i="14"/>
  <c r="F1022" i="14"/>
  <c r="C1022" i="14" s="1"/>
  <c r="W1022" i="14"/>
  <c r="S1022" i="14"/>
  <c r="T1022" i="14" s="1"/>
  <c r="U1022" i="14"/>
  <c r="O1022" i="14"/>
  <c r="R1022" i="14"/>
  <c r="H1022" i="14"/>
  <c r="A1022" i="14"/>
  <c r="Q1022" i="14"/>
  <c r="I1022" i="14"/>
  <c r="B1022" i="14"/>
  <c r="N1022" i="14"/>
  <c r="E1022" i="14"/>
  <c r="V1022" i="14"/>
  <c r="S1023" i="14" l="1"/>
  <c r="T1023" i="14" s="1"/>
  <c r="P1023" i="14"/>
  <c r="I1023" i="14"/>
  <c r="F1023" i="14"/>
  <c r="C1023" i="14" s="1"/>
  <c r="V1023" i="14"/>
  <c r="U1023" i="14"/>
  <c r="R1023" i="14"/>
  <c r="N1023" i="14"/>
  <c r="A1023" i="14"/>
  <c r="O1023" i="14"/>
  <c r="H1023" i="14"/>
  <c r="W1023" i="14"/>
  <c r="B1023" i="14"/>
  <c r="G1023" i="14"/>
  <c r="E1023" i="14"/>
  <c r="D1023" i="14"/>
  <c r="Q1023" i="14"/>
  <c r="E1024" i="14" l="1"/>
  <c r="S1024" i="14"/>
  <c r="T1024" i="14" s="1"/>
  <c r="A1024" i="14"/>
  <c r="D1024" i="14"/>
  <c r="V1024" i="14"/>
  <c r="I1024" i="14"/>
  <c r="N1024" i="14"/>
  <c r="W1024" i="14"/>
  <c r="R1024" i="14"/>
  <c r="P1024" i="14"/>
  <c r="U1024" i="14"/>
  <c r="Q1024" i="14"/>
  <c r="F1024" i="14"/>
  <c r="C1024" i="14" s="1"/>
  <c r="H1024" i="14"/>
  <c r="G1024" i="14"/>
  <c r="O1024" i="14"/>
  <c r="B1024" i="14"/>
  <c r="R1025" i="14" l="1"/>
  <c r="E1025" i="14"/>
  <c r="H1025" i="14"/>
  <c r="V1025" i="14"/>
  <c r="N1025" i="14"/>
  <c r="F1025" i="14"/>
  <c r="C1025" i="14" s="1"/>
  <c r="Q1025" i="14"/>
  <c r="D1025" i="14"/>
  <c r="S1025" i="14"/>
  <c r="T1025" i="14" s="1"/>
  <c r="P1025" i="14"/>
  <c r="G1025" i="14"/>
  <c r="I1025" i="14"/>
  <c r="B1025" i="14"/>
  <c r="A1025" i="14"/>
  <c r="U1025" i="14"/>
  <c r="O1025" i="14"/>
  <c r="W1025" i="14"/>
  <c r="H1026" i="14" l="1"/>
  <c r="I1026" i="14"/>
  <c r="N1026" i="14"/>
  <c r="Q1026" i="14"/>
  <c r="B1026" i="14"/>
  <c r="G1026" i="14"/>
  <c r="S1026" i="14"/>
  <c r="T1026" i="14" s="1"/>
  <c r="V1026" i="14"/>
  <c r="A1026" i="14"/>
  <c r="D1026" i="14"/>
  <c r="E1026" i="14"/>
  <c r="U1026" i="14"/>
  <c r="P1026" i="14"/>
  <c r="O1026" i="14"/>
  <c r="F1026" i="14"/>
  <c r="C1026" i="14" s="1"/>
  <c r="W1026" i="14"/>
  <c r="R1026" i="14"/>
  <c r="P1027" i="14" l="1"/>
  <c r="F1027" i="14"/>
  <c r="C1027" i="14" s="1"/>
  <c r="U1027" i="14"/>
  <c r="S1027" i="14"/>
  <c r="T1027" i="14" s="1"/>
  <c r="W1027" i="14"/>
  <c r="B1027" i="14"/>
  <c r="E1027" i="14"/>
  <c r="H1027" i="14"/>
  <c r="A1027" i="14"/>
  <c r="O1027" i="14"/>
  <c r="N1027" i="14"/>
  <c r="R1027" i="14"/>
  <c r="Q1027" i="14"/>
  <c r="I1027" i="14"/>
  <c r="D1027" i="14"/>
  <c r="V1027" i="14"/>
  <c r="G1027" i="14"/>
  <c r="E1028" i="14" l="1"/>
  <c r="U1028" i="14"/>
  <c r="F1028" i="14"/>
  <c r="C1028" i="14" s="1"/>
  <c r="N1028" i="14"/>
  <c r="H1028" i="14"/>
  <c r="B1028" i="14"/>
  <c r="G1028" i="14"/>
  <c r="I1028" i="14"/>
  <c r="S1028" i="14"/>
  <c r="T1028" i="14" s="1"/>
  <c r="P1028" i="14"/>
  <c r="A1028" i="14"/>
  <c r="V1028" i="14"/>
  <c r="W1028" i="14"/>
  <c r="O1028" i="14"/>
  <c r="D1028" i="14"/>
  <c r="R1028" i="14"/>
  <c r="Q1028" i="14"/>
  <c r="I1029" i="14" l="1"/>
  <c r="P1029" i="14"/>
  <c r="B1029" i="14"/>
  <c r="U1029" i="14"/>
  <c r="N1029" i="14"/>
  <c r="D1029" i="14"/>
  <c r="A1029" i="14"/>
  <c r="O1029" i="14"/>
  <c r="V1029" i="14"/>
  <c r="H1029" i="14"/>
  <c r="F1029" i="14"/>
  <c r="C1029" i="14" s="1"/>
  <c r="W1029" i="14"/>
  <c r="R1029" i="14"/>
  <c r="G1029" i="14"/>
  <c r="E1029" i="14"/>
  <c r="S1029" i="14"/>
  <c r="T1029" i="14" s="1"/>
  <c r="Q1029" i="14"/>
  <c r="D1030" i="14" l="1"/>
  <c r="S1030" i="14"/>
  <c r="T1030" i="14" s="1"/>
  <c r="U1030" i="14"/>
  <c r="E1030" i="14"/>
  <c r="R1030" i="14"/>
  <c r="Q1030" i="14"/>
  <c r="B1030" i="14"/>
  <c r="G1030" i="14"/>
  <c r="H1030" i="14"/>
  <c r="V1030" i="14"/>
  <c r="A1030" i="14"/>
  <c r="N1030" i="14"/>
  <c r="I1030" i="14"/>
  <c r="F1030" i="14"/>
  <c r="C1030" i="14" s="1"/>
  <c r="W1030" i="14"/>
  <c r="P1030" i="14"/>
  <c r="O1030" i="14"/>
  <c r="A1031" i="14" l="1"/>
  <c r="V1031" i="14"/>
  <c r="G1031" i="14"/>
  <c r="B1031" i="14"/>
  <c r="N1031" i="14"/>
  <c r="S1031" i="14"/>
  <c r="T1031" i="14" s="1"/>
  <c r="H1031" i="14"/>
  <c r="E1031" i="14"/>
  <c r="Q1031" i="14"/>
  <c r="P1031" i="14"/>
  <c r="U1031" i="14"/>
  <c r="F1031" i="14"/>
  <c r="C1031" i="14" s="1"/>
  <c r="R1031" i="14"/>
  <c r="W1031" i="14"/>
  <c r="I1031" i="14"/>
  <c r="O1031" i="14"/>
  <c r="D1031" i="14"/>
  <c r="N1032" i="14" l="1"/>
  <c r="R1032" i="14"/>
  <c r="B1032" i="14"/>
  <c r="W1032" i="14"/>
  <c r="P1032" i="14"/>
  <c r="O1032" i="14"/>
  <c r="E1032" i="14"/>
  <c r="D1032" i="14"/>
  <c r="H1032" i="14"/>
  <c r="U1032" i="14"/>
  <c r="Q1032" i="14"/>
  <c r="S1032" i="14"/>
  <c r="T1032" i="14" s="1"/>
  <c r="I1032" i="14"/>
  <c r="F1032" i="14"/>
  <c r="C1032" i="14" s="1"/>
  <c r="G1032" i="14"/>
  <c r="V1032" i="14"/>
  <c r="A1032" i="14"/>
  <c r="G1033" i="14" l="1"/>
  <c r="W1033" i="14"/>
  <c r="E1033" i="14"/>
  <c r="F1033" i="14"/>
  <c r="C1033" i="14" s="1"/>
  <c r="D1033" i="14"/>
  <c r="U1033" i="14"/>
  <c r="S1033" i="14"/>
  <c r="T1033" i="14" s="1"/>
  <c r="P1033" i="14"/>
  <c r="V1033" i="14"/>
  <c r="N1033" i="14"/>
  <c r="B1033" i="14"/>
  <c r="Q1033" i="14"/>
  <c r="O1033" i="14"/>
  <c r="R1033" i="14"/>
  <c r="H1033" i="14"/>
  <c r="I1033" i="14"/>
  <c r="A1033" i="14"/>
  <c r="O1034" i="14" l="1"/>
  <c r="R1034" i="14"/>
  <c r="N1034" i="14"/>
  <c r="E1034" i="14"/>
  <c r="U1034" i="14"/>
  <c r="G1034" i="14"/>
  <c r="D1034" i="14"/>
  <c r="H1034" i="14"/>
  <c r="V1034" i="14"/>
  <c r="P1034" i="14"/>
  <c r="B1034" i="14"/>
  <c r="W1034" i="14"/>
  <c r="I1034" i="14"/>
  <c r="Q1034" i="14"/>
  <c r="A1034" i="14"/>
  <c r="F1034" i="14"/>
  <c r="C1034" i="14" s="1"/>
  <c r="S1034" i="14"/>
  <c r="T1034" i="14" s="1"/>
  <c r="E1035" i="14" l="1"/>
  <c r="Q1035" i="14"/>
  <c r="U1035" i="14"/>
  <c r="H1035" i="14"/>
  <c r="P1035" i="14"/>
  <c r="G1035" i="14"/>
  <c r="F1035" i="14"/>
  <c r="C1035" i="14" s="1"/>
  <c r="D1035" i="14"/>
  <c r="I1035" i="14"/>
  <c r="N1035" i="14"/>
  <c r="A1035" i="14"/>
  <c r="B1035" i="14"/>
  <c r="S1035" i="14"/>
  <c r="T1035" i="14" s="1"/>
  <c r="W1035" i="14"/>
  <c r="O1035" i="14"/>
  <c r="R1035" i="14"/>
  <c r="V1035" i="14"/>
  <c r="R1036" i="14" l="1"/>
  <c r="N1036" i="14"/>
  <c r="H1036" i="14"/>
  <c r="D1036" i="14"/>
  <c r="F1036" i="14"/>
  <c r="G1036" i="14"/>
  <c r="S1036" i="14"/>
  <c r="T1036" i="14" s="1"/>
  <c r="W1036" i="14"/>
  <c r="I1036" i="14"/>
  <c r="B1036" i="14"/>
  <c r="E1036" i="14"/>
  <c r="P1036" i="14"/>
  <c r="C1036" i="14"/>
  <c r="O1036" i="14"/>
  <c r="Q1036" i="14"/>
  <c r="A1036" i="14"/>
  <c r="U1036" i="14"/>
  <c r="V1036" i="14"/>
  <c r="G1037" i="14" l="1"/>
  <c r="P1037" i="14"/>
  <c r="D1037" i="14"/>
  <c r="Q1037" i="14"/>
  <c r="S1037" i="14"/>
  <c r="T1037" i="14" s="1"/>
  <c r="O1037" i="14"/>
  <c r="R1037" i="14"/>
  <c r="H1037" i="14"/>
  <c r="I1037" i="14"/>
  <c r="A1037" i="14"/>
  <c r="F1037" i="14"/>
  <c r="C1037" i="14" s="1"/>
  <c r="V1037" i="14"/>
  <c r="E1037" i="14"/>
  <c r="N1037" i="14"/>
  <c r="B1037" i="14"/>
  <c r="W1037" i="14"/>
  <c r="U1037" i="14"/>
  <c r="V1038" i="14" l="1"/>
  <c r="O1038" i="14"/>
  <c r="N1038" i="14"/>
  <c r="I1038" i="14"/>
  <c r="U1038" i="14"/>
  <c r="H1038" i="14"/>
  <c r="G1038" i="14"/>
  <c r="A1038" i="14"/>
  <c r="B1038" i="14"/>
  <c r="D1038" i="14"/>
  <c r="E1038" i="14"/>
  <c r="Q1038" i="14"/>
  <c r="W1038" i="14"/>
  <c r="P1038" i="14"/>
  <c r="S1038" i="14"/>
  <c r="T1038" i="14" s="1"/>
  <c r="F1038" i="14"/>
  <c r="C1038" i="14" s="1"/>
  <c r="R1038" i="14"/>
  <c r="A1039" i="14" l="1"/>
  <c r="H1039" i="14"/>
  <c r="G1039" i="14"/>
  <c r="U1039" i="14"/>
  <c r="B1039" i="14"/>
  <c r="W1039" i="14"/>
  <c r="Q1039" i="14"/>
  <c r="D1039" i="14"/>
  <c r="V1039" i="14"/>
  <c r="N1039" i="14"/>
  <c r="P1039" i="14"/>
  <c r="F1039" i="14"/>
  <c r="C1039" i="14" s="1"/>
  <c r="I1039" i="14"/>
  <c r="R1039" i="14"/>
  <c r="S1039" i="14"/>
  <c r="T1039" i="14" s="1"/>
  <c r="E1039" i="14"/>
  <c r="O1039" i="14"/>
  <c r="N1040" i="14" l="1"/>
  <c r="R1040" i="14"/>
  <c r="D1040" i="14"/>
  <c r="H1040" i="14"/>
  <c r="G1040" i="14"/>
  <c r="B1040" i="14"/>
  <c r="F1040" i="14"/>
  <c r="C1040" i="14" s="1"/>
  <c r="U1040" i="14"/>
  <c r="A1040" i="14"/>
  <c r="I1040" i="14"/>
  <c r="W1040" i="14"/>
  <c r="S1040" i="14"/>
  <c r="T1040" i="14" s="1"/>
  <c r="O1040" i="14"/>
  <c r="E1040" i="14"/>
  <c r="V1040" i="14"/>
  <c r="Q1040" i="14"/>
  <c r="P1040" i="14"/>
  <c r="G1041" i="14" l="1"/>
  <c r="W1041" i="14"/>
  <c r="I1041" i="14"/>
  <c r="O1041" i="14"/>
  <c r="F1041" i="14"/>
  <c r="C1041" i="14" s="1"/>
  <c r="A1041" i="14"/>
  <c r="N1041" i="14"/>
  <c r="S1041" i="14"/>
  <c r="T1041" i="14" s="1"/>
  <c r="U1041" i="14"/>
  <c r="B1041" i="14"/>
  <c r="V1041" i="14"/>
  <c r="R1041" i="14"/>
  <c r="E1041" i="14"/>
  <c r="Q1041" i="14"/>
  <c r="D1041" i="14"/>
  <c r="H1041" i="14"/>
  <c r="P1041" i="14"/>
  <c r="R1042" i="14" l="1"/>
  <c r="E1042" i="14"/>
  <c r="H1042" i="14"/>
  <c r="W1042" i="14"/>
  <c r="P1042" i="14"/>
  <c r="Q1042" i="14"/>
  <c r="B1042" i="14"/>
  <c r="N1042" i="14"/>
  <c r="D1042" i="14"/>
  <c r="V1042" i="14"/>
  <c r="U1042" i="14"/>
  <c r="A1042" i="14"/>
  <c r="G1042" i="14"/>
  <c r="S1042" i="14"/>
  <c r="T1042" i="14" s="1"/>
  <c r="F1042" i="14"/>
  <c r="C1042" i="14" s="1"/>
  <c r="I1042" i="14"/>
  <c r="O1042" i="14"/>
  <c r="Q1043" i="14" l="1"/>
  <c r="A1043" i="14"/>
  <c r="E1043" i="14"/>
  <c r="H1043" i="14"/>
  <c r="V1043" i="14"/>
  <c r="R1043" i="14"/>
  <c r="W1043" i="14"/>
  <c r="D1043" i="14"/>
  <c r="I1043" i="14"/>
  <c r="U1043" i="14"/>
  <c r="N1043" i="14"/>
  <c r="S1043" i="14"/>
  <c r="T1043" i="14" s="1"/>
  <c r="P1043" i="14"/>
  <c r="F1043" i="14"/>
  <c r="C1043" i="14" s="1"/>
  <c r="O1043" i="14"/>
  <c r="B1043" i="14"/>
  <c r="G1043" i="14"/>
  <c r="O1044" i="14" l="1"/>
  <c r="D1044" i="14"/>
  <c r="F1044" i="14"/>
  <c r="C1044" i="14" s="1"/>
  <c r="V1044" i="14"/>
  <c r="U1044" i="14"/>
  <c r="G1044" i="14"/>
  <c r="N1044" i="14"/>
  <c r="S1044" i="14"/>
  <c r="T1044" i="14" s="1"/>
  <c r="H1044" i="14"/>
  <c r="P1044" i="14"/>
  <c r="E1044" i="14"/>
  <c r="B1044" i="14"/>
  <c r="I1044" i="14"/>
  <c r="W1044" i="14"/>
  <c r="A1044" i="14"/>
  <c r="Q1044" i="14"/>
  <c r="R1044" i="14"/>
  <c r="B1045" i="14" l="1"/>
  <c r="H1045" i="14"/>
  <c r="O1045" i="14"/>
  <c r="G1045" i="14"/>
  <c r="F1045" i="14"/>
  <c r="C1045" i="14" s="1"/>
  <c r="D1045" i="14"/>
  <c r="S1045" i="14"/>
  <c r="T1045" i="14" s="1"/>
  <c r="R1045" i="14"/>
  <c r="V1045" i="14"/>
  <c r="A1045" i="14"/>
  <c r="E1045" i="14"/>
  <c r="N1045" i="14"/>
  <c r="U1045" i="14"/>
  <c r="Q1045" i="14"/>
  <c r="W1045" i="14"/>
  <c r="I1045" i="14"/>
  <c r="P1045" i="14"/>
  <c r="E1046" i="14" l="1"/>
  <c r="H1046" i="14"/>
  <c r="N1046" i="14"/>
  <c r="R1046" i="14"/>
  <c r="Q1046" i="14"/>
  <c r="A1046" i="14"/>
  <c r="G1046" i="14"/>
  <c r="D1046" i="14"/>
  <c r="W1046" i="14"/>
  <c r="I1046" i="14"/>
  <c r="S1046" i="14"/>
  <c r="T1046" i="14" s="1"/>
  <c r="F1046" i="14"/>
  <c r="C1046" i="14" s="1"/>
  <c r="P1046" i="14"/>
  <c r="U1046" i="14"/>
  <c r="B1046" i="14"/>
  <c r="O1046" i="14"/>
  <c r="V1046" i="14"/>
  <c r="H1047" i="14" l="1"/>
  <c r="G1047" i="14"/>
  <c r="N1047" i="14"/>
  <c r="Q1047" i="14"/>
  <c r="F1047" i="14"/>
  <c r="C1047" i="14" s="1"/>
  <c r="W1047" i="14"/>
  <c r="B1047" i="14"/>
  <c r="V1047" i="14"/>
  <c r="A1047" i="14"/>
  <c r="P1047" i="14"/>
  <c r="U1047" i="14"/>
  <c r="O1047" i="14"/>
  <c r="I1047" i="14"/>
  <c r="R1047" i="14"/>
  <c r="E1047" i="14"/>
  <c r="S1047" i="14"/>
  <c r="T1047" i="14" s="1"/>
  <c r="D1047" i="14"/>
  <c r="N1048" i="14" l="1"/>
  <c r="G1048" i="14"/>
  <c r="O1048" i="14"/>
  <c r="U1048" i="14"/>
  <c r="S1048" i="14"/>
  <c r="T1048" i="14" s="1"/>
  <c r="P1048" i="14"/>
  <c r="F1048" i="14"/>
  <c r="C1048" i="14" s="1"/>
  <c r="B1048" i="14"/>
  <c r="W1048" i="14"/>
  <c r="R1048" i="14"/>
  <c r="H1048" i="14"/>
  <c r="E1048" i="14"/>
  <c r="V1048" i="14"/>
  <c r="A1048" i="14"/>
  <c r="Q1048" i="14"/>
  <c r="I1048" i="14"/>
  <c r="D1048" i="14"/>
  <c r="G1049" i="14" l="1"/>
  <c r="A1049" i="14"/>
  <c r="P1049" i="14"/>
  <c r="W1049" i="14"/>
  <c r="F1049" i="14"/>
  <c r="C1049" i="14" s="1"/>
  <c r="D1049" i="14"/>
  <c r="R1049" i="14"/>
  <c r="U1049" i="14"/>
  <c r="Q1049" i="14"/>
  <c r="O1049" i="14"/>
  <c r="I1049" i="14"/>
  <c r="E1049" i="14"/>
  <c r="V1049" i="14"/>
  <c r="B1049" i="14"/>
  <c r="S1049" i="14"/>
  <c r="T1049" i="14" s="1"/>
  <c r="N1049" i="14"/>
  <c r="H1049" i="14"/>
  <c r="S1050" i="14" l="1"/>
  <c r="T1050" i="14" s="1"/>
  <c r="Q1050" i="14"/>
  <c r="I1050" i="14"/>
  <c r="D1050" i="14"/>
  <c r="U1050" i="14"/>
  <c r="W1050" i="14"/>
  <c r="E1050" i="14"/>
  <c r="P1050" i="14"/>
  <c r="H1050" i="14"/>
  <c r="V1050" i="14"/>
  <c r="A1050" i="14"/>
  <c r="R1050" i="14"/>
  <c r="N1050" i="14"/>
  <c r="B1050" i="14"/>
  <c r="O1050" i="14"/>
  <c r="F1050" i="14"/>
  <c r="C1050" i="14" s="1"/>
  <c r="G1050" i="14"/>
  <c r="E1051" i="14" l="1"/>
  <c r="G1051" i="14"/>
  <c r="V1051" i="14"/>
  <c r="S1051" i="14"/>
  <c r="T1051" i="14" s="1"/>
  <c r="N1051" i="14"/>
  <c r="U1051" i="14"/>
  <c r="D1051" i="14"/>
  <c r="R1051" i="14"/>
  <c r="W1051" i="14"/>
  <c r="O1051" i="14"/>
  <c r="P1051" i="14"/>
  <c r="Q1051" i="14"/>
  <c r="F1051" i="14"/>
  <c r="C1051" i="14" s="1"/>
  <c r="H1051" i="14"/>
  <c r="I1051" i="14"/>
  <c r="B1051" i="14"/>
  <c r="A1051" i="14"/>
  <c r="R1052" i="14" l="1"/>
  <c r="N1052" i="14"/>
  <c r="E1052" i="14"/>
  <c r="S1052" i="14"/>
  <c r="T1052" i="14" s="1"/>
  <c r="I1052" i="14"/>
  <c r="H1052" i="14"/>
  <c r="W1052" i="14"/>
  <c r="Q1052" i="14"/>
  <c r="G1052" i="14"/>
  <c r="B1052" i="14"/>
  <c r="V1052" i="14"/>
  <c r="O1052" i="14"/>
  <c r="F1052" i="14"/>
  <c r="D1052" i="14"/>
  <c r="P1052" i="14"/>
  <c r="C1052" i="14"/>
  <c r="U1052" i="14"/>
  <c r="A1052" i="14"/>
  <c r="Q1053" i="14" l="1"/>
  <c r="E1053" i="14"/>
  <c r="V1053" i="14"/>
  <c r="O1053" i="14"/>
  <c r="H1053" i="14"/>
  <c r="A1053" i="14"/>
  <c r="B1053" i="14"/>
  <c r="P1053" i="14"/>
  <c r="U1053" i="14"/>
  <c r="R1053" i="14"/>
  <c r="N1053" i="14"/>
  <c r="D1053" i="14"/>
  <c r="W1053" i="14"/>
  <c r="I1053" i="14"/>
  <c r="S1053" i="14"/>
  <c r="T1053" i="14" s="1"/>
  <c r="G1053" i="14"/>
  <c r="F1053" i="14"/>
  <c r="C1053" i="14" s="1"/>
  <c r="W1054" i="14" l="1"/>
  <c r="S1054" i="14"/>
  <c r="T1054" i="14" s="1"/>
  <c r="N1054" i="14"/>
  <c r="G1054" i="14"/>
  <c r="I1054" i="14"/>
  <c r="O1054" i="14"/>
  <c r="E1054" i="14"/>
  <c r="R1054" i="14"/>
  <c r="Q1054" i="14"/>
  <c r="A1054" i="14"/>
  <c r="V1054" i="14"/>
  <c r="F1054" i="14"/>
  <c r="C1054" i="14" s="1"/>
  <c r="H1054" i="14"/>
  <c r="P1054" i="14"/>
  <c r="B1054" i="14"/>
  <c r="D1054" i="14"/>
  <c r="U1054" i="14"/>
  <c r="A1055" i="14" l="1"/>
  <c r="W1055" i="14"/>
  <c r="V1055" i="14"/>
  <c r="H1055" i="14"/>
  <c r="Q1055" i="14"/>
  <c r="D1055" i="14"/>
  <c r="R1055" i="14"/>
  <c r="P1055" i="14"/>
  <c r="B1055" i="14"/>
  <c r="O1055" i="14"/>
  <c r="I1055" i="14"/>
  <c r="E1055" i="14"/>
  <c r="G1055" i="14"/>
  <c r="U1055" i="14"/>
  <c r="N1055" i="14"/>
  <c r="S1055" i="14"/>
  <c r="T1055" i="14" s="1"/>
  <c r="F1055" i="14"/>
  <c r="C1055" i="14" s="1"/>
  <c r="N1056" i="14" l="1"/>
  <c r="F1056" i="14"/>
  <c r="D1056" i="14"/>
  <c r="P1056" i="14"/>
  <c r="W1056" i="14"/>
  <c r="Q1056" i="14"/>
  <c r="A1056" i="14"/>
  <c r="H1056" i="14"/>
  <c r="O1056" i="14"/>
  <c r="U1056" i="14"/>
  <c r="C1056" i="14"/>
  <c r="E1056" i="14"/>
  <c r="V1056" i="14"/>
  <c r="S1056" i="14"/>
  <c r="T1056" i="14" s="1"/>
  <c r="I1056" i="14"/>
  <c r="B1056" i="14"/>
  <c r="R1056" i="14"/>
  <c r="G1056" i="14"/>
  <c r="G1057" i="14" l="1"/>
  <c r="S1057" i="14"/>
  <c r="T1057" i="14" s="1"/>
  <c r="P1057" i="14"/>
  <c r="F1057" i="14"/>
  <c r="C1057" i="14" s="1"/>
  <c r="D1057" i="14"/>
  <c r="N1057" i="14"/>
  <c r="W1057" i="14"/>
  <c r="I1057" i="14"/>
  <c r="U1057" i="14"/>
  <c r="R1057" i="14"/>
  <c r="A1057" i="14"/>
  <c r="E1057" i="14"/>
  <c r="H1057" i="14"/>
  <c r="B1057" i="14"/>
  <c r="Q1057" i="14"/>
  <c r="V1057" i="14"/>
  <c r="O1057" i="14"/>
  <c r="S1058" i="14" l="1"/>
  <c r="T1058" i="14" s="1"/>
  <c r="H1058" i="14"/>
  <c r="I1058" i="14"/>
  <c r="V1058" i="14"/>
  <c r="G1058" i="14"/>
  <c r="N1058" i="14"/>
  <c r="A1058" i="14"/>
  <c r="R1058" i="14"/>
  <c r="U1058" i="14"/>
  <c r="D1058" i="14"/>
  <c r="Q1058" i="14"/>
  <c r="O1058" i="14"/>
  <c r="W1058" i="14"/>
  <c r="P1058" i="14"/>
  <c r="F1058" i="14"/>
  <c r="C1058" i="14" s="1"/>
  <c r="B1058" i="14"/>
  <c r="E1058" i="14"/>
  <c r="E1059" i="14" l="1"/>
  <c r="V1059" i="14"/>
  <c r="Q1059" i="14"/>
  <c r="N1059" i="14"/>
  <c r="A1059" i="14"/>
  <c r="D1059" i="14"/>
  <c r="U1059" i="14"/>
  <c r="P1059" i="14"/>
  <c r="F1059" i="14"/>
  <c r="C1059" i="14" s="1"/>
  <c r="R1059" i="14"/>
  <c r="I1059" i="14"/>
  <c r="W1059" i="14"/>
  <c r="H1059" i="14"/>
  <c r="S1059" i="14"/>
  <c r="T1059" i="14" s="1"/>
  <c r="G1059" i="14"/>
  <c r="O1059" i="14"/>
  <c r="B1059" i="14"/>
  <c r="R1060" i="14" l="1"/>
  <c r="D1060" i="14"/>
  <c r="F1060" i="14"/>
  <c r="C1060" i="14" s="1"/>
  <c r="W1060" i="14"/>
  <c r="U1060" i="14"/>
  <c r="H1060" i="14"/>
  <c r="P1060" i="14"/>
  <c r="Q1060" i="14"/>
  <c r="G1060" i="14"/>
  <c r="S1060" i="14"/>
  <c r="T1060" i="14" s="1"/>
  <c r="I1060" i="14"/>
  <c r="V1060" i="14"/>
  <c r="O1060" i="14"/>
  <c r="B1060" i="14"/>
  <c r="E1060" i="14"/>
  <c r="A1060" i="14"/>
  <c r="N1060" i="14"/>
  <c r="W1061" i="14" l="1"/>
  <c r="P1061" i="14"/>
  <c r="V1061" i="14"/>
  <c r="H1061" i="14"/>
  <c r="B1061" i="14"/>
  <c r="S1061" i="14"/>
  <c r="T1061" i="14" s="1"/>
  <c r="G1061" i="14"/>
  <c r="U1061" i="14"/>
  <c r="A1061" i="14"/>
  <c r="N1061" i="14"/>
  <c r="O1061" i="14"/>
  <c r="F1061" i="14"/>
  <c r="C1061" i="14" s="1"/>
  <c r="I1061" i="14"/>
  <c r="R1061" i="14"/>
  <c r="Q1061" i="14"/>
  <c r="D1061" i="14"/>
  <c r="E1061" i="14"/>
  <c r="W1062" i="14" l="1"/>
  <c r="N1062" i="14"/>
  <c r="A1062" i="14"/>
  <c r="V1062" i="14"/>
  <c r="R1062" i="14"/>
  <c r="O1062" i="14"/>
  <c r="E1062" i="14"/>
  <c r="I1062" i="14"/>
  <c r="G1062" i="14"/>
  <c r="S1062" i="14"/>
  <c r="T1062" i="14" s="1"/>
  <c r="P1062" i="14"/>
  <c r="U1062" i="14"/>
  <c r="D1062" i="14"/>
  <c r="Q1062" i="14"/>
  <c r="H1062" i="14"/>
  <c r="B1062" i="14"/>
  <c r="F1062" i="14"/>
  <c r="C1062" i="14" s="1"/>
  <c r="I1063" i="14" l="1"/>
  <c r="F1063" i="14"/>
  <c r="A1063" i="14"/>
  <c r="Q1063" i="14"/>
  <c r="P1063" i="14"/>
  <c r="W1063" i="14"/>
  <c r="H1063" i="14"/>
  <c r="O1063" i="14"/>
  <c r="D1063" i="14"/>
  <c r="V1063" i="14"/>
  <c r="B1063" i="14"/>
  <c r="C1063" i="14"/>
  <c r="U1063" i="14"/>
  <c r="E1063" i="14"/>
  <c r="R1063" i="14"/>
  <c r="G1063" i="14"/>
  <c r="S1063" i="14"/>
  <c r="T1063" i="14" s="1"/>
  <c r="N1063" i="14"/>
  <c r="O1064" i="14" l="1"/>
  <c r="A1064" i="14"/>
  <c r="E1064" i="14"/>
  <c r="Q1064" i="14"/>
  <c r="I1064" i="14"/>
  <c r="D1064" i="14"/>
  <c r="G1064" i="14"/>
  <c r="R1064" i="14"/>
  <c r="P1064" i="14"/>
  <c r="U1064" i="14"/>
  <c r="V1064" i="14"/>
  <c r="N1064" i="14"/>
  <c r="F1064" i="14"/>
  <c r="C1064" i="14" s="1"/>
  <c r="W1064" i="14"/>
  <c r="B1064" i="14"/>
  <c r="H1064" i="14"/>
  <c r="S1064" i="14"/>
  <c r="T1064" i="14" s="1"/>
  <c r="I1065" i="14" l="1"/>
  <c r="R1065" i="14"/>
  <c r="E1065" i="14"/>
  <c r="H1065" i="14"/>
  <c r="N1065" i="14"/>
  <c r="D1065" i="14"/>
  <c r="W1065" i="14"/>
  <c r="B1065" i="14"/>
  <c r="A1065" i="14"/>
  <c r="O1065" i="14"/>
  <c r="V1065" i="14"/>
  <c r="G1065" i="14"/>
  <c r="P1065" i="14"/>
  <c r="U1065" i="14"/>
  <c r="Q1065" i="14"/>
  <c r="S1065" i="14"/>
  <c r="T1065" i="14" s="1"/>
  <c r="F1065" i="14"/>
  <c r="C1065" i="14" s="1"/>
  <c r="U1066" i="14" l="1"/>
  <c r="H1066" i="14"/>
  <c r="E1066" i="14"/>
  <c r="W1066" i="14"/>
  <c r="D1066" i="14"/>
  <c r="R1066" i="14"/>
  <c r="N1066" i="14"/>
  <c r="I1066" i="14"/>
  <c r="P1066" i="14"/>
  <c r="O1066" i="14"/>
  <c r="S1066" i="14"/>
  <c r="T1066" i="14" s="1"/>
  <c r="G1066" i="14"/>
  <c r="A1066" i="14"/>
  <c r="F1066" i="14"/>
  <c r="C1066" i="14" s="1"/>
  <c r="B1066" i="14"/>
  <c r="Q1066" i="14"/>
  <c r="V1066" i="14"/>
  <c r="A1067" i="14" l="1"/>
  <c r="D1067" i="14"/>
  <c r="P1067" i="14"/>
  <c r="H1067" i="14"/>
  <c r="O1067" i="14"/>
  <c r="B1067" i="14"/>
  <c r="R1067" i="14"/>
  <c r="S1067" i="14"/>
  <c r="T1067" i="14" s="1"/>
  <c r="Q1067" i="14"/>
  <c r="N1067" i="14"/>
  <c r="F1067" i="14"/>
  <c r="C1067" i="14" s="1"/>
  <c r="G1067" i="14"/>
  <c r="W1067" i="14"/>
  <c r="V1067" i="14"/>
  <c r="I1067" i="14"/>
  <c r="U1067" i="14"/>
  <c r="E1067" i="14"/>
  <c r="N1068" i="14" l="1"/>
  <c r="Q1068" i="14"/>
  <c r="G1068" i="14"/>
  <c r="S1068" i="14"/>
  <c r="T1068" i="14" s="1"/>
  <c r="B1068" i="14"/>
  <c r="O1068" i="14"/>
  <c r="E1068" i="14"/>
  <c r="V1068" i="14"/>
  <c r="D1068" i="14"/>
  <c r="F1068" i="14"/>
  <c r="C1068" i="14" s="1"/>
  <c r="I1068" i="14"/>
  <c r="W1068" i="14"/>
  <c r="A1068" i="14"/>
  <c r="H1068" i="14"/>
  <c r="U1068" i="14"/>
  <c r="R1068" i="14"/>
  <c r="P1068" i="14"/>
  <c r="G1069" i="14" l="1"/>
  <c r="I1069" i="14"/>
  <c r="V1069" i="14"/>
  <c r="F1069" i="14"/>
  <c r="C1069" i="14" s="1"/>
  <c r="N1069" i="14"/>
  <c r="D1069" i="14"/>
  <c r="U1069" i="14"/>
  <c r="R1069" i="14"/>
  <c r="E1069" i="14"/>
  <c r="W1069" i="14"/>
  <c r="O1069" i="14"/>
  <c r="P1069" i="14"/>
  <c r="Q1069" i="14"/>
  <c r="A1069" i="14"/>
  <c r="S1069" i="14"/>
  <c r="T1069" i="14" s="1"/>
  <c r="H1069" i="14"/>
  <c r="B1069" i="14"/>
  <c r="Q1070" i="14" l="1"/>
  <c r="D1070" i="14"/>
  <c r="G1070" i="14"/>
  <c r="V1070" i="14"/>
  <c r="A1070" i="14"/>
  <c r="F1070" i="14"/>
  <c r="S1070" i="14"/>
  <c r="T1070" i="14" s="1"/>
  <c r="U1070" i="14"/>
  <c r="W1070" i="14"/>
  <c r="R1070" i="14"/>
  <c r="O1070" i="14"/>
  <c r="P1070" i="14"/>
  <c r="H1070" i="14"/>
  <c r="I1070" i="14"/>
  <c r="E1070" i="14"/>
  <c r="C1070" i="14"/>
  <c r="N1070" i="14"/>
  <c r="B1070" i="14"/>
  <c r="E1071" i="14" l="1"/>
  <c r="H1071" i="14"/>
  <c r="D1071" i="14"/>
  <c r="V1071" i="14"/>
  <c r="R1071" i="14"/>
  <c r="B1071" i="14"/>
  <c r="S1071" i="14"/>
  <c r="T1071" i="14" s="1"/>
  <c r="P1071" i="14"/>
  <c r="I1071" i="14"/>
  <c r="U1071" i="14"/>
  <c r="A1071" i="14"/>
  <c r="W1071" i="14"/>
  <c r="N1071" i="14"/>
  <c r="O1071" i="14"/>
  <c r="G1071" i="14"/>
  <c r="F1071" i="14"/>
  <c r="C1071" i="14" s="1"/>
  <c r="Q1071" i="14"/>
  <c r="R1072" i="14" l="1"/>
  <c r="U1072" i="14"/>
  <c r="H1072" i="14"/>
  <c r="Q1072" i="14"/>
  <c r="I1072" i="14"/>
  <c r="P1072" i="14"/>
  <c r="A1072" i="14"/>
  <c r="O1072" i="14"/>
  <c r="G1072" i="14"/>
  <c r="D1072" i="14"/>
  <c r="W1072" i="14"/>
  <c r="B1072" i="14"/>
  <c r="S1072" i="14"/>
  <c r="T1072" i="14" s="1"/>
  <c r="E1072" i="14"/>
  <c r="V1072" i="14"/>
  <c r="N1072" i="14"/>
  <c r="F1072" i="14"/>
  <c r="C1072" i="14" s="1"/>
  <c r="B1073" i="14" l="1"/>
  <c r="V1073" i="14"/>
  <c r="F1073" i="14"/>
  <c r="C1073" i="14" s="1"/>
  <c r="W1073" i="14"/>
  <c r="A1073" i="14"/>
  <c r="Q1073" i="14"/>
  <c r="N1073" i="14"/>
  <c r="R1073" i="14"/>
  <c r="P1073" i="14"/>
  <c r="H1073" i="14"/>
  <c r="S1073" i="14"/>
  <c r="T1073" i="14" s="1"/>
  <c r="O1073" i="14"/>
  <c r="G1073" i="14"/>
  <c r="D1073" i="14"/>
  <c r="I1073" i="14"/>
  <c r="U1073" i="14"/>
  <c r="E1073" i="14"/>
  <c r="U1074" i="14" l="1"/>
  <c r="D1074" i="14"/>
  <c r="V1074" i="14"/>
  <c r="B1074" i="14"/>
  <c r="Q1074" i="14"/>
  <c r="S1074" i="14"/>
  <c r="T1074" i="14" s="1"/>
  <c r="I1074" i="14"/>
  <c r="O1074" i="14"/>
  <c r="G1074" i="14"/>
  <c r="N1074" i="14"/>
  <c r="A1074" i="14"/>
  <c r="F1074" i="14"/>
  <c r="C1074" i="14" s="1"/>
  <c r="H1074" i="14"/>
  <c r="R1074" i="14"/>
  <c r="W1074" i="14"/>
  <c r="P1074" i="14"/>
  <c r="E1074" i="14"/>
  <c r="A1075" i="14" l="1"/>
  <c r="D1075" i="14"/>
  <c r="R1075" i="14"/>
  <c r="Q1075" i="14"/>
  <c r="P1075" i="14"/>
  <c r="U1075" i="14"/>
  <c r="F1075" i="14"/>
  <c r="C1075" i="14" s="1"/>
  <c r="W1075" i="14"/>
  <c r="G1075" i="14"/>
  <c r="N1075" i="14"/>
  <c r="O1075" i="14"/>
  <c r="B1075" i="14"/>
  <c r="E1075" i="14"/>
  <c r="H1075" i="14"/>
  <c r="V1075" i="14"/>
  <c r="I1075" i="14"/>
  <c r="S1075" i="14"/>
  <c r="T1075" i="14" s="1"/>
  <c r="N1076" i="14" l="1"/>
  <c r="G1076" i="14"/>
  <c r="S1076" i="14"/>
  <c r="T1076" i="14" s="1"/>
  <c r="P1076" i="14"/>
  <c r="W1076" i="14"/>
  <c r="D1076" i="14"/>
  <c r="U1076" i="14"/>
  <c r="I1076" i="14"/>
  <c r="E1076" i="14"/>
  <c r="A1076" i="14"/>
  <c r="O1076" i="14"/>
  <c r="B1076" i="14"/>
  <c r="V1076" i="14"/>
  <c r="F1076" i="14"/>
  <c r="C1076" i="14" s="1"/>
  <c r="R1076" i="14"/>
  <c r="H1076" i="14"/>
  <c r="Q1076" i="14"/>
</calcChain>
</file>

<file path=xl/sharedStrings.xml><?xml version="1.0" encoding="utf-8"?>
<sst xmlns="http://schemas.openxmlformats.org/spreadsheetml/2006/main" count="1249" uniqueCount="677">
  <si>
    <t>Vertente</t>
  </si>
  <si>
    <t>Morada</t>
  </si>
  <si>
    <t>Produto</t>
  </si>
  <si>
    <t>NIF</t>
  </si>
  <si>
    <t>NIFAP</t>
  </si>
  <si>
    <t>Cobertura</t>
  </si>
  <si>
    <t>PMI</t>
  </si>
  <si>
    <t>NIF Segurado</t>
  </si>
  <si>
    <t>Nome do Segurado</t>
  </si>
  <si>
    <t>Código Distrito</t>
  </si>
  <si>
    <t>Código Concelho</t>
  </si>
  <si>
    <t>Número da Parcela</t>
  </si>
  <si>
    <t>Variedade</t>
  </si>
  <si>
    <t>Produtividade Média</t>
  </si>
  <si>
    <t>Preço Seguro</t>
  </si>
  <si>
    <t>Área Segura</t>
  </si>
  <si>
    <t>x</t>
  </si>
  <si>
    <t>Capital Seguro</t>
  </si>
  <si>
    <t>Prémio Comercial</t>
  </si>
  <si>
    <t>Bonificação</t>
  </si>
  <si>
    <t>Impostos</t>
  </si>
  <si>
    <t>Prémio Total</t>
  </si>
  <si>
    <t>Zona</t>
  </si>
  <si>
    <t>Coberturas</t>
  </si>
  <si>
    <t>Sem Escaldão</t>
  </si>
  <si>
    <t>Com Escaldão</t>
  </si>
  <si>
    <t>Individual</t>
  </si>
  <si>
    <t>Colectivo</t>
  </si>
  <si>
    <t>Abundante</t>
  </si>
  <si>
    <t>Boal-Branco</t>
  </si>
  <si>
    <t>Água-Santa</t>
  </si>
  <si>
    <t>Boal-Branco-do-Algarve</t>
  </si>
  <si>
    <t>Alfrocheiro</t>
  </si>
  <si>
    <t>Boal-Cachudo</t>
  </si>
  <si>
    <t>Alfrocheiro-Bastardo</t>
  </si>
  <si>
    <t>Boal-Doce</t>
  </si>
  <si>
    <t>Alfrocheiro-Preto</t>
  </si>
  <si>
    <t>Boal-Durão</t>
  </si>
  <si>
    <t>Boal-Espinho</t>
  </si>
  <si>
    <t>Alicante-Branco</t>
  </si>
  <si>
    <t>Boal-Ratinho</t>
  </si>
  <si>
    <t>Almafre</t>
  </si>
  <si>
    <t>Borraçal</t>
  </si>
  <si>
    <t>Alvadurão-do-Dão</t>
  </si>
  <si>
    <t>Borrado-das-Moscas</t>
  </si>
  <si>
    <t>Alvar-Branco</t>
  </si>
  <si>
    <t>Brancelho</t>
  </si>
  <si>
    <t>Alvar-Roxo</t>
  </si>
  <si>
    <t>Alvaraça</t>
  </si>
  <si>
    <t>Alvarelhão</t>
  </si>
  <si>
    <t>Alvarinho</t>
  </si>
  <si>
    <t>Branco-Escola</t>
  </si>
  <si>
    <t>Amaral</t>
  </si>
  <si>
    <t>Sauvignon</t>
  </si>
  <si>
    <t>Amostrinha</t>
  </si>
  <si>
    <t>Cabernet-Franc</t>
  </si>
  <si>
    <t>Aragonez</t>
  </si>
  <si>
    <t>Cabinda</t>
  </si>
  <si>
    <t>Aramon</t>
  </si>
  <si>
    <t>Cainho</t>
  </si>
  <si>
    <t>Arinto</t>
  </si>
  <si>
    <t>Camarate</t>
  </si>
  <si>
    <t>Arinto-Branco</t>
  </si>
  <si>
    <t>Campanário</t>
  </si>
  <si>
    <t>Arinto-de-Alcobaça</t>
  </si>
  <si>
    <t>Caramela</t>
  </si>
  <si>
    <t>Arinto-do-Dão</t>
  </si>
  <si>
    <t>Carignan</t>
  </si>
  <si>
    <t>Arinto-do-Douro</t>
  </si>
  <si>
    <t>Arinto-Galego</t>
  </si>
  <si>
    <t>Carrega-Tinto</t>
  </si>
  <si>
    <t>Arinto-Gordo</t>
  </si>
  <si>
    <t>Cascal</t>
  </si>
  <si>
    <t>Assaraky</t>
  </si>
  <si>
    <t>Casculho</t>
  </si>
  <si>
    <t>Assario</t>
  </si>
  <si>
    <t>Castelã</t>
  </si>
  <si>
    <t>Assario-Roxo</t>
  </si>
  <si>
    <t>Castelão</t>
  </si>
  <si>
    <t>Avesso</t>
  </si>
  <si>
    <t>Azal-Branco</t>
  </si>
  <si>
    <t>Castelão-Francês</t>
  </si>
  <si>
    <t>Azal-Tinto</t>
  </si>
  <si>
    <t>Cerceal</t>
  </si>
  <si>
    <t>Baga</t>
  </si>
  <si>
    <t>Cerceal-Branco</t>
  </si>
  <si>
    <t>Barcelo</t>
  </si>
  <si>
    <t>Cercialinho</t>
  </si>
  <si>
    <t>Bastardinho</t>
  </si>
  <si>
    <t>Chardonnay</t>
  </si>
  <si>
    <t>Bastardo</t>
  </si>
  <si>
    <t>Chasselas</t>
  </si>
  <si>
    <t>Batoca</t>
  </si>
  <si>
    <t>Chenin-Blanc</t>
  </si>
  <si>
    <t>Benfica</t>
  </si>
  <si>
    <t>Cidreiro</t>
  </si>
  <si>
    <t>Bical</t>
  </si>
  <si>
    <t>Cinsaut</t>
  </si>
  <si>
    <t>Boal</t>
  </si>
  <si>
    <t>Códega</t>
  </si>
  <si>
    <t>Codo</t>
  </si>
  <si>
    <t>Alicante Bouschet</t>
  </si>
  <si>
    <t>Boal de Alicante</t>
  </si>
  <si>
    <t>BrancoEspecial</t>
  </si>
  <si>
    <t>BrancosemNome</t>
  </si>
  <si>
    <t>BrancoValente</t>
  </si>
  <si>
    <t>CabernetSauvignon</t>
  </si>
  <si>
    <t>CarregaBranco</t>
  </si>
  <si>
    <t>CastelãoNacional</t>
  </si>
  <si>
    <t>Concieira</t>
  </si>
  <si>
    <t>Coração-de-Galo</t>
  </si>
  <si>
    <t>Gouveio</t>
  </si>
  <si>
    <t>Cornifesto</t>
  </si>
  <si>
    <t>Cornifesto-do-Dão</t>
  </si>
  <si>
    <t>Grand-Noir-de-la-Calmette</t>
  </si>
  <si>
    <t>Cornifesto-Tinto</t>
  </si>
  <si>
    <t>Grenache</t>
  </si>
  <si>
    <t>Corropio</t>
  </si>
  <si>
    <t>Jacquere</t>
  </si>
  <si>
    <t>Crato-Branco</t>
  </si>
  <si>
    <t>Jaen</t>
  </si>
  <si>
    <t>Crato-Preto</t>
  </si>
  <si>
    <t>Jampal</t>
  </si>
  <si>
    <t>Diagalves</t>
  </si>
  <si>
    <t>João-Santarém</t>
  </si>
  <si>
    <t>Docal</t>
  </si>
  <si>
    <t>Labrusco</t>
  </si>
  <si>
    <t>Doçal</t>
  </si>
  <si>
    <t>Lameiro</t>
  </si>
  <si>
    <t>Doce</t>
  </si>
  <si>
    <t>Larião</t>
  </si>
  <si>
    <t>Dona-Branca</t>
  </si>
  <si>
    <t>Loureiro</t>
  </si>
  <si>
    <t>Donzelinho</t>
  </si>
  <si>
    <t>Luzidio</t>
  </si>
  <si>
    <t>Donzelinho-Branco</t>
  </si>
  <si>
    <t>Donzelinho-Roxo</t>
  </si>
  <si>
    <t>Douradinha</t>
  </si>
  <si>
    <t>Encruzado</t>
  </si>
  <si>
    <t>Malvasia-Fina-Roxo</t>
  </si>
  <si>
    <t>Malvasia-Preta</t>
  </si>
  <si>
    <t>Esganinho</t>
  </si>
  <si>
    <t>Malvasia-Rei</t>
  </si>
  <si>
    <t>Esganoso</t>
  </si>
  <si>
    <t>Manteúdo</t>
  </si>
  <si>
    <t>Esganoso-do-Lima</t>
  </si>
  <si>
    <t>Manteúdo-do-Algarve</t>
  </si>
  <si>
    <t>Espadeiro</t>
  </si>
  <si>
    <t>Maria-Gomes</t>
  </si>
  <si>
    <t>Espadeiro-Mole</t>
  </si>
  <si>
    <t>Marquinhas</t>
  </si>
  <si>
    <t>Marufo</t>
  </si>
  <si>
    <t>Fernão-Pires-Rosado</t>
  </si>
  <si>
    <t>Medock</t>
  </si>
  <si>
    <t>Merlot</t>
  </si>
  <si>
    <t>Folgazão</t>
  </si>
  <si>
    <t>Molar</t>
  </si>
  <si>
    <t>Folgazão-Roxo</t>
  </si>
  <si>
    <t>Mondet</t>
  </si>
  <si>
    <t>Folgosão</t>
  </si>
  <si>
    <t>Monvedro</t>
  </si>
  <si>
    <t>Folguesão-Branco</t>
  </si>
  <si>
    <t>Monvedro-de-Sines</t>
  </si>
  <si>
    <t>Folguesão-Vermelho</t>
  </si>
  <si>
    <t>Monvedro-do-Algarve</t>
  </si>
  <si>
    <t>Moreto</t>
  </si>
  <si>
    <t>Fonte-Cal</t>
  </si>
  <si>
    <t>Moroco</t>
  </si>
  <si>
    <t>Formosa</t>
  </si>
  <si>
    <t>Moscadet</t>
  </si>
  <si>
    <t>Galego-Dourado</t>
  </si>
  <si>
    <t>Moscatel</t>
  </si>
  <si>
    <t>Gamay</t>
  </si>
  <si>
    <t>Gewurztraminer</t>
  </si>
  <si>
    <t>Godelho</t>
  </si>
  <si>
    <t>Moscatel-de-Setúba</t>
  </si>
  <si>
    <t>Ferral carpinteiro</t>
  </si>
  <si>
    <t>Fernão Pires</t>
  </si>
  <si>
    <t>Folha-de Figueira</t>
  </si>
  <si>
    <t>Esgana Cão</t>
  </si>
  <si>
    <t>Donzelinho tinto</t>
  </si>
  <si>
    <t>GonçaloPires</t>
  </si>
  <si>
    <t>GrandNoir</t>
  </si>
  <si>
    <t>MalvasiaCorada</t>
  </si>
  <si>
    <t>MalvasiaFina</t>
  </si>
  <si>
    <t>MalvasiaParda</t>
  </si>
  <si>
    <t>MalvasiaPreta</t>
  </si>
  <si>
    <t>MoscateldeMálaga</t>
  </si>
  <si>
    <t>MoscatelGalego</t>
  </si>
  <si>
    <t>Moscatel-Galego-Tinto</t>
  </si>
  <si>
    <t>Rosaky</t>
  </si>
  <si>
    <t>Moscatel-Roxo</t>
  </si>
  <si>
    <t>Roupeiro</t>
  </si>
  <si>
    <t>Mourisco</t>
  </si>
  <si>
    <t>Rufete</t>
  </si>
  <si>
    <t>Samarrinho</t>
  </si>
  <si>
    <t>Santarém</t>
  </si>
  <si>
    <t>Mourisco-Branco</t>
  </si>
  <si>
    <t>Mourisco-de-Trevões</t>
  </si>
  <si>
    <t>São-Mamede</t>
  </si>
  <si>
    <t>Negra-Mole</t>
  </si>
  <si>
    <t>Sarigo</t>
  </si>
  <si>
    <t>Negro-Mouro</t>
  </si>
  <si>
    <t>Nevoeira</t>
  </si>
  <si>
    <t>Sauvignon-Branco</t>
  </si>
  <si>
    <t>Seara-Nova</t>
  </si>
  <si>
    <t>Padeiro-de-Basto</t>
  </si>
  <si>
    <t>Semilão</t>
  </si>
  <si>
    <t>Parreira-Matias</t>
  </si>
  <si>
    <t>Semillion</t>
  </si>
  <si>
    <t>Patorra</t>
  </si>
  <si>
    <t>Seminário</t>
  </si>
  <si>
    <t>Pau-Ferro</t>
  </si>
  <si>
    <t>Sirah</t>
  </si>
  <si>
    <t>Pedernã</t>
  </si>
  <si>
    <t>Síria</t>
  </si>
  <si>
    <t>Pedral</t>
  </si>
  <si>
    <t>Sousão</t>
  </si>
  <si>
    <t>Periquita</t>
  </si>
  <si>
    <t>Pérola</t>
  </si>
  <si>
    <t>Syrah</t>
  </si>
  <si>
    <t>Perrum</t>
  </si>
  <si>
    <t>Tália</t>
  </si>
  <si>
    <t>Perto-Cardana</t>
  </si>
  <si>
    <t>Tamarez</t>
  </si>
  <si>
    <t>Tannat</t>
  </si>
  <si>
    <t>Pexém</t>
  </si>
  <si>
    <t>Teinturier</t>
  </si>
  <si>
    <t>Pical</t>
  </si>
  <si>
    <t>Terrantez</t>
  </si>
  <si>
    <t>Pinheira-Branca</t>
  </si>
  <si>
    <t>Pinot</t>
  </si>
  <si>
    <t>Poeirinha</t>
  </si>
  <si>
    <t>Praça</t>
  </si>
  <si>
    <t>Preto-Mortágua</t>
  </si>
  <si>
    <t>Rabigato</t>
  </si>
  <si>
    <t>Rabo-de-Ovelha-Tinto</t>
  </si>
  <si>
    <t>Ramisco</t>
  </si>
  <si>
    <t>Tinta-Amarela</t>
  </si>
  <si>
    <t>Ratinho</t>
  </si>
  <si>
    <t>Tinta-Barroca</t>
  </si>
  <si>
    <t>Riesling</t>
  </si>
  <si>
    <t>Tinta-de-Santiago</t>
  </si>
  <si>
    <t>MouriscodeSemente</t>
  </si>
  <si>
    <t>MouriscoTinto</t>
  </si>
  <si>
    <t>OlhodeLebre</t>
  </si>
  <si>
    <t>PetitBouschet</t>
  </si>
  <si>
    <t>PinotBranco</t>
  </si>
  <si>
    <t>PinotTinto</t>
  </si>
  <si>
    <t>PintadodosPardais</t>
  </si>
  <si>
    <t>PortugêsAzul</t>
  </si>
  <si>
    <t>PretoMartinho</t>
  </si>
  <si>
    <t>RabodeOvelha</t>
  </si>
  <si>
    <t>SãoSaúl</t>
  </si>
  <si>
    <t>SumoTinto</t>
  </si>
  <si>
    <t>TintaAguiar</t>
  </si>
  <si>
    <t>TintaCaiada</t>
  </si>
  <si>
    <t>TintaCarvalha</t>
  </si>
  <si>
    <t>TintadaBarca</t>
  </si>
  <si>
    <t>TintaLameira</t>
  </si>
  <si>
    <t>TintaMesquita</t>
  </si>
  <si>
    <t>TintaMiúda</t>
  </si>
  <si>
    <t>TintaPereira</t>
  </si>
  <si>
    <t>TintaPinheira</t>
  </si>
  <si>
    <t>TintaPomar</t>
  </si>
  <si>
    <t>TintaRoseira</t>
  </si>
  <si>
    <t>TintaValdosa</t>
  </si>
  <si>
    <t>TintaVarejoa</t>
  </si>
  <si>
    <t>Tinta-Fina</t>
  </si>
  <si>
    <t>Tinta-Francisca</t>
  </si>
  <si>
    <t>Tinta-Gorda</t>
  </si>
  <si>
    <t>Tinta-Grossa</t>
  </si>
  <si>
    <t>Tinta-Miúda</t>
  </si>
  <si>
    <t>Tinta-Roriz</t>
  </si>
  <si>
    <t>Tintinha</t>
  </si>
  <si>
    <t>Tinto-de-Pegões</t>
  </si>
  <si>
    <t>Torneiro</t>
  </si>
  <si>
    <t>Touriga</t>
  </si>
  <si>
    <t>Touriga-Fêmea</t>
  </si>
  <si>
    <t>Tourigo</t>
  </si>
  <si>
    <t>Tourigo-do-Douro</t>
  </si>
  <si>
    <t>Trajadura</t>
  </si>
  <si>
    <t>Trincadeira</t>
  </si>
  <si>
    <t>Trincadeira-Branca</t>
  </si>
  <si>
    <t>Uva-Cão</t>
  </si>
  <si>
    <t>Verdeal</t>
  </si>
  <si>
    <t>Verdelho</t>
  </si>
  <si>
    <t>Vinhão</t>
  </si>
  <si>
    <t>Viognier</t>
  </si>
  <si>
    <t>Viosinho</t>
  </si>
  <si>
    <t>Vital</t>
  </si>
  <si>
    <t>Zinfandel</t>
  </si>
  <si>
    <t>Mistas</t>
  </si>
  <si>
    <t>Arnsburger</t>
  </si>
  <si>
    <t>Complexa</t>
  </si>
  <si>
    <t>Triunfo</t>
  </si>
  <si>
    <t>TintoCão</t>
  </si>
  <si>
    <t>TintoMartins</t>
  </si>
  <si>
    <t>TourigaBrasileira</t>
  </si>
  <si>
    <t>TourigaFrancesa</t>
  </si>
  <si>
    <t>TourigaNacional</t>
  </si>
  <si>
    <t>TrincadeiradasPratas</t>
  </si>
  <si>
    <t>TrincadeiraPreta</t>
  </si>
  <si>
    <t>AntãoVaz</t>
  </si>
  <si>
    <t>ArintodosAçores</t>
  </si>
  <si>
    <t>TamarezdoPico</t>
  </si>
  <si>
    <t>MalvasiaBrancadeSãoJorge</t>
  </si>
  <si>
    <t>MalvasiaCândida</t>
  </si>
  <si>
    <t>MalvasiaCândidaRoxa</t>
  </si>
  <si>
    <t>Código Região tarifação</t>
  </si>
  <si>
    <t>Região tarifação</t>
  </si>
  <si>
    <t>Distrito</t>
  </si>
  <si>
    <t>Concelho</t>
  </si>
  <si>
    <t>D</t>
  </si>
  <si>
    <t>AVEIRO</t>
  </si>
  <si>
    <t>AGUEDA</t>
  </si>
  <si>
    <t>ALBERGARIA-A-VELHA</t>
  </si>
  <si>
    <t>ANADIA</t>
  </si>
  <si>
    <t>AROUCA</t>
  </si>
  <si>
    <t>B</t>
  </si>
  <si>
    <t>CASTELO DE PAIVA</t>
  </si>
  <si>
    <t>ESPINHO</t>
  </si>
  <si>
    <t>ESTARREJA</t>
  </si>
  <si>
    <t>SANTA MARIA DA FEIRA</t>
  </si>
  <si>
    <t>ILHAVO</t>
  </si>
  <si>
    <t>MEALHADA</t>
  </si>
  <si>
    <t>MURTOSA</t>
  </si>
  <si>
    <t>OLIVEIRA DE AZEMEIS</t>
  </si>
  <si>
    <t>OLIVEIRA DO BAIRRO</t>
  </si>
  <si>
    <t>OVAR</t>
  </si>
  <si>
    <t>SAO JOAO DA MADEIRA</t>
  </si>
  <si>
    <t>SEVER DO VOUGA</t>
  </si>
  <si>
    <t>VAGOS</t>
  </si>
  <si>
    <t>VALE DE CAMBRA</t>
  </si>
  <si>
    <t>C</t>
  </si>
  <si>
    <t>BEJA</t>
  </si>
  <si>
    <t>ALJUSTREL</t>
  </si>
  <si>
    <t>ALMODOVAR</t>
  </si>
  <si>
    <t>ALVITO</t>
  </si>
  <si>
    <t>BARRANCOS</t>
  </si>
  <si>
    <t>CASTRO VERDE</t>
  </si>
  <si>
    <t>CUBA</t>
  </si>
  <si>
    <t>FERREIRA DO ALENTEJO</t>
  </si>
  <si>
    <t>MERTOLA</t>
  </si>
  <si>
    <t>MOURA</t>
  </si>
  <si>
    <t>ODEMIRA</t>
  </si>
  <si>
    <t>OURIQUE</t>
  </si>
  <si>
    <t>SERPA</t>
  </si>
  <si>
    <t>VIDIGUEIRA</t>
  </si>
  <si>
    <t>BRAGA</t>
  </si>
  <si>
    <t>AMARES</t>
  </si>
  <si>
    <t>BARCELOS</t>
  </si>
  <si>
    <t>CABECEIRAS DE BASTO</t>
  </si>
  <si>
    <t>CELORICO DE BASTO</t>
  </si>
  <si>
    <t>ESPOSENDE</t>
  </si>
  <si>
    <t>FAFE</t>
  </si>
  <si>
    <t>GUIMARAES</t>
  </si>
  <si>
    <t>POVOA DE LANHOSO</t>
  </si>
  <si>
    <t>TERRAS DE BOURO</t>
  </si>
  <si>
    <t>VIEIRA DO MINHO</t>
  </si>
  <si>
    <t>VILA NOVA DE FAMALICAO</t>
  </si>
  <si>
    <t>VILA VERDE</t>
  </si>
  <si>
    <t>VIZELA</t>
  </si>
  <si>
    <t>BRAGANCA</t>
  </si>
  <si>
    <t>ALFANDEGA DA FE</t>
  </si>
  <si>
    <t>E</t>
  </si>
  <si>
    <t>CARRAZEDA DE ANSIAES</t>
  </si>
  <si>
    <t>FREIXO ESPADA A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</si>
  <si>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</si>
  <si>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</si>
  <si>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</si>
  <si>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</si>
  <si>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</si>
  <si>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</si>
  <si>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</si>
  <si>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</si>
  <si>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CASTELO BRANCO</t>
  </si>
  <si>
    <t>BELMONTE</t>
  </si>
  <si>
    <t>COVILHA</t>
  </si>
  <si>
    <t>FUNDAO</t>
  </si>
  <si>
    <t>IDANHA-A-NOVA</t>
  </si>
  <si>
    <t>OLEIROS</t>
  </si>
  <si>
    <t>PENAMACOR</t>
  </si>
  <si>
    <t>PROENCA-A-NOVA</t>
  </si>
  <si>
    <t>SERTA</t>
  </si>
  <si>
    <t>VILA DE REI</t>
  </si>
  <si>
    <t>VILA VELHA DE RODAO</t>
  </si>
  <si>
    <t>COIMBRA</t>
  </si>
  <si>
    <t>ARGANIL</t>
  </si>
  <si>
    <t>CANTANHEDE</t>
  </si>
  <si>
    <t>CONDEIXA-A-NOVA</t>
  </si>
  <si>
    <t>FIGUEIRA DA FOZ</t>
  </si>
  <si>
    <t>GOIS</t>
  </si>
  <si>
    <t>LOUSA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</si>
  <si>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</si>
  <si>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</si>
  <si>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</si>
  <si>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</si>
  <si>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</si>
  <si>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</si>
  <si>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</si>
  <si>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</si>
  <si>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TABUA</t>
  </si>
  <si>
    <t>VILA NOVA DE POIARES</t>
  </si>
  <si>
    <t>EVORA</t>
  </si>
  <si>
    <t>ALANDROAL</t>
  </si>
  <si>
    <t>ARRAIOLOS</t>
  </si>
  <si>
    <t>BORBA</t>
  </si>
  <si>
    <t>ESTREMOZ</t>
  </si>
  <si>
    <t>MONTEMOR-O-NOVO</t>
  </si>
  <si>
    <t>MORA</t>
  </si>
  <si>
    <t>MOURAO</t>
  </si>
  <si>
    <t>PORTEL</t>
  </si>
  <si>
    <t>REDONDO</t>
  </si>
  <si>
    <t>REGUENGOS DE MONSARAZ</t>
  </si>
  <si>
    <t>VENDAS NOVAS</t>
  </si>
  <si>
    <t>VIANA DO ALENTEJO</t>
  </si>
  <si>
    <t>VILA VICOSA</t>
  </si>
  <si>
    <t>A</t>
  </si>
  <si>
    <t>FARO</t>
  </si>
  <si>
    <t>ALBUFEIRA</t>
  </si>
  <si>
    <t>ALCOUTIM</t>
  </si>
  <si>
    <t>ALJEZUR</t>
  </si>
  <si>
    <t>CASTRO MARIM</t>
  </si>
  <si>
    <t>LAGOA (ALGARVE)</t>
  </si>
  <si>
    <t>LAGOS</t>
  </si>
  <si>
    <t>LOULE</t>
  </si>
  <si>
    <t>MONCHIQUE</t>
  </si>
  <si>
    <t>OLHAO</t>
  </si>
  <si>
    <t>PORTIMAO</t>
  </si>
  <si>
    <t>SAO BRAS DE ALPORTEL</t>
  </si>
  <si>
    <t>SILVES</t>
  </si>
  <si>
    <t>TAVIRA</t>
  </si>
  <si>
    <t>VILA DO BISPO</t>
  </si>
  <si>
    <t>VILA REAL DE SANTO ANTONIO</t>
  </si>
  <si>
    <t>GUARDA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</si>
  <si>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</si>
  <si>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</si>
  <si>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</si>
  <si>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</si>
  <si>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</si>
  <si>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</si>
  <si>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</si>
  <si>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</si>
  <si>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</si>
  <si>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</si>
  <si>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</si>
  <si>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</si>
  <si>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COA</t>
  </si>
  <si>
    <t>LEIRIA</t>
  </si>
  <si>
    <t>ALCOBACA</t>
  </si>
  <si>
    <t>ALVAIAZERE</t>
  </si>
  <si>
    <t>ANSIAO</t>
  </si>
  <si>
    <t>BATALHA</t>
  </si>
  <si>
    <t>BOMBARRAL</t>
  </si>
  <si>
    <t>CALDAS DA RAINHA</t>
  </si>
  <si>
    <t>CASTANHEIRA DE PERA</t>
  </si>
  <si>
    <t>FIGUEIRO DOS VINHOS</t>
  </si>
  <si>
    <t>MARINHA GRANDE</t>
  </si>
  <si>
    <t>NAZARE</t>
  </si>
  <si>
    <t>OBIDOS</t>
  </si>
  <si>
    <t>PEDROGAO GRANDE</t>
  </si>
  <si>
    <t>PENICHE</t>
  </si>
  <si>
    <t>POMBAL</t>
  </si>
  <si>
    <t>PORTO DE MOS</t>
  </si>
  <si>
    <t>LISBOA</t>
  </si>
  <si>
    <t>ALENQUER</t>
  </si>
  <si>
    <t>ARRUDA DOS VINHOS</t>
  </si>
  <si>
    <t>AZAMBUJA</t>
  </si>
  <si>
    <t>CADAVAL</t>
  </si>
  <si>
    <t>CASCAIS</t>
  </si>
  <si>
    <t>LOURES</t>
  </si>
  <si>
    <t>LOURINHA</t>
  </si>
  <si>
    <t>MAFRA</t>
  </si>
  <si>
    <t>OEIRAS</t>
  </si>
  <si>
    <t>SINTRA</t>
  </si>
  <si>
    <t>SOBRAL DE MONTE AGRACO</t>
  </si>
  <si>
    <t>TORRES VEDRAS</t>
  </si>
  <si>
    <t>VILA FRANCA DE XIRA</t>
  </si>
  <si>
    <t>AMADORA</t>
  </si>
  <si>
    <t>ODIVELAS</t>
  </si>
  <si>
    <t>PORTALEGRE</t>
  </si>
  <si>
    <t>ALTER DO CHAO</t>
  </si>
  <si>
    <t>ARRONCHES</t>
  </si>
  <si>
    <t>AVIS</t>
  </si>
  <si>
    <t>CAMPO MAIOR</t>
  </si>
  <si>
    <t>CASTELO DE VIDE</t>
  </si>
  <si>
    <t>CRATO</t>
  </si>
  <si>
    <t>ELVAS</t>
  </si>
  <si>
    <t>FRONTEIRA</t>
  </si>
  <si>
    <t>GAVIAO</t>
  </si>
  <si>
    <t>MARVAO</t>
  </si>
  <si>
    <t>MONFORTE</t>
  </si>
  <si>
    <t>NISA</t>
  </si>
  <si>
    <t>PONTE DE SOR</t>
  </si>
  <si>
    <t>SOUSEL</t>
  </si>
  <si>
    <t>PORTO</t>
  </si>
  <si>
    <t>AMARANTE</t>
  </si>
  <si>
    <t>BAIAO</t>
  </si>
  <si>
    <t>FELGUEIRAS</t>
  </si>
  <si>
    <t>GONDOMAR</t>
  </si>
  <si>
    <t>LOUSADA</t>
  </si>
  <si>
    <t>MAIA</t>
  </si>
  <si>
    <t>MARCO DE CANAVESES</t>
  </si>
  <si>
    <t>MATOSINHOS</t>
  </si>
  <si>
    <t>PACOS DE FERREIRA</t>
  </si>
  <si>
    <t>PAREDES</t>
  </si>
  <si>
    <t>PENAFIEL</t>
  </si>
  <si>
    <t>POVOA DE VARZIM</t>
  </si>
  <si>
    <t>SANTO TIRSO</t>
  </si>
  <si>
    <t>VALONGO</t>
  </si>
  <si>
    <t>VILA DO CONDE</t>
  </si>
  <si>
    <t>VILA NOVA DE GAIA</t>
  </si>
  <si>
    <t>TROFA</t>
  </si>
  <si>
    <t>SANTAREM</t>
  </si>
  <si>
    <t>ABRANTES</t>
  </si>
  <si>
    <t>ALCANENA</t>
  </si>
  <si>
    <t>ALMEIRIM</t>
  </si>
  <si>
    <t>ALPIARCA</t>
  </si>
  <si>
    <t>BENAVENTE</t>
  </si>
  <si>
    <t>CARTAXO</t>
  </si>
  <si>
    <t>CHAMUSCA</t>
  </si>
  <si>
    <t>CONSTANCIA</t>
  </si>
  <si>
    <t>CORUCHE</t>
  </si>
  <si>
    <t>ENTRONCAMENTO</t>
  </si>
  <si>
    <t>FERREIRA DO ZEZERE</t>
  </si>
  <si>
    <t>GOLEGA</t>
  </si>
  <si>
    <t>MACAO</t>
  </si>
  <si>
    <t>RIO MAIOR</t>
  </si>
  <si>
    <t>SALVATERRA DE MAGOS</t>
  </si>
  <si>
    <t>SARDOAL</t>
  </si>
  <si>
    <t>TOMAR</t>
  </si>
  <si>
    <t>TORRES NOVAS</t>
  </si>
  <si>
    <t>VILA NOVA DA BARQUINHA</t>
  </si>
  <si>
    <t>OUREM</t>
  </si>
  <si>
    <t>SETUBAL</t>
  </si>
  <si>
    <t>ALCACER DO SAL</t>
  </si>
  <si>
    <t>ALCOCHETE</t>
  </si>
  <si>
    <t>ALMADA</t>
  </si>
  <si>
    <t>BARREIRO</t>
  </si>
  <si>
    <t>GRANDOLA</t>
  </si>
  <si>
    <t>MOITA</t>
  </si>
  <si>
    <t>MONTIJO</t>
  </si>
  <si>
    <t>PALMELA</t>
  </si>
  <si>
    <t>SANTIAGO DO CACEM</t>
  </si>
  <si>
    <t>SEIXAL</t>
  </si>
  <si>
    <t>SESIMBRA</t>
  </si>
  <si>
    <t>SINES</t>
  </si>
  <si>
    <t>VIANA DO CASTELO</t>
  </si>
  <si>
    <t>ARCOS DE VALDEVEZ</t>
  </si>
  <si>
    <t>CAMINHA</t>
  </si>
  <si>
    <t>MELGACO</t>
  </si>
  <si>
    <t>MONCAO</t>
  </si>
  <si>
    <t>PAREDES DE COURA</t>
  </si>
  <si>
    <t>PONTE DA BARCA</t>
  </si>
  <si>
    <t>PONTE DE LIMA</t>
  </si>
  <si>
    <t>VALENCA</t>
  </si>
  <si>
    <t>VILA NOVA DE CERVEIRA</t>
  </si>
  <si>
    <t>VILA REAL</t>
  </si>
  <si>
    <t>ALIJO</t>
  </si>
  <si>
    <t>BOTICAS</t>
  </si>
  <si>
    <t>CHAVES</t>
  </si>
  <si>
    <t>MESAO FRIO</t>
  </si>
  <si>
    <t>MONDIM DE BASTO</t>
  </si>
  <si>
    <t>MONTALEGRE</t>
  </si>
  <si>
    <t>MURCA</t>
  </si>
  <si>
    <t>PESO DA REGUA</t>
  </si>
  <si>
    <t>RIBEIRA DE PENA</t>
  </si>
  <si>
    <t>SABROSA</t>
  </si>
  <si>
    <t>SANTA MARTA DE PENAGUIAO</t>
  </si>
  <si>
    <t>VALPACOS</t>
  </si>
  <si>
    <t>VILA POUCA DE AGUIAR</t>
  </si>
  <si>
    <t>VISEU</t>
  </si>
  <si>
    <t>ARMAMAR</t>
  </si>
  <si>
    <t>CARREGAL DO SAL</t>
  </si>
  <si>
    <t>CASTRO DAIRE</t>
  </si>
  <si>
    <t>CINFAES</t>
  </si>
  <si>
    <t>LAMEGO</t>
  </si>
  <si>
    <t>MANGUALDE</t>
  </si>
  <si>
    <t>MOIMENTA DA BEIRA</t>
  </si>
  <si>
    <t>MORTAGUA</t>
  </si>
  <si>
    <t>NELAS</t>
  </si>
  <si>
    <t>OLIVEIRA DE FRADES</t>
  </si>
  <si>
    <t>PENALVA DO CASTELO</t>
  </si>
  <si>
    <t>PENEDONO</t>
  </si>
  <si>
    <t>RESENDE</t>
  </si>
  <si>
    <t>SANTA COMBA DAO</t>
  </si>
  <si>
    <t>SAO JOAO DA PESQUEIRA</t>
  </si>
  <si>
    <t>SAO PEDRO DO SUL</t>
  </si>
  <si>
    <t>SATAO</t>
  </si>
  <si>
    <t>SERNANCELHE</t>
  </si>
  <si>
    <t>TABUACO</t>
  </si>
  <si>
    <t>TAROUCA</t>
  </si>
  <si>
    <t>TONDELA</t>
  </si>
  <si>
    <t>VILA NOVA DE PAIVA</t>
  </si>
  <si>
    <t>VOUZELA</t>
  </si>
  <si>
    <t>Key</t>
  </si>
  <si>
    <t>A pagar pelo Tomador</t>
  </si>
  <si>
    <t>Isento</t>
  </si>
  <si>
    <t>Não Isento</t>
  </si>
  <si>
    <t>Seguro Víticola de Colheitas</t>
  </si>
  <si>
    <t>nifTomador</t>
  </si>
  <si>
    <t>Campanha</t>
  </si>
  <si>
    <t>codSeguradora</t>
  </si>
  <si>
    <t>tipoApolice</t>
  </si>
  <si>
    <t>codDistrito</t>
  </si>
  <si>
    <t>codConcelho</t>
  </si>
  <si>
    <t>nifAderente</t>
  </si>
  <si>
    <t>numVerba</t>
  </si>
  <si>
    <t>producaoSegura</t>
  </si>
  <si>
    <t>precoSeguro</t>
  </si>
  <si>
    <t>adesaoFundoCalamid</t>
  </si>
  <si>
    <t>numParcela</t>
  </si>
  <si>
    <t>areaSegura</t>
  </si>
  <si>
    <t>variedade</t>
  </si>
  <si>
    <t>Row Labels</t>
  </si>
  <si>
    <t>Grand Total</t>
  </si>
  <si>
    <t>Sum of areaSegura</t>
  </si>
  <si>
    <t xml:space="preserve"> Nº Pedido</t>
  </si>
  <si>
    <t>Data do Pedido</t>
  </si>
  <si>
    <t>NIF Tomador</t>
  </si>
  <si>
    <t>NIFAP Tomador</t>
  </si>
  <si>
    <t>NIF Associado</t>
  </si>
  <si>
    <t>NIFAP Associado</t>
  </si>
  <si>
    <t>Nome Associado</t>
  </si>
  <si>
    <t>IB</t>
  </si>
  <si>
    <t>Código Distrito Parcela</t>
  </si>
  <si>
    <t>Código Concelho Parcela</t>
  </si>
  <si>
    <t>Descrição Concelho Parcela</t>
  </si>
  <si>
    <t>Nº da Parcela SIvv</t>
  </si>
  <si>
    <t>Área da Parcela SIvv (ha)</t>
  </si>
  <si>
    <t>% de Exploração SIvv</t>
  </si>
  <si>
    <t>Nº da Parcela iSIP</t>
  </si>
  <si>
    <t>Área da Parcela iSIP (ha)</t>
  </si>
  <si>
    <t>Nº. da Sub-Parcela iSIP</t>
  </si>
  <si>
    <t>Área da Sup-Parcela iSIP (ha)</t>
  </si>
  <si>
    <t>Ocupação solo iSIP</t>
  </si>
  <si>
    <t>numCand</t>
  </si>
  <si>
    <t>anocam</t>
  </si>
  <si>
    <t>dtInicio</t>
  </si>
  <si>
    <t>dtFim</t>
  </si>
  <si>
    <t>tipoSeguro</t>
  </si>
  <si>
    <t>numSeguradInterv</t>
  </si>
  <si>
    <t>Líder</t>
  </si>
  <si>
    <t>codCoSeguradora</t>
  </si>
  <si>
    <t>perIntervencao</t>
  </si>
  <si>
    <t>pmi</t>
  </si>
  <si>
    <t>riscoCoberto</t>
  </si>
  <si>
    <t>detRiscoCoberto</t>
  </si>
  <si>
    <t>preComercial</t>
  </si>
  <si>
    <t>preElegivel</t>
  </si>
  <si>
    <t>conSipac</t>
  </si>
  <si>
    <t>bonificacaoApolice</t>
  </si>
  <si>
    <t>contCompoSinisApo</t>
  </si>
  <si>
    <t>Premio C.</t>
  </si>
  <si>
    <t>NifAderente</t>
  </si>
  <si>
    <t>Teste Completude</t>
  </si>
  <si>
    <t>Observações</t>
  </si>
  <si>
    <t>50341439515868</t>
  </si>
  <si>
    <t>50341439615868</t>
  </si>
  <si>
    <t>50341439715868</t>
  </si>
  <si>
    <t>503414398158160</t>
  </si>
  <si>
    <t>503414399158272</t>
  </si>
  <si>
    <t xml:space="preserve">SEGURO </t>
  </si>
  <si>
    <t>SINISTRO</t>
  </si>
  <si>
    <t>Data do Sinistro</t>
  </si>
  <si>
    <t>Causa</t>
  </si>
  <si>
    <t>Dados do Tomador de Seguro</t>
  </si>
  <si>
    <t>Dados do Segurado</t>
  </si>
  <si>
    <t>Nome</t>
  </si>
  <si>
    <t>E-mail</t>
  </si>
  <si>
    <t>Tlf.</t>
  </si>
  <si>
    <t>DADOS SELECIONADOS A PARTIR DO FICHEIRO DE COLOCAÇÕES</t>
  </si>
  <si>
    <t>Mapa de Participação de Sinistro</t>
  </si>
  <si>
    <t>INFORMAÇÕES ADICIONAIS</t>
  </si>
  <si>
    <t>Prejuízo (%)</t>
  </si>
  <si>
    <t>Observações Sinistro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</si>
</sst>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0"/>
    <numFmt numFmtId="165" formatCode="000"/>
    <numFmt numFmtId="166" formatCode="d/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lober"/>
      <family val="3"/>
    </font>
    <font>
      <sz val="11"/>
      <color theme="1"/>
      <name val="Glober"/>
      <family val="3"/>
    </font>
    <font>
      <sz val="11"/>
      <color theme="0"/>
      <name val="Glober"/>
      <family val="3"/>
    </font>
    <font>
      <sz val="10"/>
      <color theme="0"/>
      <name val="Glober"/>
      <family val="3"/>
    </font>
    <font>
      <sz val="8"/>
      <color theme="1"/>
      <name val="Glober"/>
      <family val="3"/>
    </font>
    <font>
      <b/>
      <sz val="11"/>
      <color theme="1"/>
      <name val="Glober"/>
      <family val="3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9"/>
      <color theme="1"/>
      <name val="Glober"/>
      <family val="3"/>
    </font>
    <font>
      <b/>
      <sz val="11"/>
      <color theme="0"/>
      <name val="Glober"/>
      <family val="3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 style="medium">
        <color auto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ashed">
        <color theme="1"/>
      </left>
      <right style="thick">
        <color theme="1"/>
      </right>
      <top style="dashed">
        <color theme="1"/>
      </top>
      <bottom style="dashed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thin">
        <color theme="0"/>
      </left>
      <right style="thick">
        <color theme="1"/>
      </right>
      <top style="medium">
        <color auto="1"/>
      </top>
      <bottom style="dashed">
        <color theme="1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dashed">
        <color theme="1"/>
      </bottom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72">
    <xf numFmtId="0" fontId="0" fillId="0" borderId="0" xfId="0"/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44" fontId="6" fillId="0" borderId="12" xfId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0" fontId="6" fillId="0" borderId="15" xfId="0" applyFont="1" applyBorder="1" applyProtection="1">
      <protection locked="0"/>
    </xf>
    <xf numFmtId="0" fontId="3" fillId="0" borderId="0" xfId="0" applyFont="1" applyProtection="1">
      <protection hidden="1"/>
    </xf>
    <xf numFmtId="0" fontId="5" fillId="3" borderId="9" xfId="0" applyFont="1" applyFill="1" applyBorder="1" applyAlignment="1" applyProtection="1">
      <alignment textRotation="90"/>
      <protection hidden="1"/>
    </xf>
    <xf numFmtId="0" fontId="5" fillId="3" borderId="10" xfId="0" applyFont="1" applyFill="1" applyBorder="1" applyAlignment="1" applyProtection="1">
      <alignment textRotation="90"/>
      <protection hidden="1"/>
    </xf>
    <xf numFmtId="0" fontId="6" fillId="4" borderId="16" xfId="0" applyFont="1" applyFill="1" applyBorder="1" applyAlignment="1" applyProtection="1">
      <alignment horizontal="center"/>
      <protection hidden="1"/>
    </xf>
    <xf numFmtId="44" fontId="6" fillId="4" borderId="16" xfId="0" applyNumberFormat="1" applyFont="1" applyFill="1" applyBorder="1" applyProtection="1">
      <protection hidden="1"/>
    </xf>
    <xf numFmtId="44" fontId="6" fillId="4" borderId="14" xfId="0" applyNumberFormat="1" applyFont="1" applyFill="1" applyBorder="1" applyProtection="1">
      <protection hidden="1"/>
    </xf>
    <xf numFmtId="0" fontId="5" fillId="3" borderId="17" xfId="0" applyFont="1" applyFill="1" applyBorder="1" applyAlignment="1" applyProtection="1">
      <alignment textRotation="90"/>
      <protection hidden="1"/>
    </xf>
    <xf numFmtId="0" fontId="5" fillId="2" borderId="9" xfId="0" applyFont="1" applyFill="1" applyBorder="1" applyAlignment="1" applyProtection="1">
      <alignment textRotation="90"/>
      <protection hidden="1"/>
    </xf>
    <xf numFmtId="0" fontId="5" fillId="2" borderId="10" xfId="0" applyFont="1" applyFill="1" applyBorder="1" applyAlignment="1" applyProtection="1">
      <alignment textRotation="90"/>
      <protection hidden="1"/>
    </xf>
    <xf numFmtId="0" fontId="5" fillId="5" borderId="10" xfId="0" applyFont="1" applyFill="1" applyBorder="1" applyAlignment="1" applyProtection="1">
      <alignment textRotation="90"/>
      <protection hidden="1"/>
    </xf>
    <xf numFmtId="0" fontId="2" fillId="0" borderId="0" xfId="0" applyFont="1" applyAlignment="1" applyProtection="1">
      <alignment vertical="center"/>
      <protection hidden="1"/>
    </xf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7" borderId="0" xfId="0" applyFill="1"/>
    <xf numFmtId="14" fontId="0" fillId="0" borderId="0" xfId="0" applyNumberFormat="1"/>
    <xf numFmtId="4" fontId="0" fillId="0" borderId="0" xfId="0" applyNumberFormat="1"/>
    <xf numFmtId="0" fontId="8" fillId="0" borderId="0" xfId="0" applyFont="1" applyFill="1"/>
    <xf numFmtId="4" fontId="3" fillId="0" borderId="0" xfId="0" applyNumberFormat="1" applyFont="1" applyProtection="1">
      <protection hidden="1"/>
    </xf>
    <xf numFmtId="10" fontId="9" fillId="0" borderId="0" xfId="0" applyNumberFormat="1" applyFont="1" applyFill="1"/>
    <xf numFmtId="0" fontId="5" fillId="3" borderId="18" xfId="0" applyFont="1" applyFill="1" applyBorder="1" applyAlignment="1" applyProtection="1">
      <alignment textRotation="90"/>
      <protection hidden="1"/>
    </xf>
    <xf numFmtId="0" fontId="3" fillId="0" borderId="19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0" fillId="0" borderId="0" xfId="0" quotePrefix="1"/>
    <xf numFmtId="0" fontId="6" fillId="0" borderId="12" xfId="0" applyNumberFormat="1" applyFont="1" applyBorder="1" applyProtection="1">
      <protection locked="0"/>
    </xf>
    <xf numFmtId="0" fontId="3" fillId="0" borderId="7" xfId="0" applyNumberFormat="1" applyFont="1" applyBorder="1" applyProtection="1">
      <protection locked="0"/>
    </xf>
    <xf numFmtId="2" fontId="11" fillId="0" borderId="19" xfId="0" applyNumberFormat="1" applyFont="1" applyBorder="1" applyAlignment="1" applyProtection="1">
      <alignment horizontal="right"/>
      <protection hidden="1"/>
    </xf>
    <xf numFmtId="0" fontId="7" fillId="6" borderId="0" xfId="0" applyFont="1" applyFill="1" applyProtection="1"/>
    <xf numFmtId="0" fontId="3" fillId="6" borderId="0" xfId="0" applyFont="1" applyFill="1" applyProtection="1"/>
    <xf numFmtId="0" fontId="4" fillId="2" borderId="3" xfId="0" applyFont="1" applyFill="1" applyBorder="1" applyProtection="1"/>
    <xf numFmtId="0" fontId="4" fillId="2" borderId="0" xfId="0" applyFont="1" applyFill="1" applyBorder="1" applyProtection="1"/>
    <xf numFmtId="49" fontId="3" fillId="8" borderId="5" xfId="0" applyNumberFormat="1" applyFont="1" applyFill="1" applyBorder="1" applyProtection="1">
      <protection locked="0"/>
    </xf>
    <xf numFmtId="0" fontId="6" fillId="6" borderId="0" xfId="0" applyFont="1" applyFill="1" applyProtection="1"/>
    <xf numFmtId="0" fontId="4" fillId="2" borderId="1" xfId="0" applyFont="1" applyFill="1" applyBorder="1" applyProtection="1"/>
    <xf numFmtId="0" fontId="3" fillId="8" borderId="2" xfId="0" applyFont="1" applyFill="1" applyBorder="1" applyProtection="1"/>
    <xf numFmtId="0" fontId="4" fillId="2" borderId="4" xfId="0" applyFont="1" applyFill="1" applyBorder="1" applyProtection="1"/>
    <xf numFmtId="0" fontId="3" fillId="8" borderId="5" xfId="0" applyFont="1" applyFill="1" applyBorder="1" applyProtection="1"/>
    <xf numFmtId="4" fontId="3" fillId="8" borderId="5" xfId="0" quotePrefix="1" applyNumberFormat="1" applyFont="1" applyFill="1" applyBorder="1" applyProtection="1">
      <protection locked="0"/>
    </xf>
    <xf numFmtId="0" fontId="12" fillId="2" borderId="3" xfId="0" applyFont="1" applyFill="1" applyBorder="1" applyProtection="1"/>
    <xf numFmtId="0" fontId="4" fillId="9" borderId="20" xfId="0" applyNumberFormat="1" applyFont="1" applyFill="1" applyBorder="1" applyAlignment="1" applyProtection="1"/>
    <xf numFmtId="0" fontId="12" fillId="9" borderId="3" xfId="0" applyFont="1" applyFill="1" applyBorder="1" applyProtection="1"/>
    <xf numFmtId="44" fontId="6" fillId="6" borderId="16" xfId="0" applyNumberFormat="1" applyFont="1" applyFill="1" applyBorder="1" applyProtection="1">
      <protection hidden="1"/>
    </xf>
    <xf numFmtId="164" fontId="6" fillId="0" borderId="12" xfId="0" applyNumberFormat="1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3" fillId="8" borderId="21" xfId="0" applyFont="1" applyFill="1" applyBorder="1" applyProtection="1">
      <protection locked="0"/>
    </xf>
    <xf numFmtId="0" fontId="3" fillId="8" borderId="23" xfId="0" applyFont="1" applyFill="1" applyBorder="1" applyProtection="1">
      <protection locked="0"/>
    </xf>
    <xf numFmtId="0" fontId="3" fillId="6" borderId="0" xfId="0" applyFont="1" applyFill="1" applyBorder="1" applyProtection="1"/>
    <xf numFmtId="0" fontId="3" fillId="6" borderId="19" xfId="0" applyFont="1" applyFill="1" applyBorder="1" applyProtection="1"/>
    <xf numFmtId="4" fontId="3" fillId="8" borderId="21" xfId="0" applyNumberFormat="1" applyFont="1" applyFill="1" applyBorder="1" applyProtection="1">
      <protection locked="0"/>
    </xf>
    <xf numFmtId="0" fontId="7" fillId="6" borderId="0" xfId="0" applyFont="1" applyFill="1" applyBorder="1" applyProtection="1"/>
    <xf numFmtId="49" fontId="3" fillId="8" borderId="25" xfId="0" applyNumberFormat="1" applyFont="1" applyFill="1" applyBorder="1" applyProtection="1">
      <protection locked="0"/>
    </xf>
    <xf numFmtId="49" fontId="3" fillId="8" borderId="26" xfId="0" applyNumberFormat="1" applyFont="1" applyFill="1" applyBorder="1" applyProtection="1">
      <protection locked="0"/>
    </xf>
    <xf numFmtId="0" fontId="4" fillId="2" borderId="7" xfId="0" applyFont="1" applyFill="1" applyBorder="1" applyProtection="1"/>
    <xf numFmtId="4" fontId="3" fillId="8" borderId="27" xfId="0" quotePrefix="1" applyNumberFormat="1" applyFont="1" applyFill="1" applyBorder="1" applyProtection="1">
      <protection locked="0"/>
    </xf>
    <xf numFmtId="166" fontId="3" fillId="8" borderId="2" xfId="0" applyNumberFormat="1" applyFont="1" applyFill="1" applyBorder="1" applyAlignment="1" applyProtection="1">
      <alignment horizontal="center"/>
      <protection locked="0"/>
    </xf>
    <xf numFmtId="166" fontId="3" fillId="8" borderId="22" xfId="0" applyNumberFormat="1" applyFont="1" applyFill="1" applyBorder="1" applyAlignment="1" applyProtection="1">
      <alignment horizontal="center"/>
      <protection locked="0"/>
    </xf>
    <xf numFmtId="10" fontId="3" fillId="8" borderId="5" xfId="2" applyNumberFormat="1" applyFont="1" applyFill="1" applyBorder="1" applyAlignment="1" applyProtection="1">
      <alignment horizontal="center"/>
      <protection locked="0"/>
    </xf>
    <xf numFmtId="10" fontId="3" fillId="8" borderId="24" xfId="2" applyNumberFormat="1" applyFont="1" applyFill="1" applyBorder="1" applyAlignment="1" applyProtection="1">
      <alignment horizontal="center"/>
      <protection locked="0"/>
    </xf>
    <xf numFmtId="49" fontId="3" fillId="8" borderId="27" xfId="0" applyNumberFormat="1" applyFont="1" applyFill="1" applyBorder="1" applyAlignment="1" applyProtection="1">
      <alignment horizontal="center"/>
      <protection locked="0"/>
    </xf>
    <xf numFmtId="49" fontId="3" fillId="8" borderId="28" xfId="0" applyNumberFormat="1" applyFont="1" applyFill="1" applyBorder="1" applyAlignment="1" applyProtection="1">
      <alignment horizontal="center"/>
      <protection locked="0"/>
    </xf>
  </cellXfs>
  <cellStyles count="5">
    <cellStyle name="Moeda" xfId="1" builtinId="4"/>
    <cellStyle name="Moeda 2" xfId="3"/>
    <cellStyle name="Normal" xfId="0" builtinId="0"/>
    <cellStyle name="Normal 2" xfId="4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562725</xdr:colOff>
      <xdr:row>0</xdr:row>
      <xdr:rowOff>242932</xdr:rowOff>
    </xdr:from>
    <xdr:to>
      <xdr:col>16</xdr:col>
      <xdr:colOff>966789</xdr:colOff>
      <xdr:row>3</xdr:row>
      <xdr:rowOff>100011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942F2EA-887B-49D6-BB01-851A879F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3625" y="242932"/>
          <a:ext cx="3218702" cy="1362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ampanha%202021\Templates\FicheiroColocacoes_v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coes"/>
      <sheetName val="Instruções"/>
      <sheetName val="Culturas"/>
      <sheetName val="Variedades"/>
      <sheetName val="Outras tabelas"/>
    </sheetNames>
    <sheetDataSet>
      <sheetData sheetId="0"/>
      <sheetData sheetId="1"/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ónio Lobo" refreshedDate="44291.530287731483" createdVersion="6" refreshedVersion="6" minRefreshableVersion="3" recordCount="1076">
  <cacheSource type="worksheet">
    <worksheetSource ref="A1:O1077" sheet="Candidatura_Tomador"/>
  </cacheSource>
  <cacheFields count="15">
    <cacheField name="nifTomador" numFmtId="0">
      <sharedItems/>
    </cacheField>
    <cacheField name="Campanha" numFmtId="0">
      <sharedItems containsMixedTypes="1" containsNumber="1" containsInteger="1" minValue="2021" maxValue="2021"/>
    </cacheField>
    <cacheField name="codSeguradora" numFmtId="0">
      <sharedItems containsMixedTypes="1" containsNumber="1" containsInteger="1" minValue="5017" maxValue="5017"/>
    </cacheField>
    <cacheField name="tipoApolice" numFmtId="0">
      <sharedItems containsMixedTypes="1" containsNumber="1" containsInteger="1" minValue="1" maxValue="1"/>
    </cacheField>
    <cacheField name="codDistrito" numFmtId="0">
      <sharedItems containsMixedTypes="1" containsNumber="1" containsInteger="1" minValue="15" maxValue="15"/>
    </cacheField>
    <cacheField name="codConcelho" numFmtId="0">
      <sharedItems containsMixedTypes="1" containsNumber="1" containsInteger="1" minValue="8" maxValue="8"/>
    </cacheField>
    <cacheField name="nifAderente" numFmtId="0">
      <sharedItems/>
    </cacheField>
    <cacheField name="numVerba" numFmtId="0">
      <sharedItems/>
    </cacheField>
    <cacheField name="producaoSegura" numFmtId="0">
      <sharedItems containsMixedTypes="1" containsNumber="1" minValue="6799" maxValue="72800"/>
    </cacheField>
    <cacheField name="precoSeguro" numFmtId="0">
      <sharedItems containsMixedTypes="1" containsNumber="1" minValue="0.35" maxValue="0.35"/>
    </cacheField>
    <cacheField name="adesaoFundoCalamid" numFmtId="0">
      <sharedItems/>
    </cacheField>
    <cacheField name="numParcela" numFmtId="0">
      <sharedItems/>
    </cacheField>
    <cacheField name="areaSegura" numFmtId="0">
      <sharedItems containsMixedTypes="1" containsNumber="1" minValue="0.52300000000000002" maxValue="5.6"/>
    </cacheField>
    <cacheField name="variedade" numFmtId="165">
      <sharedItems containsMixedTypes="1" containsNumber="1" containsInteger="1" minValue="68" maxValue="272"/>
    </cacheField>
    <cacheField name="Key" numFmtId="0">
      <sharedItems count="33">
        <s v="50341439515868"/>
        <s v="50341439615868"/>
        <s v="50341439715868"/>
        <s v="503414398158160"/>
        <s v="503414399158272"/>
        <s v=""/>
        <s v="'50514076415872" u="1"/>
        <s v="'50514076415568" u="1"/>
        <s v="5109647881332" u="1"/>
        <s v="'1899873591586" u="1"/>
        <s v="'50514076415868" u="1"/>
        <s v="'50514076415873" u="1"/>
        <s v="'1378986811586" u="1"/>
        <s v="16987315315868" u="1"/>
        <s v="51096478813106" u="1"/>
        <s v="5109647881338" u="1"/>
        <s v="'50514076415570" u="1"/>
        <s v="'50514076415668" u="1"/>
        <s v="'50514076415874" u="1"/>
        <s v="5109647881372" u="1"/>
        <s v="'50514076415870" u="1"/>
        <e v="#N/A" u="1"/>
        <s v="'50514076415571" u="1"/>
        <s v="'18998735915868" u="1"/>
        <s v="'50514076415871" u="1"/>
        <s v="'137898681158106" u="1"/>
        <s v="51096478813256" u="1"/>
        <s v="'50514076415768" u="1"/>
        <s v="'13789868115868" u="1"/>
        <s v="'189987359158106" u="1"/>
        <s v="5109647881373" u="1"/>
        <s v="'189987359158219" u="1"/>
        <s v="'50514076415825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6">
  <r>
    <s v="503414395"/>
    <n v="2021"/>
    <n v="5017"/>
    <n v="1"/>
    <n v="15"/>
    <n v="8"/>
    <s v="503414395"/>
    <e v="#N/A"/>
    <n v="72800"/>
    <n v="0.35"/>
    <s v="N"/>
    <s v="'150113181851"/>
    <n v="5.6"/>
    <n v="68"/>
    <x v="0"/>
  </r>
  <r>
    <s v="503414395"/>
    <n v="2021"/>
    <n v="5017"/>
    <n v="1"/>
    <n v="15"/>
    <n v="8"/>
    <s v="503414396"/>
    <e v="#N/A"/>
    <n v="31796.7"/>
    <n v="0.35"/>
    <s v="N"/>
    <s v="'150415181754"/>
    <n v="2.4459"/>
    <n v="68"/>
    <x v="1"/>
  </r>
  <r>
    <s v="503414395"/>
    <n v="2021"/>
    <n v="5017"/>
    <n v="1"/>
    <n v="15"/>
    <n v="8"/>
    <s v="503414397"/>
    <e v="#N/A"/>
    <n v="13114.4"/>
    <n v="0.35"/>
    <s v="N"/>
    <s v="'150771181331"/>
    <n v="1.0087999999999999"/>
    <n v="68"/>
    <x v="2"/>
  </r>
  <r>
    <s v="503414395"/>
    <n v="2021"/>
    <n v="5017"/>
    <n v="1"/>
    <n v="15"/>
    <n v="8"/>
    <s v="503414398"/>
    <e v="#N/A"/>
    <n v="6799"/>
    <n v="0.35"/>
    <s v="N"/>
    <s v="'150907181341"/>
    <n v="0.52300000000000002"/>
    <n v="160"/>
    <x v="3"/>
  </r>
  <r>
    <s v="503414395"/>
    <n v="2021"/>
    <n v="5017"/>
    <n v="1"/>
    <n v="15"/>
    <n v="8"/>
    <s v="503414399"/>
    <e v="#N/A"/>
    <n v="12009.4"/>
    <n v="0.35"/>
    <s v="N"/>
    <s v="'150913181433"/>
    <n v="0.92379999999999995"/>
    <n v="272"/>
    <x v="4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  <r>
    <s v=""/>
    <s v=""/>
    <s v=""/>
    <s v=""/>
    <s v=""/>
    <s v=""/>
    <s v=""/>
    <s v=""/>
    <s v=""/>
    <s v=""/>
    <s v=""/>
    <s v=""/>
    <s v=""/>
    <s v="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multipleItemSelectionAllowed="1" showAll="0" sortType="ascending">
      <items count="34">
        <item h="1" x="5"/>
        <item m="1" x="25"/>
        <item m="1" x="12"/>
        <item m="1" x="28"/>
        <item m="1" x="13"/>
        <item m="1" x="29"/>
        <item m="1" x="31"/>
        <item m="1" x="9"/>
        <item m="1" x="23"/>
        <item x="0"/>
        <item x="1"/>
        <item x="2"/>
        <item x="3"/>
        <item x="4"/>
        <item m="1" x="7"/>
        <item m="1" x="16"/>
        <item m="1" x="22"/>
        <item m="1" x="17"/>
        <item m="1" x="27"/>
        <item m="1" x="32"/>
        <item m="1" x="10"/>
        <item m="1" x="20"/>
        <item m="1" x="24"/>
        <item m="1" x="6"/>
        <item m="1" x="11"/>
        <item m="1" x="18"/>
        <item m="1" x="14"/>
        <item m="1" x="26"/>
        <item m="1" x="8"/>
        <item m="1" x="15"/>
        <item m="1" x="19"/>
        <item m="1" x="30"/>
        <item m="1" x="21"/>
        <item t="default"/>
      </items>
    </pivotField>
  </pivotFields>
  <rowFields count="1">
    <field x="14"/>
  </rowFields>
  <rowItems count="6"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areaSegura" fld="12" baseField="14" baseItem="4">
      <extLst>
        <ext xmlns:x14="http://schemas.microsoft.com/office/spreadsheetml/2009/9/main" uri="{E15A36E0-9728-4e99-A89B-3F7291B0FE68}">
          <x14:dataField pivotShowAs="rankAscending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12"/>
  <sheetViews>
    <sheetView showGridLines="0" tabSelected="1" zoomScale="112" zoomScaleNormal="112" workbookViewId="0">
      <selection activeCell="D11" sqref="D11"/>
    </sheetView>
  </sheetViews>
  <sheetFormatPr defaultColWidth="9" defaultRowHeight="19.5" x14ac:dyDescent="0.45"/>
  <cols>
    <col min="1" max="1" width="9.85546875" style="11" customWidth="1"/>
    <col min="2" max="2" width="36.28515625" style="11" customWidth="1"/>
    <col min="3" max="3" width="11.85546875" style="11" customWidth="1"/>
    <col min="4" max="4" width="12.5703125" style="11" customWidth="1"/>
    <col min="5" max="5" width="13.85546875" style="11" customWidth="1"/>
    <col min="6" max="6" width="17.5703125" style="11" customWidth="1"/>
    <col min="7" max="7" width="11.28515625" style="11" customWidth="1"/>
    <col min="8" max="8" width="9" style="11"/>
    <col min="9" max="9" width="11.140625" style="11" customWidth="1"/>
    <col min="10" max="10" width="10.85546875" style="11" customWidth="1"/>
    <col min="11" max="11" width="9.5703125" style="11" bestFit="1" customWidth="1"/>
    <col min="12" max="12" width="12" style="11" bestFit="1" customWidth="1"/>
    <col min="13" max="13" width="9" style="11"/>
    <col min="14" max="14" width="11.28515625" style="11" customWidth="1"/>
    <col min="15" max="15" width="9" style="11"/>
    <col min="16" max="16" width="9.85546875" style="11" bestFit="1" customWidth="1"/>
    <col min="17" max="17" width="14.5703125" style="11" bestFit="1" customWidth="1"/>
    <col min="18" max="18" width="17" style="11" customWidth="1"/>
    <col min="19" max="19" width="19.42578125" style="11" customWidth="1"/>
    <col min="20" max="16384" width="9" style="11"/>
  </cols>
  <sheetData>
    <row r="1" spans="1:19" ht="75.400000000000006" customHeight="1" x14ac:dyDescent="0.45">
      <c r="A1" s="21" t="s">
        <v>673</v>
      </c>
      <c r="H1" s="40"/>
    </row>
    <row r="2" spans="1:19" ht="24.4" customHeight="1" thickBot="1" x14ac:dyDescent="0.5">
      <c r="A2" s="39" t="s">
        <v>667</v>
      </c>
      <c r="B2" s="44"/>
      <c r="C2" s="39" t="s">
        <v>668</v>
      </c>
      <c r="D2" s="40"/>
      <c r="E2" s="40"/>
      <c r="F2" s="39" t="s">
        <v>663</v>
      </c>
      <c r="G2" s="40"/>
      <c r="H2" s="40"/>
    </row>
    <row r="3" spans="1:19" x14ac:dyDescent="0.45">
      <c r="A3" s="45" t="s">
        <v>0</v>
      </c>
      <c r="B3" s="56" t="s">
        <v>27</v>
      </c>
      <c r="C3" s="41" t="s">
        <v>669</v>
      </c>
      <c r="D3" s="46"/>
      <c r="E3" s="46"/>
      <c r="F3" s="41" t="s">
        <v>5</v>
      </c>
      <c r="G3" s="66" t="s">
        <v>25</v>
      </c>
      <c r="H3" s="67"/>
    </row>
    <row r="4" spans="1:19" x14ac:dyDescent="0.45">
      <c r="A4" s="47" t="s">
        <v>2</v>
      </c>
      <c r="B4" s="57" t="s">
        <v>600</v>
      </c>
      <c r="C4" s="42" t="s">
        <v>3</v>
      </c>
      <c r="D4" s="43"/>
      <c r="E4" s="48"/>
      <c r="F4" s="42" t="s">
        <v>6</v>
      </c>
      <c r="G4" s="68">
        <v>0.30009999999999998</v>
      </c>
      <c r="H4" s="69"/>
    </row>
    <row r="5" spans="1:19" ht="19.5" customHeight="1" thickBot="1" x14ac:dyDescent="0.5">
      <c r="A5" s="47" t="s">
        <v>669</v>
      </c>
      <c r="B5" s="57"/>
      <c r="C5" s="42" t="s">
        <v>4</v>
      </c>
      <c r="D5" s="49"/>
      <c r="E5" s="48"/>
      <c r="F5" s="61" t="s">
        <v>664</v>
      </c>
      <c r="G5" s="58"/>
      <c r="H5" s="59"/>
      <c r="S5" s="31"/>
    </row>
    <row r="6" spans="1:19" ht="20.25" thickBot="1" x14ac:dyDescent="0.5">
      <c r="A6" s="41" t="s">
        <v>1</v>
      </c>
      <c r="B6" s="60"/>
      <c r="C6" s="42" t="s">
        <v>1</v>
      </c>
      <c r="D6" s="49"/>
      <c r="E6" s="49"/>
      <c r="F6" s="61"/>
      <c r="G6" s="58"/>
      <c r="H6" s="59"/>
    </row>
    <row r="7" spans="1:19" x14ac:dyDescent="0.45">
      <c r="A7" s="42" t="s">
        <v>3</v>
      </c>
      <c r="B7" s="62"/>
      <c r="C7" s="42" t="s">
        <v>670</v>
      </c>
      <c r="D7" s="49"/>
      <c r="E7" s="49"/>
      <c r="F7" s="41" t="s">
        <v>665</v>
      </c>
      <c r="G7" s="66"/>
      <c r="H7" s="67"/>
    </row>
    <row r="8" spans="1:19" ht="20.25" customHeight="1" thickBot="1" x14ac:dyDescent="0.5">
      <c r="A8" s="42" t="s">
        <v>4</v>
      </c>
      <c r="B8" s="63"/>
      <c r="C8" s="64" t="s">
        <v>671</v>
      </c>
      <c r="D8" s="65"/>
      <c r="E8" s="65"/>
      <c r="F8" s="64" t="s">
        <v>666</v>
      </c>
      <c r="G8" s="70"/>
      <c r="H8" s="71"/>
    </row>
    <row r="9" spans="1:19" ht="20.25" thickBot="1" x14ac:dyDescent="0.5">
      <c r="S9" s="30"/>
    </row>
    <row r="10" spans="1:19" ht="20.25" thickBot="1" x14ac:dyDescent="0.5">
      <c r="A10" s="50" t="s">
        <v>672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2" t="s">
        <v>674</v>
      </c>
      <c r="S10" s="52"/>
    </row>
    <row r="11" spans="1:19" ht="100.5" x14ac:dyDescent="0.45">
      <c r="A11" s="18" t="s">
        <v>7</v>
      </c>
      <c r="B11" s="19" t="s">
        <v>8</v>
      </c>
      <c r="C11" s="19" t="s">
        <v>9</v>
      </c>
      <c r="D11" s="19" t="s">
        <v>10</v>
      </c>
      <c r="E11" s="19" t="s">
        <v>11</v>
      </c>
      <c r="F11" s="20" t="s">
        <v>12</v>
      </c>
      <c r="G11" s="20" t="s">
        <v>13</v>
      </c>
      <c r="H11" s="20" t="s">
        <v>14</v>
      </c>
      <c r="I11" s="20" t="s">
        <v>15</v>
      </c>
      <c r="J11" s="12" t="s">
        <v>22</v>
      </c>
      <c r="K11" s="13" t="s">
        <v>17</v>
      </c>
      <c r="L11" s="13" t="s">
        <v>18</v>
      </c>
      <c r="M11" s="13" t="s">
        <v>19</v>
      </c>
      <c r="N11" s="13" t="s">
        <v>20</v>
      </c>
      <c r="O11" s="13" t="s">
        <v>21</v>
      </c>
      <c r="P11" s="17" t="s">
        <v>597</v>
      </c>
      <c r="Q11" s="32" t="s">
        <v>657</v>
      </c>
      <c r="R11" s="51" t="s">
        <v>675</v>
      </c>
      <c r="S11" s="51" t="s">
        <v>676</v>
      </c>
    </row>
    <row r="12" spans="1:19" x14ac:dyDescent="0.45">
      <c r="A12" s="1"/>
      <c r="B12" s="2"/>
      <c r="C12" s="54"/>
      <c r="D12" s="2"/>
      <c r="E12" s="2"/>
      <c r="F12" s="3"/>
      <c r="G12" s="2"/>
      <c r="H12" s="4"/>
      <c r="I12" s="55"/>
      <c r="J12" s="14" t="str">
        <f>IF(LEN(A12)&gt;0,VLOOKUP((C12&amp;D12),Zonas!A:C,3,0),"")</f>
        <v/>
      </c>
      <c r="K12" s="15" t="str">
        <f t="shared" ref="K12:K75" si="0">IF(LEN(A12)&gt;0,G12*I12*H12,"")</f>
        <v/>
      </c>
      <c r="L12" s="15" t="str">
        <f>IFERROR(IF(J12="A",$H$5,IF(J12="B",$I$5,IF(J12="C",$J$5,IF(J12="D",$K$5,IF(J12="E",$L$5,"")))))*K12,"")</f>
        <v/>
      </c>
      <c r="M12" s="15" t="str">
        <f>IFERROR(IF($D$6=0.05,0.5,IF($B$3="Individual",0.75,0.8))*L12,"")</f>
        <v/>
      </c>
      <c r="N12" s="15" t="str">
        <f>IFERROR(VLOOKUP($D$7,Tabelas!$B$17:$C$18,2,0)*L12,"")</f>
        <v/>
      </c>
      <c r="O12" s="15" t="str">
        <f>IFERROR(L12+N12,"")</f>
        <v/>
      </c>
      <c r="P12" s="16" t="str">
        <f>IFERROR(L12-M12+N12,"")</f>
        <v/>
      </c>
      <c r="Q12" s="38"/>
      <c r="R12" s="53"/>
      <c r="S12" s="53"/>
    </row>
    <row r="13" spans="1:19" x14ac:dyDescent="0.45">
      <c r="A13" s="1"/>
      <c r="B13" s="2"/>
      <c r="C13" s="54"/>
      <c r="D13" s="2"/>
      <c r="E13" s="2"/>
      <c r="F13" s="3"/>
      <c r="G13" s="2"/>
      <c r="H13" s="4"/>
      <c r="I13" s="10"/>
      <c r="J13" s="14" t="str">
        <f>IF(LEN(A13)&gt;0,VLOOKUP((C13&amp;D13),Zonas!A:C,3,0),"")</f>
        <v/>
      </c>
      <c r="K13" s="15" t="str">
        <f t="shared" si="0"/>
        <v/>
      </c>
      <c r="L13" s="15" t="str">
        <f t="shared" ref="L13:L76" si="1">IFERROR(IF(J13="A",$H$5,IF(J13="B",$I$5,IF(J13="C",$J$5,IF(J13="D",$K$5,IF(J13="E",$L$5,"")))))*K13,"")</f>
        <v/>
      </c>
      <c r="M13" s="15" t="str">
        <f t="shared" ref="M13:M76" si="2">IFERROR(IF($D$6=0.05,0.5,IF($B$3="Individual",0.75,0.8))*L13,"")</f>
        <v/>
      </c>
      <c r="N13" s="15" t="str">
        <f>IFERROR(VLOOKUP($D$7,Tabelas!$B$17:$C$18,2,0)*L13,"")</f>
        <v/>
      </c>
      <c r="O13" s="15" t="str">
        <f t="shared" ref="O13:O76" si="3">IFERROR(L13+N13,"")</f>
        <v/>
      </c>
      <c r="P13" s="16" t="str">
        <f t="shared" ref="P13:P76" si="4">IFERROR(L13-M13+N13,"")</f>
        <v/>
      </c>
      <c r="Q13" s="38"/>
      <c r="R13" s="53"/>
      <c r="S13" s="53"/>
    </row>
    <row r="14" spans="1:19" x14ac:dyDescent="0.45">
      <c r="A14" s="1"/>
      <c r="B14" s="2"/>
      <c r="C14" s="54"/>
      <c r="D14" s="2"/>
      <c r="E14" s="2"/>
      <c r="F14" s="3"/>
      <c r="G14" s="2"/>
      <c r="H14" s="4"/>
      <c r="I14" s="10"/>
      <c r="J14" s="14" t="str">
        <f>IF(LEN(A14)&gt;0,VLOOKUP((C14&amp;D14),Zonas!A:C,3,0),"")</f>
        <v/>
      </c>
      <c r="K14" s="15" t="str">
        <f t="shared" si="0"/>
        <v/>
      </c>
      <c r="L14" s="15" t="str">
        <f t="shared" si="1"/>
        <v/>
      </c>
      <c r="M14" s="15" t="str">
        <f t="shared" si="2"/>
        <v/>
      </c>
      <c r="N14" s="15" t="str">
        <f>IFERROR(VLOOKUP($D$7,Tabelas!$B$17:$C$18,2,0)*L14,"")</f>
        <v/>
      </c>
      <c r="O14" s="15" t="str">
        <f t="shared" si="3"/>
        <v/>
      </c>
      <c r="P14" s="16" t="str">
        <f t="shared" si="4"/>
        <v/>
      </c>
      <c r="Q14" s="38"/>
      <c r="R14" s="53"/>
      <c r="S14" s="53"/>
    </row>
    <row r="15" spans="1:19" x14ac:dyDescent="0.45">
      <c r="A15" s="1"/>
      <c r="B15" s="2"/>
      <c r="C15" s="54"/>
      <c r="D15" s="2"/>
      <c r="E15" s="2"/>
      <c r="F15" s="3"/>
      <c r="G15" s="2"/>
      <c r="H15" s="4"/>
      <c r="I15" s="10"/>
      <c r="J15" s="14" t="str">
        <f>IF(LEN(A15)&gt;0,VLOOKUP((C15&amp;D15),Zonas!A:C,3,0),"")</f>
        <v/>
      </c>
      <c r="K15" s="15" t="str">
        <f t="shared" si="0"/>
        <v/>
      </c>
      <c r="L15" s="15" t="str">
        <f t="shared" si="1"/>
        <v/>
      </c>
      <c r="M15" s="15" t="str">
        <f t="shared" si="2"/>
        <v/>
      </c>
      <c r="N15" s="15" t="str">
        <f>IFERROR(VLOOKUP($D$7,Tabelas!$B$17:$C$18,2,0)*L15,"")</f>
        <v/>
      </c>
      <c r="O15" s="15" t="str">
        <f t="shared" si="3"/>
        <v/>
      </c>
      <c r="P15" s="16" t="str">
        <f t="shared" si="4"/>
        <v/>
      </c>
      <c r="Q15" s="38"/>
      <c r="R15" s="53"/>
      <c r="S15" s="53"/>
    </row>
    <row r="16" spans="1:19" x14ac:dyDescent="0.45">
      <c r="A16" s="1"/>
      <c r="B16" s="2"/>
      <c r="C16" s="54"/>
      <c r="D16" s="2"/>
      <c r="E16" s="2"/>
      <c r="F16" s="3"/>
      <c r="G16" s="2"/>
      <c r="H16" s="4"/>
      <c r="I16" s="10"/>
      <c r="J16" s="14" t="str">
        <f>IF(LEN(A16)&gt;0,VLOOKUP((C16&amp;D16),Zonas!A:C,3,0),"")</f>
        <v/>
      </c>
      <c r="K16" s="15" t="str">
        <f t="shared" si="0"/>
        <v/>
      </c>
      <c r="L16" s="15" t="str">
        <f t="shared" si="1"/>
        <v/>
      </c>
      <c r="M16" s="15" t="str">
        <f t="shared" si="2"/>
        <v/>
      </c>
      <c r="N16" s="15" t="str">
        <f>IFERROR(VLOOKUP($D$7,Tabelas!$B$17:$C$18,2,0)*L16,"")</f>
        <v/>
      </c>
      <c r="O16" s="15" t="str">
        <f t="shared" si="3"/>
        <v/>
      </c>
      <c r="P16" s="16" t="str">
        <f t="shared" si="4"/>
        <v/>
      </c>
      <c r="Q16" s="38"/>
      <c r="R16" s="53"/>
      <c r="S16" s="53"/>
    </row>
    <row r="17" spans="1:19" x14ac:dyDescent="0.45">
      <c r="A17" s="1"/>
      <c r="B17" s="2"/>
      <c r="C17" s="54"/>
      <c r="D17" s="2"/>
      <c r="E17" s="2"/>
      <c r="F17" s="3"/>
      <c r="G17" s="2"/>
      <c r="H17" s="4"/>
      <c r="I17" s="10"/>
      <c r="J17" s="14" t="str">
        <f>IF(LEN(A17)&gt;0,VLOOKUP((C17&amp;D17),Zonas!A:C,3,0),"")</f>
        <v/>
      </c>
      <c r="K17" s="15" t="str">
        <f t="shared" si="0"/>
        <v/>
      </c>
      <c r="L17" s="15" t="str">
        <f t="shared" si="1"/>
        <v/>
      </c>
      <c r="M17" s="15" t="str">
        <f t="shared" si="2"/>
        <v/>
      </c>
      <c r="N17" s="15" t="str">
        <f>IFERROR(VLOOKUP($D$7,Tabelas!$B$17:$C$18,2,0)*L17,"")</f>
        <v/>
      </c>
      <c r="O17" s="15" t="str">
        <f t="shared" si="3"/>
        <v/>
      </c>
      <c r="P17" s="16" t="str">
        <f t="shared" si="4"/>
        <v/>
      </c>
      <c r="Q17" s="38"/>
      <c r="R17" s="53"/>
      <c r="S17" s="53"/>
    </row>
    <row r="18" spans="1:19" x14ac:dyDescent="0.45">
      <c r="A18" s="1"/>
      <c r="B18" s="2"/>
      <c r="C18" s="54"/>
      <c r="D18" s="2"/>
      <c r="E18" s="2"/>
      <c r="F18" s="3"/>
      <c r="G18" s="2"/>
      <c r="H18" s="4"/>
      <c r="I18" s="10"/>
      <c r="J18" s="14" t="str">
        <f>IF(LEN(A18)&gt;0,VLOOKUP((C18&amp;D18),Zonas!A:C,3,0),"")</f>
        <v/>
      </c>
      <c r="K18" s="15" t="str">
        <f t="shared" si="0"/>
        <v/>
      </c>
      <c r="L18" s="15" t="str">
        <f t="shared" si="1"/>
        <v/>
      </c>
      <c r="M18" s="15" t="str">
        <f t="shared" si="2"/>
        <v/>
      </c>
      <c r="N18" s="15" t="str">
        <f>IFERROR(VLOOKUP($D$7,Tabelas!$B$17:$C$18,2,0)*L18,"")</f>
        <v/>
      </c>
      <c r="O18" s="15" t="str">
        <f t="shared" si="3"/>
        <v/>
      </c>
      <c r="P18" s="16" t="str">
        <f t="shared" si="4"/>
        <v/>
      </c>
      <c r="Q18" s="38"/>
      <c r="R18" s="53"/>
      <c r="S18" s="53"/>
    </row>
    <row r="19" spans="1:19" x14ac:dyDescent="0.45">
      <c r="A19" s="1"/>
      <c r="B19" s="2"/>
      <c r="C19" s="54"/>
      <c r="D19" s="2"/>
      <c r="E19" s="2"/>
      <c r="F19" s="3"/>
      <c r="G19" s="2"/>
      <c r="H19" s="4"/>
      <c r="I19" s="10"/>
      <c r="J19" s="14" t="str">
        <f>IF(LEN(A19)&gt;0,VLOOKUP((C19&amp;D19),Zonas!A:C,3,0),"")</f>
        <v/>
      </c>
      <c r="K19" s="15" t="str">
        <f t="shared" si="0"/>
        <v/>
      </c>
      <c r="L19" s="15" t="str">
        <f t="shared" si="1"/>
        <v/>
      </c>
      <c r="M19" s="15" t="str">
        <f t="shared" si="2"/>
        <v/>
      </c>
      <c r="N19" s="15" t="str">
        <f>IFERROR(VLOOKUP($D$7,Tabelas!$B$17:$C$18,2,0)*L19,"")</f>
        <v/>
      </c>
      <c r="O19" s="15" t="str">
        <f t="shared" si="3"/>
        <v/>
      </c>
      <c r="P19" s="16" t="str">
        <f t="shared" si="4"/>
        <v/>
      </c>
      <c r="Q19" s="38"/>
      <c r="R19" s="53"/>
      <c r="S19" s="53"/>
    </row>
    <row r="20" spans="1:19" x14ac:dyDescent="0.45">
      <c r="A20" s="1"/>
      <c r="B20" s="2"/>
      <c r="C20" s="54"/>
      <c r="D20" s="2"/>
      <c r="E20" s="2"/>
      <c r="F20" s="3"/>
      <c r="G20" s="2"/>
      <c r="H20" s="4"/>
      <c r="I20" s="10"/>
      <c r="J20" s="14" t="str">
        <f>IF(LEN(A20)&gt;0,VLOOKUP((C20&amp;D20),Zonas!A:C,3,0),"")</f>
        <v/>
      </c>
      <c r="K20" s="15" t="str">
        <f t="shared" si="0"/>
        <v/>
      </c>
      <c r="L20" s="15" t="str">
        <f t="shared" si="1"/>
        <v/>
      </c>
      <c r="M20" s="15" t="str">
        <f t="shared" si="2"/>
        <v/>
      </c>
      <c r="N20" s="15" t="str">
        <f>IFERROR(VLOOKUP($D$7,Tabelas!$B$17:$C$18,2,0)*L20,"")</f>
        <v/>
      </c>
      <c r="O20" s="15" t="str">
        <f t="shared" si="3"/>
        <v/>
      </c>
      <c r="P20" s="16" t="str">
        <f t="shared" si="4"/>
        <v/>
      </c>
      <c r="Q20" s="38"/>
      <c r="R20" s="53"/>
      <c r="S20" s="53"/>
    </row>
    <row r="21" spans="1:19" x14ac:dyDescent="0.45">
      <c r="A21" s="1"/>
      <c r="B21" s="2"/>
      <c r="C21" s="54"/>
      <c r="D21" s="2"/>
      <c r="E21" s="2"/>
      <c r="F21" s="3"/>
      <c r="G21" s="2"/>
      <c r="H21" s="4"/>
      <c r="I21" s="10"/>
      <c r="J21" s="14" t="str">
        <f>IF(LEN(A21)&gt;0,VLOOKUP((C21&amp;D21),Zonas!A:C,3,0),"")</f>
        <v/>
      </c>
      <c r="K21" s="15" t="str">
        <f t="shared" si="0"/>
        <v/>
      </c>
      <c r="L21" s="15" t="str">
        <f t="shared" si="1"/>
        <v/>
      </c>
      <c r="M21" s="15" t="str">
        <f t="shared" si="2"/>
        <v/>
      </c>
      <c r="N21" s="15" t="str">
        <f>IFERROR(VLOOKUP($D$7,Tabelas!$B$17:$C$18,2,0)*L21,"")</f>
        <v/>
      </c>
      <c r="O21" s="15" t="str">
        <f t="shared" si="3"/>
        <v/>
      </c>
      <c r="P21" s="16" t="str">
        <f t="shared" si="4"/>
        <v/>
      </c>
      <c r="Q21" s="38"/>
      <c r="R21" s="53"/>
      <c r="S21" s="53"/>
    </row>
    <row r="22" spans="1:19" x14ac:dyDescent="0.45">
      <c r="A22" s="1"/>
      <c r="B22" s="2"/>
      <c r="C22" s="54"/>
      <c r="D22" s="2"/>
      <c r="E22" s="2"/>
      <c r="F22" s="3"/>
      <c r="G22" s="2"/>
      <c r="H22" s="4"/>
      <c r="I22" s="10"/>
      <c r="J22" s="14" t="str">
        <f>IF(LEN(A22)&gt;0,VLOOKUP((C22&amp;D22),Zonas!A:C,3,0),"")</f>
        <v/>
      </c>
      <c r="K22" s="15" t="str">
        <f t="shared" si="0"/>
        <v/>
      </c>
      <c r="L22" s="15" t="str">
        <f t="shared" si="1"/>
        <v/>
      </c>
      <c r="M22" s="15" t="str">
        <f t="shared" si="2"/>
        <v/>
      </c>
      <c r="N22" s="15" t="str">
        <f>IFERROR(VLOOKUP($D$7,Tabelas!$B$17:$C$18,2,0)*L22,"")</f>
        <v/>
      </c>
      <c r="O22" s="15" t="str">
        <f t="shared" si="3"/>
        <v/>
      </c>
      <c r="P22" s="16" t="str">
        <f t="shared" si="4"/>
        <v/>
      </c>
      <c r="Q22" s="38"/>
      <c r="R22" s="53"/>
      <c r="S22" s="53"/>
    </row>
    <row r="23" spans="1:19" x14ac:dyDescent="0.45">
      <c r="A23" s="1"/>
      <c r="B23" s="2"/>
      <c r="C23" s="54"/>
      <c r="D23" s="2"/>
      <c r="E23" s="2"/>
      <c r="F23" s="3"/>
      <c r="G23" s="2"/>
      <c r="H23" s="4"/>
      <c r="I23" s="10"/>
      <c r="J23" s="14" t="str">
        <f>IF(LEN(A23)&gt;0,VLOOKUP((C23&amp;D23),Zonas!A:C,3,0),"")</f>
        <v/>
      </c>
      <c r="K23" s="15" t="str">
        <f t="shared" si="0"/>
        <v/>
      </c>
      <c r="L23" s="15" t="str">
        <f t="shared" si="1"/>
        <v/>
      </c>
      <c r="M23" s="15" t="str">
        <f t="shared" si="2"/>
        <v/>
      </c>
      <c r="N23" s="15" t="str">
        <f>IFERROR(VLOOKUP($D$7,Tabelas!$B$17:$C$18,2,0)*L23,"")</f>
        <v/>
      </c>
      <c r="O23" s="15" t="str">
        <f t="shared" si="3"/>
        <v/>
      </c>
      <c r="P23" s="16" t="str">
        <f t="shared" si="4"/>
        <v/>
      </c>
      <c r="Q23" s="38"/>
      <c r="R23" s="53"/>
      <c r="S23" s="53"/>
    </row>
    <row r="24" spans="1:19" x14ac:dyDescent="0.45">
      <c r="A24" s="1"/>
      <c r="B24" s="2"/>
      <c r="C24" s="54"/>
      <c r="D24" s="2"/>
      <c r="E24" s="2"/>
      <c r="F24" s="3"/>
      <c r="G24" s="2"/>
      <c r="H24" s="4"/>
      <c r="I24" s="10"/>
      <c r="J24" s="14" t="str">
        <f>IF(LEN(A24)&gt;0,VLOOKUP((C24&amp;D24),Zonas!A:C,3,0),"")</f>
        <v/>
      </c>
      <c r="K24" s="15" t="str">
        <f t="shared" si="0"/>
        <v/>
      </c>
      <c r="L24" s="15" t="str">
        <f t="shared" si="1"/>
        <v/>
      </c>
      <c r="M24" s="15" t="str">
        <f t="shared" si="2"/>
        <v/>
      </c>
      <c r="N24" s="15" t="str">
        <f>IFERROR(VLOOKUP($D$7,Tabelas!$B$17:$C$18,2,0)*L24,"")</f>
        <v/>
      </c>
      <c r="O24" s="15" t="str">
        <f t="shared" si="3"/>
        <v/>
      </c>
      <c r="P24" s="16" t="str">
        <f t="shared" si="4"/>
        <v/>
      </c>
      <c r="Q24" s="38"/>
      <c r="R24" s="53"/>
      <c r="S24" s="53"/>
    </row>
    <row r="25" spans="1:19" x14ac:dyDescent="0.45">
      <c r="A25" s="1"/>
      <c r="B25" s="2"/>
      <c r="C25" s="54"/>
      <c r="D25" s="2"/>
      <c r="E25" s="2"/>
      <c r="F25" s="3"/>
      <c r="G25" s="2"/>
      <c r="H25" s="4"/>
      <c r="I25" s="10"/>
      <c r="J25" s="14" t="str">
        <f>IF(LEN(A25)&gt;0,VLOOKUP((C25&amp;D25),Zonas!A:C,3,0),"")</f>
        <v/>
      </c>
      <c r="K25" s="15" t="str">
        <f t="shared" si="0"/>
        <v/>
      </c>
      <c r="L25" s="15" t="str">
        <f t="shared" si="1"/>
        <v/>
      </c>
      <c r="M25" s="15" t="str">
        <f t="shared" si="2"/>
        <v/>
      </c>
      <c r="N25" s="15" t="str">
        <f>IFERROR(VLOOKUP($D$7,Tabelas!$B$17:$C$18,2,0)*L25,"")</f>
        <v/>
      </c>
      <c r="O25" s="15" t="str">
        <f t="shared" si="3"/>
        <v/>
      </c>
      <c r="P25" s="16" t="str">
        <f t="shared" si="4"/>
        <v/>
      </c>
      <c r="Q25" s="38"/>
      <c r="R25" s="53"/>
      <c r="S25" s="53"/>
    </row>
    <row r="26" spans="1:19" x14ac:dyDescent="0.45">
      <c r="A26" s="1"/>
      <c r="B26" s="2"/>
      <c r="C26" s="54"/>
      <c r="D26" s="2"/>
      <c r="E26" s="2"/>
      <c r="F26" s="3"/>
      <c r="G26" s="2"/>
      <c r="H26" s="4"/>
      <c r="I26" s="10"/>
      <c r="J26" s="14" t="str">
        <f>IF(LEN(A26)&gt;0,VLOOKUP((C26&amp;D26),Zonas!A:C,3,0),"")</f>
        <v/>
      </c>
      <c r="K26" s="15" t="str">
        <f t="shared" si="0"/>
        <v/>
      </c>
      <c r="L26" s="15" t="str">
        <f t="shared" si="1"/>
        <v/>
      </c>
      <c r="M26" s="15" t="str">
        <f t="shared" si="2"/>
        <v/>
      </c>
      <c r="N26" s="15" t="str">
        <f>IFERROR(VLOOKUP($D$7,Tabelas!$B$17:$C$18,2,0)*L26,"")</f>
        <v/>
      </c>
      <c r="O26" s="15" t="str">
        <f t="shared" si="3"/>
        <v/>
      </c>
      <c r="P26" s="16" t="str">
        <f t="shared" si="4"/>
        <v/>
      </c>
      <c r="Q26" s="38"/>
      <c r="R26" s="53"/>
      <c r="S26" s="53"/>
    </row>
    <row r="27" spans="1:19" x14ac:dyDescent="0.45">
      <c r="A27" s="1"/>
      <c r="B27" s="2"/>
      <c r="C27" s="54"/>
      <c r="D27" s="2"/>
      <c r="E27" s="2"/>
      <c r="F27" s="3"/>
      <c r="G27" s="2"/>
      <c r="H27" s="4"/>
      <c r="I27" s="10"/>
      <c r="J27" s="14" t="str">
        <f>IF(LEN(A27)&gt;0,VLOOKUP((C27&amp;D27),Zonas!A:C,3,0),"")</f>
        <v/>
      </c>
      <c r="K27" s="15" t="str">
        <f t="shared" si="0"/>
        <v/>
      </c>
      <c r="L27" s="15" t="str">
        <f t="shared" si="1"/>
        <v/>
      </c>
      <c r="M27" s="15" t="str">
        <f t="shared" si="2"/>
        <v/>
      </c>
      <c r="N27" s="15" t="str">
        <f>IFERROR(VLOOKUP($D$7,Tabelas!$B$17:$C$18,2,0)*L27,"")</f>
        <v/>
      </c>
      <c r="O27" s="15" t="str">
        <f t="shared" si="3"/>
        <v/>
      </c>
      <c r="P27" s="16" t="str">
        <f t="shared" si="4"/>
        <v/>
      </c>
      <c r="Q27" s="38"/>
      <c r="R27" s="53"/>
      <c r="S27" s="53"/>
    </row>
    <row r="28" spans="1:19" x14ac:dyDescent="0.45">
      <c r="A28" s="1"/>
      <c r="B28" s="2"/>
      <c r="C28" s="54"/>
      <c r="D28" s="2"/>
      <c r="E28" s="2"/>
      <c r="F28" s="3"/>
      <c r="G28" s="2"/>
      <c r="H28" s="4"/>
      <c r="I28" s="10"/>
      <c r="J28" s="14" t="str">
        <f>IF(LEN(A28)&gt;0,VLOOKUP((C28&amp;D28),Zonas!A:C,3,0),"")</f>
        <v/>
      </c>
      <c r="K28" s="15" t="str">
        <f t="shared" si="0"/>
        <v/>
      </c>
      <c r="L28" s="15" t="str">
        <f t="shared" si="1"/>
        <v/>
      </c>
      <c r="M28" s="15" t="str">
        <f t="shared" si="2"/>
        <v/>
      </c>
      <c r="N28" s="15" t="str">
        <f>IFERROR(VLOOKUP($D$7,Tabelas!$B$17:$C$18,2,0)*L28,"")</f>
        <v/>
      </c>
      <c r="O28" s="15" t="str">
        <f t="shared" si="3"/>
        <v/>
      </c>
      <c r="P28" s="16" t="str">
        <f t="shared" si="4"/>
        <v/>
      </c>
      <c r="Q28" s="38"/>
      <c r="R28" s="53"/>
      <c r="S28" s="53"/>
    </row>
    <row r="29" spans="1:19" x14ac:dyDescent="0.45">
      <c r="A29" s="1"/>
      <c r="B29" s="2"/>
      <c r="C29" s="54"/>
      <c r="D29" s="2"/>
      <c r="E29" s="2"/>
      <c r="F29" s="3"/>
      <c r="G29" s="2"/>
      <c r="H29" s="4"/>
      <c r="I29" s="10"/>
      <c r="J29" s="14" t="str">
        <f>IF(LEN(A29)&gt;0,VLOOKUP((C29&amp;D29),Zonas!A:C,3,0),"")</f>
        <v/>
      </c>
      <c r="K29" s="15" t="str">
        <f t="shared" si="0"/>
        <v/>
      </c>
      <c r="L29" s="15" t="str">
        <f t="shared" si="1"/>
        <v/>
      </c>
      <c r="M29" s="15" t="str">
        <f t="shared" si="2"/>
        <v/>
      </c>
      <c r="N29" s="15" t="str">
        <f>IFERROR(VLOOKUP($D$7,Tabelas!$B$17:$C$18,2,0)*L29,"")</f>
        <v/>
      </c>
      <c r="O29" s="15" t="str">
        <f t="shared" si="3"/>
        <v/>
      </c>
      <c r="P29" s="16" t="str">
        <f t="shared" si="4"/>
        <v/>
      </c>
      <c r="Q29" s="38"/>
      <c r="R29" s="53"/>
      <c r="S29" s="53"/>
    </row>
    <row r="30" spans="1:19" x14ac:dyDescent="0.45">
      <c r="A30" s="1"/>
      <c r="B30" s="2"/>
      <c r="C30" s="54"/>
      <c r="D30" s="2"/>
      <c r="E30" s="2"/>
      <c r="F30" s="3"/>
      <c r="G30" s="2"/>
      <c r="H30" s="4"/>
      <c r="I30" s="10"/>
      <c r="J30" s="14" t="str">
        <f>IF(LEN(A30)&gt;0,VLOOKUP((C30&amp;D30),Zonas!A:C,3,0),"")</f>
        <v/>
      </c>
      <c r="K30" s="15" t="str">
        <f t="shared" si="0"/>
        <v/>
      </c>
      <c r="L30" s="15" t="str">
        <f t="shared" si="1"/>
        <v/>
      </c>
      <c r="M30" s="15" t="str">
        <f t="shared" si="2"/>
        <v/>
      </c>
      <c r="N30" s="15" t="str">
        <f>IFERROR(VLOOKUP($D$7,Tabelas!$B$17:$C$18,2,0)*L30,"")</f>
        <v/>
      </c>
      <c r="O30" s="15" t="str">
        <f t="shared" si="3"/>
        <v/>
      </c>
      <c r="P30" s="16" t="str">
        <f t="shared" si="4"/>
        <v/>
      </c>
      <c r="Q30" s="38"/>
      <c r="R30" s="53"/>
      <c r="S30" s="53"/>
    </row>
    <row r="31" spans="1:19" x14ac:dyDescent="0.45">
      <c r="A31" s="1"/>
      <c r="B31" s="2"/>
      <c r="C31" s="54"/>
      <c r="D31" s="2"/>
      <c r="E31" s="2"/>
      <c r="F31" s="3"/>
      <c r="G31" s="2"/>
      <c r="H31" s="4"/>
      <c r="I31" s="10"/>
      <c r="J31" s="14" t="str">
        <f>IF(LEN(A31)&gt;0,VLOOKUP((C31&amp;D31),Zonas!A:C,3,0),"")</f>
        <v/>
      </c>
      <c r="K31" s="15" t="str">
        <f t="shared" si="0"/>
        <v/>
      </c>
      <c r="L31" s="15" t="str">
        <f t="shared" si="1"/>
        <v/>
      </c>
      <c r="M31" s="15" t="str">
        <f t="shared" si="2"/>
        <v/>
      </c>
      <c r="N31" s="15" t="str">
        <f>IFERROR(VLOOKUP($D$7,Tabelas!$B$17:$C$18,2,0)*L31,"")</f>
        <v/>
      </c>
      <c r="O31" s="15" t="str">
        <f t="shared" si="3"/>
        <v/>
      </c>
      <c r="P31" s="16" t="str">
        <f t="shared" si="4"/>
        <v/>
      </c>
      <c r="Q31" s="38"/>
      <c r="R31" s="53"/>
      <c r="S31" s="53"/>
    </row>
    <row r="32" spans="1:19" x14ac:dyDescent="0.45">
      <c r="A32" s="1"/>
      <c r="B32" s="2"/>
      <c r="C32" s="2"/>
      <c r="D32" s="2"/>
      <c r="E32" s="36"/>
      <c r="F32" s="3"/>
      <c r="G32" s="2"/>
      <c r="H32" s="4"/>
      <c r="I32" s="10"/>
      <c r="J32" s="14" t="str">
        <f>IF(LEN(A32)&gt;0,VLOOKUP((C32&amp;D32),Zonas!A:C,3,0),"")</f>
        <v/>
      </c>
      <c r="K32" s="15" t="str">
        <f t="shared" si="0"/>
        <v/>
      </c>
      <c r="L32" s="15" t="str">
        <f t="shared" si="1"/>
        <v/>
      </c>
      <c r="M32" s="15" t="str">
        <f t="shared" si="2"/>
        <v/>
      </c>
      <c r="N32" s="15" t="str">
        <f>IFERROR(VLOOKUP($D$7,Tabelas!$B$17:$C$18,2,0)*L32,"")</f>
        <v/>
      </c>
      <c r="O32" s="15" t="str">
        <f t="shared" si="3"/>
        <v/>
      </c>
      <c r="P32" s="16" t="str">
        <f t="shared" si="4"/>
        <v/>
      </c>
      <c r="Q32" s="38" t="str">
        <f>IF(I32-SUMIF(CP!M:M,Participação!E32,CP!N:N)=0,"",-ROUND(I32-SUMIF(CP!M:M,Participação!E32,CP!N:N),2)&amp;" Ha em falta")</f>
        <v/>
      </c>
      <c r="R32" s="53"/>
      <c r="S32" s="53"/>
    </row>
    <row r="33" spans="1:19" x14ac:dyDescent="0.45">
      <c r="A33" s="1"/>
      <c r="B33" s="2"/>
      <c r="C33" s="2"/>
      <c r="D33" s="2"/>
      <c r="E33" s="36"/>
      <c r="F33" s="3"/>
      <c r="G33" s="2"/>
      <c r="H33" s="4"/>
      <c r="I33" s="10"/>
      <c r="J33" s="14" t="str">
        <f>IF(LEN(A33)&gt;0,VLOOKUP((C33&amp;D33),Zonas!A:C,3,0),"")</f>
        <v/>
      </c>
      <c r="K33" s="15" t="str">
        <f t="shared" si="0"/>
        <v/>
      </c>
      <c r="L33" s="15" t="str">
        <f t="shared" si="1"/>
        <v/>
      </c>
      <c r="M33" s="15" t="str">
        <f t="shared" si="2"/>
        <v/>
      </c>
      <c r="N33" s="15" t="str">
        <f>IFERROR(VLOOKUP($D$7,Tabelas!$B$17:$C$18,2,0)*L33,"")</f>
        <v/>
      </c>
      <c r="O33" s="15" t="str">
        <f t="shared" si="3"/>
        <v/>
      </c>
      <c r="P33" s="16" t="str">
        <f t="shared" si="4"/>
        <v/>
      </c>
      <c r="Q33" s="38" t="str">
        <f>IF(I33-SUMIF(CP!M:M,Participação!E33,CP!N:N)=0,"",-ROUND(I33-SUMIF(CP!M:M,Participação!E33,CP!N:N),2)&amp;" Ha em falta")</f>
        <v/>
      </c>
      <c r="R33" s="53"/>
      <c r="S33" s="53"/>
    </row>
    <row r="34" spans="1:19" x14ac:dyDescent="0.45">
      <c r="A34" s="1"/>
      <c r="B34" s="2"/>
      <c r="C34" s="2"/>
      <c r="D34" s="2"/>
      <c r="E34" s="36"/>
      <c r="F34" s="3"/>
      <c r="G34" s="2"/>
      <c r="H34" s="4"/>
      <c r="I34" s="10"/>
      <c r="J34" s="14" t="str">
        <f>IF(LEN(A34)&gt;0,VLOOKUP((C34&amp;D34),Zonas!A:C,3,0),"")</f>
        <v/>
      </c>
      <c r="K34" s="15" t="str">
        <f t="shared" si="0"/>
        <v/>
      </c>
      <c r="L34" s="15" t="str">
        <f t="shared" si="1"/>
        <v/>
      </c>
      <c r="M34" s="15" t="str">
        <f t="shared" si="2"/>
        <v/>
      </c>
      <c r="N34" s="15" t="str">
        <f>IFERROR(VLOOKUP($D$7,Tabelas!$B$17:$C$18,2,0)*L34,"")</f>
        <v/>
      </c>
      <c r="O34" s="15" t="str">
        <f t="shared" si="3"/>
        <v/>
      </c>
      <c r="P34" s="16" t="str">
        <f t="shared" si="4"/>
        <v/>
      </c>
      <c r="Q34" s="38" t="str">
        <f>IF(I34-SUMIF(CP!M:M,Participação!E34,CP!N:N)=0,"",-ROUND(I34-SUMIF(CP!M:M,Participação!E34,CP!N:N),2)&amp;" Ha em falta")</f>
        <v/>
      </c>
      <c r="R34" s="53"/>
      <c r="S34" s="53"/>
    </row>
    <row r="35" spans="1:19" x14ac:dyDescent="0.45">
      <c r="A35" s="1"/>
      <c r="B35" s="2"/>
      <c r="C35" s="2"/>
      <c r="D35" s="2"/>
      <c r="E35" s="36"/>
      <c r="F35" s="3"/>
      <c r="G35" s="2"/>
      <c r="H35" s="4"/>
      <c r="I35" s="10"/>
      <c r="J35" s="14" t="str">
        <f>IF(LEN(A35)&gt;0,VLOOKUP((C35&amp;D35),Zonas!A:C,3,0),"")</f>
        <v/>
      </c>
      <c r="K35" s="15" t="str">
        <f t="shared" si="0"/>
        <v/>
      </c>
      <c r="L35" s="15" t="str">
        <f t="shared" si="1"/>
        <v/>
      </c>
      <c r="M35" s="15" t="str">
        <f t="shared" si="2"/>
        <v/>
      </c>
      <c r="N35" s="15" t="str">
        <f>IFERROR(VLOOKUP($D$7,Tabelas!$B$17:$C$18,2,0)*L35,"")</f>
        <v/>
      </c>
      <c r="O35" s="15" t="str">
        <f t="shared" si="3"/>
        <v/>
      </c>
      <c r="P35" s="16" t="str">
        <f t="shared" si="4"/>
        <v/>
      </c>
      <c r="Q35" s="38" t="str">
        <f>IF(I35-SUMIF(CP!M:M,Participação!E35,CP!N:N)=0,"",-ROUND(I35-SUMIF(CP!M:M,Participação!E35,CP!N:N),2)&amp;" Ha em falta")</f>
        <v/>
      </c>
      <c r="R35" s="53"/>
      <c r="S35" s="53"/>
    </row>
    <row r="36" spans="1:19" x14ac:dyDescent="0.45">
      <c r="A36" s="1"/>
      <c r="B36" s="2"/>
      <c r="C36" s="2"/>
      <c r="D36" s="2"/>
      <c r="E36" s="36"/>
      <c r="F36" s="3"/>
      <c r="G36" s="2"/>
      <c r="H36" s="4"/>
      <c r="I36" s="10"/>
      <c r="J36" s="14" t="str">
        <f>IF(LEN(A36)&gt;0,VLOOKUP((C36&amp;D36),Zonas!A:C,3,0),"")</f>
        <v/>
      </c>
      <c r="K36" s="15" t="str">
        <f t="shared" si="0"/>
        <v/>
      </c>
      <c r="L36" s="15" t="str">
        <f t="shared" si="1"/>
        <v/>
      </c>
      <c r="M36" s="15" t="str">
        <f t="shared" si="2"/>
        <v/>
      </c>
      <c r="N36" s="15" t="str">
        <f>IFERROR(VLOOKUP($D$7,Tabelas!$B$17:$C$18,2,0)*L36,"")</f>
        <v/>
      </c>
      <c r="O36" s="15" t="str">
        <f t="shared" si="3"/>
        <v/>
      </c>
      <c r="P36" s="16" t="str">
        <f t="shared" si="4"/>
        <v/>
      </c>
      <c r="Q36" s="38" t="str">
        <f>IF(I36-SUMIF(CP!M:M,Participação!E36,CP!N:N)=0,"",-ROUND(I36-SUMIF(CP!M:M,Participação!E36,CP!N:N),2)&amp;" Ha em falta")</f>
        <v/>
      </c>
      <c r="R36" s="53"/>
      <c r="S36" s="53"/>
    </row>
    <row r="37" spans="1:19" x14ac:dyDescent="0.45">
      <c r="A37" s="1"/>
      <c r="B37" s="2"/>
      <c r="C37" s="2"/>
      <c r="D37" s="2"/>
      <c r="E37" s="36"/>
      <c r="F37" s="3"/>
      <c r="G37" s="2"/>
      <c r="H37" s="4"/>
      <c r="I37" s="10"/>
      <c r="J37" s="14" t="str">
        <f>IF(LEN(A37)&gt;0,VLOOKUP((C37&amp;D37),Zonas!A:C,3,0),"")</f>
        <v/>
      </c>
      <c r="K37" s="15" t="str">
        <f t="shared" si="0"/>
        <v/>
      </c>
      <c r="L37" s="15" t="str">
        <f t="shared" si="1"/>
        <v/>
      </c>
      <c r="M37" s="15" t="str">
        <f t="shared" si="2"/>
        <v/>
      </c>
      <c r="N37" s="15" t="str">
        <f>IFERROR(VLOOKUP($D$7,Tabelas!$B$17:$C$18,2,0)*L37,"")</f>
        <v/>
      </c>
      <c r="O37" s="15" t="str">
        <f t="shared" si="3"/>
        <v/>
      </c>
      <c r="P37" s="16" t="str">
        <f t="shared" si="4"/>
        <v/>
      </c>
      <c r="Q37" s="38" t="str">
        <f>IF(I37-SUMIF(CP!M:M,Participação!E37,CP!N:N)=0,"",-ROUND(I37-SUMIF(CP!M:M,Participação!E37,CP!N:N),2)&amp;" Ha em falta")</f>
        <v/>
      </c>
      <c r="R37" s="53"/>
      <c r="S37" s="53"/>
    </row>
    <row r="38" spans="1:19" x14ac:dyDescent="0.45">
      <c r="A38" s="1"/>
      <c r="B38" s="2"/>
      <c r="C38" s="2"/>
      <c r="D38" s="2"/>
      <c r="E38" s="36"/>
      <c r="F38" s="3"/>
      <c r="G38" s="2"/>
      <c r="H38" s="4"/>
      <c r="I38" s="10"/>
      <c r="J38" s="14" t="str">
        <f>IF(LEN(A38)&gt;0,VLOOKUP((C38&amp;D38),Zonas!A:C,3,0),"")</f>
        <v/>
      </c>
      <c r="K38" s="15" t="str">
        <f t="shared" si="0"/>
        <v/>
      </c>
      <c r="L38" s="15" t="str">
        <f t="shared" si="1"/>
        <v/>
      </c>
      <c r="M38" s="15" t="str">
        <f t="shared" si="2"/>
        <v/>
      </c>
      <c r="N38" s="15" t="str">
        <f>IFERROR(VLOOKUP($D$7,Tabelas!$B$17:$C$18,2,0)*L38,"")</f>
        <v/>
      </c>
      <c r="O38" s="15" t="str">
        <f t="shared" si="3"/>
        <v/>
      </c>
      <c r="P38" s="16" t="str">
        <f t="shared" si="4"/>
        <v/>
      </c>
      <c r="Q38" s="38" t="str">
        <f>IF(I38-SUMIF(CP!M:M,Participação!E38,CP!N:N)=0,"",-ROUND(I38-SUMIF(CP!M:M,Participação!E38,CP!N:N),2)&amp;" Ha em falta")</f>
        <v/>
      </c>
      <c r="R38" s="53"/>
      <c r="S38" s="53"/>
    </row>
    <row r="39" spans="1:19" x14ac:dyDescent="0.45">
      <c r="A39" s="1"/>
      <c r="B39" s="2"/>
      <c r="C39" s="2"/>
      <c r="D39" s="2"/>
      <c r="E39" s="36"/>
      <c r="F39" s="3"/>
      <c r="G39" s="2"/>
      <c r="H39" s="4"/>
      <c r="I39" s="10"/>
      <c r="J39" s="14" t="str">
        <f>IF(LEN(A39)&gt;0,VLOOKUP((C39&amp;D39),Zonas!A:C,3,0),"")</f>
        <v/>
      </c>
      <c r="K39" s="15" t="str">
        <f t="shared" si="0"/>
        <v/>
      </c>
      <c r="L39" s="15" t="str">
        <f t="shared" si="1"/>
        <v/>
      </c>
      <c r="M39" s="15" t="str">
        <f t="shared" si="2"/>
        <v/>
      </c>
      <c r="N39" s="15" t="str">
        <f>IFERROR(VLOOKUP($D$7,Tabelas!$B$17:$C$18,2,0)*L39,"")</f>
        <v/>
      </c>
      <c r="O39" s="15" t="str">
        <f t="shared" si="3"/>
        <v/>
      </c>
      <c r="P39" s="16" t="str">
        <f t="shared" si="4"/>
        <v/>
      </c>
      <c r="Q39" s="38" t="str">
        <f>IF(I39-SUMIF(CP!M:M,Participação!E39,CP!N:N)=0,"",-ROUND(I39-SUMIF(CP!M:M,Participação!E39,CP!N:N),2)&amp;" Ha em falta")</f>
        <v/>
      </c>
      <c r="R39" s="53"/>
      <c r="S39" s="53"/>
    </row>
    <row r="40" spans="1:19" x14ac:dyDescent="0.45">
      <c r="A40" s="1"/>
      <c r="B40" s="2"/>
      <c r="C40" s="2"/>
      <c r="D40" s="2"/>
      <c r="E40" s="36"/>
      <c r="F40" s="3"/>
      <c r="G40" s="2"/>
      <c r="H40" s="4"/>
      <c r="I40" s="10"/>
      <c r="J40" s="14" t="str">
        <f>IF(LEN(A40)&gt;0,VLOOKUP((C40&amp;D40),Zonas!A:C,3,0),"")</f>
        <v/>
      </c>
      <c r="K40" s="15" t="str">
        <f t="shared" si="0"/>
        <v/>
      </c>
      <c r="L40" s="15" t="str">
        <f t="shared" si="1"/>
        <v/>
      </c>
      <c r="M40" s="15" t="str">
        <f t="shared" si="2"/>
        <v/>
      </c>
      <c r="N40" s="15" t="str">
        <f>IFERROR(VLOOKUP($D$7,Tabelas!$B$17:$C$18,2,0)*L40,"")</f>
        <v/>
      </c>
      <c r="O40" s="15" t="str">
        <f t="shared" si="3"/>
        <v/>
      </c>
      <c r="P40" s="16" t="str">
        <f t="shared" si="4"/>
        <v/>
      </c>
      <c r="Q40" s="38" t="str">
        <f>IF(I40-SUMIF(CP!M:M,Participação!E40,CP!N:N)=0,"",-ROUND(I40-SUMIF(CP!M:M,Participação!E40,CP!N:N),2)&amp;" Ha em falta")</f>
        <v/>
      </c>
      <c r="R40" s="53"/>
      <c r="S40" s="53"/>
    </row>
    <row r="41" spans="1:19" x14ac:dyDescent="0.45">
      <c r="A41" s="1"/>
      <c r="B41" s="2"/>
      <c r="C41" s="2"/>
      <c r="D41" s="2"/>
      <c r="E41" s="36"/>
      <c r="F41" s="3"/>
      <c r="G41" s="2"/>
      <c r="H41" s="4"/>
      <c r="I41" s="10"/>
      <c r="J41" s="14" t="str">
        <f>IF(LEN(A41)&gt;0,VLOOKUP((C41&amp;D41),Zonas!A:C,3,0),"")</f>
        <v/>
      </c>
      <c r="K41" s="15" t="str">
        <f t="shared" si="0"/>
        <v/>
      </c>
      <c r="L41" s="15" t="str">
        <f t="shared" si="1"/>
        <v/>
      </c>
      <c r="M41" s="15" t="str">
        <f t="shared" si="2"/>
        <v/>
      </c>
      <c r="N41" s="15" t="str">
        <f>IFERROR(VLOOKUP($D$7,Tabelas!$B$17:$C$18,2,0)*L41,"")</f>
        <v/>
      </c>
      <c r="O41" s="15" t="str">
        <f t="shared" si="3"/>
        <v/>
      </c>
      <c r="P41" s="16" t="str">
        <f t="shared" si="4"/>
        <v/>
      </c>
      <c r="Q41" s="38" t="str">
        <f>IF(I41-SUMIF(CP!M:M,Participação!E41,CP!N:N)=0,"",-ROUND(I41-SUMIF(CP!M:M,Participação!E41,CP!N:N),2)&amp;" Ha em falta")</f>
        <v/>
      </c>
      <c r="R41" s="53"/>
      <c r="S41" s="53"/>
    </row>
    <row r="42" spans="1:19" x14ac:dyDescent="0.45">
      <c r="A42" s="1"/>
      <c r="B42" s="2"/>
      <c r="C42" s="2"/>
      <c r="D42" s="2"/>
      <c r="E42" s="36"/>
      <c r="F42" s="3"/>
      <c r="G42" s="2"/>
      <c r="H42" s="4"/>
      <c r="I42" s="10"/>
      <c r="J42" s="14" t="str">
        <f>IF(LEN(A42)&gt;0,VLOOKUP((C42&amp;D42),Zonas!A:C,3,0),"")</f>
        <v/>
      </c>
      <c r="K42" s="15" t="str">
        <f t="shared" si="0"/>
        <v/>
      </c>
      <c r="L42" s="15" t="str">
        <f t="shared" si="1"/>
        <v/>
      </c>
      <c r="M42" s="15" t="str">
        <f t="shared" si="2"/>
        <v/>
      </c>
      <c r="N42" s="15" t="str">
        <f>IFERROR(VLOOKUP($D$7,Tabelas!$B$17:$C$18,2,0)*L42,"")</f>
        <v/>
      </c>
      <c r="O42" s="15" t="str">
        <f t="shared" si="3"/>
        <v/>
      </c>
      <c r="P42" s="16" t="str">
        <f t="shared" si="4"/>
        <v/>
      </c>
      <c r="Q42" s="38" t="str">
        <f>IF(I42-SUMIF(CP!M:M,Participação!E42,CP!N:N)=0,"",-ROUND(I42-SUMIF(CP!M:M,Participação!E42,CP!N:N),2)&amp;" Ha em falta")</f>
        <v/>
      </c>
      <c r="R42" s="53"/>
      <c r="S42" s="53"/>
    </row>
    <row r="43" spans="1:19" x14ac:dyDescent="0.45">
      <c r="A43" s="1"/>
      <c r="B43" s="2"/>
      <c r="C43" s="2"/>
      <c r="D43" s="2"/>
      <c r="E43" s="36"/>
      <c r="F43" s="3"/>
      <c r="G43" s="2"/>
      <c r="H43" s="4"/>
      <c r="I43" s="10"/>
      <c r="J43" s="14" t="str">
        <f>IF(LEN(A43)&gt;0,VLOOKUP((C43&amp;D43),Zonas!A:C,3,0),"")</f>
        <v/>
      </c>
      <c r="K43" s="15" t="str">
        <f t="shared" si="0"/>
        <v/>
      </c>
      <c r="L43" s="15" t="str">
        <f t="shared" si="1"/>
        <v/>
      </c>
      <c r="M43" s="15" t="str">
        <f t="shared" si="2"/>
        <v/>
      </c>
      <c r="N43" s="15" t="str">
        <f>IFERROR(VLOOKUP($D$7,Tabelas!$B$17:$C$18,2,0)*L43,"")</f>
        <v/>
      </c>
      <c r="O43" s="15" t="str">
        <f t="shared" si="3"/>
        <v/>
      </c>
      <c r="P43" s="16" t="str">
        <f t="shared" si="4"/>
        <v/>
      </c>
      <c r="Q43" s="38" t="str">
        <f>IF(I43-SUMIF(CP!M:M,Participação!E43,CP!N:N)=0,"",-ROUND(I43-SUMIF(CP!M:M,Participação!E43,CP!N:N),2)&amp;" Ha em falta")</f>
        <v/>
      </c>
      <c r="R43" s="53"/>
      <c r="S43" s="53"/>
    </row>
    <row r="44" spans="1:19" x14ac:dyDescent="0.45">
      <c r="A44" s="1"/>
      <c r="B44" s="2"/>
      <c r="C44" s="2"/>
      <c r="D44" s="2"/>
      <c r="E44" s="36"/>
      <c r="F44" s="3"/>
      <c r="G44" s="2"/>
      <c r="H44" s="4"/>
      <c r="I44" s="10"/>
      <c r="J44" s="14" t="str">
        <f>IF(LEN(A44)&gt;0,VLOOKUP((C44&amp;D44),Zonas!A:C,3,0),"")</f>
        <v/>
      </c>
      <c r="K44" s="15" t="str">
        <f t="shared" si="0"/>
        <v/>
      </c>
      <c r="L44" s="15" t="str">
        <f t="shared" si="1"/>
        <v/>
      </c>
      <c r="M44" s="15" t="str">
        <f t="shared" si="2"/>
        <v/>
      </c>
      <c r="N44" s="15" t="str">
        <f>IFERROR(VLOOKUP($D$7,Tabelas!$B$17:$C$18,2,0)*L44,"")</f>
        <v/>
      </c>
      <c r="O44" s="15" t="str">
        <f t="shared" si="3"/>
        <v/>
      </c>
      <c r="P44" s="16" t="str">
        <f t="shared" si="4"/>
        <v/>
      </c>
      <c r="Q44" s="38" t="str">
        <f>IF(I44-SUMIF(CP!M:M,Participação!E44,CP!N:N)=0,"",-ROUND(I44-SUMIF(CP!M:M,Participação!E44,CP!N:N),2)&amp;" Ha em falta")</f>
        <v/>
      </c>
      <c r="R44" s="53"/>
      <c r="S44" s="53"/>
    </row>
    <row r="45" spans="1:19" x14ac:dyDescent="0.45">
      <c r="A45" s="1"/>
      <c r="B45" s="2"/>
      <c r="C45" s="2"/>
      <c r="D45" s="2"/>
      <c r="E45" s="36"/>
      <c r="F45" s="3"/>
      <c r="G45" s="2"/>
      <c r="H45" s="4"/>
      <c r="I45" s="10"/>
      <c r="J45" s="14" t="str">
        <f>IF(LEN(A45)&gt;0,VLOOKUP((C45&amp;D45),Zonas!A:C,3,0),"")</f>
        <v/>
      </c>
      <c r="K45" s="15" t="str">
        <f t="shared" si="0"/>
        <v/>
      </c>
      <c r="L45" s="15" t="str">
        <f t="shared" si="1"/>
        <v/>
      </c>
      <c r="M45" s="15" t="str">
        <f t="shared" si="2"/>
        <v/>
      </c>
      <c r="N45" s="15" t="str">
        <f>IFERROR(VLOOKUP($D$7,Tabelas!$B$17:$C$18,2,0)*L45,"")</f>
        <v/>
      </c>
      <c r="O45" s="15" t="str">
        <f t="shared" si="3"/>
        <v/>
      </c>
      <c r="P45" s="16" t="str">
        <f t="shared" si="4"/>
        <v/>
      </c>
      <c r="Q45" s="38" t="str">
        <f>IF(I45-SUMIF(CP!M:M,Participação!E45,CP!N:N)=0,"",-ROUND(I45-SUMIF(CP!M:M,Participação!E45,CP!N:N),2)&amp;" Ha em falta")</f>
        <v/>
      </c>
      <c r="R45" s="53"/>
      <c r="S45" s="53"/>
    </row>
    <row r="46" spans="1:19" x14ac:dyDescent="0.45">
      <c r="A46" s="1"/>
      <c r="B46" s="2"/>
      <c r="C46" s="2"/>
      <c r="D46" s="2"/>
      <c r="E46" s="36"/>
      <c r="F46" s="3"/>
      <c r="G46" s="2"/>
      <c r="H46" s="4"/>
      <c r="I46" s="10"/>
      <c r="J46" s="14" t="str">
        <f>IF(LEN(A46)&gt;0,VLOOKUP((C46&amp;D46),Zonas!A:C,3,0),"")</f>
        <v/>
      </c>
      <c r="K46" s="15" t="str">
        <f t="shared" si="0"/>
        <v/>
      </c>
      <c r="L46" s="15" t="str">
        <f t="shared" si="1"/>
        <v/>
      </c>
      <c r="M46" s="15" t="str">
        <f t="shared" si="2"/>
        <v/>
      </c>
      <c r="N46" s="15" t="str">
        <f>IFERROR(VLOOKUP($D$7,Tabelas!$B$17:$C$18,2,0)*L46,"")</f>
        <v/>
      </c>
      <c r="O46" s="15" t="str">
        <f t="shared" si="3"/>
        <v/>
      </c>
      <c r="P46" s="16" t="str">
        <f t="shared" si="4"/>
        <v/>
      </c>
      <c r="Q46" s="38" t="str">
        <f>IF(I46-SUMIF(CP!M:M,Participação!E46,CP!N:N)=0,"",-ROUND(I46-SUMIF(CP!M:M,Participação!E46,CP!N:N),2)&amp;" Ha em falta")</f>
        <v/>
      </c>
      <c r="R46" s="53"/>
      <c r="S46" s="53"/>
    </row>
    <row r="47" spans="1:19" x14ac:dyDescent="0.45">
      <c r="A47" s="1"/>
      <c r="B47" s="2"/>
      <c r="C47" s="2"/>
      <c r="D47" s="2"/>
      <c r="E47" s="36"/>
      <c r="F47" s="3"/>
      <c r="G47" s="2"/>
      <c r="H47" s="4"/>
      <c r="I47" s="10"/>
      <c r="J47" s="14" t="str">
        <f>IF(LEN(A47)&gt;0,VLOOKUP((C47&amp;D47),Zonas!A:C,3,0),"")</f>
        <v/>
      </c>
      <c r="K47" s="15" t="str">
        <f t="shared" si="0"/>
        <v/>
      </c>
      <c r="L47" s="15" t="str">
        <f t="shared" si="1"/>
        <v/>
      </c>
      <c r="M47" s="15" t="str">
        <f t="shared" si="2"/>
        <v/>
      </c>
      <c r="N47" s="15" t="str">
        <f>IFERROR(VLOOKUP($D$7,Tabelas!$B$17:$C$18,2,0)*L47,"")</f>
        <v/>
      </c>
      <c r="O47" s="15" t="str">
        <f t="shared" si="3"/>
        <v/>
      </c>
      <c r="P47" s="16" t="str">
        <f t="shared" si="4"/>
        <v/>
      </c>
      <c r="Q47" s="38" t="str">
        <f>IF(I47-SUMIF(CP!M:M,Participação!E47,CP!N:N)=0,"",-ROUND(I47-SUMIF(CP!M:M,Participação!E47,CP!N:N),2)&amp;" Ha em falta")</f>
        <v/>
      </c>
      <c r="R47" s="53"/>
      <c r="S47" s="53"/>
    </row>
    <row r="48" spans="1:19" x14ac:dyDescent="0.45">
      <c r="A48" s="1"/>
      <c r="B48" s="2"/>
      <c r="C48" s="2"/>
      <c r="D48" s="2"/>
      <c r="E48" s="36"/>
      <c r="F48" s="3"/>
      <c r="G48" s="2"/>
      <c r="H48" s="4"/>
      <c r="I48" s="10"/>
      <c r="J48" s="14" t="str">
        <f>IF(LEN(A48)&gt;0,VLOOKUP((C48&amp;D48),Zonas!A:C,3,0),"")</f>
        <v/>
      </c>
      <c r="K48" s="15" t="str">
        <f t="shared" si="0"/>
        <v/>
      </c>
      <c r="L48" s="15" t="str">
        <f t="shared" si="1"/>
        <v/>
      </c>
      <c r="M48" s="15" t="str">
        <f t="shared" si="2"/>
        <v/>
      </c>
      <c r="N48" s="15" t="str">
        <f>IFERROR(VLOOKUP($D$7,Tabelas!$B$17:$C$18,2,0)*L48,"")</f>
        <v/>
      </c>
      <c r="O48" s="15" t="str">
        <f t="shared" si="3"/>
        <v/>
      </c>
      <c r="P48" s="16" t="str">
        <f t="shared" si="4"/>
        <v/>
      </c>
      <c r="Q48" s="38" t="str">
        <f>IF(I48-SUMIF(CP!M:M,Participação!E48,CP!N:N)=0,"",-ROUND(I48-SUMIF(CP!M:M,Participação!E48,CP!N:N),2)&amp;" Ha em falta")</f>
        <v/>
      </c>
      <c r="R48" s="53"/>
      <c r="S48" s="53"/>
    </row>
    <row r="49" spans="1:19" x14ac:dyDescent="0.45">
      <c r="A49" s="1"/>
      <c r="B49" s="2"/>
      <c r="C49" s="2"/>
      <c r="D49" s="2"/>
      <c r="E49" s="36"/>
      <c r="F49" s="3"/>
      <c r="G49" s="2"/>
      <c r="H49" s="4"/>
      <c r="I49" s="10"/>
      <c r="J49" s="14" t="str">
        <f>IF(LEN(A49)&gt;0,VLOOKUP((C49&amp;D49),Zonas!A:C,3,0),"")</f>
        <v/>
      </c>
      <c r="K49" s="15" t="str">
        <f t="shared" si="0"/>
        <v/>
      </c>
      <c r="L49" s="15" t="str">
        <f t="shared" si="1"/>
        <v/>
      </c>
      <c r="M49" s="15" t="str">
        <f t="shared" si="2"/>
        <v/>
      </c>
      <c r="N49" s="15" t="str">
        <f>IFERROR(VLOOKUP($D$7,Tabelas!$B$17:$C$18,2,0)*L49,"")</f>
        <v/>
      </c>
      <c r="O49" s="15" t="str">
        <f t="shared" si="3"/>
        <v/>
      </c>
      <c r="P49" s="16" t="str">
        <f t="shared" si="4"/>
        <v/>
      </c>
      <c r="Q49" s="38" t="str">
        <f>IF(I49-SUMIF(CP!M:M,Participação!E49,CP!N:N)=0,"",-ROUND(I49-SUMIF(CP!M:M,Participação!E49,CP!N:N),2)&amp;" Ha em falta")</f>
        <v/>
      </c>
      <c r="R49" s="53"/>
      <c r="S49" s="53"/>
    </row>
    <row r="50" spans="1:19" x14ac:dyDescent="0.45">
      <c r="A50" s="1"/>
      <c r="B50" s="2"/>
      <c r="C50" s="2"/>
      <c r="D50" s="2"/>
      <c r="E50" s="36"/>
      <c r="F50" s="3"/>
      <c r="G50" s="2"/>
      <c r="H50" s="4"/>
      <c r="I50" s="10"/>
      <c r="J50" s="14" t="str">
        <f>IF(LEN(A50)&gt;0,VLOOKUP((C50&amp;D50),Zonas!A:C,3,0),"")</f>
        <v/>
      </c>
      <c r="K50" s="15" t="str">
        <f t="shared" si="0"/>
        <v/>
      </c>
      <c r="L50" s="15" t="str">
        <f t="shared" si="1"/>
        <v/>
      </c>
      <c r="M50" s="15" t="str">
        <f t="shared" si="2"/>
        <v/>
      </c>
      <c r="N50" s="15" t="str">
        <f>IFERROR(VLOOKUP($D$7,Tabelas!$B$17:$C$18,2,0)*L50,"")</f>
        <v/>
      </c>
      <c r="O50" s="15" t="str">
        <f t="shared" si="3"/>
        <v/>
      </c>
      <c r="P50" s="16" t="str">
        <f t="shared" si="4"/>
        <v/>
      </c>
      <c r="Q50" s="38" t="str">
        <f>IF(I50-SUMIF(CP!M:M,Participação!E50,CP!N:N)=0,"",-ROUND(I50-SUMIF(CP!M:M,Participação!E50,CP!N:N),2)&amp;" Ha em falta")</f>
        <v/>
      </c>
      <c r="R50" s="53"/>
      <c r="S50" s="53"/>
    </row>
    <row r="51" spans="1:19" x14ac:dyDescent="0.45">
      <c r="A51" s="1"/>
      <c r="B51" s="2"/>
      <c r="C51" s="2"/>
      <c r="D51" s="2"/>
      <c r="E51" s="36"/>
      <c r="F51" s="3"/>
      <c r="G51" s="2"/>
      <c r="H51" s="4"/>
      <c r="I51" s="10"/>
      <c r="J51" s="14" t="str">
        <f>IF(LEN(A51)&gt;0,VLOOKUP((C51&amp;D51),Zonas!A:C,3,0),"")</f>
        <v/>
      </c>
      <c r="K51" s="15" t="str">
        <f t="shared" si="0"/>
        <v/>
      </c>
      <c r="L51" s="15" t="str">
        <f t="shared" si="1"/>
        <v/>
      </c>
      <c r="M51" s="15" t="str">
        <f t="shared" si="2"/>
        <v/>
      </c>
      <c r="N51" s="15" t="str">
        <f>IFERROR(VLOOKUP($D$7,Tabelas!$B$17:$C$18,2,0)*L51,"")</f>
        <v/>
      </c>
      <c r="O51" s="15" t="str">
        <f t="shared" si="3"/>
        <v/>
      </c>
      <c r="P51" s="16" t="str">
        <f t="shared" si="4"/>
        <v/>
      </c>
      <c r="Q51" s="38" t="str">
        <f>IF(I51-SUMIF(CP!M:M,Participação!E51,CP!N:N)=0,"",-ROUND(I51-SUMIF(CP!M:M,Participação!E51,CP!N:N),2)&amp;" Ha em falta")</f>
        <v/>
      </c>
      <c r="R51" s="53"/>
      <c r="S51" s="53"/>
    </row>
    <row r="52" spans="1:19" x14ac:dyDescent="0.45">
      <c r="A52" s="1"/>
      <c r="B52" s="2"/>
      <c r="C52" s="2"/>
      <c r="D52" s="2"/>
      <c r="E52" s="36"/>
      <c r="F52" s="3"/>
      <c r="G52" s="2"/>
      <c r="H52" s="4"/>
      <c r="I52" s="10"/>
      <c r="J52" s="14" t="str">
        <f>IF(LEN(A52)&gt;0,VLOOKUP((C52&amp;D52),Zonas!A:C,3,0),"")</f>
        <v/>
      </c>
      <c r="K52" s="15" t="str">
        <f t="shared" si="0"/>
        <v/>
      </c>
      <c r="L52" s="15" t="str">
        <f t="shared" si="1"/>
        <v/>
      </c>
      <c r="M52" s="15" t="str">
        <f t="shared" si="2"/>
        <v/>
      </c>
      <c r="N52" s="15" t="str">
        <f>IFERROR(VLOOKUP($D$7,Tabelas!$B$17:$C$18,2,0)*L52,"")</f>
        <v/>
      </c>
      <c r="O52" s="15" t="str">
        <f t="shared" si="3"/>
        <v/>
      </c>
      <c r="P52" s="16" t="str">
        <f t="shared" si="4"/>
        <v/>
      </c>
      <c r="Q52" s="38" t="str">
        <f>IF(I52-SUMIF(CP!M:M,Participação!E52,CP!N:N)=0,"",-ROUND(I52-SUMIF(CP!M:M,Participação!E52,CP!N:N),2)&amp;" Ha em falta")</f>
        <v/>
      </c>
      <c r="R52" s="53"/>
      <c r="S52" s="53"/>
    </row>
    <row r="53" spans="1:19" x14ac:dyDescent="0.45">
      <c r="A53" s="1"/>
      <c r="B53" s="2"/>
      <c r="C53" s="2"/>
      <c r="D53" s="2"/>
      <c r="E53" s="36"/>
      <c r="F53" s="3"/>
      <c r="G53" s="2"/>
      <c r="H53" s="4"/>
      <c r="I53" s="10"/>
      <c r="J53" s="14" t="str">
        <f>IF(LEN(A53)&gt;0,VLOOKUP((C53&amp;D53),Zonas!A:C,3,0),"")</f>
        <v/>
      </c>
      <c r="K53" s="15" t="str">
        <f t="shared" si="0"/>
        <v/>
      </c>
      <c r="L53" s="15" t="str">
        <f t="shared" si="1"/>
        <v/>
      </c>
      <c r="M53" s="15" t="str">
        <f t="shared" si="2"/>
        <v/>
      </c>
      <c r="N53" s="15" t="str">
        <f>IFERROR(VLOOKUP($D$7,Tabelas!$B$17:$C$18,2,0)*L53,"")</f>
        <v/>
      </c>
      <c r="O53" s="15" t="str">
        <f t="shared" si="3"/>
        <v/>
      </c>
      <c r="P53" s="16" t="str">
        <f t="shared" si="4"/>
        <v/>
      </c>
      <c r="Q53" s="38" t="str">
        <f>IF(I53-SUMIF(CP!M:M,Participação!E53,CP!N:N)=0,"",-ROUND(I53-SUMIF(CP!M:M,Participação!E53,CP!N:N),2)&amp;" Ha em falta")</f>
        <v/>
      </c>
      <c r="R53" s="53"/>
      <c r="S53" s="53"/>
    </row>
    <row r="54" spans="1:19" x14ac:dyDescent="0.45">
      <c r="A54" s="1"/>
      <c r="B54" s="2"/>
      <c r="C54" s="2"/>
      <c r="D54" s="2"/>
      <c r="E54" s="36"/>
      <c r="F54" s="3"/>
      <c r="G54" s="2"/>
      <c r="H54" s="4"/>
      <c r="I54" s="10"/>
      <c r="J54" s="14" t="str">
        <f>IF(LEN(A54)&gt;0,VLOOKUP((C54&amp;D54),Zonas!A:C,3,0),"")</f>
        <v/>
      </c>
      <c r="K54" s="15" t="str">
        <f t="shared" si="0"/>
        <v/>
      </c>
      <c r="L54" s="15" t="str">
        <f t="shared" si="1"/>
        <v/>
      </c>
      <c r="M54" s="15" t="str">
        <f t="shared" si="2"/>
        <v/>
      </c>
      <c r="N54" s="15" t="str">
        <f>IFERROR(VLOOKUP($D$7,Tabelas!$B$17:$C$18,2,0)*L54,"")</f>
        <v/>
      </c>
      <c r="O54" s="15" t="str">
        <f t="shared" si="3"/>
        <v/>
      </c>
      <c r="P54" s="16" t="str">
        <f t="shared" si="4"/>
        <v/>
      </c>
      <c r="Q54" s="38" t="str">
        <f>IF(I54-SUMIF(CP!M:M,Participação!E54,CP!N:N)=0,"",-ROUND(I54-SUMIF(CP!M:M,Participação!E54,CP!N:N),2)&amp;" Ha em falta")</f>
        <v/>
      </c>
      <c r="R54" s="53"/>
      <c r="S54" s="53"/>
    </row>
    <row r="55" spans="1:19" x14ac:dyDescent="0.45">
      <c r="A55" s="1"/>
      <c r="B55" s="2"/>
      <c r="C55" s="2"/>
      <c r="D55" s="2"/>
      <c r="E55" s="36"/>
      <c r="F55" s="3"/>
      <c r="G55" s="2"/>
      <c r="H55" s="4"/>
      <c r="I55" s="10"/>
      <c r="J55" s="14" t="str">
        <f>IF(LEN(A55)&gt;0,VLOOKUP((C55&amp;D55),Zonas!A:C,3,0),"")</f>
        <v/>
      </c>
      <c r="K55" s="15" t="str">
        <f t="shared" si="0"/>
        <v/>
      </c>
      <c r="L55" s="15" t="str">
        <f t="shared" si="1"/>
        <v/>
      </c>
      <c r="M55" s="15" t="str">
        <f t="shared" si="2"/>
        <v/>
      </c>
      <c r="N55" s="15" t="str">
        <f>IFERROR(VLOOKUP($D$7,Tabelas!$B$17:$C$18,2,0)*L55,"")</f>
        <v/>
      </c>
      <c r="O55" s="15" t="str">
        <f t="shared" si="3"/>
        <v/>
      </c>
      <c r="P55" s="16" t="str">
        <f t="shared" si="4"/>
        <v/>
      </c>
      <c r="Q55" s="38" t="str">
        <f>IF(I55-SUMIF(CP!M:M,Participação!E55,CP!N:N)=0,"",-ROUND(I55-SUMIF(CP!M:M,Participação!E55,CP!N:N),2)&amp;" Ha em falta")</f>
        <v/>
      </c>
      <c r="R55" s="53"/>
      <c r="S55" s="53"/>
    </row>
    <row r="56" spans="1:19" x14ac:dyDescent="0.45">
      <c r="A56" s="1"/>
      <c r="B56" s="2"/>
      <c r="C56" s="2"/>
      <c r="D56" s="2"/>
      <c r="E56" s="36"/>
      <c r="F56" s="3"/>
      <c r="G56" s="2"/>
      <c r="H56" s="4"/>
      <c r="I56" s="10"/>
      <c r="J56" s="14" t="str">
        <f>IF(LEN(A56)&gt;0,VLOOKUP((C56&amp;D56),Zonas!A:C,3,0),"")</f>
        <v/>
      </c>
      <c r="K56" s="15" t="str">
        <f t="shared" si="0"/>
        <v/>
      </c>
      <c r="L56" s="15" t="str">
        <f t="shared" si="1"/>
        <v/>
      </c>
      <c r="M56" s="15" t="str">
        <f t="shared" si="2"/>
        <v/>
      </c>
      <c r="N56" s="15" t="str">
        <f>IFERROR(VLOOKUP($D$7,Tabelas!$B$17:$C$18,2,0)*L56,"")</f>
        <v/>
      </c>
      <c r="O56" s="15" t="str">
        <f t="shared" si="3"/>
        <v/>
      </c>
      <c r="P56" s="16" t="str">
        <f t="shared" si="4"/>
        <v/>
      </c>
      <c r="Q56" s="38" t="str">
        <f>IF(I56-SUMIF(CP!M:M,Participação!E56,CP!N:N)=0,"",-ROUND(I56-SUMIF(CP!M:M,Participação!E56,CP!N:N),2)&amp;" Ha em falta")</f>
        <v/>
      </c>
      <c r="R56" s="53"/>
      <c r="S56" s="53"/>
    </row>
    <row r="57" spans="1:19" x14ac:dyDescent="0.45">
      <c r="A57" s="1"/>
      <c r="B57" s="2"/>
      <c r="C57" s="2"/>
      <c r="D57" s="2"/>
      <c r="E57" s="36"/>
      <c r="F57" s="3"/>
      <c r="G57" s="2"/>
      <c r="H57" s="4"/>
      <c r="I57" s="10"/>
      <c r="J57" s="14" t="str">
        <f>IF(LEN(A57)&gt;0,VLOOKUP((C57&amp;D57),Zonas!A:C,3,0),"")</f>
        <v/>
      </c>
      <c r="K57" s="15" t="str">
        <f t="shared" si="0"/>
        <v/>
      </c>
      <c r="L57" s="15" t="str">
        <f t="shared" si="1"/>
        <v/>
      </c>
      <c r="M57" s="15" t="str">
        <f t="shared" si="2"/>
        <v/>
      </c>
      <c r="N57" s="15" t="str">
        <f>IFERROR(VLOOKUP($D$7,Tabelas!$B$17:$C$18,2,0)*L57,"")</f>
        <v/>
      </c>
      <c r="O57" s="15" t="str">
        <f t="shared" si="3"/>
        <v/>
      </c>
      <c r="P57" s="16" t="str">
        <f t="shared" si="4"/>
        <v/>
      </c>
      <c r="Q57" s="38" t="str">
        <f>IF(I57-SUMIF(CP!M:M,Participação!E57,CP!N:N)=0,"",-ROUND(I57-SUMIF(CP!M:M,Participação!E57,CP!N:N),2)&amp;" Ha em falta")</f>
        <v/>
      </c>
      <c r="R57" s="53"/>
      <c r="S57" s="53"/>
    </row>
    <row r="58" spans="1:19" x14ac:dyDescent="0.45">
      <c r="A58" s="1"/>
      <c r="B58" s="2"/>
      <c r="C58" s="2"/>
      <c r="D58" s="2"/>
      <c r="E58" s="36"/>
      <c r="F58" s="3"/>
      <c r="G58" s="2"/>
      <c r="H58" s="4"/>
      <c r="I58" s="10"/>
      <c r="J58" s="14" t="str">
        <f>IF(LEN(A58)&gt;0,VLOOKUP((C58&amp;D58),Zonas!A:C,3,0),"")</f>
        <v/>
      </c>
      <c r="K58" s="15" t="str">
        <f t="shared" si="0"/>
        <v/>
      </c>
      <c r="L58" s="15" t="str">
        <f t="shared" si="1"/>
        <v/>
      </c>
      <c r="M58" s="15" t="str">
        <f t="shared" si="2"/>
        <v/>
      </c>
      <c r="N58" s="15" t="str">
        <f>IFERROR(VLOOKUP($D$7,Tabelas!$B$17:$C$18,2,0)*L58,"")</f>
        <v/>
      </c>
      <c r="O58" s="15" t="str">
        <f t="shared" si="3"/>
        <v/>
      </c>
      <c r="P58" s="16" t="str">
        <f t="shared" si="4"/>
        <v/>
      </c>
      <c r="Q58" s="38" t="str">
        <f>IF(I58-SUMIF(CP!M:M,Participação!E58,CP!N:N)=0,"",-ROUND(I58-SUMIF(CP!M:M,Participação!E58,CP!N:N),2)&amp;" Ha em falta")</f>
        <v/>
      </c>
      <c r="R58" s="53"/>
      <c r="S58" s="53"/>
    </row>
    <row r="59" spans="1:19" x14ac:dyDescent="0.45">
      <c r="A59" s="1"/>
      <c r="B59" s="2"/>
      <c r="C59" s="2"/>
      <c r="D59" s="2"/>
      <c r="E59" s="36"/>
      <c r="F59" s="3"/>
      <c r="G59" s="2"/>
      <c r="H59" s="4"/>
      <c r="I59" s="10"/>
      <c r="J59" s="14" t="str">
        <f>IF(LEN(A59)&gt;0,VLOOKUP((C59&amp;D59),Zonas!A:C,3,0),"")</f>
        <v/>
      </c>
      <c r="K59" s="15" t="str">
        <f t="shared" si="0"/>
        <v/>
      </c>
      <c r="L59" s="15" t="str">
        <f t="shared" si="1"/>
        <v/>
      </c>
      <c r="M59" s="15" t="str">
        <f t="shared" si="2"/>
        <v/>
      </c>
      <c r="N59" s="15" t="str">
        <f>IFERROR(VLOOKUP($D$7,Tabelas!$B$17:$C$18,2,0)*L59,"")</f>
        <v/>
      </c>
      <c r="O59" s="15" t="str">
        <f t="shared" si="3"/>
        <v/>
      </c>
      <c r="P59" s="16" t="str">
        <f t="shared" si="4"/>
        <v/>
      </c>
      <c r="Q59" s="38" t="str">
        <f>IF(I59-SUMIF(CP!M:M,Participação!E59,CP!N:N)=0,"",-ROUND(I59-SUMIF(CP!M:M,Participação!E59,CP!N:N),2)&amp;" Ha em falta")</f>
        <v/>
      </c>
      <c r="R59" s="53"/>
      <c r="S59" s="53"/>
    </row>
    <row r="60" spans="1:19" x14ac:dyDescent="0.45">
      <c r="A60" s="1"/>
      <c r="B60" s="2"/>
      <c r="C60" s="2"/>
      <c r="D60" s="2"/>
      <c r="E60" s="36"/>
      <c r="F60" s="3"/>
      <c r="G60" s="2"/>
      <c r="H60" s="4"/>
      <c r="I60" s="10"/>
      <c r="J60" s="14" t="str">
        <f>IF(LEN(A60)&gt;0,VLOOKUP((C60&amp;D60),Zonas!A:C,3,0),"")</f>
        <v/>
      </c>
      <c r="K60" s="15" t="str">
        <f t="shared" si="0"/>
        <v/>
      </c>
      <c r="L60" s="15" t="str">
        <f t="shared" si="1"/>
        <v/>
      </c>
      <c r="M60" s="15" t="str">
        <f t="shared" si="2"/>
        <v/>
      </c>
      <c r="N60" s="15" t="str">
        <f>IFERROR(VLOOKUP($D$7,Tabelas!$B$17:$C$18,2,0)*L60,"")</f>
        <v/>
      </c>
      <c r="O60" s="15" t="str">
        <f t="shared" si="3"/>
        <v/>
      </c>
      <c r="P60" s="16" t="str">
        <f t="shared" si="4"/>
        <v/>
      </c>
      <c r="Q60" s="38" t="str">
        <f>IF(I60-SUMIF(CP!M:M,Participação!E60,CP!N:N)=0,"",-ROUND(I60-SUMIF(CP!M:M,Participação!E60,CP!N:N),2)&amp;" Ha em falta")</f>
        <v/>
      </c>
      <c r="R60" s="53"/>
      <c r="S60" s="53"/>
    </row>
    <row r="61" spans="1:19" x14ac:dyDescent="0.45">
      <c r="A61" s="1"/>
      <c r="B61" s="2"/>
      <c r="C61" s="2"/>
      <c r="D61" s="2"/>
      <c r="E61" s="36"/>
      <c r="F61" s="3"/>
      <c r="G61" s="2"/>
      <c r="H61" s="4"/>
      <c r="I61" s="10"/>
      <c r="J61" s="14" t="str">
        <f>IF(LEN(A61)&gt;0,VLOOKUP((C61&amp;D61),Zonas!A:C,3,0),"")</f>
        <v/>
      </c>
      <c r="K61" s="15" t="str">
        <f t="shared" si="0"/>
        <v/>
      </c>
      <c r="L61" s="15" t="str">
        <f t="shared" si="1"/>
        <v/>
      </c>
      <c r="M61" s="15" t="str">
        <f t="shared" si="2"/>
        <v/>
      </c>
      <c r="N61" s="15" t="str">
        <f>IFERROR(VLOOKUP($D$7,Tabelas!$B$17:$C$18,2,0)*L61,"")</f>
        <v/>
      </c>
      <c r="O61" s="15" t="str">
        <f t="shared" si="3"/>
        <v/>
      </c>
      <c r="P61" s="16" t="str">
        <f t="shared" si="4"/>
        <v/>
      </c>
      <c r="Q61" s="38" t="str">
        <f>IF(I61-SUMIF(CP!M:M,Participação!E61,CP!N:N)=0,"",-ROUND(I61-SUMIF(CP!M:M,Participação!E61,CP!N:N),2)&amp;" Ha em falta")</f>
        <v/>
      </c>
      <c r="R61" s="53"/>
      <c r="S61" s="53"/>
    </row>
    <row r="62" spans="1:19" x14ac:dyDescent="0.45">
      <c r="A62" s="1"/>
      <c r="B62" s="2"/>
      <c r="C62" s="2"/>
      <c r="D62" s="2"/>
      <c r="E62" s="36"/>
      <c r="F62" s="3"/>
      <c r="G62" s="2"/>
      <c r="H62" s="4"/>
      <c r="I62" s="10"/>
      <c r="J62" s="14" t="str">
        <f>IF(LEN(A62)&gt;0,VLOOKUP((C62&amp;D62),Zonas!A:C,3,0),"")</f>
        <v/>
      </c>
      <c r="K62" s="15" t="str">
        <f t="shared" si="0"/>
        <v/>
      </c>
      <c r="L62" s="15" t="str">
        <f t="shared" si="1"/>
        <v/>
      </c>
      <c r="M62" s="15" t="str">
        <f t="shared" si="2"/>
        <v/>
      </c>
      <c r="N62" s="15" t="str">
        <f>IFERROR(VLOOKUP($D$7,Tabelas!$B$17:$C$18,2,0)*L62,"")</f>
        <v/>
      </c>
      <c r="O62" s="15" t="str">
        <f t="shared" si="3"/>
        <v/>
      </c>
      <c r="P62" s="16" t="str">
        <f t="shared" si="4"/>
        <v/>
      </c>
      <c r="Q62" s="38" t="str">
        <f>IF(I62-SUMIF(CP!M:M,Participação!E62,CP!N:N)=0,"",-ROUND(I62-SUMIF(CP!M:M,Participação!E62,CP!N:N),2)&amp;" Ha em falta")</f>
        <v/>
      </c>
      <c r="R62" s="53"/>
      <c r="S62" s="53"/>
    </row>
    <row r="63" spans="1:19" x14ac:dyDescent="0.45">
      <c r="A63" s="1"/>
      <c r="B63" s="2"/>
      <c r="C63" s="2"/>
      <c r="D63" s="2"/>
      <c r="E63" s="36"/>
      <c r="F63" s="3"/>
      <c r="G63" s="2"/>
      <c r="H63" s="4"/>
      <c r="I63" s="10"/>
      <c r="J63" s="14" t="str">
        <f>IF(LEN(A63)&gt;0,VLOOKUP((C63&amp;D63),Zonas!A:C,3,0),"")</f>
        <v/>
      </c>
      <c r="K63" s="15" t="str">
        <f t="shared" si="0"/>
        <v/>
      </c>
      <c r="L63" s="15" t="str">
        <f t="shared" si="1"/>
        <v/>
      </c>
      <c r="M63" s="15" t="str">
        <f t="shared" si="2"/>
        <v/>
      </c>
      <c r="N63" s="15" t="str">
        <f>IFERROR(VLOOKUP($D$7,Tabelas!$B$17:$C$18,2,0)*L63,"")</f>
        <v/>
      </c>
      <c r="O63" s="15" t="str">
        <f t="shared" si="3"/>
        <v/>
      </c>
      <c r="P63" s="16" t="str">
        <f t="shared" si="4"/>
        <v/>
      </c>
      <c r="Q63" s="38" t="str">
        <f>IF(I63-SUMIF(CP!M:M,Participação!E63,CP!N:N)=0,"",-ROUND(I63-SUMIF(CP!M:M,Participação!E63,CP!N:N),2)&amp;" Ha em falta")</f>
        <v/>
      </c>
      <c r="R63" s="53"/>
      <c r="S63" s="53"/>
    </row>
    <row r="64" spans="1:19" x14ac:dyDescent="0.45">
      <c r="A64" s="1"/>
      <c r="B64" s="2"/>
      <c r="C64" s="2"/>
      <c r="D64" s="2"/>
      <c r="E64" s="36"/>
      <c r="F64" s="3"/>
      <c r="G64" s="2"/>
      <c r="H64" s="4"/>
      <c r="I64" s="10"/>
      <c r="J64" s="14" t="str">
        <f>IF(LEN(A64)&gt;0,VLOOKUP((C64&amp;D64),Zonas!A:C,3,0),"")</f>
        <v/>
      </c>
      <c r="K64" s="15" t="str">
        <f t="shared" si="0"/>
        <v/>
      </c>
      <c r="L64" s="15" t="str">
        <f t="shared" si="1"/>
        <v/>
      </c>
      <c r="M64" s="15" t="str">
        <f t="shared" si="2"/>
        <v/>
      </c>
      <c r="N64" s="15" t="str">
        <f>IFERROR(VLOOKUP($D$7,Tabelas!$B$17:$C$18,2,0)*L64,"")</f>
        <v/>
      </c>
      <c r="O64" s="15" t="str">
        <f t="shared" si="3"/>
        <v/>
      </c>
      <c r="P64" s="16" t="str">
        <f t="shared" si="4"/>
        <v/>
      </c>
      <c r="Q64" s="38" t="str">
        <f>IF(I64-SUMIF(CP!M:M,Participação!E64,CP!N:N)=0,"",-ROUND(I64-SUMIF(CP!M:M,Participação!E64,CP!N:N),2)&amp;" Ha em falta")</f>
        <v/>
      </c>
      <c r="R64" s="53"/>
      <c r="S64" s="53"/>
    </row>
    <row r="65" spans="1:19" x14ac:dyDescent="0.45">
      <c r="A65" s="1"/>
      <c r="B65" s="2"/>
      <c r="C65" s="2"/>
      <c r="D65" s="2"/>
      <c r="E65" s="36"/>
      <c r="F65" s="3"/>
      <c r="G65" s="2"/>
      <c r="H65" s="4"/>
      <c r="I65" s="10"/>
      <c r="J65" s="14" t="str">
        <f>IF(LEN(A65)&gt;0,VLOOKUP((C65&amp;D65),Zonas!A:C,3,0),"")</f>
        <v/>
      </c>
      <c r="K65" s="15" t="str">
        <f t="shared" si="0"/>
        <v/>
      </c>
      <c r="L65" s="15" t="str">
        <f t="shared" si="1"/>
        <v/>
      </c>
      <c r="M65" s="15" t="str">
        <f t="shared" si="2"/>
        <v/>
      </c>
      <c r="N65" s="15" t="str">
        <f>IFERROR(VLOOKUP($D$7,Tabelas!$B$17:$C$18,2,0)*L65,"")</f>
        <v/>
      </c>
      <c r="O65" s="15" t="str">
        <f t="shared" si="3"/>
        <v/>
      </c>
      <c r="P65" s="16" t="str">
        <f t="shared" si="4"/>
        <v/>
      </c>
      <c r="Q65" s="38" t="str">
        <f>IF(I65-SUMIF(CP!M:M,Participação!E65,CP!N:N)=0,"",-ROUND(I65-SUMIF(CP!M:M,Participação!E65,CP!N:N),2)&amp;" Ha em falta")</f>
        <v/>
      </c>
      <c r="R65" s="53"/>
      <c r="S65" s="53"/>
    </row>
    <row r="66" spans="1:19" x14ac:dyDescent="0.45">
      <c r="A66" s="1"/>
      <c r="B66" s="2"/>
      <c r="C66" s="2"/>
      <c r="D66" s="2"/>
      <c r="E66" s="36"/>
      <c r="F66" s="3"/>
      <c r="G66" s="2"/>
      <c r="H66" s="4"/>
      <c r="I66" s="10"/>
      <c r="J66" s="14" t="str">
        <f>IF(LEN(A66)&gt;0,VLOOKUP((C66&amp;D66),Zonas!A:C,3,0),"")</f>
        <v/>
      </c>
      <c r="K66" s="15" t="str">
        <f t="shared" si="0"/>
        <v/>
      </c>
      <c r="L66" s="15" t="str">
        <f t="shared" si="1"/>
        <v/>
      </c>
      <c r="M66" s="15" t="str">
        <f t="shared" si="2"/>
        <v/>
      </c>
      <c r="N66" s="15" t="str">
        <f>IFERROR(VLOOKUP($D$7,Tabelas!$B$17:$C$18,2,0)*L66,"")</f>
        <v/>
      </c>
      <c r="O66" s="15" t="str">
        <f t="shared" si="3"/>
        <v/>
      </c>
      <c r="P66" s="16" t="str">
        <f t="shared" si="4"/>
        <v/>
      </c>
      <c r="Q66" s="38" t="str">
        <f>IF(I66-SUMIF(CP!M:M,Participação!E66,CP!N:N)=0,"",-ROUND(I66-SUMIF(CP!M:M,Participação!E66,CP!N:N),2)&amp;" Ha em falta")</f>
        <v/>
      </c>
      <c r="R66" s="53"/>
      <c r="S66" s="53"/>
    </row>
    <row r="67" spans="1:19" x14ac:dyDescent="0.45">
      <c r="A67" s="1"/>
      <c r="B67" s="2"/>
      <c r="C67" s="2"/>
      <c r="D67" s="2"/>
      <c r="E67" s="36"/>
      <c r="F67" s="3"/>
      <c r="G67" s="2"/>
      <c r="H67" s="4"/>
      <c r="I67" s="10"/>
      <c r="J67" s="14" t="str">
        <f>IF(LEN(A67)&gt;0,VLOOKUP((C67&amp;D67),Zonas!A:C,3,0),"")</f>
        <v/>
      </c>
      <c r="K67" s="15" t="str">
        <f t="shared" si="0"/>
        <v/>
      </c>
      <c r="L67" s="15" t="str">
        <f t="shared" si="1"/>
        <v/>
      </c>
      <c r="M67" s="15" t="str">
        <f t="shared" si="2"/>
        <v/>
      </c>
      <c r="N67" s="15" t="str">
        <f>IFERROR(VLOOKUP($D$7,Tabelas!$B$17:$C$18,2,0)*L67,"")</f>
        <v/>
      </c>
      <c r="O67" s="15" t="str">
        <f t="shared" si="3"/>
        <v/>
      </c>
      <c r="P67" s="16" t="str">
        <f t="shared" si="4"/>
        <v/>
      </c>
      <c r="Q67" s="38" t="str">
        <f>IF(I67-SUMIF(CP!M:M,Participação!E67,CP!N:N)=0,"",-ROUND(I67-SUMIF(CP!M:M,Participação!E67,CP!N:N),2)&amp;" Ha em falta")</f>
        <v/>
      </c>
      <c r="R67" s="53"/>
      <c r="S67" s="53"/>
    </row>
    <row r="68" spans="1:19" x14ac:dyDescent="0.45">
      <c r="A68" s="1"/>
      <c r="B68" s="2"/>
      <c r="C68" s="2"/>
      <c r="D68" s="2"/>
      <c r="E68" s="36"/>
      <c r="F68" s="3"/>
      <c r="G68" s="2"/>
      <c r="H68" s="4"/>
      <c r="I68" s="10"/>
      <c r="J68" s="14" t="str">
        <f>IF(LEN(A68)&gt;0,VLOOKUP((C68&amp;D68),Zonas!A:C,3,0),"")</f>
        <v/>
      </c>
      <c r="K68" s="15" t="str">
        <f t="shared" si="0"/>
        <v/>
      </c>
      <c r="L68" s="15" t="str">
        <f t="shared" si="1"/>
        <v/>
      </c>
      <c r="M68" s="15" t="str">
        <f t="shared" si="2"/>
        <v/>
      </c>
      <c r="N68" s="15" t="str">
        <f>IFERROR(VLOOKUP($D$7,Tabelas!$B$17:$C$18,2,0)*L68,"")</f>
        <v/>
      </c>
      <c r="O68" s="15" t="str">
        <f t="shared" si="3"/>
        <v/>
      </c>
      <c r="P68" s="16" t="str">
        <f t="shared" si="4"/>
        <v/>
      </c>
      <c r="Q68" s="38" t="str">
        <f>IF(I68-SUMIF(CP!M:M,Participação!E68,CP!N:N)=0,"",-ROUND(I68-SUMIF(CP!M:M,Participação!E68,CP!N:N),2)&amp;" Ha em falta")</f>
        <v/>
      </c>
      <c r="R68" s="53"/>
      <c r="S68" s="53"/>
    </row>
    <row r="69" spans="1:19" x14ac:dyDescent="0.45">
      <c r="A69" s="1"/>
      <c r="B69" s="2"/>
      <c r="C69" s="2"/>
      <c r="D69" s="2"/>
      <c r="E69" s="36"/>
      <c r="F69" s="3"/>
      <c r="G69" s="2"/>
      <c r="H69" s="4"/>
      <c r="I69" s="10"/>
      <c r="J69" s="14" t="str">
        <f>IF(LEN(A69)&gt;0,VLOOKUP((C69&amp;D69),Zonas!A:C,3,0),"")</f>
        <v/>
      </c>
      <c r="K69" s="15" t="str">
        <f t="shared" si="0"/>
        <v/>
      </c>
      <c r="L69" s="15" t="str">
        <f t="shared" si="1"/>
        <v/>
      </c>
      <c r="M69" s="15" t="str">
        <f t="shared" si="2"/>
        <v/>
      </c>
      <c r="N69" s="15" t="str">
        <f>IFERROR(VLOOKUP($D$7,Tabelas!$B$17:$C$18,2,0)*L69,"")</f>
        <v/>
      </c>
      <c r="O69" s="15" t="str">
        <f t="shared" si="3"/>
        <v/>
      </c>
      <c r="P69" s="16" t="str">
        <f t="shared" si="4"/>
        <v/>
      </c>
      <c r="Q69" s="38" t="str">
        <f>IF(I69-SUMIF(CP!M:M,Participação!E69,CP!N:N)=0,"",-ROUND(I69-SUMIF(CP!M:M,Participação!E69,CP!N:N),2)&amp;" Ha em falta")</f>
        <v/>
      </c>
      <c r="R69" s="53"/>
      <c r="S69" s="53"/>
    </row>
    <row r="70" spans="1:19" x14ac:dyDescent="0.45">
      <c r="A70" s="1"/>
      <c r="B70" s="2"/>
      <c r="C70" s="2"/>
      <c r="D70" s="2"/>
      <c r="E70" s="36"/>
      <c r="F70" s="3"/>
      <c r="G70" s="2"/>
      <c r="H70" s="4"/>
      <c r="I70" s="10"/>
      <c r="J70" s="14" t="str">
        <f>IF(LEN(A70)&gt;0,VLOOKUP((C70&amp;D70),Zonas!A:C,3,0),"")</f>
        <v/>
      </c>
      <c r="K70" s="15" t="str">
        <f t="shared" si="0"/>
        <v/>
      </c>
      <c r="L70" s="15" t="str">
        <f t="shared" si="1"/>
        <v/>
      </c>
      <c r="M70" s="15" t="str">
        <f t="shared" si="2"/>
        <v/>
      </c>
      <c r="N70" s="15" t="str">
        <f>IFERROR(VLOOKUP($D$7,Tabelas!$B$17:$C$18,2,0)*L70,"")</f>
        <v/>
      </c>
      <c r="O70" s="15" t="str">
        <f t="shared" si="3"/>
        <v/>
      </c>
      <c r="P70" s="16" t="str">
        <f t="shared" si="4"/>
        <v/>
      </c>
      <c r="Q70" s="38" t="str">
        <f>IF(I70-SUMIF(CP!M:M,Participação!E70,CP!N:N)=0,"",-ROUND(I70-SUMIF(CP!M:M,Participação!E70,CP!N:N),2)&amp;" Ha em falta")</f>
        <v/>
      </c>
      <c r="R70" s="53"/>
      <c r="S70" s="53"/>
    </row>
    <row r="71" spans="1:19" x14ac:dyDescent="0.45">
      <c r="A71" s="1"/>
      <c r="B71" s="2"/>
      <c r="C71" s="2"/>
      <c r="D71" s="2"/>
      <c r="E71" s="36"/>
      <c r="F71" s="3"/>
      <c r="G71" s="2"/>
      <c r="H71" s="4"/>
      <c r="I71" s="10"/>
      <c r="J71" s="14" t="str">
        <f>IF(LEN(A71)&gt;0,VLOOKUP((C71&amp;D71),Zonas!A:C,3,0),"")</f>
        <v/>
      </c>
      <c r="K71" s="15" t="str">
        <f t="shared" si="0"/>
        <v/>
      </c>
      <c r="L71" s="15" t="str">
        <f t="shared" si="1"/>
        <v/>
      </c>
      <c r="M71" s="15" t="str">
        <f t="shared" si="2"/>
        <v/>
      </c>
      <c r="N71" s="15" t="str">
        <f>IFERROR(VLOOKUP($D$7,Tabelas!$B$17:$C$18,2,0)*L71,"")</f>
        <v/>
      </c>
      <c r="O71" s="15" t="str">
        <f t="shared" si="3"/>
        <v/>
      </c>
      <c r="P71" s="16" t="str">
        <f t="shared" si="4"/>
        <v/>
      </c>
      <c r="Q71" s="38" t="str">
        <f>IF(I71-SUMIF(CP!M:M,Participação!E71,CP!N:N)=0,"",-ROUND(I71-SUMIF(CP!M:M,Participação!E71,CP!N:N),2)&amp;" Ha em falta")</f>
        <v/>
      </c>
      <c r="R71" s="53"/>
      <c r="S71" s="53"/>
    </row>
    <row r="72" spans="1:19" x14ac:dyDescent="0.45">
      <c r="A72" s="1"/>
      <c r="B72" s="2"/>
      <c r="C72" s="2"/>
      <c r="D72" s="2"/>
      <c r="E72" s="36"/>
      <c r="F72" s="3"/>
      <c r="G72" s="2"/>
      <c r="H72" s="4"/>
      <c r="I72" s="10"/>
      <c r="J72" s="14" t="str">
        <f>IF(LEN(A72)&gt;0,VLOOKUP((C72&amp;D72),Zonas!A:C,3,0),"")</f>
        <v/>
      </c>
      <c r="K72" s="15" t="str">
        <f t="shared" si="0"/>
        <v/>
      </c>
      <c r="L72" s="15" t="str">
        <f t="shared" si="1"/>
        <v/>
      </c>
      <c r="M72" s="15" t="str">
        <f t="shared" si="2"/>
        <v/>
      </c>
      <c r="N72" s="15" t="str">
        <f>IFERROR(VLOOKUP($D$7,Tabelas!$B$17:$C$18,2,0)*L72,"")</f>
        <v/>
      </c>
      <c r="O72" s="15" t="str">
        <f t="shared" si="3"/>
        <v/>
      </c>
      <c r="P72" s="16" t="str">
        <f t="shared" si="4"/>
        <v/>
      </c>
      <c r="Q72" s="38" t="str">
        <f>IF(I72-SUMIF(CP!M:M,Participação!E72,CP!N:N)=0,"",-ROUND(I72-SUMIF(CP!M:M,Participação!E72,CP!N:N),2)&amp;" Ha em falta")</f>
        <v/>
      </c>
      <c r="R72" s="53"/>
      <c r="S72" s="53"/>
    </row>
    <row r="73" spans="1:19" x14ac:dyDescent="0.45">
      <c r="A73" s="1"/>
      <c r="B73" s="2"/>
      <c r="C73" s="2"/>
      <c r="D73" s="2"/>
      <c r="E73" s="36"/>
      <c r="F73" s="3"/>
      <c r="G73" s="2"/>
      <c r="H73" s="4"/>
      <c r="I73" s="10"/>
      <c r="J73" s="14" t="str">
        <f>IF(LEN(A73)&gt;0,VLOOKUP((C73&amp;D73),Zonas!A:C,3,0),"")</f>
        <v/>
      </c>
      <c r="K73" s="15" t="str">
        <f t="shared" si="0"/>
        <v/>
      </c>
      <c r="L73" s="15" t="str">
        <f t="shared" si="1"/>
        <v/>
      </c>
      <c r="M73" s="15" t="str">
        <f t="shared" si="2"/>
        <v/>
      </c>
      <c r="N73" s="15" t="str">
        <f>IFERROR(VLOOKUP($D$7,Tabelas!$B$17:$C$18,2,0)*L73,"")</f>
        <v/>
      </c>
      <c r="O73" s="15" t="str">
        <f t="shared" si="3"/>
        <v/>
      </c>
      <c r="P73" s="16" t="str">
        <f t="shared" si="4"/>
        <v/>
      </c>
      <c r="Q73" s="38" t="str">
        <f>IF(I73-SUMIF(CP!M:M,Participação!E73,CP!N:N)=0,"",-ROUND(I73-SUMIF(CP!M:M,Participação!E73,CP!N:N),2)&amp;" Ha em falta")</f>
        <v/>
      </c>
      <c r="R73" s="53"/>
      <c r="S73" s="53"/>
    </row>
    <row r="74" spans="1:19" x14ac:dyDescent="0.45">
      <c r="A74" s="1"/>
      <c r="B74" s="2"/>
      <c r="C74" s="2"/>
      <c r="D74" s="2"/>
      <c r="E74" s="36"/>
      <c r="F74" s="3"/>
      <c r="G74" s="2"/>
      <c r="H74" s="4"/>
      <c r="I74" s="10"/>
      <c r="J74" s="14" t="str">
        <f>IF(LEN(A74)&gt;0,VLOOKUP((C74&amp;D74),Zonas!A:C,3,0),"")</f>
        <v/>
      </c>
      <c r="K74" s="15" t="str">
        <f t="shared" si="0"/>
        <v/>
      </c>
      <c r="L74" s="15" t="str">
        <f t="shared" si="1"/>
        <v/>
      </c>
      <c r="M74" s="15" t="str">
        <f t="shared" si="2"/>
        <v/>
      </c>
      <c r="N74" s="15" t="str">
        <f>IFERROR(VLOOKUP($D$7,Tabelas!$B$17:$C$18,2,0)*L74,"")</f>
        <v/>
      </c>
      <c r="O74" s="15" t="str">
        <f t="shared" si="3"/>
        <v/>
      </c>
      <c r="P74" s="16" t="str">
        <f t="shared" si="4"/>
        <v/>
      </c>
      <c r="Q74" s="38" t="str">
        <f>IF(I74-SUMIF(CP!M:M,Participação!E74,CP!N:N)=0,"",-ROUND(I74-SUMIF(CP!M:M,Participação!E74,CP!N:N),2)&amp;" Ha em falta")</f>
        <v/>
      </c>
      <c r="R74" s="53"/>
      <c r="S74" s="53"/>
    </row>
    <row r="75" spans="1:19" x14ac:dyDescent="0.45">
      <c r="A75" s="1"/>
      <c r="B75" s="2"/>
      <c r="C75" s="2"/>
      <c r="D75" s="2"/>
      <c r="E75" s="36"/>
      <c r="F75" s="3"/>
      <c r="G75" s="2"/>
      <c r="H75" s="4"/>
      <c r="I75" s="10"/>
      <c r="J75" s="14" t="str">
        <f>IF(LEN(A75)&gt;0,VLOOKUP((C75&amp;D75),Zonas!A:C,3,0),"")</f>
        <v/>
      </c>
      <c r="K75" s="15" t="str">
        <f t="shared" si="0"/>
        <v/>
      </c>
      <c r="L75" s="15" t="str">
        <f t="shared" si="1"/>
        <v/>
      </c>
      <c r="M75" s="15" t="str">
        <f t="shared" si="2"/>
        <v/>
      </c>
      <c r="N75" s="15" t="str">
        <f>IFERROR(VLOOKUP($D$7,Tabelas!$B$17:$C$18,2,0)*L75,"")</f>
        <v/>
      </c>
      <c r="O75" s="15" t="str">
        <f t="shared" si="3"/>
        <v/>
      </c>
      <c r="P75" s="16" t="str">
        <f t="shared" si="4"/>
        <v/>
      </c>
      <c r="Q75" s="38" t="str">
        <f>IF(I75-SUMIF(CP!M:M,Participação!E75,CP!N:N)=0,"",-ROUND(I75-SUMIF(CP!M:M,Participação!E75,CP!N:N),2)&amp;" Ha em falta")</f>
        <v/>
      </c>
      <c r="R75" s="53"/>
      <c r="S75" s="53"/>
    </row>
    <row r="76" spans="1:19" x14ac:dyDescent="0.45">
      <c r="A76" s="1"/>
      <c r="B76" s="2"/>
      <c r="C76" s="2"/>
      <c r="D76" s="2"/>
      <c r="E76" s="36"/>
      <c r="F76" s="3"/>
      <c r="G76" s="2"/>
      <c r="H76" s="4"/>
      <c r="I76" s="10"/>
      <c r="J76" s="14" t="str">
        <f>IF(LEN(A76)&gt;0,VLOOKUP((C76&amp;D76),Zonas!A:C,3,0),"")</f>
        <v/>
      </c>
      <c r="K76" s="15" t="str">
        <f t="shared" ref="K76:K139" si="5">IF(LEN(A76)&gt;0,G76*I76*H76,"")</f>
        <v/>
      </c>
      <c r="L76" s="15" t="str">
        <f t="shared" si="1"/>
        <v/>
      </c>
      <c r="M76" s="15" t="str">
        <f t="shared" si="2"/>
        <v/>
      </c>
      <c r="N76" s="15" t="str">
        <f>IFERROR(VLOOKUP($D$7,Tabelas!$B$17:$C$18,2,0)*L76,"")</f>
        <v/>
      </c>
      <c r="O76" s="15" t="str">
        <f t="shared" si="3"/>
        <v/>
      </c>
      <c r="P76" s="16" t="str">
        <f t="shared" si="4"/>
        <v/>
      </c>
      <c r="Q76" s="38" t="str">
        <f>IF(I76-SUMIF(CP!M:M,Participação!E76,CP!N:N)=0,"",-ROUND(I76-SUMIF(CP!M:M,Participação!E76,CP!N:N),2)&amp;" Ha em falta")</f>
        <v/>
      </c>
      <c r="R76" s="53"/>
      <c r="S76" s="53"/>
    </row>
    <row r="77" spans="1:19" x14ac:dyDescent="0.45">
      <c r="A77" s="1"/>
      <c r="B77" s="2"/>
      <c r="C77" s="2"/>
      <c r="D77" s="2"/>
      <c r="E77" s="36"/>
      <c r="F77" s="3"/>
      <c r="G77" s="2"/>
      <c r="H77" s="4"/>
      <c r="I77" s="10"/>
      <c r="J77" s="14" t="str">
        <f>IF(LEN(A77)&gt;0,VLOOKUP((C77&amp;D77),Zonas!A:C,3,0),"")</f>
        <v/>
      </c>
      <c r="K77" s="15" t="str">
        <f t="shared" si="5"/>
        <v/>
      </c>
      <c r="L77" s="15" t="str">
        <f t="shared" ref="L77:L140" si="6">IFERROR(IF(J77="A",$H$5,IF(J77="B",$I$5,IF(J77="C",$J$5,IF(J77="D",$K$5,IF(J77="E",$L$5,"")))))*K77,"")</f>
        <v/>
      </c>
      <c r="M77" s="15" t="str">
        <f t="shared" ref="M77:M140" si="7">IFERROR(IF($D$6=0.05,0.5,IF($B$3="Individual",0.75,0.8))*L77,"")</f>
        <v/>
      </c>
      <c r="N77" s="15" t="str">
        <f>IFERROR(VLOOKUP($D$7,Tabelas!$B$17:$C$18,2,0)*L77,"")</f>
        <v/>
      </c>
      <c r="O77" s="15" t="str">
        <f t="shared" ref="O77:O140" si="8">IFERROR(L77+N77,"")</f>
        <v/>
      </c>
      <c r="P77" s="16" t="str">
        <f t="shared" ref="P77:P140" si="9">IFERROR(L77-M77+N77,"")</f>
        <v/>
      </c>
      <c r="Q77" s="38" t="str">
        <f>IF(I77-SUMIF(CP!M:M,Participação!E77,CP!N:N)=0,"",-ROUND(I77-SUMIF(CP!M:M,Participação!E77,CP!N:N),2)&amp;" Ha em falta")</f>
        <v/>
      </c>
      <c r="R77" s="53"/>
      <c r="S77" s="53"/>
    </row>
    <row r="78" spans="1:19" x14ac:dyDescent="0.45">
      <c r="A78" s="1"/>
      <c r="B78" s="2"/>
      <c r="C78" s="2"/>
      <c r="D78" s="2"/>
      <c r="E78" s="36"/>
      <c r="F78" s="3"/>
      <c r="G78" s="2"/>
      <c r="H78" s="4"/>
      <c r="I78" s="10"/>
      <c r="J78" s="14" t="str">
        <f>IF(LEN(A78)&gt;0,VLOOKUP((C78&amp;D78),Zonas!A:C,3,0),"")</f>
        <v/>
      </c>
      <c r="K78" s="15" t="str">
        <f t="shared" si="5"/>
        <v/>
      </c>
      <c r="L78" s="15" t="str">
        <f t="shared" si="6"/>
        <v/>
      </c>
      <c r="M78" s="15" t="str">
        <f t="shared" si="7"/>
        <v/>
      </c>
      <c r="N78" s="15" t="str">
        <f>IFERROR(VLOOKUP($D$7,Tabelas!$B$17:$C$18,2,0)*L78,"")</f>
        <v/>
      </c>
      <c r="O78" s="15" t="str">
        <f t="shared" si="8"/>
        <v/>
      </c>
      <c r="P78" s="16" t="str">
        <f t="shared" si="9"/>
        <v/>
      </c>
      <c r="Q78" s="38" t="str">
        <f>IF(I78-SUMIF(CP!M:M,Participação!E78,CP!N:N)=0,"",-ROUND(I78-SUMIF(CP!M:M,Participação!E78,CP!N:N),2)&amp;" Ha em falta")</f>
        <v/>
      </c>
      <c r="R78" s="53"/>
      <c r="S78" s="53"/>
    </row>
    <row r="79" spans="1:19" x14ac:dyDescent="0.45">
      <c r="A79" s="1"/>
      <c r="B79" s="2"/>
      <c r="C79" s="2"/>
      <c r="D79" s="2"/>
      <c r="E79" s="36"/>
      <c r="F79" s="3"/>
      <c r="G79" s="2"/>
      <c r="H79" s="4"/>
      <c r="I79" s="10"/>
      <c r="J79" s="14" t="str">
        <f>IF(LEN(A79)&gt;0,VLOOKUP((C79&amp;D79),Zonas!A:C,3,0),"")</f>
        <v/>
      </c>
      <c r="K79" s="15" t="str">
        <f t="shared" si="5"/>
        <v/>
      </c>
      <c r="L79" s="15" t="str">
        <f t="shared" si="6"/>
        <v/>
      </c>
      <c r="M79" s="15" t="str">
        <f t="shared" si="7"/>
        <v/>
      </c>
      <c r="N79" s="15" t="str">
        <f>IFERROR(VLOOKUP($D$7,Tabelas!$B$17:$C$18,2,0)*L79,"")</f>
        <v/>
      </c>
      <c r="O79" s="15" t="str">
        <f t="shared" si="8"/>
        <v/>
      </c>
      <c r="P79" s="16" t="str">
        <f t="shared" si="9"/>
        <v/>
      </c>
      <c r="Q79" s="38" t="str">
        <f>IF(I79-SUMIF(CP!M:M,Participação!E79,CP!N:N)=0,"",-ROUND(I79-SUMIF(CP!M:M,Participação!E79,CP!N:N),2)&amp;" Ha em falta")</f>
        <v/>
      </c>
      <c r="R79" s="53"/>
      <c r="S79" s="53"/>
    </row>
    <row r="80" spans="1:19" x14ac:dyDescent="0.45">
      <c r="A80" s="1"/>
      <c r="B80" s="2"/>
      <c r="C80" s="2"/>
      <c r="D80" s="2"/>
      <c r="E80" s="36"/>
      <c r="F80" s="3"/>
      <c r="G80" s="2"/>
      <c r="H80" s="4"/>
      <c r="I80" s="10"/>
      <c r="J80" s="14" t="str">
        <f>IF(LEN(A80)&gt;0,VLOOKUP((C80&amp;D80),Zonas!A:C,3,0),"")</f>
        <v/>
      </c>
      <c r="K80" s="15" t="str">
        <f t="shared" si="5"/>
        <v/>
      </c>
      <c r="L80" s="15" t="str">
        <f t="shared" si="6"/>
        <v/>
      </c>
      <c r="M80" s="15" t="str">
        <f t="shared" si="7"/>
        <v/>
      </c>
      <c r="N80" s="15" t="str">
        <f>IFERROR(VLOOKUP($D$7,Tabelas!$B$17:$C$18,2,0)*L80,"")</f>
        <v/>
      </c>
      <c r="O80" s="15" t="str">
        <f t="shared" si="8"/>
        <v/>
      </c>
      <c r="P80" s="16" t="str">
        <f t="shared" si="9"/>
        <v/>
      </c>
      <c r="Q80" s="38" t="str">
        <f>IF(I80-SUMIF(CP!M:M,Participação!E80,CP!N:N)=0,"",-ROUND(I80-SUMIF(CP!M:M,Participação!E80,CP!N:N),2)&amp;" Ha em falta")</f>
        <v/>
      </c>
      <c r="R80" s="53"/>
      <c r="S80" s="53"/>
    </row>
    <row r="81" spans="1:19" x14ac:dyDescent="0.45">
      <c r="A81" s="1"/>
      <c r="B81" s="2"/>
      <c r="C81" s="2"/>
      <c r="D81" s="2"/>
      <c r="E81" s="36"/>
      <c r="F81" s="3"/>
      <c r="G81" s="2"/>
      <c r="H81" s="4"/>
      <c r="I81" s="10"/>
      <c r="J81" s="14" t="str">
        <f>IF(LEN(A81)&gt;0,VLOOKUP((C81&amp;D81),Zonas!A:C,3,0),"")</f>
        <v/>
      </c>
      <c r="K81" s="15" t="str">
        <f t="shared" si="5"/>
        <v/>
      </c>
      <c r="L81" s="15" t="str">
        <f t="shared" si="6"/>
        <v/>
      </c>
      <c r="M81" s="15" t="str">
        <f t="shared" si="7"/>
        <v/>
      </c>
      <c r="N81" s="15" t="str">
        <f>IFERROR(VLOOKUP($D$7,Tabelas!$B$17:$C$18,2,0)*L81,"")</f>
        <v/>
      </c>
      <c r="O81" s="15" t="str">
        <f t="shared" si="8"/>
        <v/>
      </c>
      <c r="P81" s="16" t="str">
        <f t="shared" si="9"/>
        <v/>
      </c>
      <c r="Q81" s="38" t="str">
        <f>IF(I81-SUMIF(CP!M:M,Participação!E81,CP!N:N)=0,"",-ROUND(I81-SUMIF(CP!M:M,Participação!E81,CP!N:N),2)&amp;" Ha em falta")</f>
        <v/>
      </c>
      <c r="R81" s="53"/>
      <c r="S81" s="53"/>
    </row>
    <row r="82" spans="1:19" x14ac:dyDescent="0.45">
      <c r="A82" s="1"/>
      <c r="B82" s="2"/>
      <c r="C82" s="2"/>
      <c r="D82" s="2"/>
      <c r="E82" s="36"/>
      <c r="F82" s="3"/>
      <c r="G82" s="2"/>
      <c r="H82" s="4"/>
      <c r="I82" s="10"/>
      <c r="J82" s="14" t="str">
        <f>IF(LEN(A82)&gt;0,VLOOKUP((C82&amp;D82),Zonas!A:C,3,0),"")</f>
        <v/>
      </c>
      <c r="K82" s="15" t="str">
        <f t="shared" si="5"/>
        <v/>
      </c>
      <c r="L82" s="15" t="str">
        <f t="shared" si="6"/>
        <v/>
      </c>
      <c r="M82" s="15" t="str">
        <f t="shared" si="7"/>
        <v/>
      </c>
      <c r="N82" s="15" t="str">
        <f>IFERROR(VLOOKUP($D$7,Tabelas!$B$17:$C$18,2,0)*L82,"")</f>
        <v/>
      </c>
      <c r="O82" s="15" t="str">
        <f t="shared" si="8"/>
        <v/>
      </c>
      <c r="P82" s="16" t="str">
        <f t="shared" si="9"/>
        <v/>
      </c>
      <c r="Q82" s="38" t="str">
        <f>IF(I82-SUMIF(CP!M:M,Participação!E82,CP!N:N)=0,"",-ROUND(I82-SUMIF(CP!M:M,Participação!E82,CP!N:N),2)&amp;" Ha em falta")</f>
        <v/>
      </c>
      <c r="R82" s="53"/>
      <c r="S82" s="53"/>
    </row>
    <row r="83" spans="1:19" x14ac:dyDescent="0.45">
      <c r="A83" s="1"/>
      <c r="B83" s="2"/>
      <c r="C83" s="2"/>
      <c r="D83" s="2"/>
      <c r="E83" s="36"/>
      <c r="F83" s="3"/>
      <c r="G83" s="2"/>
      <c r="H83" s="4"/>
      <c r="I83" s="10"/>
      <c r="J83" s="14" t="str">
        <f>IF(LEN(A83)&gt;0,VLOOKUP((C83&amp;D83),Zonas!A:C,3,0),"")</f>
        <v/>
      </c>
      <c r="K83" s="15" t="str">
        <f t="shared" si="5"/>
        <v/>
      </c>
      <c r="L83" s="15" t="str">
        <f t="shared" si="6"/>
        <v/>
      </c>
      <c r="M83" s="15" t="str">
        <f t="shared" si="7"/>
        <v/>
      </c>
      <c r="N83" s="15" t="str">
        <f>IFERROR(VLOOKUP($D$7,Tabelas!$B$17:$C$18,2,0)*L83,"")</f>
        <v/>
      </c>
      <c r="O83" s="15" t="str">
        <f t="shared" si="8"/>
        <v/>
      </c>
      <c r="P83" s="16" t="str">
        <f t="shared" si="9"/>
        <v/>
      </c>
      <c r="Q83" s="38" t="str">
        <f>IF(I83-SUMIF(CP!M:M,Participação!E83,CP!N:N)=0,"",-ROUND(I83-SUMIF(CP!M:M,Participação!E83,CP!N:N),2)&amp;" Ha em falta")</f>
        <v/>
      </c>
      <c r="R83" s="53"/>
      <c r="S83" s="53"/>
    </row>
    <row r="84" spans="1:19" x14ac:dyDescent="0.45">
      <c r="A84" s="1"/>
      <c r="B84" s="2"/>
      <c r="C84" s="2"/>
      <c r="D84" s="2"/>
      <c r="E84" s="36"/>
      <c r="F84" s="3"/>
      <c r="G84" s="2"/>
      <c r="H84" s="4"/>
      <c r="I84" s="10"/>
      <c r="J84" s="14" t="str">
        <f>IF(LEN(A84)&gt;0,VLOOKUP((C84&amp;D84),Zonas!A:C,3,0),"")</f>
        <v/>
      </c>
      <c r="K84" s="15" t="str">
        <f t="shared" si="5"/>
        <v/>
      </c>
      <c r="L84" s="15" t="str">
        <f t="shared" si="6"/>
        <v/>
      </c>
      <c r="M84" s="15" t="str">
        <f t="shared" si="7"/>
        <v/>
      </c>
      <c r="N84" s="15" t="str">
        <f>IFERROR(VLOOKUP($D$7,Tabelas!$B$17:$C$18,2,0)*L84,"")</f>
        <v/>
      </c>
      <c r="O84" s="15" t="str">
        <f t="shared" si="8"/>
        <v/>
      </c>
      <c r="P84" s="16" t="str">
        <f t="shared" si="9"/>
        <v/>
      </c>
      <c r="Q84" s="38" t="str">
        <f>IF(I84-SUMIF(CP!M:M,Participação!E84,CP!N:N)=0,"",-ROUND(I84-SUMIF(CP!M:M,Participação!E84,CP!N:N),2)&amp;" Ha em falta")</f>
        <v/>
      </c>
      <c r="R84" s="53"/>
      <c r="S84" s="53"/>
    </row>
    <row r="85" spans="1:19" x14ac:dyDescent="0.45">
      <c r="A85" s="1"/>
      <c r="B85" s="2"/>
      <c r="C85" s="2"/>
      <c r="D85" s="2"/>
      <c r="E85" s="36"/>
      <c r="F85" s="3"/>
      <c r="G85" s="2"/>
      <c r="H85" s="4"/>
      <c r="I85" s="10"/>
      <c r="J85" s="14" t="str">
        <f>IF(LEN(A85)&gt;0,VLOOKUP((C85&amp;D85),Zonas!A:C,3,0),"")</f>
        <v/>
      </c>
      <c r="K85" s="15" t="str">
        <f t="shared" si="5"/>
        <v/>
      </c>
      <c r="L85" s="15" t="str">
        <f t="shared" si="6"/>
        <v/>
      </c>
      <c r="M85" s="15" t="str">
        <f t="shared" si="7"/>
        <v/>
      </c>
      <c r="N85" s="15" t="str">
        <f>IFERROR(VLOOKUP($D$7,Tabelas!$B$17:$C$18,2,0)*L85,"")</f>
        <v/>
      </c>
      <c r="O85" s="15" t="str">
        <f t="shared" si="8"/>
        <v/>
      </c>
      <c r="P85" s="16" t="str">
        <f t="shared" si="9"/>
        <v/>
      </c>
      <c r="Q85" s="38" t="str">
        <f>IF(I85-SUMIF(CP!M:M,Participação!E85,CP!N:N)=0,"",-ROUND(I85-SUMIF(CP!M:M,Participação!E85,CP!N:N),2)&amp;" Ha em falta")</f>
        <v/>
      </c>
      <c r="R85" s="53"/>
      <c r="S85" s="53"/>
    </row>
    <row r="86" spans="1:19" x14ac:dyDescent="0.45">
      <c r="A86" s="1"/>
      <c r="B86" s="2"/>
      <c r="C86" s="2"/>
      <c r="D86" s="2"/>
      <c r="E86" s="36"/>
      <c r="F86" s="3"/>
      <c r="G86" s="2"/>
      <c r="H86" s="4"/>
      <c r="I86" s="10"/>
      <c r="J86" s="14" t="str">
        <f>IF(LEN(A86)&gt;0,VLOOKUP((C86&amp;D86),Zonas!A:C,3,0),"")</f>
        <v/>
      </c>
      <c r="K86" s="15" t="str">
        <f t="shared" si="5"/>
        <v/>
      </c>
      <c r="L86" s="15" t="str">
        <f t="shared" si="6"/>
        <v/>
      </c>
      <c r="M86" s="15" t="str">
        <f t="shared" si="7"/>
        <v/>
      </c>
      <c r="N86" s="15" t="str">
        <f>IFERROR(VLOOKUP($D$7,Tabelas!$B$17:$C$18,2,0)*L86,"")</f>
        <v/>
      </c>
      <c r="O86" s="15" t="str">
        <f t="shared" si="8"/>
        <v/>
      </c>
      <c r="P86" s="16" t="str">
        <f t="shared" si="9"/>
        <v/>
      </c>
      <c r="Q86" s="38" t="str">
        <f>IF(I86-SUMIF(CP!M:M,Participação!E86,CP!N:N)=0,"",-ROUND(I86-SUMIF(CP!M:M,Participação!E86,CP!N:N),2)&amp;" Ha em falta")</f>
        <v/>
      </c>
      <c r="R86" s="53"/>
      <c r="S86" s="53"/>
    </row>
    <row r="87" spans="1:19" x14ac:dyDescent="0.45">
      <c r="A87" s="1"/>
      <c r="B87" s="2"/>
      <c r="C87" s="2"/>
      <c r="D87" s="2"/>
      <c r="E87" s="36"/>
      <c r="F87" s="3"/>
      <c r="G87" s="2"/>
      <c r="H87" s="4"/>
      <c r="I87" s="10"/>
      <c r="J87" s="14" t="str">
        <f>IF(LEN(A87)&gt;0,VLOOKUP((C87&amp;D87),Zonas!A:C,3,0),"")</f>
        <v/>
      </c>
      <c r="K87" s="15" t="str">
        <f t="shared" si="5"/>
        <v/>
      </c>
      <c r="L87" s="15" t="str">
        <f t="shared" si="6"/>
        <v/>
      </c>
      <c r="M87" s="15" t="str">
        <f t="shared" si="7"/>
        <v/>
      </c>
      <c r="N87" s="15" t="str">
        <f>IFERROR(VLOOKUP($D$7,Tabelas!$B$17:$C$18,2,0)*L87,"")</f>
        <v/>
      </c>
      <c r="O87" s="15" t="str">
        <f t="shared" si="8"/>
        <v/>
      </c>
      <c r="P87" s="16" t="str">
        <f t="shared" si="9"/>
        <v/>
      </c>
      <c r="Q87" s="38" t="str">
        <f>IF(I87-SUMIF(CP!M:M,Participação!E87,CP!N:N)=0,"",-ROUND(I87-SUMIF(CP!M:M,Participação!E87,CP!N:N),2)&amp;" Ha em falta")</f>
        <v/>
      </c>
      <c r="R87" s="53"/>
      <c r="S87" s="53"/>
    </row>
    <row r="88" spans="1:19" x14ac:dyDescent="0.45">
      <c r="A88" s="1"/>
      <c r="B88" s="2"/>
      <c r="C88" s="2"/>
      <c r="D88" s="2"/>
      <c r="E88" s="36"/>
      <c r="F88" s="3"/>
      <c r="G88" s="2"/>
      <c r="H88" s="4"/>
      <c r="I88" s="10"/>
      <c r="J88" s="14" t="str">
        <f>IF(LEN(A88)&gt;0,VLOOKUP((C88&amp;D88),Zonas!A:C,3,0),"")</f>
        <v/>
      </c>
      <c r="K88" s="15" t="str">
        <f t="shared" si="5"/>
        <v/>
      </c>
      <c r="L88" s="15" t="str">
        <f t="shared" si="6"/>
        <v/>
      </c>
      <c r="M88" s="15" t="str">
        <f t="shared" si="7"/>
        <v/>
      </c>
      <c r="N88" s="15" t="str">
        <f>IFERROR(VLOOKUP($D$7,Tabelas!$B$17:$C$18,2,0)*L88,"")</f>
        <v/>
      </c>
      <c r="O88" s="15" t="str">
        <f t="shared" si="8"/>
        <v/>
      </c>
      <c r="P88" s="16" t="str">
        <f t="shared" si="9"/>
        <v/>
      </c>
      <c r="Q88" s="38" t="str">
        <f>IF(I88-SUMIF(CP!M:M,Participação!E88,CP!N:N)=0,"",-ROUND(I88-SUMIF(CP!M:M,Participação!E88,CP!N:N),2)&amp;" Ha em falta")</f>
        <v/>
      </c>
      <c r="R88" s="53"/>
      <c r="S88" s="53"/>
    </row>
    <row r="89" spans="1:19" x14ac:dyDescent="0.45">
      <c r="A89" s="1"/>
      <c r="B89" s="2"/>
      <c r="C89" s="2"/>
      <c r="D89" s="2"/>
      <c r="E89" s="36"/>
      <c r="F89" s="3"/>
      <c r="G89" s="2"/>
      <c r="H89" s="4"/>
      <c r="I89" s="10"/>
      <c r="J89" s="14" t="str">
        <f>IF(LEN(A89)&gt;0,VLOOKUP((C89&amp;D89),Zonas!A:C,3,0),"")</f>
        <v/>
      </c>
      <c r="K89" s="15" t="str">
        <f t="shared" si="5"/>
        <v/>
      </c>
      <c r="L89" s="15" t="str">
        <f t="shared" si="6"/>
        <v/>
      </c>
      <c r="M89" s="15" t="str">
        <f t="shared" si="7"/>
        <v/>
      </c>
      <c r="N89" s="15" t="str">
        <f>IFERROR(VLOOKUP($D$7,Tabelas!$B$17:$C$18,2,0)*L89,"")</f>
        <v/>
      </c>
      <c r="O89" s="15" t="str">
        <f t="shared" si="8"/>
        <v/>
      </c>
      <c r="P89" s="16" t="str">
        <f t="shared" si="9"/>
        <v/>
      </c>
      <c r="Q89" s="38" t="str">
        <f>IF(I89-SUMIF(CP!M:M,Participação!E89,CP!N:N)=0,"",-ROUND(I89-SUMIF(CP!M:M,Participação!E89,CP!N:N),2)&amp;" Ha em falta")</f>
        <v/>
      </c>
      <c r="R89" s="53"/>
      <c r="S89" s="53"/>
    </row>
    <row r="90" spans="1:19" x14ac:dyDescent="0.45">
      <c r="A90" s="1"/>
      <c r="B90" s="2"/>
      <c r="C90" s="2"/>
      <c r="D90" s="2"/>
      <c r="E90" s="36"/>
      <c r="F90" s="3"/>
      <c r="G90" s="2"/>
      <c r="H90" s="4"/>
      <c r="I90" s="10"/>
      <c r="J90" s="14" t="str">
        <f>IF(LEN(A90)&gt;0,VLOOKUP((C90&amp;D90),Zonas!A:C,3,0),"")</f>
        <v/>
      </c>
      <c r="K90" s="15" t="str">
        <f t="shared" si="5"/>
        <v/>
      </c>
      <c r="L90" s="15" t="str">
        <f t="shared" si="6"/>
        <v/>
      </c>
      <c r="M90" s="15" t="str">
        <f t="shared" si="7"/>
        <v/>
      </c>
      <c r="N90" s="15" t="str">
        <f>IFERROR(VLOOKUP($D$7,Tabelas!$B$17:$C$18,2,0)*L90,"")</f>
        <v/>
      </c>
      <c r="O90" s="15" t="str">
        <f t="shared" si="8"/>
        <v/>
      </c>
      <c r="P90" s="16" t="str">
        <f t="shared" si="9"/>
        <v/>
      </c>
      <c r="Q90" s="38" t="str">
        <f>IF(I90-SUMIF(CP!M:M,Participação!E90,CP!N:N)=0,"",-ROUND(I90-SUMIF(CP!M:M,Participação!E90,CP!N:N),2)&amp;" Ha em falta")</f>
        <v/>
      </c>
      <c r="R90" s="53"/>
      <c r="S90" s="53"/>
    </row>
    <row r="91" spans="1:19" x14ac:dyDescent="0.45">
      <c r="A91" s="1"/>
      <c r="B91" s="2"/>
      <c r="C91" s="2"/>
      <c r="D91" s="2"/>
      <c r="E91" s="36"/>
      <c r="F91" s="3"/>
      <c r="G91" s="2"/>
      <c r="H91" s="4"/>
      <c r="I91" s="10"/>
      <c r="J91" s="14" t="str">
        <f>IF(LEN(A91)&gt;0,VLOOKUP((C91&amp;D91),Zonas!A:C,3,0),"")</f>
        <v/>
      </c>
      <c r="K91" s="15" t="str">
        <f t="shared" si="5"/>
        <v/>
      </c>
      <c r="L91" s="15" t="str">
        <f t="shared" si="6"/>
        <v/>
      </c>
      <c r="M91" s="15" t="str">
        <f t="shared" si="7"/>
        <v/>
      </c>
      <c r="N91" s="15" t="str">
        <f>IFERROR(VLOOKUP($D$7,Tabelas!$B$17:$C$18,2,0)*L91,"")</f>
        <v/>
      </c>
      <c r="O91" s="15" t="str">
        <f t="shared" si="8"/>
        <v/>
      </c>
      <c r="P91" s="16" t="str">
        <f t="shared" si="9"/>
        <v/>
      </c>
      <c r="Q91" s="38" t="str">
        <f>IF(I91-SUMIF(CP!M:M,Participação!E91,CP!N:N)=0,"",-ROUND(I91-SUMIF(CP!M:M,Participação!E91,CP!N:N),2)&amp;" Ha em falta")</f>
        <v/>
      </c>
      <c r="R91" s="53"/>
      <c r="S91" s="53"/>
    </row>
    <row r="92" spans="1:19" x14ac:dyDescent="0.45">
      <c r="A92" s="1"/>
      <c r="B92" s="2"/>
      <c r="C92" s="2"/>
      <c r="D92" s="2"/>
      <c r="E92" s="36"/>
      <c r="F92" s="3"/>
      <c r="G92" s="2"/>
      <c r="H92" s="4"/>
      <c r="I92" s="10"/>
      <c r="J92" s="14" t="str">
        <f>IF(LEN(A92)&gt;0,VLOOKUP((C92&amp;D92),Zonas!A:C,3,0),"")</f>
        <v/>
      </c>
      <c r="K92" s="15" t="str">
        <f t="shared" si="5"/>
        <v/>
      </c>
      <c r="L92" s="15" t="str">
        <f t="shared" si="6"/>
        <v/>
      </c>
      <c r="M92" s="15" t="str">
        <f t="shared" si="7"/>
        <v/>
      </c>
      <c r="N92" s="15" t="str">
        <f>IFERROR(VLOOKUP($D$7,Tabelas!$B$17:$C$18,2,0)*L92,"")</f>
        <v/>
      </c>
      <c r="O92" s="15" t="str">
        <f t="shared" si="8"/>
        <v/>
      </c>
      <c r="P92" s="16" t="str">
        <f t="shared" si="9"/>
        <v/>
      </c>
      <c r="Q92" s="38" t="str">
        <f>IF(I92-SUMIF(CP!M:M,Participação!E92,CP!N:N)=0,"",-ROUND(I92-SUMIF(CP!M:M,Participação!E92,CP!N:N),2)&amp;" Ha em falta")</f>
        <v/>
      </c>
      <c r="R92" s="53"/>
      <c r="S92" s="53"/>
    </row>
    <row r="93" spans="1:19" x14ac:dyDescent="0.45">
      <c r="A93" s="1"/>
      <c r="B93" s="2"/>
      <c r="C93" s="2"/>
      <c r="D93" s="2"/>
      <c r="E93" s="36"/>
      <c r="F93" s="3"/>
      <c r="G93" s="2"/>
      <c r="H93" s="4"/>
      <c r="I93" s="10"/>
      <c r="J93" s="14" t="str">
        <f>IF(LEN(A93)&gt;0,VLOOKUP((C93&amp;D93),Zonas!A:C,3,0),"")</f>
        <v/>
      </c>
      <c r="K93" s="15" t="str">
        <f t="shared" si="5"/>
        <v/>
      </c>
      <c r="L93" s="15" t="str">
        <f t="shared" si="6"/>
        <v/>
      </c>
      <c r="M93" s="15" t="str">
        <f t="shared" si="7"/>
        <v/>
      </c>
      <c r="N93" s="15" t="str">
        <f>IFERROR(VLOOKUP($D$7,Tabelas!$B$17:$C$18,2,0)*L93,"")</f>
        <v/>
      </c>
      <c r="O93" s="15" t="str">
        <f t="shared" si="8"/>
        <v/>
      </c>
      <c r="P93" s="16" t="str">
        <f t="shared" si="9"/>
        <v/>
      </c>
      <c r="Q93" s="33"/>
      <c r="R93" s="53"/>
      <c r="S93" s="53"/>
    </row>
    <row r="94" spans="1:19" x14ac:dyDescent="0.45">
      <c r="A94" s="1"/>
      <c r="B94" s="2"/>
      <c r="C94" s="2"/>
      <c r="D94" s="2"/>
      <c r="E94" s="36"/>
      <c r="F94" s="3"/>
      <c r="G94" s="2"/>
      <c r="H94" s="4"/>
      <c r="I94" s="10"/>
      <c r="J94" s="14" t="str">
        <f>IF(LEN(A94)&gt;0,VLOOKUP((C94&amp;D94),Zonas!A:C,3,0),"")</f>
        <v/>
      </c>
      <c r="K94" s="15" t="str">
        <f t="shared" si="5"/>
        <v/>
      </c>
      <c r="L94" s="15" t="str">
        <f t="shared" si="6"/>
        <v/>
      </c>
      <c r="M94" s="15" t="str">
        <f t="shared" si="7"/>
        <v/>
      </c>
      <c r="N94" s="15" t="str">
        <f>IFERROR(VLOOKUP($D$7,Tabelas!$B$17:$C$18,2,0)*L94,"")</f>
        <v/>
      </c>
      <c r="O94" s="15" t="str">
        <f t="shared" si="8"/>
        <v/>
      </c>
      <c r="P94" s="16" t="str">
        <f t="shared" si="9"/>
        <v/>
      </c>
      <c r="Q94" s="33"/>
      <c r="R94" s="53"/>
      <c r="S94" s="53"/>
    </row>
    <row r="95" spans="1:19" x14ac:dyDescent="0.45">
      <c r="A95" s="1"/>
      <c r="B95" s="2"/>
      <c r="C95" s="2"/>
      <c r="D95" s="2"/>
      <c r="E95" s="36"/>
      <c r="F95" s="3"/>
      <c r="G95" s="2"/>
      <c r="H95" s="4"/>
      <c r="I95" s="10"/>
      <c r="J95" s="14" t="str">
        <f>IF(LEN(A95)&gt;0,VLOOKUP((C95&amp;D95),Zonas!A:C,3,0),"")</f>
        <v/>
      </c>
      <c r="K95" s="15" t="str">
        <f t="shared" si="5"/>
        <v/>
      </c>
      <c r="L95" s="15" t="str">
        <f t="shared" si="6"/>
        <v/>
      </c>
      <c r="M95" s="15" t="str">
        <f t="shared" si="7"/>
        <v/>
      </c>
      <c r="N95" s="15" t="str">
        <f>IFERROR(VLOOKUP($D$7,Tabelas!$B$17:$C$18,2,0)*L95,"")</f>
        <v/>
      </c>
      <c r="O95" s="15" t="str">
        <f t="shared" si="8"/>
        <v/>
      </c>
      <c r="P95" s="16" t="str">
        <f t="shared" si="9"/>
        <v/>
      </c>
      <c r="Q95" s="33"/>
      <c r="R95" s="53"/>
      <c r="S95" s="53"/>
    </row>
    <row r="96" spans="1:19" x14ac:dyDescent="0.45">
      <c r="A96" s="1"/>
      <c r="B96" s="2"/>
      <c r="C96" s="2"/>
      <c r="D96" s="2"/>
      <c r="E96" s="36"/>
      <c r="F96" s="3"/>
      <c r="G96" s="2"/>
      <c r="H96" s="4"/>
      <c r="I96" s="10"/>
      <c r="J96" s="14" t="str">
        <f>IF(LEN(A96)&gt;0,VLOOKUP((C96&amp;D96),Zonas!A:C,3,0),"")</f>
        <v/>
      </c>
      <c r="K96" s="15" t="str">
        <f t="shared" si="5"/>
        <v/>
      </c>
      <c r="L96" s="15" t="str">
        <f t="shared" si="6"/>
        <v/>
      </c>
      <c r="M96" s="15" t="str">
        <f t="shared" si="7"/>
        <v/>
      </c>
      <c r="N96" s="15" t="str">
        <f>IFERROR(VLOOKUP($D$7,Tabelas!$B$17:$C$18,2,0)*L96,"")</f>
        <v/>
      </c>
      <c r="O96" s="15" t="str">
        <f t="shared" si="8"/>
        <v/>
      </c>
      <c r="P96" s="16" t="str">
        <f t="shared" si="9"/>
        <v/>
      </c>
      <c r="Q96" s="33"/>
      <c r="R96" s="53"/>
      <c r="S96" s="53"/>
    </row>
    <row r="97" spans="1:19" x14ac:dyDescent="0.45">
      <c r="A97" s="1"/>
      <c r="B97" s="2"/>
      <c r="C97" s="2"/>
      <c r="D97" s="2"/>
      <c r="E97" s="36"/>
      <c r="F97" s="3"/>
      <c r="G97" s="2"/>
      <c r="H97" s="4"/>
      <c r="I97" s="10"/>
      <c r="J97" s="14" t="str">
        <f>IF(LEN(A97)&gt;0,VLOOKUP((C97&amp;D97),Zonas!A:C,3,0),"")</f>
        <v/>
      </c>
      <c r="K97" s="15" t="str">
        <f t="shared" si="5"/>
        <v/>
      </c>
      <c r="L97" s="15" t="str">
        <f t="shared" si="6"/>
        <v/>
      </c>
      <c r="M97" s="15" t="str">
        <f t="shared" si="7"/>
        <v/>
      </c>
      <c r="N97" s="15" t="str">
        <f>IFERROR(VLOOKUP($D$7,Tabelas!$B$17:$C$18,2,0)*L97,"")</f>
        <v/>
      </c>
      <c r="O97" s="15" t="str">
        <f t="shared" si="8"/>
        <v/>
      </c>
      <c r="P97" s="16" t="str">
        <f t="shared" si="9"/>
        <v/>
      </c>
      <c r="Q97" s="33"/>
      <c r="R97" s="53"/>
      <c r="S97" s="53"/>
    </row>
    <row r="98" spans="1:19" x14ac:dyDescent="0.45">
      <c r="A98" s="1"/>
      <c r="B98" s="2"/>
      <c r="C98" s="2"/>
      <c r="D98" s="2"/>
      <c r="E98" s="36"/>
      <c r="F98" s="3"/>
      <c r="G98" s="2"/>
      <c r="H98" s="4"/>
      <c r="I98" s="10"/>
      <c r="J98" s="14" t="str">
        <f>IF(LEN(A98)&gt;0,VLOOKUP((C98&amp;D98),Zonas!A:C,3,0),"")</f>
        <v/>
      </c>
      <c r="K98" s="15" t="str">
        <f t="shared" si="5"/>
        <v/>
      </c>
      <c r="L98" s="15" t="str">
        <f t="shared" si="6"/>
        <v/>
      </c>
      <c r="M98" s="15" t="str">
        <f t="shared" si="7"/>
        <v/>
      </c>
      <c r="N98" s="15" t="str">
        <f>IFERROR(VLOOKUP($D$7,Tabelas!$B$17:$C$18,2,0)*L98,"")</f>
        <v/>
      </c>
      <c r="O98" s="15" t="str">
        <f t="shared" si="8"/>
        <v/>
      </c>
      <c r="P98" s="16" t="str">
        <f t="shared" si="9"/>
        <v/>
      </c>
      <c r="Q98" s="33"/>
      <c r="R98" s="53"/>
      <c r="S98" s="53"/>
    </row>
    <row r="99" spans="1:19" x14ac:dyDescent="0.45">
      <c r="A99" s="1"/>
      <c r="B99" s="2"/>
      <c r="C99" s="2"/>
      <c r="D99" s="2"/>
      <c r="E99" s="36"/>
      <c r="F99" s="3"/>
      <c r="G99" s="2"/>
      <c r="H99" s="4"/>
      <c r="I99" s="10"/>
      <c r="J99" s="14" t="str">
        <f>IF(LEN(A99)&gt;0,VLOOKUP((C99&amp;D99),Zonas!A:C,3,0),"")</f>
        <v/>
      </c>
      <c r="K99" s="15" t="str">
        <f t="shared" si="5"/>
        <v/>
      </c>
      <c r="L99" s="15" t="str">
        <f t="shared" si="6"/>
        <v/>
      </c>
      <c r="M99" s="15" t="str">
        <f t="shared" si="7"/>
        <v/>
      </c>
      <c r="N99" s="15" t="str">
        <f>IFERROR(VLOOKUP($D$7,Tabelas!$B$17:$C$18,2,0)*L99,"")</f>
        <v/>
      </c>
      <c r="O99" s="15" t="str">
        <f t="shared" si="8"/>
        <v/>
      </c>
      <c r="P99" s="16" t="str">
        <f t="shared" si="9"/>
        <v/>
      </c>
      <c r="Q99" s="33"/>
      <c r="R99" s="53"/>
      <c r="S99" s="53"/>
    </row>
    <row r="100" spans="1:19" x14ac:dyDescent="0.45">
      <c r="A100" s="1"/>
      <c r="B100" s="2"/>
      <c r="C100" s="2"/>
      <c r="D100" s="2"/>
      <c r="E100" s="36"/>
      <c r="F100" s="3"/>
      <c r="G100" s="2"/>
      <c r="H100" s="4"/>
      <c r="I100" s="10"/>
      <c r="J100" s="14" t="str">
        <f>IF(LEN(A100)&gt;0,VLOOKUP((C100&amp;D100),Zonas!A:C,3,0),"")</f>
        <v/>
      </c>
      <c r="K100" s="15" t="str">
        <f t="shared" si="5"/>
        <v/>
      </c>
      <c r="L100" s="15" t="str">
        <f t="shared" si="6"/>
        <v/>
      </c>
      <c r="M100" s="15" t="str">
        <f t="shared" si="7"/>
        <v/>
      </c>
      <c r="N100" s="15" t="str">
        <f>IFERROR(VLOOKUP($D$7,Tabelas!$B$17:$C$18,2,0)*L100,"")</f>
        <v/>
      </c>
      <c r="O100" s="15" t="str">
        <f t="shared" si="8"/>
        <v/>
      </c>
      <c r="P100" s="16" t="str">
        <f t="shared" si="9"/>
        <v/>
      </c>
      <c r="Q100" s="33"/>
      <c r="R100" s="53"/>
      <c r="S100" s="53"/>
    </row>
    <row r="101" spans="1:19" x14ac:dyDescent="0.45">
      <c r="A101" s="1"/>
      <c r="B101" s="2"/>
      <c r="C101" s="2"/>
      <c r="D101" s="2"/>
      <c r="E101" s="36"/>
      <c r="F101" s="3"/>
      <c r="G101" s="2"/>
      <c r="H101" s="4"/>
      <c r="I101" s="10"/>
      <c r="J101" s="14" t="str">
        <f>IF(LEN(A101)&gt;0,VLOOKUP((C101&amp;D101),Zonas!A:C,3,0),"")</f>
        <v/>
      </c>
      <c r="K101" s="15" t="str">
        <f t="shared" si="5"/>
        <v/>
      </c>
      <c r="L101" s="15" t="str">
        <f t="shared" si="6"/>
        <v/>
      </c>
      <c r="M101" s="15" t="str">
        <f t="shared" si="7"/>
        <v/>
      </c>
      <c r="N101" s="15" t="str">
        <f>IFERROR(VLOOKUP($D$7,Tabelas!$B$17:$C$18,2,0)*L101,"")</f>
        <v/>
      </c>
      <c r="O101" s="15" t="str">
        <f t="shared" si="8"/>
        <v/>
      </c>
      <c r="P101" s="16" t="str">
        <f t="shared" si="9"/>
        <v/>
      </c>
      <c r="Q101" s="33"/>
      <c r="R101" s="53"/>
      <c r="S101" s="53"/>
    </row>
    <row r="102" spans="1:19" x14ac:dyDescent="0.45">
      <c r="A102" s="1"/>
      <c r="B102" s="2"/>
      <c r="C102" s="2"/>
      <c r="D102" s="2"/>
      <c r="E102" s="36"/>
      <c r="F102" s="3"/>
      <c r="G102" s="2"/>
      <c r="H102" s="4"/>
      <c r="I102" s="10"/>
      <c r="J102" s="14" t="str">
        <f>IF(LEN(A102)&gt;0,VLOOKUP((C102&amp;D102),Zonas!A:C,3,0),"")</f>
        <v/>
      </c>
      <c r="K102" s="15" t="str">
        <f t="shared" si="5"/>
        <v/>
      </c>
      <c r="L102" s="15" t="str">
        <f t="shared" si="6"/>
        <v/>
      </c>
      <c r="M102" s="15" t="str">
        <f t="shared" si="7"/>
        <v/>
      </c>
      <c r="N102" s="15" t="str">
        <f>IFERROR(VLOOKUP($D$7,Tabelas!$B$17:$C$18,2,0)*L102,"")</f>
        <v/>
      </c>
      <c r="O102" s="15" t="str">
        <f t="shared" si="8"/>
        <v/>
      </c>
      <c r="P102" s="16" t="str">
        <f t="shared" si="9"/>
        <v/>
      </c>
      <c r="Q102" s="33"/>
      <c r="R102" s="53"/>
      <c r="S102" s="53"/>
    </row>
    <row r="103" spans="1:19" x14ac:dyDescent="0.45">
      <c r="A103" s="1"/>
      <c r="B103" s="2"/>
      <c r="C103" s="2"/>
      <c r="D103" s="2"/>
      <c r="E103" s="36"/>
      <c r="F103" s="3"/>
      <c r="G103" s="2"/>
      <c r="H103" s="4"/>
      <c r="I103" s="10"/>
      <c r="J103" s="14" t="str">
        <f>IF(LEN(A103)&gt;0,VLOOKUP((C103&amp;D103),Zonas!A:C,3,0),"")</f>
        <v/>
      </c>
      <c r="K103" s="15" t="str">
        <f t="shared" si="5"/>
        <v/>
      </c>
      <c r="L103" s="15" t="str">
        <f t="shared" si="6"/>
        <v/>
      </c>
      <c r="M103" s="15" t="str">
        <f t="shared" si="7"/>
        <v/>
      </c>
      <c r="N103" s="15" t="str">
        <f>IFERROR(VLOOKUP($D$7,Tabelas!$B$17:$C$18,2,0)*L103,"")</f>
        <v/>
      </c>
      <c r="O103" s="15" t="str">
        <f t="shared" si="8"/>
        <v/>
      </c>
      <c r="P103" s="16" t="str">
        <f t="shared" si="9"/>
        <v/>
      </c>
      <c r="Q103" s="33"/>
      <c r="R103" s="53"/>
      <c r="S103" s="53"/>
    </row>
    <row r="104" spans="1:19" x14ac:dyDescent="0.45">
      <c r="A104" s="1"/>
      <c r="B104" s="2"/>
      <c r="C104" s="2"/>
      <c r="D104" s="2"/>
      <c r="E104" s="36"/>
      <c r="F104" s="3"/>
      <c r="G104" s="2"/>
      <c r="H104" s="4"/>
      <c r="I104" s="10"/>
      <c r="J104" s="14" t="str">
        <f>IF(LEN(A104)&gt;0,VLOOKUP((C104&amp;D104),Zonas!A:C,3,0),"")</f>
        <v/>
      </c>
      <c r="K104" s="15" t="str">
        <f t="shared" si="5"/>
        <v/>
      </c>
      <c r="L104" s="15" t="str">
        <f t="shared" si="6"/>
        <v/>
      </c>
      <c r="M104" s="15" t="str">
        <f t="shared" si="7"/>
        <v/>
      </c>
      <c r="N104" s="15" t="str">
        <f>IFERROR(VLOOKUP($D$7,Tabelas!$B$17:$C$18,2,0)*L104,"")</f>
        <v/>
      </c>
      <c r="O104" s="15" t="str">
        <f t="shared" si="8"/>
        <v/>
      </c>
      <c r="P104" s="16" t="str">
        <f t="shared" si="9"/>
        <v/>
      </c>
      <c r="Q104" s="33"/>
      <c r="R104" s="53"/>
      <c r="S104" s="53"/>
    </row>
    <row r="105" spans="1:19" x14ac:dyDescent="0.45">
      <c r="A105" s="1"/>
      <c r="B105" s="2"/>
      <c r="C105" s="2"/>
      <c r="D105" s="2"/>
      <c r="E105" s="36"/>
      <c r="F105" s="3"/>
      <c r="G105" s="2"/>
      <c r="H105" s="4"/>
      <c r="I105" s="10"/>
      <c r="J105" s="14" t="str">
        <f>IF(LEN(A105)&gt;0,VLOOKUP((C105&amp;D105),Zonas!A:C,3,0),"")</f>
        <v/>
      </c>
      <c r="K105" s="15" t="str">
        <f t="shared" si="5"/>
        <v/>
      </c>
      <c r="L105" s="15" t="str">
        <f t="shared" si="6"/>
        <v/>
      </c>
      <c r="M105" s="15" t="str">
        <f t="shared" si="7"/>
        <v/>
      </c>
      <c r="N105" s="15" t="str">
        <f>IFERROR(VLOOKUP($D$7,Tabelas!$B$17:$C$18,2,0)*L105,"")</f>
        <v/>
      </c>
      <c r="O105" s="15" t="str">
        <f t="shared" si="8"/>
        <v/>
      </c>
      <c r="P105" s="16" t="str">
        <f t="shared" si="9"/>
        <v/>
      </c>
      <c r="Q105" s="33"/>
      <c r="R105" s="53"/>
      <c r="S105" s="53"/>
    </row>
    <row r="106" spans="1:19" x14ac:dyDescent="0.45">
      <c r="A106" s="1"/>
      <c r="B106" s="2"/>
      <c r="C106" s="2"/>
      <c r="D106" s="2"/>
      <c r="E106" s="36"/>
      <c r="F106" s="3"/>
      <c r="G106" s="2"/>
      <c r="H106" s="4"/>
      <c r="I106" s="10"/>
      <c r="J106" s="14" t="str">
        <f>IF(LEN(A106)&gt;0,VLOOKUP((C106&amp;D106),Zonas!A:C,3,0),"")</f>
        <v/>
      </c>
      <c r="K106" s="15" t="str">
        <f t="shared" si="5"/>
        <v/>
      </c>
      <c r="L106" s="15" t="str">
        <f t="shared" si="6"/>
        <v/>
      </c>
      <c r="M106" s="15" t="str">
        <f t="shared" si="7"/>
        <v/>
      </c>
      <c r="N106" s="15" t="str">
        <f>IFERROR(VLOOKUP($D$7,Tabelas!$B$17:$C$18,2,0)*L106,"")</f>
        <v/>
      </c>
      <c r="O106" s="15" t="str">
        <f t="shared" si="8"/>
        <v/>
      </c>
      <c r="P106" s="16" t="str">
        <f t="shared" si="9"/>
        <v/>
      </c>
      <c r="Q106" s="33"/>
      <c r="R106" s="53"/>
      <c r="S106" s="53"/>
    </row>
    <row r="107" spans="1:19" x14ac:dyDescent="0.45">
      <c r="A107" s="1"/>
      <c r="B107" s="2"/>
      <c r="C107" s="2"/>
      <c r="D107" s="2"/>
      <c r="E107" s="36"/>
      <c r="F107" s="3"/>
      <c r="G107" s="2"/>
      <c r="H107" s="4"/>
      <c r="I107" s="10"/>
      <c r="J107" s="14" t="str">
        <f>IF(LEN(A107)&gt;0,VLOOKUP((C107&amp;D107),Zonas!A:C,3,0),"")</f>
        <v/>
      </c>
      <c r="K107" s="15" t="str">
        <f t="shared" si="5"/>
        <v/>
      </c>
      <c r="L107" s="15" t="str">
        <f t="shared" si="6"/>
        <v/>
      </c>
      <c r="M107" s="15" t="str">
        <f t="shared" si="7"/>
        <v/>
      </c>
      <c r="N107" s="15" t="str">
        <f>IFERROR(VLOOKUP($D$7,Tabelas!$B$17:$C$18,2,0)*L107,"")</f>
        <v/>
      </c>
      <c r="O107" s="15" t="str">
        <f t="shared" si="8"/>
        <v/>
      </c>
      <c r="P107" s="16" t="str">
        <f t="shared" si="9"/>
        <v/>
      </c>
      <c r="Q107" s="33"/>
      <c r="R107" s="53"/>
      <c r="S107" s="53"/>
    </row>
    <row r="108" spans="1:19" x14ac:dyDescent="0.45">
      <c r="A108" s="1"/>
      <c r="B108" s="2"/>
      <c r="C108" s="2"/>
      <c r="D108" s="2"/>
      <c r="E108" s="36"/>
      <c r="F108" s="3"/>
      <c r="G108" s="2"/>
      <c r="H108" s="4"/>
      <c r="I108" s="10"/>
      <c r="J108" s="14" t="str">
        <f>IF(LEN(A108)&gt;0,VLOOKUP((C108&amp;D108),Zonas!A:C,3,0),"")</f>
        <v/>
      </c>
      <c r="K108" s="15" t="str">
        <f t="shared" si="5"/>
        <v/>
      </c>
      <c r="L108" s="15" t="str">
        <f t="shared" si="6"/>
        <v/>
      </c>
      <c r="M108" s="15" t="str">
        <f t="shared" si="7"/>
        <v/>
      </c>
      <c r="N108" s="15" t="str">
        <f>IFERROR(VLOOKUP($D$7,Tabelas!$B$17:$C$18,2,0)*L108,"")</f>
        <v/>
      </c>
      <c r="O108" s="15" t="str">
        <f t="shared" si="8"/>
        <v/>
      </c>
      <c r="P108" s="16" t="str">
        <f t="shared" si="9"/>
        <v/>
      </c>
      <c r="Q108" s="33"/>
      <c r="R108" s="53"/>
      <c r="S108" s="53"/>
    </row>
    <row r="109" spans="1:19" x14ac:dyDescent="0.45">
      <c r="A109" s="1"/>
      <c r="B109" s="2"/>
      <c r="C109" s="2"/>
      <c r="D109" s="2"/>
      <c r="E109" s="36"/>
      <c r="F109" s="3"/>
      <c r="G109" s="2"/>
      <c r="H109" s="4"/>
      <c r="I109" s="10"/>
      <c r="J109" s="14" t="str">
        <f>IF(LEN(A109)&gt;0,VLOOKUP((C109&amp;D109),Zonas!A:C,3,0),"")</f>
        <v/>
      </c>
      <c r="K109" s="15" t="str">
        <f t="shared" si="5"/>
        <v/>
      </c>
      <c r="L109" s="15" t="str">
        <f t="shared" si="6"/>
        <v/>
      </c>
      <c r="M109" s="15" t="str">
        <f t="shared" si="7"/>
        <v/>
      </c>
      <c r="N109" s="15" t="str">
        <f>IFERROR(VLOOKUP($D$7,Tabelas!$B$17:$C$18,2,0)*L109,"")</f>
        <v/>
      </c>
      <c r="O109" s="15" t="str">
        <f t="shared" si="8"/>
        <v/>
      </c>
      <c r="P109" s="16" t="str">
        <f t="shared" si="9"/>
        <v/>
      </c>
      <c r="Q109" s="33"/>
      <c r="R109" s="53"/>
      <c r="S109" s="53"/>
    </row>
    <row r="110" spans="1:19" x14ac:dyDescent="0.45">
      <c r="A110" s="1"/>
      <c r="B110" s="2"/>
      <c r="C110" s="2"/>
      <c r="D110" s="2"/>
      <c r="E110" s="36"/>
      <c r="F110" s="3"/>
      <c r="G110" s="2"/>
      <c r="H110" s="4"/>
      <c r="I110" s="10"/>
      <c r="J110" s="14" t="str">
        <f>IF(LEN(A110)&gt;0,VLOOKUP((C110&amp;D110),Zonas!A:C,3,0),"")</f>
        <v/>
      </c>
      <c r="K110" s="15" t="str">
        <f t="shared" si="5"/>
        <v/>
      </c>
      <c r="L110" s="15" t="str">
        <f t="shared" si="6"/>
        <v/>
      </c>
      <c r="M110" s="15" t="str">
        <f t="shared" si="7"/>
        <v/>
      </c>
      <c r="N110" s="15" t="str">
        <f>IFERROR(VLOOKUP($D$7,Tabelas!$B$17:$C$18,2,0)*L110,"")</f>
        <v/>
      </c>
      <c r="O110" s="15" t="str">
        <f t="shared" si="8"/>
        <v/>
      </c>
      <c r="P110" s="16" t="str">
        <f t="shared" si="9"/>
        <v/>
      </c>
      <c r="Q110" s="33"/>
      <c r="R110" s="53"/>
      <c r="S110" s="53"/>
    </row>
    <row r="111" spans="1:19" x14ac:dyDescent="0.45">
      <c r="A111" s="1"/>
      <c r="B111" s="2"/>
      <c r="C111" s="2"/>
      <c r="D111" s="2"/>
      <c r="E111" s="36"/>
      <c r="F111" s="3"/>
      <c r="G111" s="2"/>
      <c r="H111" s="4"/>
      <c r="I111" s="10"/>
      <c r="J111" s="14" t="str">
        <f>IF(LEN(A111)&gt;0,VLOOKUP((C111&amp;D111),Zonas!A:C,3,0),"")</f>
        <v/>
      </c>
      <c r="K111" s="15" t="str">
        <f t="shared" si="5"/>
        <v/>
      </c>
      <c r="L111" s="15" t="str">
        <f t="shared" si="6"/>
        <v/>
      </c>
      <c r="M111" s="15" t="str">
        <f t="shared" si="7"/>
        <v/>
      </c>
      <c r="N111" s="15" t="str">
        <f>IFERROR(VLOOKUP($D$7,Tabelas!$B$17:$C$18,2,0)*L111,"")</f>
        <v/>
      </c>
      <c r="O111" s="15" t="str">
        <f t="shared" si="8"/>
        <v/>
      </c>
      <c r="P111" s="16" t="str">
        <f t="shared" si="9"/>
        <v/>
      </c>
      <c r="Q111" s="33"/>
      <c r="R111" s="53"/>
      <c r="S111" s="53"/>
    </row>
    <row r="112" spans="1:19" x14ac:dyDescent="0.45">
      <c r="A112" s="1"/>
      <c r="B112" s="2"/>
      <c r="C112" s="2"/>
      <c r="D112" s="2"/>
      <c r="E112" s="36"/>
      <c r="F112" s="3"/>
      <c r="G112" s="2"/>
      <c r="H112" s="4"/>
      <c r="I112" s="10"/>
      <c r="J112" s="14" t="str">
        <f>IF(LEN(A112)&gt;0,VLOOKUP((C112&amp;D112),Zonas!A:C,3,0),"")</f>
        <v/>
      </c>
      <c r="K112" s="15" t="str">
        <f t="shared" si="5"/>
        <v/>
      </c>
      <c r="L112" s="15" t="str">
        <f t="shared" si="6"/>
        <v/>
      </c>
      <c r="M112" s="15" t="str">
        <f t="shared" si="7"/>
        <v/>
      </c>
      <c r="N112" s="15" t="str">
        <f>IFERROR(VLOOKUP($D$7,Tabelas!$B$17:$C$18,2,0)*L112,"")</f>
        <v/>
      </c>
      <c r="O112" s="15" t="str">
        <f t="shared" si="8"/>
        <v/>
      </c>
      <c r="P112" s="16" t="str">
        <f t="shared" si="9"/>
        <v/>
      </c>
      <c r="Q112" s="33"/>
      <c r="R112" s="53"/>
      <c r="S112" s="53"/>
    </row>
    <row r="113" spans="1:19" x14ac:dyDescent="0.45">
      <c r="A113" s="1"/>
      <c r="B113" s="2"/>
      <c r="C113" s="2"/>
      <c r="D113" s="2"/>
      <c r="E113" s="36"/>
      <c r="F113" s="3"/>
      <c r="G113" s="2"/>
      <c r="H113" s="4"/>
      <c r="I113" s="10"/>
      <c r="J113" s="14" t="str">
        <f>IF(LEN(A113)&gt;0,VLOOKUP((C113&amp;D113),Zonas!A:C,3,0),"")</f>
        <v/>
      </c>
      <c r="K113" s="15" t="str">
        <f t="shared" si="5"/>
        <v/>
      </c>
      <c r="L113" s="15" t="str">
        <f t="shared" si="6"/>
        <v/>
      </c>
      <c r="M113" s="15" t="str">
        <f t="shared" si="7"/>
        <v/>
      </c>
      <c r="N113" s="15" t="str">
        <f>IFERROR(VLOOKUP($D$7,Tabelas!$B$17:$C$18,2,0)*L113,"")</f>
        <v/>
      </c>
      <c r="O113" s="15" t="str">
        <f t="shared" si="8"/>
        <v/>
      </c>
      <c r="P113" s="16" t="str">
        <f t="shared" si="9"/>
        <v/>
      </c>
      <c r="Q113" s="33"/>
      <c r="R113" s="53"/>
      <c r="S113" s="53"/>
    </row>
    <row r="114" spans="1:19" x14ac:dyDescent="0.45">
      <c r="A114" s="1"/>
      <c r="B114" s="2"/>
      <c r="C114" s="2"/>
      <c r="D114" s="2"/>
      <c r="E114" s="36"/>
      <c r="F114" s="3"/>
      <c r="G114" s="2"/>
      <c r="H114" s="4"/>
      <c r="I114" s="10"/>
      <c r="J114" s="14" t="str">
        <f>IF(LEN(A114)&gt;0,VLOOKUP((C114&amp;D114),Zonas!A:C,3,0),"")</f>
        <v/>
      </c>
      <c r="K114" s="15" t="str">
        <f t="shared" si="5"/>
        <v/>
      </c>
      <c r="L114" s="15" t="str">
        <f t="shared" si="6"/>
        <v/>
      </c>
      <c r="M114" s="15" t="str">
        <f t="shared" si="7"/>
        <v/>
      </c>
      <c r="N114" s="15" t="str">
        <f>IFERROR(VLOOKUP($D$7,Tabelas!$B$17:$C$18,2,0)*L114,"")</f>
        <v/>
      </c>
      <c r="O114" s="15" t="str">
        <f t="shared" si="8"/>
        <v/>
      </c>
      <c r="P114" s="16" t="str">
        <f t="shared" si="9"/>
        <v/>
      </c>
      <c r="Q114" s="33"/>
      <c r="R114" s="53"/>
      <c r="S114" s="53"/>
    </row>
    <row r="115" spans="1:19" x14ac:dyDescent="0.45">
      <c r="A115" s="1"/>
      <c r="B115" s="2"/>
      <c r="C115" s="2"/>
      <c r="D115" s="2"/>
      <c r="E115" s="36"/>
      <c r="F115" s="3"/>
      <c r="G115" s="2"/>
      <c r="H115" s="4"/>
      <c r="I115" s="10"/>
      <c r="J115" s="14" t="str">
        <f>IF(LEN(A115)&gt;0,VLOOKUP((C115&amp;D115),Zonas!A:C,3,0),"")</f>
        <v/>
      </c>
      <c r="K115" s="15" t="str">
        <f t="shared" si="5"/>
        <v/>
      </c>
      <c r="L115" s="15" t="str">
        <f t="shared" si="6"/>
        <v/>
      </c>
      <c r="M115" s="15" t="str">
        <f t="shared" si="7"/>
        <v/>
      </c>
      <c r="N115" s="15" t="str">
        <f>IFERROR(VLOOKUP($D$7,Tabelas!$B$17:$C$18,2,0)*L115,"")</f>
        <v/>
      </c>
      <c r="O115" s="15" t="str">
        <f t="shared" si="8"/>
        <v/>
      </c>
      <c r="P115" s="16" t="str">
        <f t="shared" si="9"/>
        <v/>
      </c>
      <c r="Q115" s="33"/>
      <c r="R115" s="53"/>
      <c r="S115" s="53"/>
    </row>
    <row r="116" spans="1:19" x14ac:dyDescent="0.45">
      <c r="A116" s="1"/>
      <c r="B116" s="2"/>
      <c r="C116" s="2"/>
      <c r="D116" s="2"/>
      <c r="E116" s="36"/>
      <c r="F116" s="3"/>
      <c r="G116" s="2"/>
      <c r="H116" s="4"/>
      <c r="I116" s="10"/>
      <c r="J116" s="14" t="str">
        <f>IF(LEN(A116)&gt;0,VLOOKUP((C116&amp;D116),Zonas!A:C,3,0),"")</f>
        <v/>
      </c>
      <c r="K116" s="15" t="str">
        <f t="shared" si="5"/>
        <v/>
      </c>
      <c r="L116" s="15" t="str">
        <f t="shared" si="6"/>
        <v/>
      </c>
      <c r="M116" s="15" t="str">
        <f t="shared" si="7"/>
        <v/>
      </c>
      <c r="N116" s="15" t="str">
        <f>IFERROR(VLOOKUP($D$7,Tabelas!$B$17:$C$18,2,0)*L116,"")</f>
        <v/>
      </c>
      <c r="O116" s="15" t="str">
        <f t="shared" si="8"/>
        <v/>
      </c>
      <c r="P116" s="16" t="str">
        <f t="shared" si="9"/>
        <v/>
      </c>
      <c r="Q116" s="33"/>
      <c r="R116" s="53"/>
      <c r="S116" s="53"/>
    </row>
    <row r="117" spans="1:19" x14ac:dyDescent="0.45">
      <c r="A117" s="1"/>
      <c r="B117" s="2"/>
      <c r="C117" s="2"/>
      <c r="D117" s="2"/>
      <c r="E117" s="36"/>
      <c r="F117" s="3"/>
      <c r="G117" s="2"/>
      <c r="H117" s="4"/>
      <c r="I117" s="10"/>
      <c r="J117" s="14" t="str">
        <f>IF(LEN(A117)&gt;0,VLOOKUP((C117&amp;D117),Zonas!A:C,3,0),"")</f>
        <v/>
      </c>
      <c r="K117" s="15" t="str">
        <f t="shared" si="5"/>
        <v/>
      </c>
      <c r="L117" s="15" t="str">
        <f t="shared" si="6"/>
        <v/>
      </c>
      <c r="M117" s="15" t="str">
        <f t="shared" si="7"/>
        <v/>
      </c>
      <c r="N117" s="15" t="str">
        <f>IFERROR(VLOOKUP($D$7,Tabelas!$B$17:$C$18,2,0)*L117,"")</f>
        <v/>
      </c>
      <c r="O117" s="15" t="str">
        <f t="shared" si="8"/>
        <v/>
      </c>
      <c r="P117" s="16" t="str">
        <f t="shared" si="9"/>
        <v/>
      </c>
      <c r="Q117" s="33"/>
      <c r="R117" s="53"/>
      <c r="S117" s="53"/>
    </row>
    <row r="118" spans="1:19" x14ac:dyDescent="0.45">
      <c r="A118" s="1"/>
      <c r="B118" s="2"/>
      <c r="C118" s="2"/>
      <c r="D118" s="2"/>
      <c r="E118" s="36"/>
      <c r="F118" s="3"/>
      <c r="G118" s="2"/>
      <c r="H118" s="4"/>
      <c r="I118" s="10"/>
      <c r="J118" s="14" t="str">
        <f>IF(LEN(A118)&gt;0,VLOOKUP((C118&amp;D118),Zonas!A:C,3,0),"")</f>
        <v/>
      </c>
      <c r="K118" s="15" t="str">
        <f t="shared" si="5"/>
        <v/>
      </c>
      <c r="L118" s="15" t="str">
        <f t="shared" si="6"/>
        <v/>
      </c>
      <c r="M118" s="15" t="str">
        <f t="shared" si="7"/>
        <v/>
      </c>
      <c r="N118" s="15" t="str">
        <f>IFERROR(VLOOKUP($D$7,Tabelas!$B$17:$C$18,2,0)*L118,"")</f>
        <v/>
      </c>
      <c r="O118" s="15" t="str">
        <f t="shared" si="8"/>
        <v/>
      </c>
      <c r="P118" s="16" t="str">
        <f t="shared" si="9"/>
        <v/>
      </c>
      <c r="Q118" s="33"/>
      <c r="R118" s="53"/>
      <c r="S118" s="53"/>
    </row>
    <row r="119" spans="1:19" x14ac:dyDescent="0.45">
      <c r="A119" s="1"/>
      <c r="B119" s="2"/>
      <c r="C119" s="2"/>
      <c r="D119" s="2"/>
      <c r="E119" s="36"/>
      <c r="F119" s="3"/>
      <c r="G119" s="2"/>
      <c r="H119" s="4"/>
      <c r="I119" s="10"/>
      <c r="J119" s="14" t="str">
        <f>IF(LEN(A119)&gt;0,VLOOKUP((C119&amp;D119),Zonas!A:C,3,0),"")</f>
        <v/>
      </c>
      <c r="K119" s="15" t="str">
        <f t="shared" si="5"/>
        <v/>
      </c>
      <c r="L119" s="15" t="str">
        <f t="shared" si="6"/>
        <v/>
      </c>
      <c r="M119" s="15" t="str">
        <f t="shared" si="7"/>
        <v/>
      </c>
      <c r="N119" s="15" t="str">
        <f>IFERROR(VLOOKUP($D$7,Tabelas!$B$17:$C$18,2,0)*L119,"")</f>
        <v/>
      </c>
      <c r="O119" s="15" t="str">
        <f t="shared" si="8"/>
        <v/>
      </c>
      <c r="P119" s="16" t="str">
        <f t="shared" si="9"/>
        <v/>
      </c>
      <c r="Q119" s="33"/>
      <c r="R119" s="53"/>
      <c r="S119" s="53"/>
    </row>
    <row r="120" spans="1:19" x14ac:dyDescent="0.45">
      <c r="A120" s="1"/>
      <c r="B120" s="2"/>
      <c r="C120" s="2"/>
      <c r="D120" s="2"/>
      <c r="E120" s="36"/>
      <c r="F120" s="3"/>
      <c r="G120" s="2"/>
      <c r="H120" s="4"/>
      <c r="I120" s="10"/>
      <c r="J120" s="14" t="str">
        <f>IF(LEN(A120)&gt;0,VLOOKUP((C120&amp;D120),Zonas!A:C,3,0),"")</f>
        <v/>
      </c>
      <c r="K120" s="15" t="str">
        <f t="shared" si="5"/>
        <v/>
      </c>
      <c r="L120" s="15" t="str">
        <f t="shared" si="6"/>
        <v/>
      </c>
      <c r="M120" s="15" t="str">
        <f t="shared" si="7"/>
        <v/>
      </c>
      <c r="N120" s="15" t="str">
        <f>IFERROR(VLOOKUP($D$7,Tabelas!$B$17:$C$18,2,0)*L120,"")</f>
        <v/>
      </c>
      <c r="O120" s="15" t="str">
        <f t="shared" si="8"/>
        <v/>
      </c>
      <c r="P120" s="16" t="str">
        <f t="shared" si="9"/>
        <v/>
      </c>
      <c r="Q120" s="33"/>
      <c r="R120" s="53"/>
      <c r="S120" s="53"/>
    </row>
    <row r="121" spans="1:19" x14ac:dyDescent="0.45">
      <c r="A121" s="1"/>
      <c r="B121" s="2"/>
      <c r="C121" s="2"/>
      <c r="D121" s="2"/>
      <c r="E121" s="36"/>
      <c r="F121" s="3"/>
      <c r="G121" s="2"/>
      <c r="H121" s="4"/>
      <c r="I121" s="10"/>
      <c r="J121" s="14" t="str">
        <f>IF(LEN(A121)&gt;0,VLOOKUP((C121&amp;D121),Zonas!A:C,3,0),"")</f>
        <v/>
      </c>
      <c r="K121" s="15" t="str">
        <f t="shared" si="5"/>
        <v/>
      </c>
      <c r="L121" s="15" t="str">
        <f t="shared" si="6"/>
        <v/>
      </c>
      <c r="M121" s="15" t="str">
        <f t="shared" si="7"/>
        <v/>
      </c>
      <c r="N121" s="15" t="str">
        <f>IFERROR(VLOOKUP($D$7,Tabelas!$B$17:$C$18,2,0)*L121,"")</f>
        <v/>
      </c>
      <c r="O121" s="15" t="str">
        <f t="shared" si="8"/>
        <v/>
      </c>
      <c r="P121" s="16" t="str">
        <f t="shared" si="9"/>
        <v/>
      </c>
      <c r="Q121" s="33"/>
      <c r="R121" s="53"/>
      <c r="S121" s="53"/>
    </row>
    <row r="122" spans="1:19" x14ac:dyDescent="0.45">
      <c r="A122" s="1"/>
      <c r="B122" s="2"/>
      <c r="C122" s="2"/>
      <c r="D122" s="2"/>
      <c r="E122" s="36"/>
      <c r="F122" s="3"/>
      <c r="G122" s="2"/>
      <c r="H122" s="4"/>
      <c r="I122" s="10"/>
      <c r="J122" s="14" t="str">
        <f>IF(LEN(A122)&gt;0,VLOOKUP((C122&amp;D122),Zonas!A:C,3,0),"")</f>
        <v/>
      </c>
      <c r="K122" s="15" t="str">
        <f t="shared" si="5"/>
        <v/>
      </c>
      <c r="L122" s="15" t="str">
        <f t="shared" si="6"/>
        <v/>
      </c>
      <c r="M122" s="15" t="str">
        <f t="shared" si="7"/>
        <v/>
      </c>
      <c r="N122" s="15" t="str">
        <f>IFERROR(VLOOKUP($D$7,Tabelas!$B$17:$C$18,2,0)*L122,"")</f>
        <v/>
      </c>
      <c r="O122" s="15" t="str">
        <f t="shared" si="8"/>
        <v/>
      </c>
      <c r="P122" s="16" t="str">
        <f t="shared" si="9"/>
        <v/>
      </c>
      <c r="Q122" s="33"/>
      <c r="R122" s="53"/>
      <c r="S122" s="53"/>
    </row>
    <row r="123" spans="1:19" x14ac:dyDescent="0.45">
      <c r="A123" s="1"/>
      <c r="B123" s="2"/>
      <c r="C123" s="2"/>
      <c r="D123" s="2"/>
      <c r="E123" s="36"/>
      <c r="F123" s="3"/>
      <c r="G123" s="2"/>
      <c r="H123" s="4"/>
      <c r="I123" s="10"/>
      <c r="J123" s="14" t="str">
        <f>IF(LEN(A123)&gt;0,VLOOKUP((C123&amp;D123),Zonas!A:C,3,0),"")</f>
        <v/>
      </c>
      <c r="K123" s="15" t="str">
        <f t="shared" si="5"/>
        <v/>
      </c>
      <c r="L123" s="15" t="str">
        <f t="shared" si="6"/>
        <v/>
      </c>
      <c r="M123" s="15" t="str">
        <f t="shared" si="7"/>
        <v/>
      </c>
      <c r="N123" s="15" t="str">
        <f>IFERROR(VLOOKUP($D$7,Tabelas!$B$17:$C$18,2,0)*L123,"")</f>
        <v/>
      </c>
      <c r="O123" s="15" t="str">
        <f t="shared" si="8"/>
        <v/>
      </c>
      <c r="P123" s="16" t="str">
        <f t="shared" si="9"/>
        <v/>
      </c>
      <c r="Q123" s="33"/>
      <c r="R123" s="53"/>
      <c r="S123" s="53"/>
    </row>
    <row r="124" spans="1:19" x14ac:dyDescent="0.45">
      <c r="A124" s="1"/>
      <c r="B124" s="2"/>
      <c r="C124" s="2"/>
      <c r="D124" s="2"/>
      <c r="E124" s="36"/>
      <c r="F124" s="3"/>
      <c r="G124" s="2"/>
      <c r="H124" s="4"/>
      <c r="I124" s="10"/>
      <c r="J124" s="14" t="str">
        <f>IF(LEN(A124)&gt;0,VLOOKUP((C124&amp;D124),Zonas!A:C,3,0),"")</f>
        <v/>
      </c>
      <c r="K124" s="15" t="str">
        <f t="shared" si="5"/>
        <v/>
      </c>
      <c r="L124" s="15" t="str">
        <f t="shared" si="6"/>
        <v/>
      </c>
      <c r="M124" s="15" t="str">
        <f t="shared" si="7"/>
        <v/>
      </c>
      <c r="N124" s="15" t="str">
        <f>IFERROR(VLOOKUP($D$7,Tabelas!$B$17:$C$18,2,0)*L124,"")</f>
        <v/>
      </c>
      <c r="O124" s="15" t="str">
        <f t="shared" si="8"/>
        <v/>
      </c>
      <c r="P124" s="16" t="str">
        <f t="shared" si="9"/>
        <v/>
      </c>
      <c r="Q124" s="33"/>
      <c r="R124" s="53"/>
      <c r="S124" s="53"/>
    </row>
    <row r="125" spans="1:19" x14ac:dyDescent="0.45">
      <c r="A125" s="1"/>
      <c r="B125" s="2"/>
      <c r="C125" s="2"/>
      <c r="D125" s="2"/>
      <c r="E125" s="36"/>
      <c r="F125" s="3"/>
      <c r="G125" s="2"/>
      <c r="H125" s="4"/>
      <c r="I125" s="10"/>
      <c r="J125" s="14" t="str">
        <f>IF(LEN(A125)&gt;0,VLOOKUP((C125&amp;D125),Zonas!A:C,3,0),"")</f>
        <v/>
      </c>
      <c r="K125" s="15" t="str">
        <f t="shared" si="5"/>
        <v/>
      </c>
      <c r="L125" s="15" t="str">
        <f t="shared" si="6"/>
        <v/>
      </c>
      <c r="M125" s="15" t="str">
        <f t="shared" si="7"/>
        <v/>
      </c>
      <c r="N125" s="15" t="str">
        <f>IFERROR(VLOOKUP($D$7,Tabelas!$B$17:$C$18,2,0)*L125,"")</f>
        <v/>
      </c>
      <c r="O125" s="15" t="str">
        <f t="shared" si="8"/>
        <v/>
      </c>
      <c r="P125" s="16" t="str">
        <f t="shared" si="9"/>
        <v/>
      </c>
      <c r="Q125" s="33"/>
      <c r="R125" s="53"/>
      <c r="S125" s="53"/>
    </row>
    <row r="126" spans="1:19" x14ac:dyDescent="0.45">
      <c r="A126" s="1"/>
      <c r="B126" s="2"/>
      <c r="C126" s="2"/>
      <c r="D126" s="2"/>
      <c r="E126" s="36"/>
      <c r="F126" s="3"/>
      <c r="G126" s="2"/>
      <c r="H126" s="4"/>
      <c r="I126" s="10"/>
      <c r="J126" s="14" t="str">
        <f>IF(LEN(A126)&gt;0,VLOOKUP((C126&amp;D126),Zonas!A:C,3,0),"")</f>
        <v/>
      </c>
      <c r="K126" s="15" t="str">
        <f t="shared" si="5"/>
        <v/>
      </c>
      <c r="L126" s="15" t="str">
        <f t="shared" si="6"/>
        <v/>
      </c>
      <c r="M126" s="15" t="str">
        <f t="shared" si="7"/>
        <v/>
      </c>
      <c r="N126" s="15" t="str">
        <f>IFERROR(VLOOKUP($D$7,Tabelas!$B$17:$C$18,2,0)*L126,"")</f>
        <v/>
      </c>
      <c r="O126" s="15" t="str">
        <f t="shared" si="8"/>
        <v/>
      </c>
      <c r="P126" s="16" t="str">
        <f t="shared" si="9"/>
        <v/>
      </c>
      <c r="Q126" s="33"/>
      <c r="R126" s="53"/>
      <c r="S126" s="53"/>
    </row>
    <row r="127" spans="1:19" x14ac:dyDescent="0.45">
      <c r="A127" s="1"/>
      <c r="B127" s="2"/>
      <c r="C127" s="2"/>
      <c r="D127" s="2"/>
      <c r="E127" s="36"/>
      <c r="F127" s="3"/>
      <c r="G127" s="2"/>
      <c r="H127" s="4"/>
      <c r="I127" s="10"/>
      <c r="J127" s="14" t="str">
        <f>IF(LEN(A127)&gt;0,VLOOKUP((C127&amp;D127),Zonas!A:C,3,0),"")</f>
        <v/>
      </c>
      <c r="K127" s="15" t="str">
        <f t="shared" si="5"/>
        <v/>
      </c>
      <c r="L127" s="15" t="str">
        <f t="shared" si="6"/>
        <v/>
      </c>
      <c r="M127" s="15" t="str">
        <f t="shared" si="7"/>
        <v/>
      </c>
      <c r="N127" s="15" t="str">
        <f>IFERROR(VLOOKUP($D$7,Tabelas!$B$17:$C$18,2,0)*L127,"")</f>
        <v/>
      </c>
      <c r="O127" s="15" t="str">
        <f t="shared" si="8"/>
        <v/>
      </c>
      <c r="P127" s="16" t="str">
        <f t="shared" si="9"/>
        <v/>
      </c>
      <c r="Q127" s="33"/>
      <c r="R127" s="53"/>
      <c r="S127" s="53"/>
    </row>
    <row r="128" spans="1:19" x14ac:dyDescent="0.45">
      <c r="A128" s="1"/>
      <c r="B128" s="2"/>
      <c r="C128" s="2"/>
      <c r="D128" s="2"/>
      <c r="E128" s="36"/>
      <c r="F128" s="3"/>
      <c r="G128" s="2"/>
      <c r="H128" s="4"/>
      <c r="I128" s="10"/>
      <c r="J128" s="14" t="str">
        <f>IF(LEN(A128)&gt;0,VLOOKUP((C128&amp;D128),Zonas!A:C,3,0),"")</f>
        <v/>
      </c>
      <c r="K128" s="15" t="str">
        <f t="shared" si="5"/>
        <v/>
      </c>
      <c r="L128" s="15" t="str">
        <f t="shared" si="6"/>
        <v/>
      </c>
      <c r="M128" s="15" t="str">
        <f t="shared" si="7"/>
        <v/>
      </c>
      <c r="N128" s="15" t="str">
        <f>IFERROR(VLOOKUP($D$7,Tabelas!$B$17:$C$18,2,0)*L128,"")</f>
        <v/>
      </c>
      <c r="O128" s="15" t="str">
        <f t="shared" si="8"/>
        <v/>
      </c>
      <c r="P128" s="16" t="str">
        <f t="shared" si="9"/>
        <v/>
      </c>
      <c r="Q128" s="33"/>
      <c r="R128" s="53"/>
      <c r="S128" s="53"/>
    </row>
    <row r="129" spans="1:19" x14ac:dyDescent="0.45">
      <c r="A129" s="1"/>
      <c r="B129" s="2"/>
      <c r="C129" s="2"/>
      <c r="D129" s="2"/>
      <c r="E129" s="36"/>
      <c r="F129" s="3"/>
      <c r="G129" s="2"/>
      <c r="H129" s="4"/>
      <c r="I129" s="10"/>
      <c r="J129" s="14" t="str">
        <f>IF(LEN(A129)&gt;0,VLOOKUP((C129&amp;D129),Zonas!A:C,3,0),"")</f>
        <v/>
      </c>
      <c r="K129" s="15" t="str">
        <f t="shared" si="5"/>
        <v/>
      </c>
      <c r="L129" s="15" t="str">
        <f t="shared" si="6"/>
        <v/>
      </c>
      <c r="M129" s="15" t="str">
        <f t="shared" si="7"/>
        <v/>
      </c>
      <c r="N129" s="15" t="str">
        <f>IFERROR(VLOOKUP($D$7,Tabelas!$B$17:$C$18,2,0)*L129,"")</f>
        <v/>
      </c>
      <c r="O129" s="15" t="str">
        <f t="shared" si="8"/>
        <v/>
      </c>
      <c r="P129" s="16" t="str">
        <f t="shared" si="9"/>
        <v/>
      </c>
      <c r="Q129" s="33"/>
      <c r="R129" s="53"/>
      <c r="S129" s="53"/>
    </row>
    <row r="130" spans="1:19" x14ac:dyDescent="0.45">
      <c r="A130" s="1"/>
      <c r="B130" s="2"/>
      <c r="C130" s="2"/>
      <c r="D130" s="2"/>
      <c r="E130" s="36"/>
      <c r="F130" s="3"/>
      <c r="G130" s="2"/>
      <c r="H130" s="4"/>
      <c r="I130" s="10"/>
      <c r="J130" s="14" t="str">
        <f>IF(LEN(A130)&gt;0,VLOOKUP((C130&amp;D130),Zonas!A:C,3,0),"")</f>
        <v/>
      </c>
      <c r="K130" s="15" t="str">
        <f t="shared" si="5"/>
        <v/>
      </c>
      <c r="L130" s="15" t="str">
        <f t="shared" si="6"/>
        <v/>
      </c>
      <c r="M130" s="15" t="str">
        <f t="shared" si="7"/>
        <v/>
      </c>
      <c r="N130" s="15" t="str">
        <f>IFERROR(VLOOKUP($D$7,Tabelas!$B$17:$C$18,2,0)*L130,"")</f>
        <v/>
      </c>
      <c r="O130" s="15" t="str">
        <f t="shared" si="8"/>
        <v/>
      </c>
      <c r="P130" s="16" t="str">
        <f t="shared" si="9"/>
        <v/>
      </c>
      <c r="Q130" s="33"/>
      <c r="R130" s="53"/>
      <c r="S130" s="53"/>
    </row>
    <row r="131" spans="1:19" x14ac:dyDescent="0.45">
      <c r="A131" s="1"/>
      <c r="B131" s="2"/>
      <c r="C131" s="2"/>
      <c r="D131" s="2"/>
      <c r="E131" s="36"/>
      <c r="F131" s="3"/>
      <c r="G131" s="2"/>
      <c r="H131" s="4"/>
      <c r="I131" s="10"/>
      <c r="J131" s="14" t="str">
        <f>IF(LEN(A131)&gt;0,VLOOKUP((C131&amp;D131),Zonas!A:C,3,0),"")</f>
        <v/>
      </c>
      <c r="K131" s="15" t="str">
        <f t="shared" si="5"/>
        <v/>
      </c>
      <c r="L131" s="15" t="str">
        <f t="shared" si="6"/>
        <v/>
      </c>
      <c r="M131" s="15" t="str">
        <f t="shared" si="7"/>
        <v/>
      </c>
      <c r="N131" s="15" t="str">
        <f>IFERROR(VLOOKUP($D$7,Tabelas!$B$17:$C$18,2,0)*L131,"")</f>
        <v/>
      </c>
      <c r="O131" s="15" t="str">
        <f t="shared" si="8"/>
        <v/>
      </c>
      <c r="P131" s="16" t="str">
        <f t="shared" si="9"/>
        <v/>
      </c>
      <c r="Q131" s="33"/>
      <c r="R131" s="53"/>
      <c r="S131" s="53"/>
    </row>
    <row r="132" spans="1:19" x14ac:dyDescent="0.45">
      <c r="A132" s="1"/>
      <c r="B132" s="2"/>
      <c r="C132" s="2"/>
      <c r="D132" s="2"/>
      <c r="E132" s="36"/>
      <c r="F132" s="3"/>
      <c r="G132" s="2"/>
      <c r="H132" s="4"/>
      <c r="I132" s="10"/>
      <c r="J132" s="14" t="str">
        <f>IF(LEN(A132)&gt;0,VLOOKUP((C132&amp;D132),Zonas!A:C,3,0),"")</f>
        <v/>
      </c>
      <c r="K132" s="15" t="str">
        <f t="shared" si="5"/>
        <v/>
      </c>
      <c r="L132" s="15" t="str">
        <f t="shared" si="6"/>
        <v/>
      </c>
      <c r="M132" s="15" t="str">
        <f t="shared" si="7"/>
        <v/>
      </c>
      <c r="N132" s="15" t="str">
        <f>IFERROR(VLOOKUP($D$7,Tabelas!$B$17:$C$18,2,0)*L132,"")</f>
        <v/>
      </c>
      <c r="O132" s="15" t="str">
        <f t="shared" si="8"/>
        <v/>
      </c>
      <c r="P132" s="16" t="str">
        <f t="shared" si="9"/>
        <v/>
      </c>
      <c r="Q132" s="33"/>
      <c r="R132" s="53"/>
      <c r="S132" s="53"/>
    </row>
    <row r="133" spans="1:19" x14ac:dyDescent="0.45">
      <c r="A133" s="1"/>
      <c r="B133" s="2"/>
      <c r="C133" s="2"/>
      <c r="D133" s="2"/>
      <c r="E133" s="36"/>
      <c r="F133" s="3"/>
      <c r="G133" s="2"/>
      <c r="H133" s="4"/>
      <c r="I133" s="10"/>
      <c r="J133" s="14" t="str">
        <f>IF(LEN(A133)&gt;0,VLOOKUP((C133&amp;D133),Zonas!A:C,3,0),"")</f>
        <v/>
      </c>
      <c r="K133" s="15" t="str">
        <f t="shared" si="5"/>
        <v/>
      </c>
      <c r="L133" s="15" t="str">
        <f t="shared" si="6"/>
        <v/>
      </c>
      <c r="M133" s="15" t="str">
        <f t="shared" si="7"/>
        <v/>
      </c>
      <c r="N133" s="15" t="str">
        <f>IFERROR(VLOOKUP($D$7,Tabelas!$B$17:$C$18,2,0)*L133,"")</f>
        <v/>
      </c>
      <c r="O133" s="15" t="str">
        <f t="shared" si="8"/>
        <v/>
      </c>
      <c r="P133" s="16" t="str">
        <f t="shared" si="9"/>
        <v/>
      </c>
      <c r="Q133" s="33"/>
      <c r="R133" s="53"/>
      <c r="S133" s="53"/>
    </row>
    <row r="134" spans="1:19" x14ac:dyDescent="0.45">
      <c r="A134" s="1"/>
      <c r="B134" s="2"/>
      <c r="C134" s="2"/>
      <c r="D134" s="2"/>
      <c r="E134" s="36"/>
      <c r="F134" s="3"/>
      <c r="G134" s="2"/>
      <c r="H134" s="4"/>
      <c r="I134" s="10"/>
      <c r="J134" s="14" t="str">
        <f>IF(LEN(A134)&gt;0,VLOOKUP((C134&amp;D134),Zonas!A:C,3,0),"")</f>
        <v/>
      </c>
      <c r="K134" s="15" t="str">
        <f t="shared" si="5"/>
        <v/>
      </c>
      <c r="L134" s="15" t="str">
        <f t="shared" si="6"/>
        <v/>
      </c>
      <c r="M134" s="15" t="str">
        <f t="shared" si="7"/>
        <v/>
      </c>
      <c r="N134" s="15" t="str">
        <f>IFERROR(VLOOKUP($D$7,Tabelas!$B$17:$C$18,2,0)*L134,"")</f>
        <v/>
      </c>
      <c r="O134" s="15" t="str">
        <f t="shared" si="8"/>
        <v/>
      </c>
      <c r="P134" s="16" t="str">
        <f t="shared" si="9"/>
        <v/>
      </c>
      <c r="Q134" s="33"/>
      <c r="R134" s="53"/>
      <c r="S134" s="53"/>
    </row>
    <row r="135" spans="1:19" x14ac:dyDescent="0.45">
      <c r="A135" s="1"/>
      <c r="B135" s="2"/>
      <c r="C135" s="2"/>
      <c r="D135" s="2"/>
      <c r="E135" s="36"/>
      <c r="F135" s="3"/>
      <c r="G135" s="2"/>
      <c r="H135" s="4"/>
      <c r="I135" s="10"/>
      <c r="J135" s="14" t="str">
        <f>IF(LEN(A135)&gt;0,VLOOKUP((C135&amp;D135),Zonas!A:C,3,0),"")</f>
        <v/>
      </c>
      <c r="K135" s="15" t="str">
        <f t="shared" si="5"/>
        <v/>
      </c>
      <c r="L135" s="15" t="str">
        <f t="shared" si="6"/>
        <v/>
      </c>
      <c r="M135" s="15" t="str">
        <f t="shared" si="7"/>
        <v/>
      </c>
      <c r="N135" s="15" t="str">
        <f>IFERROR(VLOOKUP($D$7,Tabelas!$B$17:$C$18,2,0)*L135,"")</f>
        <v/>
      </c>
      <c r="O135" s="15" t="str">
        <f t="shared" si="8"/>
        <v/>
      </c>
      <c r="P135" s="16" t="str">
        <f t="shared" si="9"/>
        <v/>
      </c>
      <c r="Q135" s="33"/>
      <c r="R135" s="53"/>
      <c r="S135" s="53"/>
    </row>
    <row r="136" spans="1:19" x14ac:dyDescent="0.45">
      <c r="A136" s="1"/>
      <c r="B136" s="2"/>
      <c r="C136" s="2"/>
      <c r="D136" s="2"/>
      <c r="E136" s="36"/>
      <c r="F136" s="3"/>
      <c r="G136" s="2"/>
      <c r="H136" s="4"/>
      <c r="I136" s="10"/>
      <c r="J136" s="14" t="str">
        <f>IF(LEN(A136)&gt;0,VLOOKUP((C136&amp;D136),Zonas!A:C,3,0),"")</f>
        <v/>
      </c>
      <c r="K136" s="15" t="str">
        <f t="shared" si="5"/>
        <v/>
      </c>
      <c r="L136" s="15" t="str">
        <f t="shared" si="6"/>
        <v/>
      </c>
      <c r="M136" s="15" t="str">
        <f t="shared" si="7"/>
        <v/>
      </c>
      <c r="N136" s="15" t="str">
        <f>IFERROR(VLOOKUP($D$7,Tabelas!$B$17:$C$18,2,0)*L136,"")</f>
        <v/>
      </c>
      <c r="O136" s="15" t="str">
        <f t="shared" si="8"/>
        <v/>
      </c>
      <c r="P136" s="16" t="str">
        <f t="shared" si="9"/>
        <v/>
      </c>
      <c r="Q136" s="33"/>
      <c r="R136" s="53"/>
      <c r="S136" s="53"/>
    </row>
    <row r="137" spans="1:19" x14ac:dyDescent="0.45">
      <c r="A137" s="1"/>
      <c r="B137" s="2"/>
      <c r="C137" s="2"/>
      <c r="D137" s="2"/>
      <c r="E137" s="36"/>
      <c r="F137" s="3"/>
      <c r="G137" s="2"/>
      <c r="H137" s="4"/>
      <c r="I137" s="10"/>
      <c r="J137" s="14" t="str">
        <f>IF(LEN(A137)&gt;0,VLOOKUP((C137&amp;D137),Zonas!A:C,3,0),"")</f>
        <v/>
      </c>
      <c r="K137" s="15" t="str">
        <f t="shared" si="5"/>
        <v/>
      </c>
      <c r="L137" s="15" t="str">
        <f t="shared" si="6"/>
        <v/>
      </c>
      <c r="M137" s="15" t="str">
        <f t="shared" si="7"/>
        <v/>
      </c>
      <c r="N137" s="15" t="str">
        <f>IFERROR(VLOOKUP($D$7,Tabelas!$B$17:$C$18,2,0)*L137,"")</f>
        <v/>
      </c>
      <c r="O137" s="15" t="str">
        <f t="shared" si="8"/>
        <v/>
      </c>
      <c r="P137" s="16" t="str">
        <f t="shared" si="9"/>
        <v/>
      </c>
      <c r="Q137" s="33"/>
      <c r="R137" s="53"/>
      <c r="S137" s="53"/>
    </row>
    <row r="138" spans="1:19" x14ac:dyDescent="0.45">
      <c r="A138" s="1"/>
      <c r="B138" s="2"/>
      <c r="C138" s="2"/>
      <c r="D138" s="2"/>
      <c r="E138" s="36"/>
      <c r="F138" s="3"/>
      <c r="G138" s="2"/>
      <c r="H138" s="4"/>
      <c r="I138" s="10"/>
      <c r="J138" s="14" t="str">
        <f>IF(LEN(A138)&gt;0,VLOOKUP((C138&amp;D138),Zonas!A:C,3,0),"")</f>
        <v/>
      </c>
      <c r="K138" s="15" t="str">
        <f t="shared" si="5"/>
        <v/>
      </c>
      <c r="L138" s="15" t="str">
        <f t="shared" si="6"/>
        <v/>
      </c>
      <c r="M138" s="15" t="str">
        <f t="shared" si="7"/>
        <v/>
      </c>
      <c r="N138" s="15" t="str">
        <f>IFERROR(VLOOKUP($D$7,Tabelas!$B$17:$C$18,2,0)*L138,"")</f>
        <v/>
      </c>
      <c r="O138" s="15" t="str">
        <f t="shared" si="8"/>
        <v/>
      </c>
      <c r="P138" s="16" t="str">
        <f t="shared" si="9"/>
        <v/>
      </c>
      <c r="Q138" s="33"/>
      <c r="R138" s="53"/>
      <c r="S138" s="53"/>
    </row>
    <row r="139" spans="1:19" x14ac:dyDescent="0.45">
      <c r="A139" s="1"/>
      <c r="B139" s="2"/>
      <c r="C139" s="2"/>
      <c r="D139" s="2"/>
      <c r="E139" s="36"/>
      <c r="F139" s="3"/>
      <c r="G139" s="2"/>
      <c r="H139" s="4"/>
      <c r="I139" s="10"/>
      <c r="J139" s="14" t="str">
        <f>IF(LEN(A139)&gt;0,VLOOKUP((C139&amp;D139),Zonas!A:C,3,0),"")</f>
        <v/>
      </c>
      <c r="K139" s="15" t="str">
        <f t="shared" si="5"/>
        <v/>
      </c>
      <c r="L139" s="15" t="str">
        <f t="shared" si="6"/>
        <v/>
      </c>
      <c r="M139" s="15" t="str">
        <f t="shared" si="7"/>
        <v/>
      </c>
      <c r="N139" s="15" t="str">
        <f>IFERROR(VLOOKUP($D$7,Tabelas!$B$17:$C$18,2,0)*L139,"")</f>
        <v/>
      </c>
      <c r="O139" s="15" t="str">
        <f t="shared" si="8"/>
        <v/>
      </c>
      <c r="P139" s="16" t="str">
        <f t="shared" si="9"/>
        <v/>
      </c>
      <c r="Q139" s="33"/>
      <c r="R139" s="53"/>
      <c r="S139" s="53"/>
    </row>
    <row r="140" spans="1:19" x14ac:dyDescent="0.45">
      <c r="A140" s="1"/>
      <c r="B140" s="2"/>
      <c r="C140" s="2"/>
      <c r="D140" s="2"/>
      <c r="E140" s="36"/>
      <c r="F140" s="3"/>
      <c r="G140" s="2"/>
      <c r="H140" s="4"/>
      <c r="I140" s="10"/>
      <c r="J140" s="14" t="str">
        <f>IF(LEN(A140)&gt;0,VLOOKUP((C140&amp;D140),Zonas!A:C,3,0),"")</f>
        <v/>
      </c>
      <c r="K140" s="15" t="str">
        <f t="shared" ref="K140:K203" si="10">IF(LEN(A140)&gt;0,G140*I140*H140,"")</f>
        <v/>
      </c>
      <c r="L140" s="15" t="str">
        <f t="shared" si="6"/>
        <v/>
      </c>
      <c r="M140" s="15" t="str">
        <f t="shared" si="7"/>
        <v/>
      </c>
      <c r="N140" s="15" t="str">
        <f>IFERROR(VLOOKUP($D$7,Tabelas!$B$17:$C$18,2,0)*L140,"")</f>
        <v/>
      </c>
      <c r="O140" s="15" t="str">
        <f t="shared" si="8"/>
        <v/>
      </c>
      <c r="P140" s="16" t="str">
        <f t="shared" si="9"/>
        <v/>
      </c>
      <c r="Q140" s="33"/>
      <c r="R140" s="53"/>
      <c r="S140" s="53"/>
    </row>
    <row r="141" spans="1:19" x14ac:dyDescent="0.45">
      <c r="A141" s="1"/>
      <c r="B141" s="2"/>
      <c r="C141" s="2"/>
      <c r="D141" s="2"/>
      <c r="E141" s="36"/>
      <c r="F141" s="3"/>
      <c r="G141" s="2"/>
      <c r="H141" s="4"/>
      <c r="I141" s="10"/>
      <c r="J141" s="14" t="str">
        <f>IF(LEN(A141)&gt;0,VLOOKUP((C141&amp;D141),Zonas!A:C,3,0),"")</f>
        <v/>
      </c>
      <c r="K141" s="15" t="str">
        <f t="shared" si="10"/>
        <v/>
      </c>
      <c r="L141" s="15" t="str">
        <f t="shared" ref="L141:L204" si="11">IFERROR(IF(J141="A",$H$5,IF(J141="B",$I$5,IF(J141="C",$J$5,IF(J141="D",$K$5,IF(J141="E",$L$5,"")))))*K141,"")</f>
        <v/>
      </c>
      <c r="M141" s="15" t="str">
        <f t="shared" ref="M141:M204" si="12">IFERROR(IF($D$6=0.05,0.5,IF($B$3="Individual",0.75,0.8))*L141,"")</f>
        <v/>
      </c>
      <c r="N141" s="15" t="str">
        <f>IFERROR(VLOOKUP($D$7,Tabelas!$B$17:$C$18,2,0)*L141,"")</f>
        <v/>
      </c>
      <c r="O141" s="15" t="str">
        <f t="shared" ref="O141:O204" si="13">IFERROR(L141+N141,"")</f>
        <v/>
      </c>
      <c r="P141" s="16" t="str">
        <f t="shared" ref="P141:P204" si="14">IFERROR(L141-M141+N141,"")</f>
        <v/>
      </c>
      <c r="Q141" s="33"/>
      <c r="R141" s="53"/>
      <c r="S141" s="53"/>
    </row>
    <row r="142" spans="1:19" x14ac:dyDescent="0.45">
      <c r="A142" s="1"/>
      <c r="B142" s="2"/>
      <c r="C142" s="2"/>
      <c r="D142" s="2"/>
      <c r="E142" s="36"/>
      <c r="F142" s="3"/>
      <c r="G142" s="2"/>
      <c r="H142" s="4"/>
      <c r="I142" s="10"/>
      <c r="J142" s="14" t="str">
        <f>IF(LEN(A142)&gt;0,VLOOKUP((C142&amp;D142),Zonas!A:C,3,0),"")</f>
        <v/>
      </c>
      <c r="K142" s="15" t="str">
        <f t="shared" si="10"/>
        <v/>
      </c>
      <c r="L142" s="15" t="str">
        <f t="shared" si="11"/>
        <v/>
      </c>
      <c r="M142" s="15" t="str">
        <f t="shared" si="12"/>
        <v/>
      </c>
      <c r="N142" s="15" t="str">
        <f>IFERROR(VLOOKUP($D$7,Tabelas!$B$17:$C$18,2,0)*L142,"")</f>
        <v/>
      </c>
      <c r="O142" s="15" t="str">
        <f t="shared" si="13"/>
        <v/>
      </c>
      <c r="P142" s="16" t="str">
        <f t="shared" si="14"/>
        <v/>
      </c>
      <c r="Q142" s="33"/>
      <c r="R142" s="53"/>
      <c r="S142" s="53"/>
    </row>
    <row r="143" spans="1:19" x14ac:dyDescent="0.45">
      <c r="A143" s="1"/>
      <c r="B143" s="2"/>
      <c r="C143" s="2"/>
      <c r="D143" s="2"/>
      <c r="E143" s="36"/>
      <c r="F143" s="3"/>
      <c r="G143" s="2"/>
      <c r="H143" s="4"/>
      <c r="I143" s="10"/>
      <c r="J143" s="14" t="str">
        <f>IF(LEN(A143)&gt;0,VLOOKUP((C143&amp;D143),Zonas!A:C,3,0),"")</f>
        <v/>
      </c>
      <c r="K143" s="15" t="str">
        <f t="shared" si="10"/>
        <v/>
      </c>
      <c r="L143" s="15" t="str">
        <f t="shared" si="11"/>
        <v/>
      </c>
      <c r="M143" s="15" t="str">
        <f t="shared" si="12"/>
        <v/>
      </c>
      <c r="N143" s="15" t="str">
        <f>IFERROR(VLOOKUP($D$7,Tabelas!$B$17:$C$18,2,0)*L143,"")</f>
        <v/>
      </c>
      <c r="O143" s="15" t="str">
        <f t="shared" si="13"/>
        <v/>
      </c>
      <c r="P143" s="16" t="str">
        <f t="shared" si="14"/>
        <v/>
      </c>
      <c r="Q143" s="33"/>
      <c r="R143" s="53"/>
      <c r="S143" s="53"/>
    </row>
    <row r="144" spans="1:19" x14ac:dyDescent="0.45">
      <c r="A144" s="1"/>
      <c r="B144" s="2"/>
      <c r="C144" s="2"/>
      <c r="D144" s="2"/>
      <c r="E144" s="36"/>
      <c r="F144" s="3"/>
      <c r="G144" s="2"/>
      <c r="H144" s="4"/>
      <c r="I144" s="10"/>
      <c r="J144" s="14" t="str">
        <f>IF(LEN(A144)&gt;0,VLOOKUP((C144&amp;D144),Zonas!A:C,3,0),"")</f>
        <v/>
      </c>
      <c r="K144" s="15" t="str">
        <f t="shared" si="10"/>
        <v/>
      </c>
      <c r="L144" s="15" t="str">
        <f t="shared" si="11"/>
        <v/>
      </c>
      <c r="M144" s="15" t="str">
        <f t="shared" si="12"/>
        <v/>
      </c>
      <c r="N144" s="15" t="str">
        <f>IFERROR(VLOOKUP($D$7,Tabelas!$B$17:$C$18,2,0)*L144,"")</f>
        <v/>
      </c>
      <c r="O144" s="15" t="str">
        <f t="shared" si="13"/>
        <v/>
      </c>
      <c r="P144" s="16" t="str">
        <f t="shared" si="14"/>
        <v/>
      </c>
      <c r="Q144" s="33"/>
      <c r="R144" s="53"/>
      <c r="S144" s="53"/>
    </row>
    <row r="145" spans="1:19" x14ac:dyDescent="0.45">
      <c r="A145" s="1"/>
      <c r="B145" s="2"/>
      <c r="C145" s="2"/>
      <c r="D145" s="2"/>
      <c r="E145" s="36"/>
      <c r="F145" s="3"/>
      <c r="G145" s="2"/>
      <c r="H145" s="4"/>
      <c r="I145" s="10"/>
      <c r="J145" s="14" t="str">
        <f>IF(LEN(A145)&gt;0,VLOOKUP((C145&amp;D145),Zonas!A:C,3,0),"")</f>
        <v/>
      </c>
      <c r="K145" s="15" t="str">
        <f t="shared" si="10"/>
        <v/>
      </c>
      <c r="L145" s="15" t="str">
        <f t="shared" si="11"/>
        <v/>
      </c>
      <c r="M145" s="15" t="str">
        <f t="shared" si="12"/>
        <v/>
      </c>
      <c r="N145" s="15" t="str">
        <f>IFERROR(VLOOKUP($D$7,Tabelas!$B$17:$C$18,2,0)*L145,"")</f>
        <v/>
      </c>
      <c r="O145" s="15" t="str">
        <f t="shared" si="13"/>
        <v/>
      </c>
      <c r="P145" s="16" t="str">
        <f t="shared" si="14"/>
        <v/>
      </c>
      <c r="Q145" s="33"/>
      <c r="R145" s="53"/>
      <c r="S145" s="53"/>
    </row>
    <row r="146" spans="1:19" x14ac:dyDescent="0.45">
      <c r="A146" s="1"/>
      <c r="B146" s="2"/>
      <c r="C146" s="2"/>
      <c r="D146" s="2"/>
      <c r="E146" s="36"/>
      <c r="F146" s="3"/>
      <c r="G146" s="2"/>
      <c r="H146" s="4"/>
      <c r="I146" s="10"/>
      <c r="J146" s="14" t="str">
        <f>IF(LEN(A146)&gt;0,VLOOKUP((C146&amp;D146),Zonas!A:C,3,0),"")</f>
        <v/>
      </c>
      <c r="K146" s="15" t="str">
        <f t="shared" si="10"/>
        <v/>
      </c>
      <c r="L146" s="15" t="str">
        <f t="shared" si="11"/>
        <v/>
      </c>
      <c r="M146" s="15" t="str">
        <f t="shared" si="12"/>
        <v/>
      </c>
      <c r="N146" s="15" t="str">
        <f>IFERROR(VLOOKUP($D$7,Tabelas!$B$17:$C$18,2,0)*L146,"")</f>
        <v/>
      </c>
      <c r="O146" s="15" t="str">
        <f t="shared" si="13"/>
        <v/>
      </c>
      <c r="P146" s="16" t="str">
        <f t="shared" si="14"/>
        <v/>
      </c>
      <c r="Q146" s="33"/>
      <c r="R146" s="53"/>
      <c r="S146" s="53"/>
    </row>
    <row r="147" spans="1:19" x14ac:dyDescent="0.45">
      <c r="A147" s="1"/>
      <c r="B147" s="2"/>
      <c r="C147" s="2"/>
      <c r="D147" s="2"/>
      <c r="E147" s="36"/>
      <c r="F147" s="3"/>
      <c r="G147" s="2"/>
      <c r="H147" s="4"/>
      <c r="I147" s="10"/>
      <c r="J147" s="14" t="str">
        <f>IF(LEN(A147)&gt;0,VLOOKUP((C147&amp;D147),Zonas!A:C,3,0),"")</f>
        <v/>
      </c>
      <c r="K147" s="15" t="str">
        <f t="shared" si="10"/>
        <v/>
      </c>
      <c r="L147" s="15" t="str">
        <f t="shared" si="11"/>
        <v/>
      </c>
      <c r="M147" s="15" t="str">
        <f t="shared" si="12"/>
        <v/>
      </c>
      <c r="N147" s="15" t="str">
        <f>IFERROR(VLOOKUP($D$7,Tabelas!$B$17:$C$18,2,0)*L147,"")</f>
        <v/>
      </c>
      <c r="O147" s="15" t="str">
        <f t="shared" si="13"/>
        <v/>
      </c>
      <c r="P147" s="16" t="str">
        <f t="shared" si="14"/>
        <v/>
      </c>
      <c r="Q147" s="33"/>
      <c r="R147" s="53"/>
      <c r="S147" s="53"/>
    </row>
    <row r="148" spans="1:19" x14ac:dyDescent="0.45">
      <c r="A148" s="1"/>
      <c r="B148" s="2"/>
      <c r="C148" s="2"/>
      <c r="D148" s="2"/>
      <c r="E148" s="36"/>
      <c r="F148" s="3"/>
      <c r="G148" s="2"/>
      <c r="H148" s="4"/>
      <c r="I148" s="10"/>
      <c r="J148" s="14" t="str">
        <f>IF(LEN(A148)&gt;0,VLOOKUP((C148&amp;D148),Zonas!A:C,3,0),"")</f>
        <v/>
      </c>
      <c r="K148" s="15" t="str">
        <f t="shared" si="10"/>
        <v/>
      </c>
      <c r="L148" s="15" t="str">
        <f t="shared" si="11"/>
        <v/>
      </c>
      <c r="M148" s="15" t="str">
        <f t="shared" si="12"/>
        <v/>
      </c>
      <c r="N148" s="15" t="str">
        <f>IFERROR(VLOOKUP($D$7,Tabelas!$B$17:$C$18,2,0)*L148,"")</f>
        <v/>
      </c>
      <c r="O148" s="15" t="str">
        <f t="shared" si="13"/>
        <v/>
      </c>
      <c r="P148" s="16" t="str">
        <f t="shared" si="14"/>
        <v/>
      </c>
      <c r="Q148" s="33"/>
      <c r="R148" s="53"/>
      <c r="S148" s="53"/>
    </row>
    <row r="149" spans="1:19" x14ac:dyDescent="0.45">
      <c r="A149" s="1"/>
      <c r="B149" s="2"/>
      <c r="C149" s="2"/>
      <c r="D149" s="2"/>
      <c r="E149" s="36"/>
      <c r="F149" s="3"/>
      <c r="G149" s="2"/>
      <c r="H149" s="4"/>
      <c r="I149" s="10"/>
      <c r="J149" s="14" t="str">
        <f>IF(LEN(A149)&gt;0,VLOOKUP((C149&amp;D149),Zonas!A:C,3,0),"")</f>
        <v/>
      </c>
      <c r="K149" s="15" t="str">
        <f t="shared" si="10"/>
        <v/>
      </c>
      <c r="L149" s="15" t="str">
        <f t="shared" si="11"/>
        <v/>
      </c>
      <c r="M149" s="15" t="str">
        <f t="shared" si="12"/>
        <v/>
      </c>
      <c r="N149" s="15" t="str">
        <f>IFERROR(VLOOKUP($D$7,Tabelas!$B$17:$C$18,2,0)*L149,"")</f>
        <v/>
      </c>
      <c r="O149" s="15" t="str">
        <f t="shared" si="13"/>
        <v/>
      </c>
      <c r="P149" s="16" t="str">
        <f t="shared" si="14"/>
        <v/>
      </c>
      <c r="Q149" s="33"/>
      <c r="R149" s="53"/>
      <c r="S149" s="53"/>
    </row>
    <row r="150" spans="1:19" x14ac:dyDescent="0.45">
      <c r="A150" s="1"/>
      <c r="B150" s="2"/>
      <c r="C150" s="2"/>
      <c r="D150" s="2"/>
      <c r="E150" s="36"/>
      <c r="F150" s="3"/>
      <c r="G150" s="2"/>
      <c r="H150" s="4"/>
      <c r="I150" s="10"/>
      <c r="J150" s="14" t="str">
        <f>IF(LEN(A150)&gt;0,VLOOKUP((C150&amp;D150),Zonas!A:C,3,0),"")</f>
        <v/>
      </c>
      <c r="K150" s="15" t="str">
        <f t="shared" si="10"/>
        <v/>
      </c>
      <c r="L150" s="15" t="str">
        <f t="shared" si="11"/>
        <v/>
      </c>
      <c r="M150" s="15" t="str">
        <f t="shared" si="12"/>
        <v/>
      </c>
      <c r="N150" s="15" t="str">
        <f>IFERROR(VLOOKUP($D$7,Tabelas!$B$17:$C$18,2,0)*L150,"")</f>
        <v/>
      </c>
      <c r="O150" s="15" t="str">
        <f t="shared" si="13"/>
        <v/>
      </c>
      <c r="P150" s="16" t="str">
        <f t="shared" si="14"/>
        <v/>
      </c>
      <c r="Q150" s="33"/>
      <c r="R150" s="53"/>
      <c r="S150" s="53"/>
    </row>
    <row r="151" spans="1:19" x14ac:dyDescent="0.45">
      <c r="A151" s="1"/>
      <c r="B151" s="2"/>
      <c r="C151" s="2"/>
      <c r="D151" s="2"/>
      <c r="E151" s="36"/>
      <c r="F151" s="3"/>
      <c r="G151" s="2"/>
      <c r="H151" s="4"/>
      <c r="I151" s="10"/>
      <c r="J151" s="14" t="str">
        <f>IF(LEN(A151)&gt;0,VLOOKUP((C151&amp;D151),Zonas!A:C,3,0),"")</f>
        <v/>
      </c>
      <c r="K151" s="15" t="str">
        <f t="shared" si="10"/>
        <v/>
      </c>
      <c r="L151" s="15" t="str">
        <f t="shared" si="11"/>
        <v/>
      </c>
      <c r="M151" s="15" t="str">
        <f t="shared" si="12"/>
        <v/>
      </c>
      <c r="N151" s="15" t="str">
        <f>IFERROR(VLOOKUP($D$7,Tabelas!$B$17:$C$18,2,0)*L151,"")</f>
        <v/>
      </c>
      <c r="O151" s="15" t="str">
        <f t="shared" si="13"/>
        <v/>
      </c>
      <c r="P151" s="16" t="str">
        <f t="shared" si="14"/>
        <v/>
      </c>
      <c r="Q151" s="33"/>
      <c r="R151" s="53"/>
      <c r="S151" s="53"/>
    </row>
    <row r="152" spans="1:19" x14ac:dyDescent="0.45">
      <c r="A152" s="1"/>
      <c r="B152" s="2"/>
      <c r="C152" s="2"/>
      <c r="D152" s="2"/>
      <c r="E152" s="36"/>
      <c r="F152" s="3"/>
      <c r="G152" s="2"/>
      <c r="H152" s="4"/>
      <c r="I152" s="10"/>
      <c r="J152" s="14" t="str">
        <f>IF(LEN(A152)&gt;0,VLOOKUP((C152&amp;D152),Zonas!A:C,3,0),"")</f>
        <v/>
      </c>
      <c r="K152" s="15" t="str">
        <f t="shared" si="10"/>
        <v/>
      </c>
      <c r="L152" s="15" t="str">
        <f t="shared" si="11"/>
        <v/>
      </c>
      <c r="M152" s="15" t="str">
        <f t="shared" si="12"/>
        <v/>
      </c>
      <c r="N152" s="15" t="str">
        <f>IFERROR(VLOOKUP($D$7,Tabelas!$B$17:$C$18,2,0)*L152,"")</f>
        <v/>
      </c>
      <c r="O152" s="15" t="str">
        <f t="shared" si="13"/>
        <v/>
      </c>
      <c r="P152" s="16" t="str">
        <f t="shared" si="14"/>
        <v/>
      </c>
      <c r="Q152" s="33"/>
      <c r="R152" s="53"/>
      <c r="S152" s="53"/>
    </row>
    <row r="153" spans="1:19" x14ac:dyDescent="0.45">
      <c r="A153" s="1"/>
      <c r="B153" s="2"/>
      <c r="C153" s="2"/>
      <c r="D153" s="2"/>
      <c r="E153" s="36"/>
      <c r="F153" s="3"/>
      <c r="G153" s="2"/>
      <c r="H153" s="4"/>
      <c r="I153" s="10"/>
      <c r="J153" s="14" t="str">
        <f>IF(LEN(A153)&gt;0,VLOOKUP((C153&amp;D153),Zonas!A:C,3,0),"")</f>
        <v/>
      </c>
      <c r="K153" s="15" t="str">
        <f t="shared" si="10"/>
        <v/>
      </c>
      <c r="L153" s="15" t="str">
        <f t="shared" si="11"/>
        <v/>
      </c>
      <c r="M153" s="15" t="str">
        <f t="shared" si="12"/>
        <v/>
      </c>
      <c r="N153" s="15" t="str">
        <f>IFERROR(VLOOKUP($D$7,Tabelas!$B$17:$C$18,2,0)*L153,"")</f>
        <v/>
      </c>
      <c r="O153" s="15" t="str">
        <f t="shared" si="13"/>
        <v/>
      </c>
      <c r="P153" s="16" t="str">
        <f t="shared" si="14"/>
        <v/>
      </c>
      <c r="Q153" s="33"/>
      <c r="R153" s="53"/>
      <c r="S153" s="53"/>
    </row>
    <row r="154" spans="1:19" x14ac:dyDescent="0.45">
      <c r="A154" s="1"/>
      <c r="B154" s="2"/>
      <c r="C154" s="2"/>
      <c r="D154" s="2"/>
      <c r="E154" s="36"/>
      <c r="F154" s="3"/>
      <c r="G154" s="2"/>
      <c r="H154" s="4"/>
      <c r="I154" s="10"/>
      <c r="J154" s="14" t="str">
        <f>IF(LEN(A154)&gt;0,VLOOKUP((C154&amp;D154),Zonas!A:C,3,0),"")</f>
        <v/>
      </c>
      <c r="K154" s="15" t="str">
        <f t="shared" si="10"/>
        <v/>
      </c>
      <c r="L154" s="15" t="str">
        <f t="shared" si="11"/>
        <v/>
      </c>
      <c r="M154" s="15" t="str">
        <f t="shared" si="12"/>
        <v/>
      </c>
      <c r="N154" s="15" t="str">
        <f>IFERROR(VLOOKUP($D$7,Tabelas!$B$17:$C$18,2,0)*L154,"")</f>
        <v/>
      </c>
      <c r="O154" s="15" t="str">
        <f t="shared" si="13"/>
        <v/>
      </c>
      <c r="P154" s="16" t="str">
        <f t="shared" si="14"/>
        <v/>
      </c>
      <c r="Q154" s="33"/>
      <c r="R154" s="53"/>
      <c r="S154" s="53"/>
    </row>
    <row r="155" spans="1:19" x14ac:dyDescent="0.45">
      <c r="A155" s="1"/>
      <c r="B155" s="2"/>
      <c r="C155" s="2"/>
      <c r="D155" s="2"/>
      <c r="E155" s="36"/>
      <c r="F155" s="3"/>
      <c r="G155" s="2"/>
      <c r="H155" s="4"/>
      <c r="I155" s="10"/>
      <c r="J155" s="14" t="str">
        <f>IF(LEN(A155)&gt;0,VLOOKUP((C155&amp;D155),Zonas!A:C,3,0),"")</f>
        <v/>
      </c>
      <c r="K155" s="15" t="str">
        <f t="shared" si="10"/>
        <v/>
      </c>
      <c r="L155" s="15" t="str">
        <f t="shared" si="11"/>
        <v/>
      </c>
      <c r="M155" s="15" t="str">
        <f t="shared" si="12"/>
        <v/>
      </c>
      <c r="N155" s="15" t="str">
        <f>IFERROR(VLOOKUP($D$7,Tabelas!$B$17:$C$18,2,0)*L155,"")</f>
        <v/>
      </c>
      <c r="O155" s="15" t="str">
        <f t="shared" si="13"/>
        <v/>
      </c>
      <c r="P155" s="16" t="str">
        <f t="shared" si="14"/>
        <v/>
      </c>
      <c r="Q155" s="33"/>
      <c r="R155" s="53"/>
      <c r="S155" s="53"/>
    </row>
    <row r="156" spans="1:19" x14ac:dyDescent="0.45">
      <c r="A156" s="1"/>
      <c r="B156" s="2"/>
      <c r="C156" s="2"/>
      <c r="D156" s="2"/>
      <c r="E156" s="36"/>
      <c r="F156" s="3"/>
      <c r="G156" s="2"/>
      <c r="H156" s="4"/>
      <c r="I156" s="10"/>
      <c r="J156" s="14" t="str">
        <f>IF(LEN(A156)&gt;0,VLOOKUP((C156&amp;D156),Zonas!A:C,3,0),"")</f>
        <v/>
      </c>
      <c r="K156" s="15" t="str">
        <f t="shared" si="10"/>
        <v/>
      </c>
      <c r="L156" s="15" t="str">
        <f t="shared" si="11"/>
        <v/>
      </c>
      <c r="M156" s="15" t="str">
        <f t="shared" si="12"/>
        <v/>
      </c>
      <c r="N156" s="15" t="str">
        <f>IFERROR(VLOOKUP($D$7,Tabelas!$B$17:$C$18,2,0)*L156,"")</f>
        <v/>
      </c>
      <c r="O156" s="15" t="str">
        <f t="shared" si="13"/>
        <v/>
      </c>
      <c r="P156" s="16" t="str">
        <f t="shared" si="14"/>
        <v/>
      </c>
      <c r="Q156" s="33"/>
      <c r="R156" s="53"/>
      <c r="S156" s="53"/>
    </row>
    <row r="157" spans="1:19" x14ac:dyDescent="0.45">
      <c r="A157" s="1"/>
      <c r="B157" s="2"/>
      <c r="C157" s="2"/>
      <c r="D157" s="2"/>
      <c r="E157" s="36"/>
      <c r="F157" s="3"/>
      <c r="G157" s="2"/>
      <c r="H157" s="4"/>
      <c r="I157" s="10"/>
      <c r="J157" s="14" t="str">
        <f>IF(LEN(A157)&gt;0,VLOOKUP((C157&amp;D157),Zonas!A:C,3,0),"")</f>
        <v/>
      </c>
      <c r="K157" s="15" t="str">
        <f t="shared" si="10"/>
        <v/>
      </c>
      <c r="L157" s="15" t="str">
        <f t="shared" si="11"/>
        <v/>
      </c>
      <c r="M157" s="15" t="str">
        <f t="shared" si="12"/>
        <v/>
      </c>
      <c r="N157" s="15" t="str">
        <f>IFERROR(VLOOKUP($D$7,Tabelas!$B$17:$C$18,2,0)*L157,"")</f>
        <v/>
      </c>
      <c r="O157" s="15" t="str">
        <f t="shared" si="13"/>
        <v/>
      </c>
      <c r="P157" s="16" t="str">
        <f t="shared" si="14"/>
        <v/>
      </c>
      <c r="Q157" s="33"/>
      <c r="R157" s="53"/>
      <c r="S157" s="53"/>
    </row>
    <row r="158" spans="1:19" x14ac:dyDescent="0.45">
      <c r="A158" s="1"/>
      <c r="B158" s="2"/>
      <c r="C158" s="2"/>
      <c r="D158" s="2"/>
      <c r="E158" s="36"/>
      <c r="F158" s="3"/>
      <c r="G158" s="2"/>
      <c r="H158" s="4"/>
      <c r="I158" s="10"/>
      <c r="J158" s="14" t="str">
        <f>IF(LEN(A158)&gt;0,VLOOKUP((C158&amp;D158),Zonas!A:C,3,0),"")</f>
        <v/>
      </c>
      <c r="K158" s="15" t="str">
        <f t="shared" si="10"/>
        <v/>
      </c>
      <c r="L158" s="15" t="str">
        <f t="shared" si="11"/>
        <v/>
      </c>
      <c r="M158" s="15" t="str">
        <f t="shared" si="12"/>
        <v/>
      </c>
      <c r="N158" s="15" t="str">
        <f>IFERROR(VLOOKUP($D$7,Tabelas!$B$17:$C$18,2,0)*L158,"")</f>
        <v/>
      </c>
      <c r="O158" s="15" t="str">
        <f t="shared" si="13"/>
        <v/>
      </c>
      <c r="P158" s="16" t="str">
        <f t="shared" si="14"/>
        <v/>
      </c>
      <c r="Q158" s="33"/>
      <c r="R158" s="53"/>
      <c r="S158" s="53"/>
    </row>
    <row r="159" spans="1:19" x14ac:dyDescent="0.45">
      <c r="A159" s="1"/>
      <c r="B159" s="2"/>
      <c r="C159" s="2"/>
      <c r="D159" s="2"/>
      <c r="E159" s="36"/>
      <c r="F159" s="3"/>
      <c r="G159" s="2"/>
      <c r="H159" s="4"/>
      <c r="I159" s="10"/>
      <c r="J159" s="14" t="str">
        <f>IF(LEN(A159)&gt;0,VLOOKUP((C159&amp;D159),Zonas!A:C,3,0),"")</f>
        <v/>
      </c>
      <c r="K159" s="15" t="str">
        <f t="shared" si="10"/>
        <v/>
      </c>
      <c r="L159" s="15" t="str">
        <f t="shared" si="11"/>
        <v/>
      </c>
      <c r="M159" s="15" t="str">
        <f t="shared" si="12"/>
        <v/>
      </c>
      <c r="N159" s="15" t="str">
        <f>IFERROR(VLOOKUP($D$7,Tabelas!$B$17:$C$18,2,0)*L159,"")</f>
        <v/>
      </c>
      <c r="O159" s="15" t="str">
        <f t="shared" si="13"/>
        <v/>
      </c>
      <c r="P159" s="16" t="str">
        <f t="shared" si="14"/>
        <v/>
      </c>
      <c r="Q159" s="33"/>
      <c r="R159" s="53"/>
      <c r="S159" s="53"/>
    </row>
    <row r="160" spans="1:19" x14ac:dyDescent="0.45">
      <c r="A160" s="1"/>
      <c r="B160" s="2"/>
      <c r="C160" s="2"/>
      <c r="D160" s="2"/>
      <c r="E160" s="36"/>
      <c r="F160" s="3"/>
      <c r="G160" s="2"/>
      <c r="H160" s="4"/>
      <c r="I160" s="10"/>
      <c r="J160" s="14" t="str">
        <f>IF(LEN(A160)&gt;0,VLOOKUP((C160&amp;D160),Zonas!A:C,3,0),"")</f>
        <v/>
      </c>
      <c r="K160" s="15" t="str">
        <f t="shared" si="10"/>
        <v/>
      </c>
      <c r="L160" s="15" t="str">
        <f t="shared" si="11"/>
        <v/>
      </c>
      <c r="M160" s="15" t="str">
        <f t="shared" si="12"/>
        <v/>
      </c>
      <c r="N160" s="15" t="str">
        <f>IFERROR(VLOOKUP($D$7,Tabelas!$B$17:$C$18,2,0)*L160,"")</f>
        <v/>
      </c>
      <c r="O160" s="15" t="str">
        <f t="shared" si="13"/>
        <v/>
      </c>
      <c r="P160" s="16" t="str">
        <f t="shared" si="14"/>
        <v/>
      </c>
      <c r="Q160" s="33"/>
      <c r="R160" s="53"/>
      <c r="S160" s="53"/>
    </row>
    <row r="161" spans="1:19" x14ac:dyDescent="0.45">
      <c r="A161" s="1"/>
      <c r="B161" s="2"/>
      <c r="C161" s="2"/>
      <c r="D161" s="2"/>
      <c r="E161" s="36"/>
      <c r="F161" s="3"/>
      <c r="G161" s="2"/>
      <c r="H161" s="4"/>
      <c r="I161" s="10"/>
      <c r="J161" s="14" t="str">
        <f>IF(LEN(A161)&gt;0,VLOOKUP((C161&amp;D161),Zonas!A:C,3,0),"")</f>
        <v/>
      </c>
      <c r="K161" s="15" t="str">
        <f t="shared" si="10"/>
        <v/>
      </c>
      <c r="L161" s="15" t="str">
        <f t="shared" si="11"/>
        <v/>
      </c>
      <c r="M161" s="15" t="str">
        <f t="shared" si="12"/>
        <v/>
      </c>
      <c r="N161" s="15" t="str">
        <f>IFERROR(VLOOKUP($D$7,Tabelas!$B$17:$C$18,2,0)*L161,"")</f>
        <v/>
      </c>
      <c r="O161" s="15" t="str">
        <f t="shared" si="13"/>
        <v/>
      </c>
      <c r="P161" s="16" t="str">
        <f t="shared" si="14"/>
        <v/>
      </c>
      <c r="Q161" s="33"/>
      <c r="R161" s="53"/>
      <c r="S161" s="53"/>
    </row>
    <row r="162" spans="1:19" x14ac:dyDescent="0.45">
      <c r="A162" s="1"/>
      <c r="B162" s="2"/>
      <c r="C162" s="2"/>
      <c r="D162" s="2"/>
      <c r="E162" s="36"/>
      <c r="F162" s="3"/>
      <c r="G162" s="2"/>
      <c r="H162" s="4"/>
      <c r="I162" s="10"/>
      <c r="J162" s="14" t="str">
        <f>IF(LEN(A162)&gt;0,VLOOKUP((C162&amp;D162),Zonas!A:C,3,0),"")</f>
        <v/>
      </c>
      <c r="K162" s="15" t="str">
        <f t="shared" si="10"/>
        <v/>
      </c>
      <c r="L162" s="15" t="str">
        <f t="shared" si="11"/>
        <v/>
      </c>
      <c r="M162" s="15" t="str">
        <f t="shared" si="12"/>
        <v/>
      </c>
      <c r="N162" s="15" t="str">
        <f>IFERROR(VLOOKUP($D$7,Tabelas!$B$17:$C$18,2,0)*L162,"")</f>
        <v/>
      </c>
      <c r="O162" s="15" t="str">
        <f t="shared" si="13"/>
        <v/>
      </c>
      <c r="P162" s="16" t="str">
        <f t="shared" si="14"/>
        <v/>
      </c>
      <c r="Q162" s="33"/>
      <c r="R162" s="53"/>
      <c r="S162" s="53"/>
    </row>
    <row r="163" spans="1:19" x14ac:dyDescent="0.45">
      <c r="A163" s="1"/>
      <c r="B163" s="2"/>
      <c r="C163" s="2"/>
      <c r="D163" s="2"/>
      <c r="E163" s="36"/>
      <c r="F163" s="3"/>
      <c r="G163" s="2"/>
      <c r="H163" s="4"/>
      <c r="I163" s="10"/>
      <c r="J163" s="14" t="str">
        <f>IF(LEN(A163)&gt;0,VLOOKUP((C163&amp;D163),Zonas!A:C,3,0),"")</f>
        <v/>
      </c>
      <c r="K163" s="15" t="str">
        <f t="shared" si="10"/>
        <v/>
      </c>
      <c r="L163" s="15" t="str">
        <f t="shared" si="11"/>
        <v/>
      </c>
      <c r="M163" s="15" t="str">
        <f t="shared" si="12"/>
        <v/>
      </c>
      <c r="N163" s="15" t="str">
        <f>IFERROR(VLOOKUP($D$7,Tabelas!$B$17:$C$18,2,0)*L163,"")</f>
        <v/>
      </c>
      <c r="O163" s="15" t="str">
        <f t="shared" si="13"/>
        <v/>
      </c>
      <c r="P163" s="16" t="str">
        <f t="shared" si="14"/>
        <v/>
      </c>
      <c r="Q163" s="33"/>
      <c r="R163" s="53"/>
      <c r="S163" s="53"/>
    </row>
    <row r="164" spans="1:19" x14ac:dyDescent="0.45">
      <c r="A164" s="1"/>
      <c r="B164" s="2"/>
      <c r="C164" s="2"/>
      <c r="D164" s="2"/>
      <c r="E164" s="36"/>
      <c r="F164" s="3"/>
      <c r="G164" s="2"/>
      <c r="H164" s="4"/>
      <c r="I164" s="10"/>
      <c r="J164" s="14" t="str">
        <f>IF(LEN(A164)&gt;0,VLOOKUP((C164&amp;D164),Zonas!A:C,3,0),"")</f>
        <v/>
      </c>
      <c r="K164" s="15" t="str">
        <f t="shared" si="10"/>
        <v/>
      </c>
      <c r="L164" s="15" t="str">
        <f t="shared" si="11"/>
        <v/>
      </c>
      <c r="M164" s="15" t="str">
        <f t="shared" si="12"/>
        <v/>
      </c>
      <c r="N164" s="15" t="str">
        <f>IFERROR(VLOOKUP($D$7,Tabelas!$B$17:$C$18,2,0)*L164,"")</f>
        <v/>
      </c>
      <c r="O164" s="15" t="str">
        <f t="shared" si="13"/>
        <v/>
      </c>
      <c r="P164" s="16" t="str">
        <f t="shared" si="14"/>
        <v/>
      </c>
      <c r="Q164" s="33"/>
      <c r="R164" s="53"/>
      <c r="S164" s="53"/>
    </row>
    <row r="165" spans="1:19" x14ac:dyDescent="0.45">
      <c r="A165" s="1"/>
      <c r="B165" s="2"/>
      <c r="C165" s="2"/>
      <c r="D165" s="2"/>
      <c r="E165" s="36"/>
      <c r="F165" s="3"/>
      <c r="G165" s="2"/>
      <c r="H165" s="4"/>
      <c r="I165" s="10"/>
      <c r="J165" s="14" t="str">
        <f>IF(LEN(A165)&gt;0,VLOOKUP((C165&amp;D165),Zonas!A:C,3,0),"")</f>
        <v/>
      </c>
      <c r="K165" s="15" t="str">
        <f t="shared" si="10"/>
        <v/>
      </c>
      <c r="L165" s="15" t="str">
        <f t="shared" si="11"/>
        <v/>
      </c>
      <c r="M165" s="15" t="str">
        <f t="shared" si="12"/>
        <v/>
      </c>
      <c r="N165" s="15" t="str">
        <f>IFERROR(VLOOKUP($D$7,Tabelas!$B$17:$C$18,2,0)*L165,"")</f>
        <v/>
      </c>
      <c r="O165" s="15" t="str">
        <f t="shared" si="13"/>
        <v/>
      </c>
      <c r="P165" s="16" t="str">
        <f t="shared" si="14"/>
        <v/>
      </c>
      <c r="Q165" s="33"/>
      <c r="R165" s="53"/>
      <c r="S165" s="53"/>
    </row>
    <row r="166" spans="1:19" x14ac:dyDescent="0.45">
      <c r="A166" s="1"/>
      <c r="B166" s="2"/>
      <c r="C166" s="2"/>
      <c r="D166" s="2"/>
      <c r="E166" s="36"/>
      <c r="F166" s="3"/>
      <c r="G166" s="2"/>
      <c r="H166" s="4"/>
      <c r="I166" s="10"/>
      <c r="J166" s="14" t="str">
        <f>IF(LEN(A166)&gt;0,VLOOKUP((C166&amp;D166),Zonas!A:C,3,0),"")</f>
        <v/>
      </c>
      <c r="K166" s="15" t="str">
        <f t="shared" si="10"/>
        <v/>
      </c>
      <c r="L166" s="15" t="str">
        <f t="shared" si="11"/>
        <v/>
      </c>
      <c r="M166" s="15" t="str">
        <f t="shared" si="12"/>
        <v/>
      </c>
      <c r="N166" s="15" t="str">
        <f>IFERROR(VLOOKUP($D$7,Tabelas!$B$17:$C$18,2,0)*L166,"")</f>
        <v/>
      </c>
      <c r="O166" s="15" t="str">
        <f t="shared" si="13"/>
        <v/>
      </c>
      <c r="P166" s="16" t="str">
        <f t="shared" si="14"/>
        <v/>
      </c>
      <c r="Q166" s="33"/>
      <c r="R166" s="53"/>
      <c r="S166" s="53"/>
    </row>
    <row r="167" spans="1:19" x14ac:dyDescent="0.45">
      <c r="A167" s="1"/>
      <c r="B167" s="2"/>
      <c r="C167" s="2"/>
      <c r="D167" s="2"/>
      <c r="E167" s="36"/>
      <c r="F167" s="3"/>
      <c r="G167" s="2"/>
      <c r="H167" s="4"/>
      <c r="I167" s="10"/>
      <c r="J167" s="14" t="str">
        <f>IF(LEN(A167)&gt;0,VLOOKUP((C167&amp;D167),Zonas!A:C,3,0),"")</f>
        <v/>
      </c>
      <c r="K167" s="15" t="str">
        <f t="shared" si="10"/>
        <v/>
      </c>
      <c r="L167" s="15" t="str">
        <f t="shared" si="11"/>
        <v/>
      </c>
      <c r="M167" s="15" t="str">
        <f t="shared" si="12"/>
        <v/>
      </c>
      <c r="N167" s="15" t="str">
        <f>IFERROR(VLOOKUP($D$7,Tabelas!$B$17:$C$18,2,0)*L167,"")</f>
        <v/>
      </c>
      <c r="O167" s="15" t="str">
        <f t="shared" si="13"/>
        <v/>
      </c>
      <c r="P167" s="16" t="str">
        <f t="shared" si="14"/>
        <v/>
      </c>
      <c r="Q167" s="33"/>
      <c r="R167" s="53"/>
      <c r="S167" s="53"/>
    </row>
    <row r="168" spans="1:19" x14ac:dyDescent="0.45">
      <c r="A168" s="1"/>
      <c r="B168" s="2"/>
      <c r="C168" s="2"/>
      <c r="D168" s="2"/>
      <c r="E168" s="36"/>
      <c r="F168" s="3"/>
      <c r="G168" s="2"/>
      <c r="H168" s="4"/>
      <c r="I168" s="10"/>
      <c r="J168" s="14" t="str">
        <f>IF(LEN(A168)&gt;0,VLOOKUP((C168&amp;D168),Zonas!A:C,3,0),"")</f>
        <v/>
      </c>
      <c r="K168" s="15" t="str">
        <f t="shared" si="10"/>
        <v/>
      </c>
      <c r="L168" s="15" t="str">
        <f t="shared" si="11"/>
        <v/>
      </c>
      <c r="M168" s="15" t="str">
        <f t="shared" si="12"/>
        <v/>
      </c>
      <c r="N168" s="15" t="str">
        <f>IFERROR(VLOOKUP($D$7,Tabelas!$B$17:$C$18,2,0)*L168,"")</f>
        <v/>
      </c>
      <c r="O168" s="15" t="str">
        <f t="shared" si="13"/>
        <v/>
      </c>
      <c r="P168" s="16" t="str">
        <f t="shared" si="14"/>
        <v/>
      </c>
      <c r="Q168" s="33"/>
      <c r="R168" s="53"/>
      <c r="S168" s="53"/>
    </row>
    <row r="169" spans="1:19" x14ac:dyDescent="0.45">
      <c r="A169" s="1"/>
      <c r="B169" s="2"/>
      <c r="C169" s="2"/>
      <c r="D169" s="2"/>
      <c r="E169" s="36"/>
      <c r="F169" s="3"/>
      <c r="G169" s="2"/>
      <c r="H169" s="4"/>
      <c r="I169" s="10"/>
      <c r="J169" s="14" t="str">
        <f>IF(LEN(A169)&gt;0,VLOOKUP((C169&amp;D169),Zonas!A:C,3,0),"")</f>
        <v/>
      </c>
      <c r="K169" s="15" t="str">
        <f t="shared" si="10"/>
        <v/>
      </c>
      <c r="L169" s="15" t="str">
        <f t="shared" si="11"/>
        <v/>
      </c>
      <c r="M169" s="15" t="str">
        <f t="shared" si="12"/>
        <v/>
      </c>
      <c r="N169" s="15" t="str">
        <f>IFERROR(VLOOKUP($D$7,Tabelas!$B$17:$C$18,2,0)*L169,"")</f>
        <v/>
      </c>
      <c r="O169" s="15" t="str">
        <f t="shared" si="13"/>
        <v/>
      </c>
      <c r="P169" s="16" t="str">
        <f t="shared" si="14"/>
        <v/>
      </c>
      <c r="Q169" s="33"/>
      <c r="R169" s="53"/>
      <c r="S169" s="53"/>
    </row>
    <row r="170" spans="1:19" x14ac:dyDescent="0.45">
      <c r="A170" s="1"/>
      <c r="B170" s="2"/>
      <c r="C170" s="2"/>
      <c r="D170" s="2"/>
      <c r="E170" s="36"/>
      <c r="F170" s="3"/>
      <c r="G170" s="2"/>
      <c r="H170" s="4"/>
      <c r="I170" s="10"/>
      <c r="J170" s="14" t="str">
        <f>IF(LEN(A170)&gt;0,VLOOKUP((C170&amp;D170),Zonas!A:C,3,0),"")</f>
        <v/>
      </c>
      <c r="K170" s="15" t="str">
        <f t="shared" si="10"/>
        <v/>
      </c>
      <c r="L170" s="15" t="str">
        <f t="shared" si="11"/>
        <v/>
      </c>
      <c r="M170" s="15" t="str">
        <f t="shared" si="12"/>
        <v/>
      </c>
      <c r="N170" s="15" t="str">
        <f>IFERROR(VLOOKUP($D$7,Tabelas!$B$17:$C$18,2,0)*L170,"")</f>
        <v/>
      </c>
      <c r="O170" s="15" t="str">
        <f t="shared" si="13"/>
        <v/>
      </c>
      <c r="P170" s="16" t="str">
        <f t="shared" si="14"/>
        <v/>
      </c>
      <c r="Q170" s="33"/>
      <c r="R170" s="53"/>
      <c r="S170" s="53"/>
    </row>
    <row r="171" spans="1:19" x14ac:dyDescent="0.45">
      <c r="A171" s="1"/>
      <c r="B171" s="2"/>
      <c r="C171" s="2"/>
      <c r="D171" s="2"/>
      <c r="E171" s="36"/>
      <c r="F171" s="3"/>
      <c r="G171" s="2"/>
      <c r="H171" s="4"/>
      <c r="I171" s="10"/>
      <c r="J171" s="14" t="str">
        <f>IF(LEN(A171)&gt;0,VLOOKUP((C171&amp;D171),Zonas!A:C,3,0),"")</f>
        <v/>
      </c>
      <c r="K171" s="15" t="str">
        <f t="shared" si="10"/>
        <v/>
      </c>
      <c r="L171" s="15" t="str">
        <f t="shared" si="11"/>
        <v/>
      </c>
      <c r="M171" s="15" t="str">
        <f t="shared" si="12"/>
        <v/>
      </c>
      <c r="N171" s="15" t="str">
        <f>IFERROR(VLOOKUP($D$7,Tabelas!$B$17:$C$18,2,0)*L171,"")</f>
        <v/>
      </c>
      <c r="O171" s="15" t="str">
        <f t="shared" si="13"/>
        <v/>
      </c>
      <c r="P171" s="16" t="str">
        <f t="shared" si="14"/>
        <v/>
      </c>
      <c r="Q171" s="33"/>
      <c r="R171" s="53"/>
      <c r="S171" s="53"/>
    </row>
    <row r="172" spans="1:19" x14ac:dyDescent="0.45">
      <c r="A172" s="1"/>
      <c r="B172" s="2"/>
      <c r="C172" s="2"/>
      <c r="D172" s="2"/>
      <c r="E172" s="36"/>
      <c r="F172" s="3"/>
      <c r="G172" s="2"/>
      <c r="H172" s="4"/>
      <c r="I172" s="10"/>
      <c r="J172" s="14" t="str">
        <f>IF(LEN(A172)&gt;0,VLOOKUP((C172&amp;D172),Zonas!A:C,3,0),"")</f>
        <v/>
      </c>
      <c r="K172" s="15" t="str">
        <f t="shared" si="10"/>
        <v/>
      </c>
      <c r="L172" s="15" t="str">
        <f t="shared" si="11"/>
        <v/>
      </c>
      <c r="M172" s="15" t="str">
        <f t="shared" si="12"/>
        <v/>
      </c>
      <c r="N172" s="15" t="str">
        <f>IFERROR(VLOOKUP($D$7,Tabelas!$B$17:$C$18,2,0)*L172,"")</f>
        <v/>
      </c>
      <c r="O172" s="15" t="str">
        <f t="shared" si="13"/>
        <v/>
      </c>
      <c r="P172" s="16" t="str">
        <f t="shared" si="14"/>
        <v/>
      </c>
      <c r="Q172" s="33"/>
      <c r="R172" s="53"/>
      <c r="S172" s="53"/>
    </row>
    <row r="173" spans="1:19" x14ac:dyDescent="0.45">
      <c r="A173" s="1"/>
      <c r="B173" s="2"/>
      <c r="C173" s="2"/>
      <c r="D173" s="2"/>
      <c r="E173" s="36"/>
      <c r="F173" s="3"/>
      <c r="G173" s="2"/>
      <c r="H173" s="4"/>
      <c r="I173" s="10"/>
      <c r="J173" s="14" t="str">
        <f>IF(LEN(A173)&gt;0,VLOOKUP((C173&amp;D173),Zonas!A:C,3,0),"")</f>
        <v/>
      </c>
      <c r="K173" s="15" t="str">
        <f t="shared" si="10"/>
        <v/>
      </c>
      <c r="L173" s="15" t="str">
        <f t="shared" si="11"/>
        <v/>
      </c>
      <c r="M173" s="15" t="str">
        <f t="shared" si="12"/>
        <v/>
      </c>
      <c r="N173" s="15" t="str">
        <f>IFERROR(VLOOKUP($D$7,Tabelas!$B$17:$C$18,2,0)*L173,"")</f>
        <v/>
      </c>
      <c r="O173" s="15" t="str">
        <f t="shared" si="13"/>
        <v/>
      </c>
      <c r="P173" s="16" t="str">
        <f t="shared" si="14"/>
        <v/>
      </c>
      <c r="Q173" s="33"/>
      <c r="R173" s="53"/>
      <c r="S173" s="53"/>
    </row>
    <row r="174" spans="1:19" x14ac:dyDescent="0.45">
      <c r="A174" s="1"/>
      <c r="B174" s="2"/>
      <c r="C174" s="2"/>
      <c r="D174" s="2"/>
      <c r="E174" s="36"/>
      <c r="F174" s="3"/>
      <c r="G174" s="2"/>
      <c r="H174" s="4"/>
      <c r="I174" s="10"/>
      <c r="J174" s="14" t="str">
        <f>IF(LEN(A174)&gt;0,VLOOKUP((C174&amp;D174),Zonas!A:C,3,0),"")</f>
        <v/>
      </c>
      <c r="K174" s="15" t="str">
        <f t="shared" si="10"/>
        <v/>
      </c>
      <c r="L174" s="15" t="str">
        <f t="shared" si="11"/>
        <v/>
      </c>
      <c r="M174" s="15" t="str">
        <f t="shared" si="12"/>
        <v/>
      </c>
      <c r="N174" s="15" t="str">
        <f>IFERROR(VLOOKUP($D$7,Tabelas!$B$17:$C$18,2,0)*L174,"")</f>
        <v/>
      </c>
      <c r="O174" s="15" t="str">
        <f t="shared" si="13"/>
        <v/>
      </c>
      <c r="P174" s="16" t="str">
        <f t="shared" si="14"/>
        <v/>
      </c>
      <c r="Q174" s="33"/>
      <c r="R174" s="53"/>
      <c r="S174" s="53"/>
    </row>
    <row r="175" spans="1:19" x14ac:dyDescent="0.45">
      <c r="A175" s="1"/>
      <c r="B175" s="2"/>
      <c r="C175" s="2"/>
      <c r="D175" s="2"/>
      <c r="E175" s="36"/>
      <c r="F175" s="3"/>
      <c r="G175" s="2"/>
      <c r="H175" s="4"/>
      <c r="I175" s="10"/>
      <c r="J175" s="14" t="str">
        <f>IF(LEN(A175)&gt;0,VLOOKUP((C175&amp;D175),Zonas!A:C,3,0),"")</f>
        <v/>
      </c>
      <c r="K175" s="15" t="str">
        <f t="shared" si="10"/>
        <v/>
      </c>
      <c r="L175" s="15" t="str">
        <f t="shared" si="11"/>
        <v/>
      </c>
      <c r="M175" s="15" t="str">
        <f t="shared" si="12"/>
        <v/>
      </c>
      <c r="N175" s="15" t="str">
        <f>IFERROR(VLOOKUP($D$7,Tabelas!$B$17:$C$18,2,0)*L175,"")</f>
        <v/>
      </c>
      <c r="O175" s="15" t="str">
        <f t="shared" si="13"/>
        <v/>
      </c>
      <c r="P175" s="16" t="str">
        <f t="shared" si="14"/>
        <v/>
      </c>
      <c r="Q175" s="33"/>
      <c r="R175" s="53"/>
      <c r="S175" s="53"/>
    </row>
    <row r="176" spans="1:19" x14ac:dyDescent="0.45">
      <c r="A176" s="1"/>
      <c r="B176" s="2"/>
      <c r="C176" s="2"/>
      <c r="D176" s="2"/>
      <c r="E176" s="36"/>
      <c r="F176" s="3"/>
      <c r="G176" s="2"/>
      <c r="H176" s="4"/>
      <c r="I176" s="10"/>
      <c r="J176" s="14" t="str">
        <f>IF(LEN(A176)&gt;0,VLOOKUP((C176&amp;D176),Zonas!A:C,3,0),"")</f>
        <v/>
      </c>
      <c r="K176" s="15" t="str">
        <f t="shared" si="10"/>
        <v/>
      </c>
      <c r="L176" s="15" t="str">
        <f t="shared" si="11"/>
        <v/>
      </c>
      <c r="M176" s="15" t="str">
        <f t="shared" si="12"/>
        <v/>
      </c>
      <c r="N176" s="15" t="str">
        <f>IFERROR(VLOOKUP($D$7,Tabelas!$B$17:$C$18,2,0)*L176,"")</f>
        <v/>
      </c>
      <c r="O176" s="15" t="str">
        <f t="shared" si="13"/>
        <v/>
      </c>
      <c r="P176" s="16" t="str">
        <f t="shared" si="14"/>
        <v/>
      </c>
      <c r="Q176" s="33"/>
      <c r="R176" s="53"/>
      <c r="S176" s="53"/>
    </row>
    <row r="177" spans="1:19" x14ac:dyDescent="0.45">
      <c r="A177" s="1"/>
      <c r="B177" s="2"/>
      <c r="C177" s="2"/>
      <c r="D177" s="2"/>
      <c r="E177" s="36"/>
      <c r="F177" s="3"/>
      <c r="G177" s="2"/>
      <c r="H177" s="4"/>
      <c r="I177" s="10"/>
      <c r="J177" s="14" t="str">
        <f>IF(LEN(A177)&gt;0,VLOOKUP((C177&amp;D177),Zonas!A:C,3,0),"")</f>
        <v/>
      </c>
      <c r="K177" s="15" t="str">
        <f t="shared" si="10"/>
        <v/>
      </c>
      <c r="L177" s="15" t="str">
        <f t="shared" si="11"/>
        <v/>
      </c>
      <c r="M177" s="15" t="str">
        <f t="shared" si="12"/>
        <v/>
      </c>
      <c r="N177" s="15" t="str">
        <f>IFERROR(VLOOKUP($D$7,Tabelas!$B$17:$C$18,2,0)*L177,"")</f>
        <v/>
      </c>
      <c r="O177" s="15" t="str">
        <f t="shared" si="13"/>
        <v/>
      </c>
      <c r="P177" s="16" t="str">
        <f t="shared" si="14"/>
        <v/>
      </c>
      <c r="Q177" s="33"/>
      <c r="R177" s="53"/>
      <c r="S177" s="53"/>
    </row>
    <row r="178" spans="1:19" x14ac:dyDescent="0.45">
      <c r="A178" s="1"/>
      <c r="B178" s="2"/>
      <c r="C178" s="2"/>
      <c r="D178" s="2"/>
      <c r="E178" s="36"/>
      <c r="F178" s="3"/>
      <c r="G178" s="2"/>
      <c r="H178" s="4"/>
      <c r="I178" s="10"/>
      <c r="J178" s="14" t="str">
        <f>IF(LEN(A178)&gt;0,VLOOKUP((C178&amp;D178),Zonas!A:C,3,0),"")</f>
        <v/>
      </c>
      <c r="K178" s="15" t="str">
        <f t="shared" si="10"/>
        <v/>
      </c>
      <c r="L178" s="15" t="str">
        <f t="shared" si="11"/>
        <v/>
      </c>
      <c r="M178" s="15" t="str">
        <f t="shared" si="12"/>
        <v/>
      </c>
      <c r="N178" s="15" t="str">
        <f>IFERROR(VLOOKUP($D$7,Tabelas!$B$17:$C$18,2,0)*L178,"")</f>
        <v/>
      </c>
      <c r="O178" s="15" t="str">
        <f t="shared" si="13"/>
        <v/>
      </c>
      <c r="P178" s="16" t="str">
        <f t="shared" si="14"/>
        <v/>
      </c>
      <c r="Q178" s="33"/>
      <c r="R178" s="53"/>
      <c r="S178" s="53"/>
    </row>
    <row r="179" spans="1:19" x14ac:dyDescent="0.45">
      <c r="A179" s="1"/>
      <c r="B179" s="2"/>
      <c r="C179" s="2"/>
      <c r="D179" s="2"/>
      <c r="E179" s="36"/>
      <c r="F179" s="3"/>
      <c r="G179" s="2"/>
      <c r="H179" s="4"/>
      <c r="I179" s="10"/>
      <c r="J179" s="14" t="str">
        <f>IF(LEN(A179)&gt;0,VLOOKUP((C179&amp;D179),Zonas!A:C,3,0),"")</f>
        <v/>
      </c>
      <c r="K179" s="15" t="str">
        <f t="shared" si="10"/>
        <v/>
      </c>
      <c r="L179" s="15" t="str">
        <f t="shared" si="11"/>
        <v/>
      </c>
      <c r="M179" s="15" t="str">
        <f t="shared" si="12"/>
        <v/>
      </c>
      <c r="N179" s="15" t="str">
        <f>IFERROR(VLOOKUP($D$7,Tabelas!$B$17:$C$18,2,0)*L179,"")</f>
        <v/>
      </c>
      <c r="O179" s="15" t="str">
        <f t="shared" si="13"/>
        <v/>
      </c>
      <c r="P179" s="16" t="str">
        <f t="shared" si="14"/>
        <v/>
      </c>
      <c r="Q179" s="33"/>
      <c r="R179" s="53"/>
      <c r="S179" s="53"/>
    </row>
    <row r="180" spans="1:19" x14ac:dyDescent="0.45">
      <c r="A180" s="1"/>
      <c r="B180" s="2"/>
      <c r="C180" s="2"/>
      <c r="D180" s="2"/>
      <c r="E180" s="36"/>
      <c r="F180" s="3"/>
      <c r="G180" s="2"/>
      <c r="H180" s="4"/>
      <c r="I180" s="10"/>
      <c r="J180" s="14" t="str">
        <f>IF(LEN(A180)&gt;0,VLOOKUP((C180&amp;D180),Zonas!A:C,3,0),"")</f>
        <v/>
      </c>
      <c r="K180" s="15" t="str">
        <f t="shared" si="10"/>
        <v/>
      </c>
      <c r="L180" s="15" t="str">
        <f t="shared" si="11"/>
        <v/>
      </c>
      <c r="M180" s="15" t="str">
        <f t="shared" si="12"/>
        <v/>
      </c>
      <c r="N180" s="15" t="str">
        <f>IFERROR(VLOOKUP($D$7,Tabelas!$B$17:$C$18,2,0)*L180,"")</f>
        <v/>
      </c>
      <c r="O180" s="15" t="str">
        <f t="shared" si="13"/>
        <v/>
      </c>
      <c r="P180" s="16" t="str">
        <f t="shared" si="14"/>
        <v/>
      </c>
      <c r="Q180" s="33"/>
      <c r="R180" s="53"/>
      <c r="S180" s="53"/>
    </row>
    <row r="181" spans="1:19" x14ac:dyDescent="0.45">
      <c r="A181" s="1"/>
      <c r="B181" s="2"/>
      <c r="C181" s="2"/>
      <c r="D181" s="2"/>
      <c r="E181" s="36"/>
      <c r="F181" s="3"/>
      <c r="G181" s="2"/>
      <c r="H181" s="4"/>
      <c r="I181" s="10"/>
      <c r="J181" s="14" t="str">
        <f>IF(LEN(A181)&gt;0,VLOOKUP((C181&amp;D181),Zonas!A:C,3,0),"")</f>
        <v/>
      </c>
      <c r="K181" s="15" t="str">
        <f t="shared" si="10"/>
        <v/>
      </c>
      <c r="L181" s="15" t="str">
        <f t="shared" si="11"/>
        <v/>
      </c>
      <c r="M181" s="15" t="str">
        <f t="shared" si="12"/>
        <v/>
      </c>
      <c r="N181" s="15" t="str">
        <f>IFERROR(VLOOKUP($D$7,Tabelas!$B$17:$C$18,2,0)*L181,"")</f>
        <v/>
      </c>
      <c r="O181" s="15" t="str">
        <f t="shared" si="13"/>
        <v/>
      </c>
      <c r="P181" s="16" t="str">
        <f t="shared" si="14"/>
        <v/>
      </c>
      <c r="Q181" s="33"/>
      <c r="R181" s="53"/>
      <c r="S181" s="53"/>
    </row>
    <row r="182" spans="1:19" x14ac:dyDescent="0.45">
      <c r="A182" s="1"/>
      <c r="B182" s="2"/>
      <c r="C182" s="2"/>
      <c r="D182" s="2"/>
      <c r="E182" s="36"/>
      <c r="F182" s="3"/>
      <c r="G182" s="2"/>
      <c r="H182" s="4"/>
      <c r="I182" s="10"/>
      <c r="J182" s="14" t="str">
        <f>IF(LEN(A182)&gt;0,VLOOKUP((C182&amp;D182),Zonas!A:C,3,0),"")</f>
        <v/>
      </c>
      <c r="K182" s="15" t="str">
        <f t="shared" si="10"/>
        <v/>
      </c>
      <c r="L182" s="15" t="str">
        <f t="shared" si="11"/>
        <v/>
      </c>
      <c r="M182" s="15" t="str">
        <f t="shared" si="12"/>
        <v/>
      </c>
      <c r="N182" s="15" t="str">
        <f>IFERROR(VLOOKUP($D$7,Tabelas!$B$17:$C$18,2,0)*L182,"")</f>
        <v/>
      </c>
      <c r="O182" s="15" t="str">
        <f t="shared" si="13"/>
        <v/>
      </c>
      <c r="P182" s="16" t="str">
        <f t="shared" si="14"/>
        <v/>
      </c>
      <c r="Q182" s="33"/>
      <c r="R182" s="53"/>
      <c r="S182" s="53"/>
    </row>
    <row r="183" spans="1:19" x14ac:dyDescent="0.45">
      <c r="A183" s="1"/>
      <c r="B183" s="2"/>
      <c r="C183" s="2"/>
      <c r="D183" s="2"/>
      <c r="E183" s="36"/>
      <c r="F183" s="3"/>
      <c r="G183" s="2"/>
      <c r="H183" s="4"/>
      <c r="I183" s="10"/>
      <c r="J183" s="14" t="str">
        <f>IF(LEN(A183)&gt;0,VLOOKUP((C183&amp;D183),Zonas!A:C,3,0),"")</f>
        <v/>
      </c>
      <c r="K183" s="15" t="str">
        <f t="shared" si="10"/>
        <v/>
      </c>
      <c r="L183" s="15" t="str">
        <f t="shared" si="11"/>
        <v/>
      </c>
      <c r="M183" s="15" t="str">
        <f t="shared" si="12"/>
        <v/>
      </c>
      <c r="N183" s="15" t="str">
        <f>IFERROR(VLOOKUP($D$7,Tabelas!$B$17:$C$18,2,0)*L183,"")</f>
        <v/>
      </c>
      <c r="O183" s="15" t="str">
        <f t="shared" si="13"/>
        <v/>
      </c>
      <c r="P183" s="16" t="str">
        <f t="shared" si="14"/>
        <v/>
      </c>
      <c r="Q183" s="33"/>
      <c r="R183" s="53"/>
      <c r="S183" s="53"/>
    </row>
    <row r="184" spans="1:19" x14ac:dyDescent="0.45">
      <c r="A184" s="1"/>
      <c r="B184" s="2"/>
      <c r="C184" s="2"/>
      <c r="D184" s="2"/>
      <c r="E184" s="36"/>
      <c r="F184" s="3"/>
      <c r="G184" s="2"/>
      <c r="H184" s="4"/>
      <c r="I184" s="10"/>
      <c r="J184" s="14" t="str">
        <f>IF(LEN(A184)&gt;0,VLOOKUP((C184&amp;D184),Zonas!A:C,3,0),"")</f>
        <v/>
      </c>
      <c r="K184" s="15" t="str">
        <f t="shared" si="10"/>
        <v/>
      </c>
      <c r="L184" s="15" t="str">
        <f t="shared" si="11"/>
        <v/>
      </c>
      <c r="M184" s="15" t="str">
        <f t="shared" si="12"/>
        <v/>
      </c>
      <c r="N184" s="15" t="str">
        <f>IFERROR(VLOOKUP($D$7,Tabelas!$B$17:$C$18,2,0)*L184,"")</f>
        <v/>
      </c>
      <c r="O184" s="15" t="str">
        <f t="shared" si="13"/>
        <v/>
      </c>
      <c r="P184" s="16" t="str">
        <f t="shared" si="14"/>
        <v/>
      </c>
      <c r="Q184" s="33"/>
      <c r="R184" s="53"/>
      <c r="S184" s="53"/>
    </row>
    <row r="185" spans="1:19" x14ac:dyDescent="0.45">
      <c r="A185" s="1"/>
      <c r="B185" s="2"/>
      <c r="C185" s="2"/>
      <c r="D185" s="2"/>
      <c r="E185" s="36"/>
      <c r="F185" s="3"/>
      <c r="G185" s="2"/>
      <c r="H185" s="4"/>
      <c r="I185" s="10"/>
      <c r="J185" s="14" t="str">
        <f>IF(LEN(A185)&gt;0,VLOOKUP((C185&amp;D185),Zonas!A:C,3,0),"")</f>
        <v/>
      </c>
      <c r="K185" s="15" t="str">
        <f t="shared" si="10"/>
        <v/>
      </c>
      <c r="L185" s="15" t="str">
        <f t="shared" si="11"/>
        <v/>
      </c>
      <c r="M185" s="15" t="str">
        <f t="shared" si="12"/>
        <v/>
      </c>
      <c r="N185" s="15" t="str">
        <f>IFERROR(VLOOKUP($D$7,Tabelas!$B$17:$C$18,2,0)*L185,"")</f>
        <v/>
      </c>
      <c r="O185" s="15" t="str">
        <f t="shared" si="13"/>
        <v/>
      </c>
      <c r="P185" s="16" t="str">
        <f t="shared" si="14"/>
        <v/>
      </c>
      <c r="Q185" s="33"/>
      <c r="R185" s="53"/>
      <c r="S185" s="53"/>
    </row>
    <row r="186" spans="1:19" x14ac:dyDescent="0.45">
      <c r="A186" s="1"/>
      <c r="B186" s="2"/>
      <c r="C186" s="2"/>
      <c r="D186" s="2"/>
      <c r="E186" s="36"/>
      <c r="F186" s="3"/>
      <c r="G186" s="2"/>
      <c r="H186" s="4"/>
      <c r="I186" s="10"/>
      <c r="J186" s="14" t="str">
        <f>IF(LEN(A186)&gt;0,VLOOKUP((C186&amp;D186),Zonas!A:C,3,0),"")</f>
        <v/>
      </c>
      <c r="K186" s="15" t="str">
        <f t="shared" si="10"/>
        <v/>
      </c>
      <c r="L186" s="15" t="str">
        <f t="shared" si="11"/>
        <v/>
      </c>
      <c r="M186" s="15" t="str">
        <f t="shared" si="12"/>
        <v/>
      </c>
      <c r="N186" s="15" t="str">
        <f>IFERROR(VLOOKUP($D$7,Tabelas!$B$17:$C$18,2,0)*L186,"")</f>
        <v/>
      </c>
      <c r="O186" s="15" t="str">
        <f t="shared" si="13"/>
        <v/>
      </c>
      <c r="P186" s="16" t="str">
        <f t="shared" si="14"/>
        <v/>
      </c>
      <c r="Q186" s="33"/>
      <c r="R186" s="53"/>
      <c r="S186" s="53"/>
    </row>
    <row r="187" spans="1:19" x14ac:dyDescent="0.45">
      <c r="A187" s="1"/>
      <c r="B187" s="2"/>
      <c r="C187" s="2"/>
      <c r="D187" s="2"/>
      <c r="E187" s="36"/>
      <c r="F187" s="3"/>
      <c r="G187" s="2"/>
      <c r="H187" s="4"/>
      <c r="I187" s="10"/>
      <c r="J187" s="14" t="str">
        <f>IF(LEN(A187)&gt;0,VLOOKUP((C187&amp;D187),Zonas!A:C,3,0),"")</f>
        <v/>
      </c>
      <c r="K187" s="15" t="str">
        <f t="shared" si="10"/>
        <v/>
      </c>
      <c r="L187" s="15" t="str">
        <f t="shared" si="11"/>
        <v/>
      </c>
      <c r="M187" s="15" t="str">
        <f t="shared" si="12"/>
        <v/>
      </c>
      <c r="N187" s="15" t="str">
        <f>IFERROR(VLOOKUP($D$7,Tabelas!$B$17:$C$18,2,0)*L187,"")</f>
        <v/>
      </c>
      <c r="O187" s="15" t="str">
        <f t="shared" si="13"/>
        <v/>
      </c>
      <c r="P187" s="16" t="str">
        <f t="shared" si="14"/>
        <v/>
      </c>
      <c r="Q187" s="33"/>
      <c r="R187" s="53"/>
      <c r="S187" s="53"/>
    </row>
    <row r="188" spans="1:19" x14ac:dyDescent="0.45">
      <c r="A188" s="1"/>
      <c r="B188" s="2"/>
      <c r="C188" s="2"/>
      <c r="D188" s="2"/>
      <c r="E188" s="36"/>
      <c r="F188" s="3"/>
      <c r="G188" s="2"/>
      <c r="H188" s="4"/>
      <c r="I188" s="10"/>
      <c r="J188" s="14" t="str">
        <f>IF(LEN(A188)&gt;0,VLOOKUP((C188&amp;D188),Zonas!A:C,3,0),"")</f>
        <v/>
      </c>
      <c r="K188" s="15" t="str">
        <f t="shared" si="10"/>
        <v/>
      </c>
      <c r="L188" s="15" t="str">
        <f t="shared" si="11"/>
        <v/>
      </c>
      <c r="M188" s="15" t="str">
        <f t="shared" si="12"/>
        <v/>
      </c>
      <c r="N188" s="15" t="str">
        <f>IFERROR(VLOOKUP($D$7,Tabelas!$B$17:$C$18,2,0)*L188,"")</f>
        <v/>
      </c>
      <c r="O188" s="15" t="str">
        <f t="shared" si="13"/>
        <v/>
      </c>
      <c r="P188" s="16" t="str">
        <f t="shared" si="14"/>
        <v/>
      </c>
      <c r="Q188" s="33"/>
      <c r="R188" s="53"/>
      <c r="S188" s="53"/>
    </row>
    <row r="189" spans="1:19" x14ac:dyDescent="0.45">
      <c r="A189" s="1"/>
      <c r="B189" s="2"/>
      <c r="C189" s="2"/>
      <c r="D189" s="2"/>
      <c r="E189" s="36"/>
      <c r="F189" s="3"/>
      <c r="G189" s="2"/>
      <c r="H189" s="4"/>
      <c r="I189" s="10"/>
      <c r="J189" s="14" t="str">
        <f>IF(LEN(A189)&gt;0,VLOOKUP((C189&amp;D189),Zonas!A:C,3,0),"")</f>
        <v/>
      </c>
      <c r="K189" s="15" t="str">
        <f t="shared" si="10"/>
        <v/>
      </c>
      <c r="L189" s="15" t="str">
        <f t="shared" si="11"/>
        <v/>
      </c>
      <c r="M189" s="15" t="str">
        <f t="shared" si="12"/>
        <v/>
      </c>
      <c r="N189" s="15" t="str">
        <f>IFERROR(VLOOKUP($D$7,Tabelas!$B$17:$C$18,2,0)*L189,"")</f>
        <v/>
      </c>
      <c r="O189" s="15" t="str">
        <f t="shared" si="13"/>
        <v/>
      </c>
      <c r="P189" s="16" t="str">
        <f t="shared" si="14"/>
        <v/>
      </c>
      <c r="Q189" s="33"/>
      <c r="R189" s="53"/>
      <c r="S189" s="53"/>
    </row>
    <row r="190" spans="1:19" x14ac:dyDescent="0.45">
      <c r="A190" s="1"/>
      <c r="B190" s="2"/>
      <c r="C190" s="2"/>
      <c r="D190" s="2"/>
      <c r="E190" s="36"/>
      <c r="F190" s="3"/>
      <c r="G190" s="2"/>
      <c r="H190" s="4"/>
      <c r="I190" s="10"/>
      <c r="J190" s="14" t="str">
        <f>IF(LEN(A190)&gt;0,VLOOKUP((C190&amp;D190),Zonas!A:C,3,0),"")</f>
        <v/>
      </c>
      <c r="K190" s="15" t="str">
        <f t="shared" si="10"/>
        <v/>
      </c>
      <c r="L190" s="15" t="str">
        <f t="shared" si="11"/>
        <v/>
      </c>
      <c r="M190" s="15" t="str">
        <f t="shared" si="12"/>
        <v/>
      </c>
      <c r="N190" s="15" t="str">
        <f>IFERROR(VLOOKUP($D$7,Tabelas!$B$17:$C$18,2,0)*L190,"")</f>
        <v/>
      </c>
      <c r="O190" s="15" t="str">
        <f t="shared" si="13"/>
        <v/>
      </c>
      <c r="P190" s="16" t="str">
        <f t="shared" si="14"/>
        <v/>
      </c>
      <c r="Q190" s="33"/>
      <c r="R190" s="53"/>
      <c r="S190" s="53"/>
    </row>
    <row r="191" spans="1:19" x14ac:dyDescent="0.45">
      <c r="A191" s="1"/>
      <c r="B191" s="2"/>
      <c r="C191" s="2"/>
      <c r="D191" s="2"/>
      <c r="E191" s="36"/>
      <c r="F191" s="3"/>
      <c r="G191" s="2"/>
      <c r="H191" s="4"/>
      <c r="I191" s="10"/>
      <c r="J191" s="14" t="str">
        <f>IF(LEN(A191)&gt;0,VLOOKUP((C191&amp;D191),Zonas!A:C,3,0),"")</f>
        <v/>
      </c>
      <c r="K191" s="15" t="str">
        <f t="shared" si="10"/>
        <v/>
      </c>
      <c r="L191" s="15" t="str">
        <f t="shared" si="11"/>
        <v/>
      </c>
      <c r="M191" s="15" t="str">
        <f t="shared" si="12"/>
        <v/>
      </c>
      <c r="N191" s="15" t="str">
        <f>IFERROR(VLOOKUP($D$7,Tabelas!$B$17:$C$18,2,0)*L191,"")</f>
        <v/>
      </c>
      <c r="O191" s="15" t="str">
        <f t="shared" si="13"/>
        <v/>
      </c>
      <c r="P191" s="16" t="str">
        <f t="shared" si="14"/>
        <v/>
      </c>
      <c r="Q191" s="33"/>
      <c r="R191" s="53"/>
      <c r="S191" s="53"/>
    </row>
    <row r="192" spans="1:19" x14ac:dyDescent="0.45">
      <c r="A192" s="1"/>
      <c r="B192" s="2"/>
      <c r="C192" s="2"/>
      <c r="D192" s="2"/>
      <c r="E192" s="36"/>
      <c r="F192" s="3"/>
      <c r="G192" s="2"/>
      <c r="H192" s="4"/>
      <c r="I192" s="10"/>
      <c r="J192" s="14" t="str">
        <f>IF(LEN(A192)&gt;0,VLOOKUP((C192&amp;D192),Zonas!A:C,3,0),"")</f>
        <v/>
      </c>
      <c r="K192" s="15" t="str">
        <f t="shared" si="10"/>
        <v/>
      </c>
      <c r="L192" s="15" t="str">
        <f t="shared" si="11"/>
        <v/>
      </c>
      <c r="M192" s="15" t="str">
        <f t="shared" si="12"/>
        <v/>
      </c>
      <c r="N192" s="15" t="str">
        <f>IFERROR(VLOOKUP($D$7,Tabelas!$B$17:$C$18,2,0)*L192,"")</f>
        <v/>
      </c>
      <c r="O192" s="15" t="str">
        <f t="shared" si="13"/>
        <v/>
      </c>
      <c r="P192" s="16" t="str">
        <f t="shared" si="14"/>
        <v/>
      </c>
      <c r="Q192" s="33"/>
      <c r="R192" s="53"/>
      <c r="S192" s="53"/>
    </row>
    <row r="193" spans="1:19" x14ac:dyDescent="0.45">
      <c r="A193" s="1"/>
      <c r="B193" s="2"/>
      <c r="C193" s="2"/>
      <c r="D193" s="2"/>
      <c r="E193" s="36"/>
      <c r="F193" s="3"/>
      <c r="G193" s="2"/>
      <c r="H193" s="4"/>
      <c r="I193" s="10"/>
      <c r="J193" s="14" t="str">
        <f>IF(LEN(A193)&gt;0,VLOOKUP((C193&amp;D193),Zonas!A:C,3,0),"")</f>
        <v/>
      </c>
      <c r="K193" s="15" t="str">
        <f t="shared" si="10"/>
        <v/>
      </c>
      <c r="L193" s="15" t="str">
        <f t="shared" si="11"/>
        <v/>
      </c>
      <c r="M193" s="15" t="str">
        <f t="shared" si="12"/>
        <v/>
      </c>
      <c r="N193" s="15" t="str">
        <f>IFERROR(VLOOKUP($D$7,Tabelas!$B$17:$C$18,2,0)*L193,"")</f>
        <v/>
      </c>
      <c r="O193" s="15" t="str">
        <f t="shared" si="13"/>
        <v/>
      </c>
      <c r="P193" s="16" t="str">
        <f t="shared" si="14"/>
        <v/>
      </c>
      <c r="Q193" s="33"/>
      <c r="R193" s="53"/>
      <c r="S193" s="53"/>
    </row>
    <row r="194" spans="1:19" x14ac:dyDescent="0.45">
      <c r="A194" s="1"/>
      <c r="B194" s="2"/>
      <c r="C194" s="2"/>
      <c r="D194" s="2"/>
      <c r="E194" s="36"/>
      <c r="F194" s="3"/>
      <c r="G194" s="2"/>
      <c r="H194" s="4"/>
      <c r="I194" s="10"/>
      <c r="J194" s="14" t="str">
        <f>IF(LEN(A194)&gt;0,VLOOKUP((C194&amp;D194),Zonas!A:C,3,0),"")</f>
        <v/>
      </c>
      <c r="K194" s="15" t="str">
        <f t="shared" si="10"/>
        <v/>
      </c>
      <c r="L194" s="15" t="str">
        <f t="shared" si="11"/>
        <v/>
      </c>
      <c r="M194" s="15" t="str">
        <f t="shared" si="12"/>
        <v/>
      </c>
      <c r="N194" s="15" t="str">
        <f>IFERROR(VLOOKUP($D$7,Tabelas!$B$17:$C$18,2,0)*L194,"")</f>
        <v/>
      </c>
      <c r="O194" s="15" t="str">
        <f t="shared" si="13"/>
        <v/>
      </c>
      <c r="P194" s="16" t="str">
        <f t="shared" si="14"/>
        <v/>
      </c>
      <c r="Q194" s="33"/>
      <c r="R194" s="53"/>
      <c r="S194" s="53"/>
    </row>
    <row r="195" spans="1:19" x14ac:dyDescent="0.45">
      <c r="A195" s="1"/>
      <c r="B195" s="2"/>
      <c r="C195" s="2"/>
      <c r="D195" s="2"/>
      <c r="E195" s="36"/>
      <c r="F195" s="3"/>
      <c r="G195" s="2"/>
      <c r="H195" s="4"/>
      <c r="I195" s="10"/>
      <c r="J195" s="14" t="str">
        <f>IF(LEN(A195)&gt;0,VLOOKUP((C195&amp;D195),Zonas!A:C,3,0),"")</f>
        <v/>
      </c>
      <c r="K195" s="15" t="str">
        <f t="shared" si="10"/>
        <v/>
      </c>
      <c r="L195" s="15" t="str">
        <f t="shared" si="11"/>
        <v/>
      </c>
      <c r="M195" s="15" t="str">
        <f t="shared" si="12"/>
        <v/>
      </c>
      <c r="N195" s="15" t="str">
        <f>IFERROR(VLOOKUP($D$7,Tabelas!$B$17:$C$18,2,0)*L195,"")</f>
        <v/>
      </c>
      <c r="O195" s="15" t="str">
        <f t="shared" si="13"/>
        <v/>
      </c>
      <c r="P195" s="16" t="str">
        <f t="shared" si="14"/>
        <v/>
      </c>
      <c r="Q195" s="33"/>
      <c r="R195" s="53"/>
      <c r="S195" s="53"/>
    </row>
    <row r="196" spans="1:19" x14ac:dyDescent="0.45">
      <c r="A196" s="1"/>
      <c r="B196" s="2"/>
      <c r="C196" s="2"/>
      <c r="D196" s="2"/>
      <c r="E196" s="36"/>
      <c r="F196" s="3"/>
      <c r="G196" s="2"/>
      <c r="H196" s="4"/>
      <c r="I196" s="10"/>
      <c r="J196" s="14" t="str">
        <f>IF(LEN(A196)&gt;0,VLOOKUP((C196&amp;D196),Zonas!A:C,3,0),"")</f>
        <v/>
      </c>
      <c r="K196" s="15" t="str">
        <f t="shared" si="10"/>
        <v/>
      </c>
      <c r="L196" s="15" t="str">
        <f t="shared" si="11"/>
        <v/>
      </c>
      <c r="M196" s="15" t="str">
        <f t="shared" si="12"/>
        <v/>
      </c>
      <c r="N196" s="15" t="str">
        <f>IFERROR(VLOOKUP($D$7,Tabelas!$B$17:$C$18,2,0)*L196,"")</f>
        <v/>
      </c>
      <c r="O196" s="15" t="str">
        <f t="shared" si="13"/>
        <v/>
      </c>
      <c r="P196" s="16" t="str">
        <f t="shared" si="14"/>
        <v/>
      </c>
      <c r="Q196" s="33"/>
      <c r="R196" s="53"/>
      <c r="S196" s="53"/>
    </row>
    <row r="197" spans="1:19" x14ac:dyDescent="0.45">
      <c r="A197" s="1"/>
      <c r="B197" s="2"/>
      <c r="C197" s="2"/>
      <c r="D197" s="2"/>
      <c r="E197" s="36"/>
      <c r="F197" s="3"/>
      <c r="G197" s="2"/>
      <c r="H197" s="4"/>
      <c r="I197" s="10"/>
      <c r="J197" s="14" t="str">
        <f>IF(LEN(A197)&gt;0,VLOOKUP((C197&amp;D197),Zonas!A:C,3,0),"")</f>
        <v/>
      </c>
      <c r="K197" s="15" t="str">
        <f t="shared" si="10"/>
        <v/>
      </c>
      <c r="L197" s="15" t="str">
        <f t="shared" si="11"/>
        <v/>
      </c>
      <c r="M197" s="15" t="str">
        <f t="shared" si="12"/>
        <v/>
      </c>
      <c r="N197" s="15" t="str">
        <f>IFERROR(VLOOKUP($D$7,Tabelas!$B$17:$C$18,2,0)*L197,"")</f>
        <v/>
      </c>
      <c r="O197" s="15" t="str">
        <f t="shared" si="13"/>
        <v/>
      </c>
      <c r="P197" s="16" t="str">
        <f t="shared" si="14"/>
        <v/>
      </c>
      <c r="Q197" s="33"/>
      <c r="R197" s="53"/>
      <c r="S197" s="53"/>
    </row>
    <row r="198" spans="1:19" x14ac:dyDescent="0.45">
      <c r="A198" s="1"/>
      <c r="B198" s="2"/>
      <c r="C198" s="2"/>
      <c r="D198" s="2"/>
      <c r="E198" s="36"/>
      <c r="F198" s="3"/>
      <c r="G198" s="2"/>
      <c r="H198" s="4"/>
      <c r="I198" s="10"/>
      <c r="J198" s="14" t="str">
        <f>IF(LEN(A198)&gt;0,VLOOKUP((C198&amp;D198),Zonas!A:C,3,0),"")</f>
        <v/>
      </c>
      <c r="K198" s="15" t="str">
        <f t="shared" si="10"/>
        <v/>
      </c>
      <c r="L198" s="15" t="str">
        <f t="shared" si="11"/>
        <v/>
      </c>
      <c r="M198" s="15" t="str">
        <f t="shared" si="12"/>
        <v/>
      </c>
      <c r="N198" s="15" t="str">
        <f>IFERROR(VLOOKUP($D$7,Tabelas!$B$17:$C$18,2,0)*L198,"")</f>
        <v/>
      </c>
      <c r="O198" s="15" t="str">
        <f t="shared" si="13"/>
        <v/>
      </c>
      <c r="P198" s="16" t="str">
        <f t="shared" si="14"/>
        <v/>
      </c>
      <c r="Q198" s="33"/>
      <c r="R198" s="53"/>
      <c r="S198" s="53"/>
    </row>
    <row r="199" spans="1:19" x14ac:dyDescent="0.45">
      <c r="A199" s="1"/>
      <c r="B199" s="2"/>
      <c r="C199" s="2"/>
      <c r="D199" s="2"/>
      <c r="E199" s="36"/>
      <c r="F199" s="3"/>
      <c r="G199" s="2"/>
      <c r="H199" s="4"/>
      <c r="I199" s="10"/>
      <c r="J199" s="14" t="str">
        <f>IF(LEN(A199)&gt;0,VLOOKUP((C199&amp;D199),Zonas!A:C,3,0),"")</f>
        <v/>
      </c>
      <c r="K199" s="15" t="str">
        <f t="shared" si="10"/>
        <v/>
      </c>
      <c r="L199" s="15" t="str">
        <f t="shared" si="11"/>
        <v/>
      </c>
      <c r="M199" s="15" t="str">
        <f t="shared" si="12"/>
        <v/>
      </c>
      <c r="N199" s="15" t="str">
        <f>IFERROR(VLOOKUP($D$7,Tabelas!$B$17:$C$18,2,0)*L199,"")</f>
        <v/>
      </c>
      <c r="O199" s="15" t="str">
        <f t="shared" si="13"/>
        <v/>
      </c>
      <c r="P199" s="16" t="str">
        <f t="shared" si="14"/>
        <v/>
      </c>
      <c r="Q199" s="33"/>
      <c r="R199" s="53"/>
      <c r="S199" s="53"/>
    </row>
    <row r="200" spans="1:19" x14ac:dyDescent="0.45">
      <c r="A200" s="1"/>
      <c r="B200" s="2"/>
      <c r="C200" s="2"/>
      <c r="D200" s="2"/>
      <c r="E200" s="36"/>
      <c r="F200" s="3"/>
      <c r="G200" s="2"/>
      <c r="H200" s="4"/>
      <c r="I200" s="10"/>
      <c r="J200" s="14" t="str">
        <f>IF(LEN(A200)&gt;0,VLOOKUP((C200&amp;D200),Zonas!A:C,3,0),"")</f>
        <v/>
      </c>
      <c r="K200" s="15" t="str">
        <f t="shared" si="10"/>
        <v/>
      </c>
      <c r="L200" s="15" t="str">
        <f t="shared" si="11"/>
        <v/>
      </c>
      <c r="M200" s="15" t="str">
        <f t="shared" si="12"/>
        <v/>
      </c>
      <c r="N200" s="15" t="str">
        <f>IFERROR(VLOOKUP($D$7,Tabelas!$B$17:$C$18,2,0)*L200,"")</f>
        <v/>
      </c>
      <c r="O200" s="15" t="str">
        <f t="shared" si="13"/>
        <v/>
      </c>
      <c r="P200" s="16" t="str">
        <f t="shared" si="14"/>
        <v/>
      </c>
      <c r="Q200" s="33"/>
      <c r="R200" s="53"/>
      <c r="S200" s="53"/>
    </row>
    <row r="201" spans="1:19" x14ac:dyDescent="0.45">
      <c r="A201" s="1"/>
      <c r="B201" s="2"/>
      <c r="C201" s="2"/>
      <c r="D201" s="2"/>
      <c r="E201" s="36"/>
      <c r="F201" s="3"/>
      <c r="G201" s="2"/>
      <c r="H201" s="4"/>
      <c r="I201" s="10"/>
      <c r="J201" s="14" t="str">
        <f>IF(LEN(A201)&gt;0,VLOOKUP((C201&amp;D201),Zonas!A:C,3,0),"")</f>
        <v/>
      </c>
      <c r="K201" s="15" t="str">
        <f t="shared" si="10"/>
        <v/>
      </c>
      <c r="L201" s="15" t="str">
        <f t="shared" si="11"/>
        <v/>
      </c>
      <c r="M201" s="15" t="str">
        <f t="shared" si="12"/>
        <v/>
      </c>
      <c r="N201" s="15" t="str">
        <f>IFERROR(VLOOKUP($D$7,Tabelas!$B$17:$C$18,2,0)*L201,"")</f>
        <v/>
      </c>
      <c r="O201" s="15" t="str">
        <f t="shared" si="13"/>
        <v/>
      </c>
      <c r="P201" s="16" t="str">
        <f t="shared" si="14"/>
        <v/>
      </c>
      <c r="Q201" s="33"/>
      <c r="R201" s="53"/>
      <c r="S201" s="53"/>
    </row>
    <row r="202" spans="1:19" x14ac:dyDescent="0.45">
      <c r="A202" s="1"/>
      <c r="B202" s="2"/>
      <c r="C202" s="2"/>
      <c r="D202" s="2"/>
      <c r="E202" s="36"/>
      <c r="F202" s="3"/>
      <c r="G202" s="2"/>
      <c r="H202" s="4"/>
      <c r="I202" s="10"/>
      <c r="J202" s="14" t="str">
        <f>IF(LEN(A202)&gt;0,VLOOKUP((C202&amp;D202),Zonas!A:C,3,0),"")</f>
        <v/>
      </c>
      <c r="K202" s="15" t="str">
        <f t="shared" si="10"/>
        <v/>
      </c>
      <c r="L202" s="15" t="str">
        <f t="shared" si="11"/>
        <v/>
      </c>
      <c r="M202" s="15" t="str">
        <f t="shared" si="12"/>
        <v/>
      </c>
      <c r="N202" s="15" t="str">
        <f>IFERROR(VLOOKUP($D$7,Tabelas!$B$17:$C$18,2,0)*L202,"")</f>
        <v/>
      </c>
      <c r="O202" s="15" t="str">
        <f t="shared" si="13"/>
        <v/>
      </c>
      <c r="P202" s="16" t="str">
        <f t="shared" si="14"/>
        <v/>
      </c>
      <c r="Q202" s="33"/>
      <c r="R202" s="53"/>
      <c r="S202" s="53"/>
    </row>
    <row r="203" spans="1:19" x14ac:dyDescent="0.45">
      <c r="A203" s="1"/>
      <c r="B203" s="2"/>
      <c r="C203" s="2"/>
      <c r="D203" s="2"/>
      <c r="E203" s="36"/>
      <c r="F203" s="3"/>
      <c r="G203" s="2"/>
      <c r="H203" s="4"/>
      <c r="I203" s="10"/>
      <c r="J203" s="14" t="str">
        <f>IF(LEN(A203)&gt;0,VLOOKUP((C203&amp;D203),Zonas!A:C,3,0),"")</f>
        <v/>
      </c>
      <c r="K203" s="15" t="str">
        <f t="shared" si="10"/>
        <v/>
      </c>
      <c r="L203" s="15" t="str">
        <f t="shared" si="11"/>
        <v/>
      </c>
      <c r="M203" s="15" t="str">
        <f t="shared" si="12"/>
        <v/>
      </c>
      <c r="N203" s="15" t="str">
        <f>IFERROR(VLOOKUP($D$7,Tabelas!$B$17:$C$18,2,0)*L203,"")</f>
        <v/>
      </c>
      <c r="O203" s="15" t="str">
        <f t="shared" si="13"/>
        <v/>
      </c>
      <c r="P203" s="16" t="str">
        <f t="shared" si="14"/>
        <v/>
      </c>
      <c r="Q203" s="33"/>
      <c r="R203" s="53"/>
      <c r="S203" s="53"/>
    </row>
    <row r="204" spans="1:19" x14ac:dyDescent="0.45">
      <c r="A204" s="1"/>
      <c r="B204" s="2"/>
      <c r="C204" s="2"/>
      <c r="D204" s="2"/>
      <c r="E204" s="36"/>
      <c r="F204" s="3"/>
      <c r="G204" s="2"/>
      <c r="H204" s="4"/>
      <c r="I204" s="10"/>
      <c r="J204" s="14" t="str">
        <f>IF(LEN(A204)&gt;0,VLOOKUP((C204&amp;D204),Zonas!A:C,3,0),"")</f>
        <v/>
      </c>
      <c r="K204" s="15" t="str">
        <f t="shared" ref="K204:K267" si="15">IF(LEN(A204)&gt;0,G204*I204*H204,"")</f>
        <v/>
      </c>
      <c r="L204" s="15" t="str">
        <f t="shared" si="11"/>
        <v/>
      </c>
      <c r="M204" s="15" t="str">
        <f t="shared" si="12"/>
        <v/>
      </c>
      <c r="N204" s="15" t="str">
        <f>IFERROR(VLOOKUP($D$7,Tabelas!$B$17:$C$18,2,0)*L204,"")</f>
        <v/>
      </c>
      <c r="O204" s="15" t="str">
        <f t="shared" si="13"/>
        <v/>
      </c>
      <c r="P204" s="16" t="str">
        <f t="shared" si="14"/>
        <v/>
      </c>
      <c r="Q204" s="33"/>
      <c r="R204" s="53"/>
      <c r="S204" s="53"/>
    </row>
    <row r="205" spans="1:19" x14ac:dyDescent="0.45">
      <c r="A205" s="1"/>
      <c r="B205" s="2"/>
      <c r="C205" s="2"/>
      <c r="D205" s="2"/>
      <c r="E205" s="36"/>
      <c r="F205" s="3"/>
      <c r="G205" s="2"/>
      <c r="H205" s="4"/>
      <c r="I205" s="10"/>
      <c r="J205" s="14" t="str">
        <f>IF(LEN(A205)&gt;0,VLOOKUP((C205&amp;D205),Zonas!A:C,3,0),"")</f>
        <v/>
      </c>
      <c r="K205" s="15" t="str">
        <f t="shared" si="15"/>
        <v/>
      </c>
      <c r="L205" s="15" t="str">
        <f t="shared" ref="L205:L268" si="16">IFERROR(IF(J205="A",$H$5,IF(J205="B",$I$5,IF(J205="C",$J$5,IF(J205="D",$K$5,IF(J205="E",$L$5,"")))))*K205,"")</f>
        <v/>
      </c>
      <c r="M205" s="15" t="str">
        <f t="shared" ref="M205:M268" si="17">IFERROR(IF($D$6=0.05,0.5,IF($B$3="Individual",0.75,0.8))*L205,"")</f>
        <v/>
      </c>
      <c r="N205" s="15" t="str">
        <f>IFERROR(VLOOKUP($D$7,Tabelas!$B$17:$C$18,2,0)*L205,"")</f>
        <v/>
      </c>
      <c r="O205" s="15" t="str">
        <f t="shared" ref="O205:O268" si="18">IFERROR(L205+N205,"")</f>
        <v/>
      </c>
      <c r="P205" s="16" t="str">
        <f t="shared" ref="P205:P268" si="19">IFERROR(L205-M205+N205,"")</f>
        <v/>
      </c>
      <c r="Q205" s="33"/>
      <c r="R205" s="53"/>
      <c r="S205" s="53"/>
    </row>
    <row r="206" spans="1:19" x14ac:dyDescent="0.45">
      <c r="A206" s="1"/>
      <c r="B206" s="2"/>
      <c r="C206" s="2"/>
      <c r="D206" s="2"/>
      <c r="E206" s="36"/>
      <c r="F206" s="3"/>
      <c r="G206" s="2"/>
      <c r="H206" s="4"/>
      <c r="I206" s="10"/>
      <c r="J206" s="14" t="str">
        <f>IF(LEN(A206)&gt;0,VLOOKUP((C206&amp;D206),Zonas!A:C,3,0),"")</f>
        <v/>
      </c>
      <c r="K206" s="15" t="str">
        <f t="shared" si="15"/>
        <v/>
      </c>
      <c r="L206" s="15" t="str">
        <f t="shared" si="16"/>
        <v/>
      </c>
      <c r="M206" s="15" t="str">
        <f t="shared" si="17"/>
        <v/>
      </c>
      <c r="N206" s="15" t="str">
        <f>IFERROR(VLOOKUP($D$7,Tabelas!$B$17:$C$18,2,0)*L206,"")</f>
        <v/>
      </c>
      <c r="O206" s="15" t="str">
        <f t="shared" si="18"/>
        <v/>
      </c>
      <c r="P206" s="16" t="str">
        <f t="shared" si="19"/>
        <v/>
      </c>
      <c r="Q206" s="33"/>
      <c r="R206" s="53"/>
      <c r="S206" s="53"/>
    </row>
    <row r="207" spans="1:19" x14ac:dyDescent="0.45">
      <c r="A207" s="1"/>
      <c r="B207" s="2"/>
      <c r="C207" s="2"/>
      <c r="D207" s="2"/>
      <c r="E207" s="36"/>
      <c r="F207" s="3"/>
      <c r="G207" s="2"/>
      <c r="H207" s="4"/>
      <c r="I207" s="10"/>
      <c r="J207" s="14" t="str">
        <f>IF(LEN(A207)&gt;0,VLOOKUP((C207&amp;D207),Zonas!A:C,3,0),"")</f>
        <v/>
      </c>
      <c r="K207" s="15" t="str">
        <f t="shared" si="15"/>
        <v/>
      </c>
      <c r="L207" s="15" t="str">
        <f t="shared" si="16"/>
        <v/>
      </c>
      <c r="M207" s="15" t="str">
        <f t="shared" si="17"/>
        <v/>
      </c>
      <c r="N207" s="15" t="str">
        <f>IFERROR(VLOOKUP($D$7,Tabelas!$B$17:$C$18,2,0)*L207,"")</f>
        <v/>
      </c>
      <c r="O207" s="15" t="str">
        <f t="shared" si="18"/>
        <v/>
      </c>
      <c r="P207" s="16" t="str">
        <f t="shared" si="19"/>
        <v/>
      </c>
      <c r="Q207" s="33"/>
      <c r="R207" s="53"/>
      <c r="S207" s="53"/>
    </row>
    <row r="208" spans="1:19" x14ac:dyDescent="0.45">
      <c r="A208" s="1"/>
      <c r="B208" s="2"/>
      <c r="C208" s="2"/>
      <c r="D208" s="2"/>
      <c r="E208" s="36"/>
      <c r="F208" s="3"/>
      <c r="G208" s="2"/>
      <c r="H208" s="4"/>
      <c r="I208" s="10"/>
      <c r="J208" s="14" t="str">
        <f>IF(LEN(A208)&gt;0,VLOOKUP((C208&amp;D208),Zonas!A:C,3,0),"")</f>
        <v/>
      </c>
      <c r="K208" s="15" t="str">
        <f t="shared" si="15"/>
        <v/>
      </c>
      <c r="L208" s="15" t="str">
        <f t="shared" si="16"/>
        <v/>
      </c>
      <c r="M208" s="15" t="str">
        <f t="shared" si="17"/>
        <v/>
      </c>
      <c r="N208" s="15" t="str">
        <f>IFERROR(VLOOKUP($D$7,Tabelas!$B$17:$C$18,2,0)*L208,"")</f>
        <v/>
      </c>
      <c r="O208" s="15" t="str">
        <f t="shared" si="18"/>
        <v/>
      </c>
      <c r="P208" s="16" t="str">
        <f t="shared" si="19"/>
        <v/>
      </c>
      <c r="Q208" s="33"/>
      <c r="R208" s="53"/>
      <c r="S208" s="53"/>
    </row>
    <row r="209" spans="1:19" x14ac:dyDescent="0.45">
      <c r="A209" s="1"/>
      <c r="B209" s="2"/>
      <c r="C209" s="2"/>
      <c r="D209" s="2"/>
      <c r="E209" s="36"/>
      <c r="F209" s="3"/>
      <c r="G209" s="2"/>
      <c r="H209" s="4"/>
      <c r="I209" s="10"/>
      <c r="J209" s="14" t="str">
        <f>IF(LEN(A209)&gt;0,VLOOKUP((C209&amp;D209),Zonas!A:C,3,0),"")</f>
        <v/>
      </c>
      <c r="K209" s="15" t="str">
        <f t="shared" si="15"/>
        <v/>
      </c>
      <c r="L209" s="15" t="str">
        <f t="shared" si="16"/>
        <v/>
      </c>
      <c r="M209" s="15" t="str">
        <f t="shared" si="17"/>
        <v/>
      </c>
      <c r="N209" s="15" t="str">
        <f>IFERROR(VLOOKUP($D$7,Tabelas!$B$17:$C$18,2,0)*L209,"")</f>
        <v/>
      </c>
      <c r="O209" s="15" t="str">
        <f t="shared" si="18"/>
        <v/>
      </c>
      <c r="P209" s="16" t="str">
        <f t="shared" si="19"/>
        <v/>
      </c>
      <c r="Q209" s="33"/>
      <c r="R209" s="53"/>
      <c r="S209" s="53"/>
    </row>
    <row r="210" spans="1:19" x14ac:dyDescent="0.45">
      <c r="A210" s="1"/>
      <c r="B210" s="2"/>
      <c r="C210" s="2"/>
      <c r="D210" s="2"/>
      <c r="E210" s="36"/>
      <c r="F210" s="3"/>
      <c r="G210" s="2"/>
      <c r="H210" s="4"/>
      <c r="I210" s="10"/>
      <c r="J210" s="14" t="str">
        <f>IF(LEN(A210)&gt;0,VLOOKUP((C210&amp;D210),Zonas!A:C,3,0),"")</f>
        <v/>
      </c>
      <c r="K210" s="15" t="str">
        <f t="shared" si="15"/>
        <v/>
      </c>
      <c r="L210" s="15" t="str">
        <f t="shared" si="16"/>
        <v/>
      </c>
      <c r="M210" s="15" t="str">
        <f t="shared" si="17"/>
        <v/>
      </c>
      <c r="N210" s="15" t="str">
        <f>IFERROR(VLOOKUP($D$7,Tabelas!$B$17:$C$18,2,0)*L210,"")</f>
        <v/>
      </c>
      <c r="O210" s="15" t="str">
        <f t="shared" si="18"/>
        <v/>
      </c>
      <c r="P210" s="16" t="str">
        <f t="shared" si="19"/>
        <v/>
      </c>
      <c r="Q210" s="33"/>
      <c r="R210" s="53"/>
      <c r="S210" s="53"/>
    </row>
    <row r="211" spans="1:19" x14ac:dyDescent="0.45">
      <c r="A211" s="1"/>
      <c r="B211" s="2"/>
      <c r="C211" s="2"/>
      <c r="D211" s="2"/>
      <c r="E211" s="36"/>
      <c r="F211" s="3"/>
      <c r="G211" s="2"/>
      <c r="H211" s="4"/>
      <c r="I211" s="10"/>
      <c r="J211" s="14" t="str">
        <f>IF(LEN(A211)&gt;0,VLOOKUP((C211&amp;D211),Zonas!A:C,3,0),"")</f>
        <v/>
      </c>
      <c r="K211" s="15" t="str">
        <f t="shared" si="15"/>
        <v/>
      </c>
      <c r="L211" s="15" t="str">
        <f t="shared" si="16"/>
        <v/>
      </c>
      <c r="M211" s="15" t="str">
        <f t="shared" si="17"/>
        <v/>
      </c>
      <c r="N211" s="15" t="str">
        <f>IFERROR(VLOOKUP($D$7,Tabelas!$B$17:$C$18,2,0)*L211,"")</f>
        <v/>
      </c>
      <c r="O211" s="15" t="str">
        <f t="shared" si="18"/>
        <v/>
      </c>
      <c r="P211" s="16" t="str">
        <f t="shared" si="19"/>
        <v/>
      </c>
      <c r="Q211" s="33"/>
      <c r="R211" s="53"/>
      <c r="S211" s="53"/>
    </row>
    <row r="212" spans="1:19" x14ac:dyDescent="0.45">
      <c r="A212" s="1"/>
      <c r="B212" s="2"/>
      <c r="C212" s="2"/>
      <c r="D212" s="2"/>
      <c r="E212" s="36"/>
      <c r="F212" s="3"/>
      <c r="G212" s="2"/>
      <c r="H212" s="4"/>
      <c r="I212" s="10"/>
      <c r="J212" s="14" t="str">
        <f>IF(LEN(A212)&gt;0,VLOOKUP((C212&amp;D212),Zonas!A:C,3,0),"")</f>
        <v/>
      </c>
      <c r="K212" s="15" t="str">
        <f t="shared" si="15"/>
        <v/>
      </c>
      <c r="L212" s="15" t="str">
        <f t="shared" si="16"/>
        <v/>
      </c>
      <c r="M212" s="15" t="str">
        <f t="shared" si="17"/>
        <v/>
      </c>
      <c r="N212" s="15" t="str">
        <f>IFERROR(VLOOKUP($D$7,Tabelas!$B$17:$C$18,2,0)*L212,"")</f>
        <v/>
      </c>
      <c r="O212" s="15" t="str">
        <f t="shared" si="18"/>
        <v/>
      </c>
      <c r="P212" s="16" t="str">
        <f t="shared" si="19"/>
        <v/>
      </c>
      <c r="Q212" s="33"/>
      <c r="R212" s="53"/>
      <c r="S212" s="53"/>
    </row>
    <row r="213" spans="1:19" x14ac:dyDescent="0.45">
      <c r="A213" s="1"/>
      <c r="B213" s="2"/>
      <c r="C213" s="2"/>
      <c r="D213" s="2"/>
      <c r="E213" s="36"/>
      <c r="F213" s="3"/>
      <c r="G213" s="2"/>
      <c r="H213" s="4"/>
      <c r="I213" s="10"/>
      <c r="J213" s="14" t="str">
        <f>IF(LEN(A213)&gt;0,VLOOKUP((C213&amp;D213),Zonas!A:C,3,0),"")</f>
        <v/>
      </c>
      <c r="K213" s="15" t="str">
        <f t="shared" si="15"/>
        <v/>
      </c>
      <c r="L213" s="15" t="str">
        <f t="shared" si="16"/>
        <v/>
      </c>
      <c r="M213" s="15" t="str">
        <f t="shared" si="17"/>
        <v/>
      </c>
      <c r="N213" s="15" t="str">
        <f>IFERROR(VLOOKUP($D$7,Tabelas!$B$17:$C$18,2,0)*L213,"")</f>
        <v/>
      </c>
      <c r="O213" s="15" t="str">
        <f t="shared" si="18"/>
        <v/>
      </c>
      <c r="P213" s="16" t="str">
        <f t="shared" si="19"/>
        <v/>
      </c>
      <c r="Q213" s="33"/>
      <c r="R213" s="53"/>
      <c r="S213" s="53"/>
    </row>
    <row r="214" spans="1:19" x14ac:dyDescent="0.45">
      <c r="A214" s="1"/>
      <c r="B214" s="2"/>
      <c r="C214" s="2"/>
      <c r="D214" s="2"/>
      <c r="E214" s="36"/>
      <c r="F214" s="3"/>
      <c r="G214" s="2"/>
      <c r="H214" s="4"/>
      <c r="I214" s="10"/>
      <c r="J214" s="14" t="str">
        <f>IF(LEN(A214)&gt;0,VLOOKUP((C214&amp;D214),Zonas!A:C,3,0),"")</f>
        <v/>
      </c>
      <c r="K214" s="15" t="str">
        <f t="shared" si="15"/>
        <v/>
      </c>
      <c r="L214" s="15" t="str">
        <f t="shared" si="16"/>
        <v/>
      </c>
      <c r="M214" s="15" t="str">
        <f t="shared" si="17"/>
        <v/>
      </c>
      <c r="N214" s="15" t="str">
        <f>IFERROR(VLOOKUP($D$7,Tabelas!$B$17:$C$18,2,0)*L214,"")</f>
        <v/>
      </c>
      <c r="O214" s="15" t="str">
        <f t="shared" si="18"/>
        <v/>
      </c>
      <c r="P214" s="16" t="str">
        <f t="shared" si="19"/>
        <v/>
      </c>
      <c r="Q214" s="33"/>
      <c r="R214" s="53"/>
      <c r="S214" s="53"/>
    </row>
    <row r="215" spans="1:19" x14ac:dyDescent="0.45">
      <c r="A215" s="1"/>
      <c r="B215" s="2"/>
      <c r="C215" s="2"/>
      <c r="D215" s="2"/>
      <c r="E215" s="36"/>
      <c r="F215" s="3"/>
      <c r="G215" s="2"/>
      <c r="H215" s="4"/>
      <c r="I215" s="10"/>
      <c r="J215" s="14" t="str">
        <f>IF(LEN(A215)&gt;0,VLOOKUP((C215&amp;D215),Zonas!A:C,3,0),"")</f>
        <v/>
      </c>
      <c r="K215" s="15" t="str">
        <f t="shared" si="15"/>
        <v/>
      </c>
      <c r="L215" s="15" t="str">
        <f t="shared" si="16"/>
        <v/>
      </c>
      <c r="M215" s="15" t="str">
        <f t="shared" si="17"/>
        <v/>
      </c>
      <c r="N215" s="15" t="str">
        <f>IFERROR(VLOOKUP($D$7,Tabelas!$B$17:$C$18,2,0)*L215,"")</f>
        <v/>
      </c>
      <c r="O215" s="15" t="str">
        <f t="shared" si="18"/>
        <v/>
      </c>
      <c r="P215" s="16" t="str">
        <f t="shared" si="19"/>
        <v/>
      </c>
      <c r="Q215" s="33"/>
      <c r="R215" s="53"/>
      <c r="S215" s="53"/>
    </row>
    <row r="216" spans="1:19" x14ac:dyDescent="0.45">
      <c r="A216" s="1"/>
      <c r="B216" s="2"/>
      <c r="C216" s="2"/>
      <c r="D216" s="2"/>
      <c r="E216" s="36"/>
      <c r="F216" s="3"/>
      <c r="G216" s="2"/>
      <c r="H216" s="4"/>
      <c r="I216" s="10"/>
      <c r="J216" s="14" t="str">
        <f>IF(LEN(A216)&gt;0,VLOOKUP((C216&amp;D216),Zonas!A:C,3,0),"")</f>
        <v/>
      </c>
      <c r="K216" s="15" t="str">
        <f t="shared" si="15"/>
        <v/>
      </c>
      <c r="L216" s="15" t="str">
        <f t="shared" si="16"/>
        <v/>
      </c>
      <c r="M216" s="15" t="str">
        <f t="shared" si="17"/>
        <v/>
      </c>
      <c r="N216" s="15" t="str">
        <f>IFERROR(VLOOKUP($D$7,Tabelas!$B$17:$C$18,2,0)*L216,"")</f>
        <v/>
      </c>
      <c r="O216" s="15" t="str">
        <f t="shared" si="18"/>
        <v/>
      </c>
      <c r="P216" s="16" t="str">
        <f t="shared" si="19"/>
        <v/>
      </c>
      <c r="Q216" s="33"/>
      <c r="R216" s="53"/>
      <c r="S216" s="53"/>
    </row>
    <row r="217" spans="1:19" x14ac:dyDescent="0.45">
      <c r="A217" s="1"/>
      <c r="B217" s="2"/>
      <c r="C217" s="2"/>
      <c r="D217" s="2"/>
      <c r="E217" s="36"/>
      <c r="F217" s="3"/>
      <c r="G217" s="2"/>
      <c r="H217" s="4"/>
      <c r="I217" s="10"/>
      <c r="J217" s="14" t="str">
        <f>IF(LEN(A217)&gt;0,VLOOKUP((C217&amp;D217),Zonas!A:C,3,0),"")</f>
        <v/>
      </c>
      <c r="K217" s="15" t="str">
        <f t="shared" si="15"/>
        <v/>
      </c>
      <c r="L217" s="15" t="str">
        <f t="shared" si="16"/>
        <v/>
      </c>
      <c r="M217" s="15" t="str">
        <f t="shared" si="17"/>
        <v/>
      </c>
      <c r="N217" s="15" t="str">
        <f>IFERROR(VLOOKUP($D$7,Tabelas!$B$17:$C$18,2,0)*L217,"")</f>
        <v/>
      </c>
      <c r="O217" s="15" t="str">
        <f t="shared" si="18"/>
        <v/>
      </c>
      <c r="P217" s="16" t="str">
        <f t="shared" si="19"/>
        <v/>
      </c>
      <c r="Q217" s="33"/>
      <c r="R217" s="53"/>
      <c r="S217" s="53"/>
    </row>
    <row r="218" spans="1:19" x14ac:dyDescent="0.45">
      <c r="A218" s="1"/>
      <c r="B218" s="2"/>
      <c r="C218" s="2"/>
      <c r="D218" s="2"/>
      <c r="E218" s="36"/>
      <c r="F218" s="3"/>
      <c r="G218" s="2"/>
      <c r="H218" s="4"/>
      <c r="I218" s="10"/>
      <c r="J218" s="14" t="str">
        <f>IF(LEN(A218)&gt;0,VLOOKUP((C218&amp;D218),Zonas!A:C,3,0),"")</f>
        <v/>
      </c>
      <c r="K218" s="15" t="str">
        <f t="shared" si="15"/>
        <v/>
      </c>
      <c r="L218" s="15" t="str">
        <f t="shared" si="16"/>
        <v/>
      </c>
      <c r="M218" s="15" t="str">
        <f t="shared" si="17"/>
        <v/>
      </c>
      <c r="N218" s="15" t="str">
        <f>IFERROR(VLOOKUP($D$7,Tabelas!$B$17:$C$18,2,0)*L218,"")</f>
        <v/>
      </c>
      <c r="O218" s="15" t="str">
        <f t="shared" si="18"/>
        <v/>
      </c>
      <c r="P218" s="16" t="str">
        <f t="shared" si="19"/>
        <v/>
      </c>
      <c r="Q218" s="33"/>
      <c r="R218" s="53"/>
      <c r="S218" s="53"/>
    </row>
    <row r="219" spans="1:19" x14ac:dyDescent="0.45">
      <c r="A219" s="1"/>
      <c r="B219" s="2"/>
      <c r="C219" s="2"/>
      <c r="D219" s="2"/>
      <c r="E219" s="36"/>
      <c r="F219" s="3"/>
      <c r="G219" s="2"/>
      <c r="H219" s="4"/>
      <c r="I219" s="10"/>
      <c r="J219" s="14" t="str">
        <f>IF(LEN(A219)&gt;0,VLOOKUP((C219&amp;D219),Zonas!A:C,3,0),"")</f>
        <v/>
      </c>
      <c r="K219" s="15" t="str">
        <f t="shared" si="15"/>
        <v/>
      </c>
      <c r="L219" s="15" t="str">
        <f t="shared" si="16"/>
        <v/>
      </c>
      <c r="M219" s="15" t="str">
        <f t="shared" si="17"/>
        <v/>
      </c>
      <c r="N219" s="15" t="str">
        <f>IFERROR(VLOOKUP($D$7,Tabelas!$B$17:$C$18,2,0)*L219,"")</f>
        <v/>
      </c>
      <c r="O219" s="15" t="str">
        <f t="shared" si="18"/>
        <v/>
      </c>
      <c r="P219" s="16" t="str">
        <f t="shared" si="19"/>
        <v/>
      </c>
      <c r="Q219" s="33"/>
      <c r="R219" s="53"/>
      <c r="S219" s="53"/>
    </row>
    <row r="220" spans="1:19" x14ac:dyDescent="0.45">
      <c r="A220" s="1"/>
      <c r="B220" s="2"/>
      <c r="C220" s="2"/>
      <c r="D220" s="2"/>
      <c r="E220" s="36"/>
      <c r="F220" s="3"/>
      <c r="G220" s="2"/>
      <c r="H220" s="4"/>
      <c r="I220" s="10"/>
      <c r="J220" s="14" t="str">
        <f>IF(LEN(A220)&gt;0,VLOOKUP((C220&amp;D220),Zonas!A:C,3,0),"")</f>
        <v/>
      </c>
      <c r="K220" s="15" t="str">
        <f t="shared" si="15"/>
        <v/>
      </c>
      <c r="L220" s="15" t="str">
        <f t="shared" si="16"/>
        <v/>
      </c>
      <c r="M220" s="15" t="str">
        <f t="shared" si="17"/>
        <v/>
      </c>
      <c r="N220" s="15" t="str">
        <f>IFERROR(VLOOKUP($D$7,Tabelas!$B$17:$C$18,2,0)*L220,"")</f>
        <v/>
      </c>
      <c r="O220" s="15" t="str">
        <f t="shared" si="18"/>
        <v/>
      </c>
      <c r="P220" s="16" t="str">
        <f t="shared" si="19"/>
        <v/>
      </c>
      <c r="Q220" s="33"/>
      <c r="R220" s="53"/>
      <c r="S220" s="53"/>
    </row>
    <row r="221" spans="1:19" x14ac:dyDescent="0.45">
      <c r="A221" s="1"/>
      <c r="B221" s="2"/>
      <c r="C221" s="2"/>
      <c r="D221" s="2"/>
      <c r="E221" s="36"/>
      <c r="F221" s="3"/>
      <c r="G221" s="2"/>
      <c r="H221" s="4"/>
      <c r="I221" s="10"/>
      <c r="J221" s="14" t="str">
        <f>IF(LEN(A221)&gt;0,VLOOKUP((C221&amp;D221),Zonas!A:C,3,0),"")</f>
        <v/>
      </c>
      <c r="K221" s="15" t="str">
        <f t="shared" si="15"/>
        <v/>
      </c>
      <c r="L221" s="15" t="str">
        <f t="shared" si="16"/>
        <v/>
      </c>
      <c r="M221" s="15" t="str">
        <f t="shared" si="17"/>
        <v/>
      </c>
      <c r="N221" s="15" t="str">
        <f>IFERROR(VLOOKUP($D$7,Tabelas!$B$17:$C$18,2,0)*L221,"")</f>
        <v/>
      </c>
      <c r="O221" s="15" t="str">
        <f t="shared" si="18"/>
        <v/>
      </c>
      <c r="P221" s="16" t="str">
        <f t="shared" si="19"/>
        <v/>
      </c>
      <c r="Q221" s="33"/>
      <c r="R221" s="53"/>
      <c r="S221" s="53"/>
    </row>
    <row r="222" spans="1:19" x14ac:dyDescent="0.45">
      <c r="A222" s="1"/>
      <c r="B222" s="2"/>
      <c r="C222" s="2"/>
      <c r="D222" s="2"/>
      <c r="E222" s="36"/>
      <c r="F222" s="3"/>
      <c r="G222" s="2"/>
      <c r="H222" s="4"/>
      <c r="I222" s="10"/>
      <c r="J222" s="14" t="str">
        <f>IF(LEN(A222)&gt;0,VLOOKUP((C222&amp;D222),Zonas!A:C,3,0),"")</f>
        <v/>
      </c>
      <c r="K222" s="15" t="str">
        <f t="shared" si="15"/>
        <v/>
      </c>
      <c r="L222" s="15" t="str">
        <f t="shared" si="16"/>
        <v/>
      </c>
      <c r="M222" s="15" t="str">
        <f t="shared" si="17"/>
        <v/>
      </c>
      <c r="N222" s="15" t="str">
        <f>IFERROR(VLOOKUP($D$7,Tabelas!$B$17:$C$18,2,0)*L222,"")</f>
        <v/>
      </c>
      <c r="O222" s="15" t="str">
        <f t="shared" si="18"/>
        <v/>
      </c>
      <c r="P222" s="16" t="str">
        <f t="shared" si="19"/>
        <v/>
      </c>
      <c r="Q222" s="33"/>
      <c r="R222" s="53"/>
      <c r="S222" s="53"/>
    </row>
    <row r="223" spans="1:19" x14ac:dyDescent="0.45">
      <c r="A223" s="1"/>
      <c r="B223" s="2"/>
      <c r="C223" s="2"/>
      <c r="D223" s="2"/>
      <c r="E223" s="36"/>
      <c r="F223" s="3"/>
      <c r="G223" s="2"/>
      <c r="H223" s="4"/>
      <c r="I223" s="10"/>
      <c r="J223" s="14" t="str">
        <f>IF(LEN(A223)&gt;0,VLOOKUP((C223&amp;D223),Zonas!A:C,3,0),"")</f>
        <v/>
      </c>
      <c r="K223" s="15" t="str">
        <f t="shared" si="15"/>
        <v/>
      </c>
      <c r="L223" s="15" t="str">
        <f t="shared" si="16"/>
        <v/>
      </c>
      <c r="M223" s="15" t="str">
        <f t="shared" si="17"/>
        <v/>
      </c>
      <c r="N223" s="15" t="str">
        <f>IFERROR(VLOOKUP($D$7,Tabelas!$B$17:$C$18,2,0)*L223,"")</f>
        <v/>
      </c>
      <c r="O223" s="15" t="str">
        <f t="shared" si="18"/>
        <v/>
      </c>
      <c r="P223" s="16" t="str">
        <f t="shared" si="19"/>
        <v/>
      </c>
      <c r="Q223" s="33"/>
      <c r="R223" s="53"/>
      <c r="S223" s="53"/>
    </row>
    <row r="224" spans="1:19" x14ac:dyDescent="0.45">
      <c r="A224" s="1"/>
      <c r="B224" s="2"/>
      <c r="C224" s="2"/>
      <c r="D224" s="2"/>
      <c r="E224" s="36"/>
      <c r="F224" s="3"/>
      <c r="G224" s="2"/>
      <c r="H224" s="4"/>
      <c r="I224" s="10"/>
      <c r="J224" s="14" t="str">
        <f>IF(LEN(A224)&gt;0,VLOOKUP((C224&amp;D224),Zonas!A:C,3,0),"")</f>
        <v/>
      </c>
      <c r="K224" s="15" t="str">
        <f t="shared" si="15"/>
        <v/>
      </c>
      <c r="L224" s="15" t="str">
        <f t="shared" si="16"/>
        <v/>
      </c>
      <c r="M224" s="15" t="str">
        <f t="shared" si="17"/>
        <v/>
      </c>
      <c r="N224" s="15" t="str">
        <f>IFERROR(VLOOKUP($D$7,Tabelas!$B$17:$C$18,2,0)*L224,"")</f>
        <v/>
      </c>
      <c r="O224" s="15" t="str">
        <f t="shared" si="18"/>
        <v/>
      </c>
      <c r="P224" s="16" t="str">
        <f t="shared" si="19"/>
        <v/>
      </c>
      <c r="Q224" s="33"/>
      <c r="R224" s="53"/>
      <c r="S224" s="53"/>
    </row>
    <row r="225" spans="1:19" x14ac:dyDescent="0.45">
      <c r="A225" s="1"/>
      <c r="B225" s="2"/>
      <c r="C225" s="2"/>
      <c r="D225" s="2"/>
      <c r="E225" s="36"/>
      <c r="F225" s="3"/>
      <c r="G225" s="2"/>
      <c r="H225" s="4"/>
      <c r="I225" s="10"/>
      <c r="J225" s="14" t="str">
        <f>IF(LEN(A225)&gt;0,VLOOKUP((C225&amp;D225),Zonas!A:C,3,0),"")</f>
        <v/>
      </c>
      <c r="K225" s="15" t="str">
        <f t="shared" si="15"/>
        <v/>
      </c>
      <c r="L225" s="15" t="str">
        <f t="shared" si="16"/>
        <v/>
      </c>
      <c r="M225" s="15" t="str">
        <f t="shared" si="17"/>
        <v/>
      </c>
      <c r="N225" s="15" t="str">
        <f>IFERROR(VLOOKUP($D$7,Tabelas!$B$17:$C$18,2,0)*L225,"")</f>
        <v/>
      </c>
      <c r="O225" s="15" t="str">
        <f t="shared" si="18"/>
        <v/>
      </c>
      <c r="P225" s="16" t="str">
        <f t="shared" si="19"/>
        <v/>
      </c>
      <c r="Q225" s="33"/>
      <c r="R225" s="53"/>
      <c r="S225" s="53"/>
    </row>
    <row r="226" spans="1:19" x14ac:dyDescent="0.45">
      <c r="A226" s="1"/>
      <c r="B226" s="2"/>
      <c r="C226" s="2"/>
      <c r="D226" s="2"/>
      <c r="E226" s="36"/>
      <c r="F226" s="3"/>
      <c r="G226" s="2"/>
      <c r="H226" s="4"/>
      <c r="I226" s="10"/>
      <c r="J226" s="14" t="str">
        <f>IF(LEN(A226)&gt;0,VLOOKUP((C226&amp;D226),Zonas!A:C,3,0),"")</f>
        <v/>
      </c>
      <c r="K226" s="15" t="str">
        <f t="shared" si="15"/>
        <v/>
      </c>
      <c r="L226" s="15" t="str">
        <f t="shared" si="16"/>
        <v/>
      </c>
      <c r="M226" s="15" t="str">
        <f t="shared" si="17"/>
        <v/>
      </c>
      <c r="N226" s="15" t="str">
        <f>IFERROR(VLOOKUP($D$7,Tabelas!$B$17:$C$18,2,0)*L226,"")</f>
        <v/>
      </c>
      <c r="O226" s="15" t="str">
        <f t="shared" si="18"/>
        <v/>
      </c>
      <c r="P226" s="16" t="str">
        <f t="shared" si="19"/>
        <v/>
      </c>
      <c r="Q226" s="33"/>
      <c r="R226" s="53"/>
      <c r="S226" s="53"/>
    </row>
    <row r="227" spans="1:19" x14ac:dyDescent="0.45">
      <c r="A227" s="1"/>
      <c r="B227" s="2"/>
      <c r="C227" s="2"/>
      <c r="D227" s="2"/>
      <c r="E227" s="36"/>
      <c r="F227" s="3"/>
      <c r="G227" s="2"/>
      <c r="H227" s="4"/>
      <c r="I227" s="10"/>
      <c r="J227" s="14" t="str">
        <f>IF(LEN(A227)&gt;0,VLOOKUP((C227&amp;D227),Zonas!A:C,3,0),"")</f>
        <v/>
      </c>
      <c r="K227" s="15" t="str">
        <f t="shared" si="15"/>
        <v/>
      </c>
      <c r="L227" s="15" t="str">
        <f t="shared" si="16"/>
        <v/>
      </c>
      <c r="M227" s="15" t="str">
        <f t="shared" si="17"/>
        <v/>
      </c>
      <c r="N227" s="15" t="str">
        <f>IFERROR(VLOOKUP($D$7,Tabelas!$B$17:$C$18,2,0)*L227,"")</f>
        <v/>
      </c>
      <c r="O227" s="15" t="str">
        <f t="shared" si="18"/>
        <v/>
      </c>
      <c r="P227" s="16" t="str">
        <f t="shared" si="19"/>
        <v/>
      </c>
      <c r="Q227" s="33"/>
      <c r="R227" s="53"/>
      <c r="S227" s="53"/>
    </row>
    <row r="228" spans="1:19" x14ac:dyDescent="0.45">
      <c r="A228" s="1"/>
      <c r="B228" s="2"/>
      <c r="C228" s="2"/>
      <c r="D228" s="2"/>
      <c r="E228" s="36"/>
      <c r="F228" s="3"/>
      <c r="G228" s="2"/>
      <c r="H228" s="4"/>
      <c r="I228" s="10"/>
      <c r="J228" s="14" t="str">
        <f>IF(LEN(A228)&gt;0,VLOOKUP((C228&amp;D228),Zonas!A:C,3,0),"")</f>
        <v/>
      </c>
      <c r="K228" s="15" t="str">
        <f t="shared" si="15"/>
        <v/>
      </c>
      <c r="L228" s="15" t="str">
        <f t="shared" si="16"/>
        <v/>
      </c>
      <c r="M228" s="15" t="str">
        <f t="shared" si="17"/>
        <v/>
      </c>
      <c r="N228" s="15" t="str">
        <f>IFERROR(VLOOKUP($D$7,Tabelas!$B$17:$C$18,2,0)*L228,"")</f>
        <v/>
      </c>
      <c r="O228" s="15" t="str">
        <f t="shared" si="18"/>
        <v/>
      </c>
      <c r="P228" s="16" t="str">
        <f t="shared" si="19"/>
        <v/>
      </c>
      <c r="Q228" s="33"/>
      <c r="R228" s="53"/>
      <c r="S228" s="53"/>
    </row>
    <row r="229" spans="1:19" x14ac:dyDescent="0.45">
      <c r="A229" s="1"/>
      <c r="B229" s="2"/>
      <c r="C229" s="2"/>
      <c r="D229" s="2"/>
      <c r="E229" s="36"/>
      <c r="F229" s="3"/>
      <c r="G229" s="2"/>
      <c r="H229" s="4"/>
      <c r="I229" s="10"/>
      <c r="J229" s="14" t="str">
        <f>IF(LEN(A229)&gt;0,VLOOKUP((C229&amp;D229),Zonas!A:C,3,0),"")</f>
        <v/>
      </c>
      <c r="K229" s="15" t="str">
        <f t="shared" si="15"/>
        <v/>
      </c>
      <c r="L229" s="15" t="str">
        <f t="shared" si="16"/>
        <v/>
      </c>
      <c r="M229" s="15" t="str">
        <f t="shared" si="17"/>
        <v/>
      </c>
      <c r="N229" s="15" t="str">
        <f>IFERROR(VLOOKUP($D$7,Tabelas!$B$17:$C$18,2,0)*L229,"")</f>
        <v/>
      </c>
      <c r="O229" s="15" t="str">
        <f t="shared" si="18"/>
        <v/>
      </c>
      <c r="P229" s="16" t="str">
        <f t="shared" si="19"/>
        <v/>
      </c>
      <c r="Q229" s="33"/>
      <c r="R229" s="53"/>
      <c r="S229" s="53"/>
    </row>
    <row r="230" spans="1:19" x14ac:dyDescent="0.45">
      <c r="A230" s="1"/>
      <c r="B230" s="2"/>
      <c r="C230" s="2"/>
      <c r="D230" s="2"/>
      <c r="E230" s="36"/>
      <c r="F230" s="3"/>
      <c r="G230" s="2"/>
      <c r="H230" s="4"/>
      <c r="I230" s="10"/>
      <c r="J230" s="14" t="str">
        <f>IF(LEN(A230)&gt;0,VLOOKUP((C230&amp;D230),Zonas!A:C,3,0),"")</f>
        <v/>
      </c>
      <c r="K230" s="15" t="str">
        <f t="shared" si="15"/>
        <v/>
      </c>
      <c r="L230" s="15" t="str">
        <f t="shared" si="16"/>
        <v/>
      </c>
      <c r="M230" s="15" t="str">
        <f t="shared" si="17"/>
        <v/>
      </c>
      <c r="N230" s="15" t="str">
        <f>IFERROR(VLOOKUP($D$7,Tabelas!$B$17:$C$18,2,0)*L230,"")</f>
        <v/>
      </c>
      <c r="O230" s="15" t="str">
        <f t="shared" si="18"/>
        <v/>
      </c>
      <c r="P230" s="16" t="str">
        <f t="shared" si="19"/>
        <v/>
      </c>
      <c r="Q230" s="33"/>
      <c r="R230" s="53"/>
      <c r="S230" s="53"/>
    </row>
    <row r="231" spans="1:19" x14ac:dyDescent="0.45">
      <c r="A231" s="1"/>
      <c r="B231" s="2"/>
      <c r="C231" s="2"/>
      <c r="D231" s="2"/>
      <c r="E231" s="36"/>
      <c r="F231" s="3"/>
      <c r="G231" s="2"/>
      <c r="H231" s="4"/>
      <c r="I231" s="10"/>
      <c r="J231" s="14" t="str">
        <f>IF(LEN(A231)&gt;0,VLOOKUP((C231&amp;D231),Zonas!A:C,3,0),"")</f>
        <v/>
      </c>
      <c r="K231" s="15" t="str">
        <f t="shared" si="15"/>
        <v/>
      </c>
      <c r="L231" s="15" t="str">
        <f t="shared" si="16"/>
        <v/>
      </c>
      <c r="M231" s="15" t="str">
        <f t="shared" si="17"/>
        <v/>
      </c>
      <c r="N231" s="15" t="str">
        <f>IFERROR(VLOOKUP($D$7,Tabelas!$B$17:$C$18,2,0)*L231,"")</f>
        <v/>
      </c>
      <c r="O231" s="15" t="str">
        <f t="shared" si="18"/>
        <v/>
      </c>
      <c r="P231" s="16" t="str">
        <f t="shared" si="19"/>
        <v/>
      </c>
      <c r="Q231" s="33"/>
      <c r="R231" s="53"/>
      <c r="S231" s="53"/>
    </row>
    <row r="232" spans="1:19" x14ac:dyDescent="0.45">
      <c r="A232" s="1"/>
      <c r="B232" s="2"/>
      <c r="C232" s="2"/>
      <c r="D232" s="2"/>
      <c r="E232" s="36"/>
      <c r="F232" s="3"/>
      <c r="G232" s="2"/>
      <c r="H232" s="4"/>
      <c r="I232" s="10"/>
      <c r="J232" s="14" t="str">
        <f>IF(LEN(A232)&gt;0,VLOOKUP((C232&amp;D232),Zonas!A:C,3,0),"")</f>
        <v/>
      </c>
      <c r="K232" s="15" t="str">
        <f t="shared" si="15"/>
        <v/>
      </c>
      <c r="L232" s="15" t="str">
        <f t="shared" si="16"/>
        <v/>
      </c>
      <c r="M232" s="15" t="str">
        <f t="shared" si="17"/>
        <v/>
      </c>
      <c r="N232" s="15" t="str">
        <f>IFERROR(VLOOKUP($D$7,Tabelas!$B$17:$C$18,2,0)*L232,"")</f>
        <v/>
      </c>
      <c r="O232" s="15" t="str">
        <f t="shared" si="18"/>
        <v/>
      </c>
      <c r="P232" s="16" t="str">
        <f t="shared" si="19"/>
        <v/>
      </c>
      <c r="Q232" s="33"/>
      <c r="R232" s="53"/>
      <c r="S232" s="53"/>
    </row>
    <row r="233" spans="1:19" x14ac:dyDescent="0.45">
      <c r="A233" s="1"/>
      <c r="B233" s="2"/>
      <c r="C233" s="2"/>
      <c r="D233" s="2"/>
      <c r="E233" s="36"/>
      <c r="F233" s="3"/>
      <c r="G233" s="2"/>
      <c r="H233" s="4"/>
      <c r="I233" s="10"/>
      <c r="J233" s="14" t="str">
        <f>IF(LEN(A233)&gt;0,VLOOKUP((C233&amp;D233),Zonas!A:C,3,0),"")</f>
        <v/>
      </c>
      <c r="K233" s="15" t="str">
        <f t="shared" si="15"/>
        <v/>
      </c>
      <c r="L233" s="15" t="str">
        <f t="shared" si="16"/>
        <v/>
      </c>
      <c r="M233" s="15" t="str">
        <f t="shared" si="17"/>
        <v/>
      </c>
      <c r="N233" s="15" t="str">
        <f>IFERROR(VLOOKUP($D$7,Tabelas!$B$17:$C$18,2,0)*L233,"")</f>
        <v/>
      </c>
      <c r="O233" s="15" t="str">
        <f t="shared" si="18"/>
        <v/>
      </c>
      <c r="P233" s="16" t="str">
        <f t="shared" si="19"/>
        <v/>
      </c>
      <c r="Q233" s="33"/>
      <c r="R233" s="53"/>
      <c r="S233" s="53"/>
    </row>
    <row r="234" spans="1:19" x14ac:dyDescent="0.45">
      <c r="A234" s="1"/>
      <c r="B234" s="2"/>
      <c r="C234" s="2"/>
      <c r="D234" s="2"/>
      <c r="E234" s="36"/>
      <c r="F234" s="3"/>
      <c r="G234" s="2"/>
      <c r="H234" s="4"/>
      <c r="I234" s="10"/>
      <c r="J234" s="14" t="str">
        <f>IF(LEN(A234)&gt;0,VLOOKUP((C234&amp;D234),Zonas!A:C,3,0),"")</f>
        <v/>
      </c>
      <c r="K234" s="15" t="str">
        <f t="shared" si="15"/>
        <v/>
      </c>
      <c r="L234" s="15" t="str">
        <f t="shared" si="16"/>
        <v/>
      </c>
      <c r="M234" s="15" t="str">
        <f t="shared" si="17"/>
        <v/>
      </c>
      <c r="N234" s="15" t="str">
        <f>IFERROR(VLOOKUP($D$7,Tabelas!$B$17:$C$18,2,0)*L234,"")</f>
        <v/>
      </c>
      <c r="O234" s="15" t="str">
        <f t="shared" si="18"/>
        <v/>
      </c>
      <c r="P234" s="16" t="str">
        <f t="shared" si="19"/>
        <v/>
      </c>
      <c r="Q234" s="33"/>
      <c r="R234" s="53"/>
      <c r="S234" s="53"/>
    </row>
    <row r="235" spans="1:19" x14ac:dyDescent="0.45">
      <c r="A235" s="1"/>
      <c r="B235" s="2"/>
      <c r="C235" s="2"/>
      <c r="D235" s="2"/>
      <c r="E235" s="36"/>
      <c r="F235" s="3"/>
      <c r="G235" s="2"/>
      <c r="H235" s="4"/>
      <c r="I235" s="10"/>
      <c r="J235" s="14" t="str">
        <f>IF(LEN(A235)&gt;0,VLOOKUP((C235&amp;D235),Zonas!A:C,3,0),"")</f>
        <v/>
      </c>
      <c r="K235" s="15" t="str">
        <f t="shared" si="15"/>
        <v/>
      </c>
      <c r="L235" s="15" t="str">
        <f t="shared" si="16"/>
        <v/>
      </c>
      <c r="M235" s="15" t="str">
        <f t="shared" si="17"/>
        <v/>
      </c>
      <c r="N235" s="15" t="str">
        <f>IFERROR(VLOOKUP($D$7,Tabelas!$B$17:$C$18,2,0)*L235,"")</f>
        <v/>
      </c>
      <c r="O235" s="15" t="str">
        <f t="shared" si="18"/>
        <v/>
      </c>
      <c r="P235" s="16" t="str">
        <f t="shared" si="19"/>
        <v/>
      </c>
      <c r="Q235" s="33"/>
      <c r="R235" s="53"/>
      <c r="S235" s="53"/>
    </row>
    <row r="236" spans="1:19" x14ac:dyDescent="0.45">
      <c r="A236" s="1"/>
      <c r="B236" s="2"/>
      <c r="C236" s="2"/>
      <c r="D236" s="2"/>
      <c r="E236" s="36"/>
      <c r="F236" s="3"/>
      <c r="G236" s="2"/>
      <c r="H236" s="4"/>
      <c r="I236" s="10"/>
      <c r="J236" s="14" t="str">
        <f>IF(LEN(A236)&gt;0,VLOOKUP((C236&amp;D236),Zonas!A:C,3,0),"")</f>
        <v/>
      </c>
      <c r="K236" s="15" t="str">
        <f t="shared" si="15"/>
        <v/>
      </c>
      <c r="L236" s="15" t="str">
        <f t="shared" si="16"/>
        <v/>
      </c>
      <c r="M236" s="15" t="str">
        <f t="shared" si="17"/>
        <v/>
      </c>
      <c r="N236" s="15" t="str">
        <f>IFERROR(VLOOKUP($D$7,Tabelas!$B$17:$C$18,2,0)*L236,"")</f>
        <v/>
      </c>
      <c r="O236" s="15" t="str">
        <f t="shared" si="18"/>
        <v/>
      </c>
      <c r="P236" s="16" t="str">
        <f t="shared" si="19"/>
        <v/>
      </c>
      <c r="Q236" s="33"/>
      <c r="R236" s="53"/>
      <c r="S236" s="53"/>
    </row>
    <row r="237" spans="1:19" x14ac:dyDescent="0.45">
      <c r="A237" s="1"/>
      <c r="B237" s="2"/>
      <c r="C237" s="2"/>
      <c r="D237" s="2"/>
      <c r="E237" s="36"/>
      <c r="F237" s="3"/>
      <c r="G237" s="2"/>
      <c r="H237" s="4"/>
      <c r="I237" s="10"/>
      <c r="J237" s="14" t="str">
        <f>IF(LEN(A237)&gt;0,VLOOKUP((C237&amp;D237),Zonas!A:C,3,0),"")</f>
        <v/>
      </c>
      <c r="K237" s="15" t="str">
        <f t="shared" si="15"/>
        <v/>
      </c>
      <c r="L237" s="15" t="str">
        <f t="shared" si="16"/>
        <v/>
      </c>
      <c r="M237" s="15" t="str">
        <f t="shared" si="17"/>
        <v/>
      </c>
      <c r="N237" s="15" t="str">
        <f>IFERROR(VLOOKUP($D$7,Tabelas!$B$17:$C$18,2,0)*L237,"")</f>
        <v/>
      </c>
      <c r="O237" s="15" t="str">
        <f t="shared" si="18"/>
        <v/>
      </c>
      <c r="P237" s="16" t="str">
        <f t="shared" si="19"/>
        <v/>
      </c>
      <c r="Q237" s="33"/>
      <c r="R237" s="53"/>
      <c r="S237" s="53"/>
    </row>
    <row r="238" spans="1:19" x14ac:dyDescent="0.45">
      <c r="A238" s="1"/>
      <c r="B238" s="2"/>
      <c r="C238" s="2"/>
      <c r="D238" s="2"/>
      <c r="E238" s="36"/>
      <c r="F238" s="3"/>
      <c r="G238" s="2"/>
      <c r="H238" s="4"/>
      <c r="I238" s="10"/>
      <c r="J238" s="14" t="str">
        <f>IF(LEN(A238)&gt;0,VLOOKUP((C238&amp;D238),Zonas!A:C,3,0),"")</f>
        <v/>
      </c>
      <c r="K238" s="15" t="str">
        <f t="shared" si="15"/>
        <v/>
      </c>
      <c r="L238" s="15" t="str">
        <f t="shared" si="16"/>
        <v/>
      </c>
      <c r="M238" s="15" t="str">
        <f t="shared" si="17"/>
        <v/>
      </c>
      <c r="N238" s="15" t="str">
        <f>IFERROR(VLOOKUP($D$7,Tabelas!$B$17:$C$18,2,0)*L238,"")</f>
        <v/>
      </c>
      <c r="O238" s="15" t="str">
        <f t="shared" si="18"/>
        <v/>
      </c>
      <c r="P238" s="16" t="str">
        <f t="shared" si="19"/>
        <v/>
      </c>
      <c r="Q238" s="33"/>
      <c r="R238" s="53"/>
      <c r="S238" s="53"/>
    </row>
    <row r="239" spans="1:19" x14ac:dyDescent="0.45">
      <c r="A239" s="1"/>
      <c r="B239" s="2"/>
      <c r="C239" s="2"/>
      <c r="D239" s="2"/>
      <c r="E239" s="36"/>
      <c r="F239" s="3"/>
      <c r="G239" s="2"/>
      <c r="H239" s="4"/>
      <c r="I239" s="10"/>
      <c r="J239" s="14" t="str">
        <f>IF(LEN(A239)&gt;0,VLOOKUP((C239&amp;D239),Zonas!A:C,3,0),"")</f>
        <v/>
      </c>
      <c r="K239" s="15" t="str">
        <f t="shared" si="15"/>
        <v/>
      </c>
      <c r="L239" s="15" t="str">
        <f t="shared" si="16"/>
        <v/>
      </c>
      <c r="M239" s="15" t="str">
        <f t="shared" si="17"/>
        <v/>
      </c>
      <c r="N239" s="15" t="str">
        <f>IFERROR(VLOOKUP($D$7,Tabelas!$B$17:$C$18,2,0)*L239,"")</f>
        <v/>
      </c>
      <c r="O239" s="15" t="str">
        <f t="shared" si="18"/>
        <v/>
      </c>
      <c r="P239" s="16" t="str">
        <f t="shared" si="19"/>
        <v/>
      </c>
      <c r="Q239" s="33"/>
      <c r="R239" s="53"/>
      <c r="S239" s="53"/>
    </row>
    <row r="240" spans="1:19" x14ac:dyDescent="0.45">
      <c r="A240" s="1"/>
      <c r="B240" s="2"/>
      <c r="C240" s="2"/>
      <c r="D240" s="2"/>
      <c r="E240" s="36"/>
      <c r="F240" s="3"/>
      <c r="G240" s="2"/>
      <c r="H240" s="4"/>
      <c r="I240" s="10"/>
      <c r="J240" s="14" t="str">
        <f>IF(LEN(A240)&gt;0,VLOOKUP((C240&amp;D240),Zonas!A:C,3,0),"")</f>
        <v/>
      </c>
      <c r="K240" s="15" t="str">
        <f t="shared" si="15"/>
        <v/>
      </c>
      <c r="L240" s="15" t="str">
        <f t="shared" si="16"/>
        <v/>
      </c>
      <c r="M240" s="15" t="str">
        <f t="shared" si="17"/>
        <v/>
      </c>
      <c r="N240" s="15" t="str">
        <f>IFERROR(VLOOKUP($D$7,Tabelas!$B$17:$C$18,2,0)*L240,"")</f>
        <v/>
      </c>
      <c r="O240" s="15" t="str">
        <f t="shared" si="18"/>
        <v/>
      </c>
      <c r="P240" s="16" t="str">
        <f t="shared" si="19"/>
        <v/>
      </c>
      <c r="Q240" s="33"/>
      <c r="R240" s="53"/>
      <c r="S240" s="53"/>
    </row>
    <row r="241" spans="1:19" x14ac:dyDescent="0.45">
      <c r="A241" s="1"/>
      <c r="B241" s="2"/>
      <c r="C241" s="2"/>
      <c r="D241" s="2"/>
      <c r="E241" s="36"/>
      <c r="F241" s="3"/>
      <c r="G241" s="2"/>
      <c r="H241" s="4"/>
      <c r="I241" s="10"/>
      <c r="J241" s="14" t="str">
        <f>IF(LEN(A241)&gt;0,VLOOKUP((C241&amp;D241),Zonas!A:C,3,0),"")</f>
        <v/>
      </c>
      <c r="K241" s="15" t="str">
        <f t="shared" si="15"/>
        <v/>
      </c>
      <c r="L241" s="15" t="str">
        <f t="shared" si="16"/>
        <v/>
      </c>
      <c r="M241" s="15" t="str">
        <f t="shared" si="17"/>
        <v/>
      </c>
      <c r="N241" s="15" t="str">
        <f>IFERROR(VLOOKUP($D$7,Tabelas!$B$17:$C$18,2,0)*L241,"")</f>
        <v/>
      </c>
      <c r="O241" s="15" t="str">
        <f t="shared" si="18"/>
        <v/>
      </c>
      <c r="P241" s="16" t="str">
        <f t="shared" si="19"/>
        <v/>
      </c>
      <c r="Q241" s="33"/>
      <c r="R241" s="53"/>
      <c r="S241" s="53"/>
    </row>
    <row r="242" spans="1:19" x14ac:dyDescent="0.45">
      <c r="A242" s="1"/>
      <c r="B242" s="2"/>
      <c r="C242" s="2"/>
      <c r="D242" s="2"/>
      <c r="E242" s="36"/>
      <c r="F242" s="3"/>
      <c r="G242" s="2"/>
      <c r="H242" s="4"/>
      <c r="I242" s="10"/>
      <c r="J242" s="14" t="str">
        <f>IF(LEN(A242)&gt;0,VLOOKUP((C242&amp;D242),Zonas!A:C,3,0),"")</f>
        <v/>
      </c>
      <c r="K242" s="15" t="str">
        <f t="shared" si="15"/>
        <v/>
      </c>
      <c r="L242" s="15" t="str">
        <f t="shared" si="16"/>
        <v/>
      </c>
      <c r="M242" s="15" t="str">
        <f t="shared" si="17"/>
        <v/>
      </c>
      <c r="N242" s="15" t="str">
        <f>IFERROR(VLOOKUP($D$7,Tabelas!$B$17:$C$18,2,0)*L242,"")</f>
        <v/>
      </c>
      <c r="O242" s="15" t="str">
        <f t="shared" si="18"/>
        <v/>
      </c>
      <c r="P242" s="16" t="str">
        <f t="shared" si="19"/>
        <v/>
      </c>
      <c r="Q242" s="33"/>
      <c r="R242" s="53"/>
      <c r="S242" s="53"/>
    </row>
    <row r="243" spans="1:19" x14ac:dyDescent="0.45">
      <c r="A243" s="1"/>
      <c r="B243" s="2"/>
      <c r="C243" s="2"/>
      <c r="D243" s="2"/>
      <c r="E243" s="36"/>
      <c r="F243" s="3"/>
      <c r="G243" s="2"/>
      <c r="H243" s="4"/>
      <c r="I243" s="10"/>
      <c r="J243" s="14" t="str">
        <f>IF(LEN(A243)&gt;0,VLOOKUP((C243&amp;D243),Zonas!A:C,3,0),"")</f>
        <v/>
      </c>
      <c r="K243" s="15" t="str">
        <f t="shared" si="15"/>
        <v/>
      </c>
      <c r="L243" s="15" t="str">
        <f t="shared" si="16"/>
        <v/>
      </c>
      <c r="M243" s="15" t="str">
        <f t="shared" si="17"/>
        <v/>
      </c>
      <c r="N243" s="15" t="str">
        <f>IFERROR(VLOOKUP($D$7,Tabelas!$B$17:$C$18,2,0)*L243,"")</f>
        <v/>
      </c>
      <c r="O243" s="15" t="str">
        <f t="shared" si="18"/>
        <v/>
      </c>
      <c r="P243" s="16" t="str">
        <f t="shared" si="19"/>
        <v/>
      </c>
      <c r="Q243" s="33"/>
      <c r="R243" s="53"/>
      <c r="S243" s="53"/>
    </row>
    <row r="244" spans="1:19" x14ac:dyDescent="0.45">
      <c r="A244" s="1"/>
      <c r="B244" s="2"/>
      <c r="C244" s="2"/>
      <c r="D244" s="2"/>
      <c r="E244" s="36"/>
      <c r="F244" s="3"/>
      <c r="G244" s="2"/>
      <c r="H244" s="4"/>
      <c r="I244" s="10"/>
      <c r="J244" s="14" t="str">
        <f>IF(LEN(A244)&gt;0,VLOOKUP((C244&amp;D244),Zonas!A:C,3,0),"")</f>
        <v/>
      </c>
      <c r="K244" s="15" t="str">
        <f t="shared" si="15"/>
        <v/>
      </c>
      <c r="L244" s="15" t="str">
        <f t="shared" si="16"/>
        <v/>
      </c>
      <c r="M244" s="15" t="str">
        <f t="shared" si="17"/>
        <v/>
      </c>
      <c r="N244" s="15" t="str">
        <f>IFERROR(VLOOKUP($D$7,Tabelas!$B$17:$C$18,2,0)*L244,"")</f>
        <v/>
      </c>
      <c r="O244" s="15" t="str">
        <f t="shared" si="18"/>
        <v/>
      </c>
      <c r="P244" s="16" t="str">
        <f t="shared" si="19"/>
        <v/>
      </c>
      <c r="Q244" s="33"/>
      <c r="R244" s="53"/>
      <c r="S244" s="53"/>
    </row>
    <row r="245" spans="1:19" x14ac:dyDescent="0.45">
      <c r="A245" s="1"/>
      <c r="B245" s="2"/>
      <c r="C245" s="2"/>
      <c r="D245" s="2"/>
      <c r="E245" s="36"/>
      <c r="F245" s="3"/>
      <c r="G245" s="2"/>
      <c r="H245" s="4"/>
      <c r="I245" s="10"/>
      <c r="J245" s="14" t="str">
        <f>IF(LEN(A245)&gt;0,VLOOKUP((C245&amp;D245),Zonas!A:C,3,0),"")</f>
        <v/>
      </c>
      <c r="K245" s="15" t="str">
        <f t="shared" si="15"/>
        <v/>
      </c>
      <c r="L245" s="15" t="str">
        <f t="shared" si="16"/>
        <v/>
      </c>
      <c r="M245" s="15" t="str">
        <f t="shared" si="17"/>
        <v/>
      </c>
      <c r="N245" s="15" t="str">
        <f>IFERROR(VLOOKUP($D$7,Tabelas!$B$17:$C$18,2,0)*L245,"")</f>
        <v/>
      </c>
      <c r="O245" s="15" t="str">
        <f t="shared" si="18"/>
        <v/>
      </c>
      <c r="P245" s="16" t="str">
        <f t="shared" si="19"/>
        <v/>
      </c>
      <c r="Q245" s="33"/>
      <c r="R245" s="53"/>
      <c r="S245" s="53"/>
    </row>
    <row r="246" spans="1:19" x14ac:dyDescent="0.45">
      <c r="A246" s="1"/>
      <c r="B246" s="2"/>
      <c r="C246" s="2"/>
      <c r="D246" s="2"/>
      <c r="E246" s="36"/>
      <c r="F246" s="3"/>
      <c r="G246" s="2"/>
      <c r="H246" s="4"/>
      <c r="I246" s="10"/>
      <c r="J246" s="14" t="str">
        <f>IF(LEN(A246)&gt;0,VLOOKUP((C246&amp;D246),Zonas!A:C,3,0),"")</f>
        <v/>
      </c>
      <c r="K246" s="15" t="str">
        <f t="shared" si="15"/>
        <v/>
      </c>
      <c r="L246" s="15" t="str">
        <f t="shared" si="16"/>
        <v/>
      </c>
      <c r="M246" s="15" t="str">
        <f t="shared" si="17"/>
        <v/>
      </c>
      <c r="N246" s="15" t="str">
        <f>IFERROR(VLOOKUP($D$7,Tabelas!$B$17:$C$18,2,0)*L246,"")</f>
        <v/>
      </c>
      <c r="O246" s="15" t="str">
        <f t="shared" si="18"/>
        <v/>
      </c>
      <c r="P246" s="16" t="str">
        <f t="shared" si="19"/>
        <v/>
      </c>
      <c r="Q246" s="33"/>
      <c r="R246" s="53"/>
      <c r="S246" s="53"/>
    </row>
    <row r="247" spans="1:19" x14ac:dyDescent="0.45">
      <c r="A247" s="1"/>
      <c r="B247" s="2"/>
      <c r="C247" s="2"/>
      <c r="D247" s="2"/>
      <c r="E247" s="36"/>
      <c r="F247" s="3"/>
      <c r="G247" s="2"/>
      <c r="H247" s="4"/>
      <c r="I247" s="10"/>
      <c r="J247" s="14" t="str">
        <f>IF(LEN(A247)&gt;0,VLOOKUP((C247&amp;D247),Zonas!A:C,3,0),"")</f>
        <v/>
      </c>
      <c r="K247" s="15" t="str">
        <f t="shared" si="15"/>
        <v/>
      </c>
      <c r="L247" s="15" t="str">
        <f t="shared" si="16"/>
        <v/>
      </c>
      <c r="M247" s="15" t="str">
        <f t="shared" si="17"/>
        <v/>
      </c>
      <c r="N247" s="15" t="str">
        <f>IFERROR(VLOOKUP($D$7,Tabelas!$B$17:$C$18,2,0)*L247,"")</f>
        <v/>
      </c>
      <c r="O247" s="15" t="str">
        <f t="shared" si="18"/>
        <v/>
      </c>
      <c r="P247" s="16" t="str">
        <f t="shared" si="19"/>
        <v/>
      </c>
      <c r="Q247" s="33"/>
      <c r="R247" s="53"/>
      <c r="S247" s="53"/>
    </row>
    <row r="248" spans="1:19" x14ac:dyDescent="0.45">
      <c r="A248" s="1"/>
      <c r="B248" s="2"/>
      <c r="C248" s="2"/>
      <c r="D248" s="2"/>
      <c r="E248" s="36"/>
      <c r="F248" s="3"/>
      <c r="G248" s="2"/>
      <c r="H248" s="4"/>
      <c r="I248" s="10"/>
      <c r="J248" s="14" t="str">
        <f>IF(LEN(A248)&gt;0,VLOOKUP((C248&amp;D248),Zonas!A:C,3,0),"")</f>
        <v/>
      </c>
      <c r="K248" s="15" t="str">
        <f t="shared" si="15"/>
        <v/>
      </c>
      <c r="L248" s="15" t="str">
        <f t="shared" si="16"/>
        <v/>
      </c>
      <c r="M248" s="15" t="str">
        <f t="shared" si="17"/>
        <v/>
      </c>
      <c r="N248" s="15" t="str">
        <f>IFERROR(VLOOKUP($D$7,Tabelas!$B$17:$C$18,2,0)*L248,"")</f>
        <v/>
      </c>
      <c r="O248" s="15" t="str">
        <f t="shared" si="18"/>
        <v/>
      </c>
      <c r="P248" s="16" t="str">
        <f t="shared" si="19"/>
        <v/>
      </c>
      <c r="Q248" s="33"/>
      <c r="R248" s="53"/>
      <c r="S248" s="53"/>
    </row>
    <row r="249" spans="1:19" x14ac:dyDescent="0.45">
      <c r="A249" s="1"/>
      <c r="B249" s="2"/>
      <c r="C249" s="2"/>
      <c r="D249" s="2"/>
      <c r="E249" s="36"/>
      <c r="F249" s="3"/>
      <c r="G249" s="2"/>
      <c r="H249" s="4"/>
      <c r="I249" s="10"/>
      <c r="J249" s="14" t="str">
        <f>IF(LEN(A249)&gt;0,VLOOKUP((C249&amp;D249),Zonas!A:C,3,0),"")</f>
        <v/>
      </c>
      <c r="K249" s="15" t="str">
        <f t="shared" si="15"/>
        <v/>
      </c>
      <c r="L249" s="15" t="str">
        <f t="shared" si="16"/>
        <v/>
      </c>
      <c r="M249" s="15" t="str">
        <f t="shared" si="17"/>
        <v/>
      </c>
      <c r="N249" s="15" t="str">
        <f>IFERROR(VLOOKUP($D$7,Tabelas!$B$17:$C$18,2,0)*L249,"")</f>
        <v/>
      </c>
      <c r="O249" s="15" t="str">
        <f t="shared" si="18"/>
        <v/>
      </c>
      <c r="P249" s="16" t="str">
        <f t="shared" si="19"/>
        <v/>
      </c>
      <c r="Q249" s="33"/>
      <c r="R249" s="53"/>
      <c r="S249" s="53"/>
    </row>
    <row r="250" spans="1:19" x14ac:dyDescent="0.45">
      <c r="A250" s="1"/>
      <c r="B250" s="2"/>
      <c r="C250" s="2"/>
      <c r="D250" s="2"/>
      <c r="E250" s="36"/>
      <c r="F250" s="3"/>
      <c r="G250" s="2"/>
      <c r="H250" s="4"/>
      <c r="I250" s="10"/>
      <c r="J250" s="14" t="str">
        <f>IF(LEN(A250)&gt;0,VLOOKUP((C250&amp;D250),Zonas!A:C,3,0),"")</f>
        <v/>
      </c>
      <c r="K250" s="15" t="str">
        <f t="shared" si="15"/>
        <v/>
      </c>
      <c r="L250" s="15" t="str">
        <f t="shared" si="16"/>
        <v/>
      </c>
      <c r="M250" s="15" t="str">
        <f t="shared" si="17"/>
        <v/>
      </c>
      <c r="N250" s="15" t="str">
        <f>IFERROR(VLOOKUP($D$7,Tabelas!$B$17:$C$18,2,0)*L250,"")</f>
        <v/>
      </c>
      <c r="O250" s="15" t="str">
        <f t="shared" si="18"/>
        <v/>
      </c>
      <c r="P250" s="16" t="str">
        <f t="shared" si="19"/>
        <v/>
      </c>
      <c r="Q250" s="33"/>
      <c r="R250" s="53"/>
      <c r="S250" s="53"/>
    </row>
    <row r="251" spans="1:19" x14ac:dyDescent="0.45">
      <c r="A251" s="1"/>
      <c r="B251" s="2"/>
      <c r="C251" s="2"/>
      <c r="D251" s="2"/>
      <c r="E251" s="36"/>
      <c r="F251" s="3"/>
      <c r="G251" s="2"/>
      <c r="H251" s="4"/>
      <c r="I251" s="10"/>
      <c r="J251" s="14" t="str">
        <f>IF(LEN(A251)&gt;0,VLOOKUP((C251&amp;D251),Zonas!A:C,3,0),"")</f>
        <v/>
      </c>
      <c r="K251" s="15" t="str">
        <f t="shared" si="15"/>
        <v/>
      </c>
      <c r="L251" s="15" t="str">
        <f t="shared" si="16"/>
        <v/>
      </c>
      <c r="M251" s="15" t="str">
        <f t="shared" si="17"/>
        <v/>
      </c>
      <c r="N251" s="15" t="str">
        <f>IFERROR(VLOOKUP($D$7,Tabelas!$B$17:$C$18,2,0)*L251,"")</f>
        <v/>
      </c>
      <c r="O251" s="15" t="str">
        <f t="shared" si="18"/>
        <v/>
      </c>
      <c r="P251" s="16" t="str">
        <f t="shared" si="19"/>
        <v/>
      </c>
      <c r="Q251" s="33"/>
      <c r="R251" s="53"/>
      <c r="S251" s="53"/>
    </row>
    <row r="252" spans="1:19" x14ac:dyDescent="0.45">
      <c r="A252" s="1"/>
      <c r="B252" s="2"/>
      <c r="C252" s="2"/>
      <c r="D252" s="2"/>
      <c r="E252" s="36"/>
      <c r="F252" s="3"/>
      <c r="G252" s="2"/>
      <c r="H252" s="4"/>
      <c r="I252" s="10"/>
      <c r="J252" s="14" t="str">
        <f>IF(LEN(A252)&gt;0,VLOOKUP((C252&amp;D252),Zonas!A:C,3,0),"")</f>
        <v/>
      </c>
      <c r="K252" s="15" t="str">
        <f t="shared" si="15"/>
        <v/>
      </c>
      <c r="L252" s="15" t="str">
        <f t="shared" si="16"/>
        <v/>
      </c>
      <c r="M252" s="15" t="str">
        <f t="shared" si="17"/>
        <v/>
      </c>
      <c r="N252" s="15" t="str">
        <f>IFERROR(VLOOKUP($D$7,Tabelas!$B$17:$C$18,2,0)*L252,"")</f>
        <v/>
      </c>
      <c r="O252" s="15" t="str">
        <f t="shared" si="18"/>
        <v/>
      </c>
      <c r="P252" s="16" t="str">
        <f t="shared" si="19"/>
        <v/>
      </c>
      <c r="Q252" s="33"/>
      <c r="R252" s="53"/>
      <c r="S252" s="53"/>
    </row>
    <row r="253" spans="1:19" x14ac:dyDescent="0.45">
      <c r="A253" s="1"/>
      <c r="B253" s="2"/>
      <c r="C253" s="2"/>
      <c r="D253" s="2"/>
      <c r="E253" s="36"/>
      <c r="F253" s="3"/>
      <c r="G253" s="2"/>
      <c r="H253" s="4"/>
      <c r="I253" s="10"/>
      <c r="J253" s="14" t="str">
        <f>IF(LEN(A253)&gt;0,VLOOKUP((C253&amp;D253),Zonas!A:C,3,0),"")</f>
        <v/>
      </c>
      <c r="K253" s="15" t="str">
        <f t="shared" si="15"/>
        <v/>
      </c>
      <c r="L253" s="15" t="str">
        <f t="shared" si="16"/>
        <v/>
      </c>
      <c r="M253" s="15" t="str">
        <f t="shared" si="17"/>
        <v/>
      </c>
      <c r="N253" s="15" t="str">
        <f>IFERROR(VLOOKUP($D$7,Tabelas!$B$17:$C$18,2,0)*L253,"")</f>
        <v/>
      </c>
      <c r="O253" s="15" t="str">
        <f t="shared" si="18"/>
        <v/>
      </c>
      <c r="P253" s="16" t="str">
        <f t="shared" si="19"/>
        <v/>
      </c>
      <c r="Q253" s="33"/>
      <c r="R253" s="53"/>
      <c r="S253" s="53"/>
    </row>
    <row r="254" spans="1:19" x14ac:dyDescent="0.45">
      <c r="A254" s="1"/>
      <c r="B254" s="2"/>
      <c r="C254" s="2"/>
      <c r="D254" s="2"/>
      <c r="E254" s="36"/>
      <c r="F254" s="3"/>
      <c r="G254" s="2"/>
      <c r="H254" s="4"/>
      <c r="I254" s="10"/>
      <c r="J254" s="14" t="str">
        <f>IF(LEN(A254)&gt;0,VLOOKUP((C254&amp;D254),Zonas!A:C,3,0),"")</f>
        <v/>
      </c>
      <c r="K254" s="15" t="str">
        <f t="shared" si="15"/>
        <v/>
      </c>
      <c r="L254" s="15" t="str">
        <f t="shared" si="16"/>
        <v/>
      </c>
      <c r="M254" s="15" t="str">
        <f t="shared" si="17"/>
        <v/>
      </c>
      <c r="N254" s="15" t="str">
        <f>IFERROR(VLOOKUP($D$7,Tabelas!$B$17:$C$18,2,0)*L254,"")</f>
        <v/>
      </c>
      <c r="O254" s="15" t="str">
        <f t="shared" si="18"/>
        <v/>
      </c>
      <c r="P254" s="16" t="str">
        <f t="shared" si="19"/>
        <v/>
      </c>
      <c r="Q254" s="33"/>
      <c r="R254" s="53"/>
      <c r="S254" s="53"/>
    </row>
    <row r="255" spans="1:19" x14ac:dyDescent="0.45">
      <c r="A255" s="1"/>
      <c r="B255" s="2"/>
      <c r="C255" s="2"/>
      <c r="D255" s="2"/>
      <c r="E255" s="36"/>
      <c r="F255" s="3"/>
      <c r="G255" s="2"/>
      <c r="H255" s="4"/>
      <c r="I255" s="10"/>
      <c r="J255" s="14" t="str">
        <f>IF(LEN(A255)&gt;0,VLOOKUP((C255&amp;D255),Zonas!A:C,3,0),"")</f>
        <v/>
      </c>
      <c r="K255" s="15" t="str">
        <f t="shared" si="15"/>
        <v/>
      </c>
      <c r="L255" s="15" t="str">
        <f t="shared" si="16"/>
        <v/>
      </c>
      <c r="M255" s="15" t="str">
        <f t="shared" si="17"/>
        <v/>
      </c>
      <c r="N255" s="15" t="str">
        <f>IFERROR(VLOOKUP($D$7,Tabelas!$B$17:$C$18,2,0)*L255,"")</f>
        <v/>
      </c>
      <c r="O255" s="15" t="str">
        <f t="shared" si="18"/>
        <v/>
      </c>
      <c r="P255" s="16" t="str">
        <f t="shared" si="19"/>
        <v/>
      </c>
      <c r="Q255" s="33"/>
      <c r="R255" s="53"/>
      <c r="S255" s="53"/>
    </row>
    <row r="256" spans="1:19" x14ac:dyDescent="0.45">
      <c r="A256" s="1"/>
      <c r="B256" s="2"/>
      <c r="C256" s="2"/>
      <c r="D256" s="2"/>
      <c r="E256" s="36"/>
      <c r="F256" s="3"/>
      <c r="G256" s="2"/>
      <c r="H256" s="4"/>
      <c r="I256" s="10"/>
      <c r="J256" s="14" t="str">
        <f>IF(LEN(A256)&gt;0,VLOOKUP((C256&amp;D256),Zonas!A:C,3,0),"")</f>
        <v/>
      </c>
      <c r="K256" s="15" t="str">
        <f t="shared" si="15"/>
        <v/>
      </c>
      <c r="L256" s="15" t="str">
        <f t="shared" si="16"/>
        <v/>
      </c>
      <c r="M256" s="15" t="str">
        <f t="shared" si="17"/>
        <v/>
      </c>
      <c r="N256" s="15" t="str">
        <f>IFERROR(VLOOKUP($D$7,Tabelas!$B$17:$C$18,2,0)*L256,"")</f>
        <v/>
      </c>
      <c r="O256" s="15" t="str">
        <f t="shared" si="18"/>
        <v/>
      </c>
      <c r="P256" s="16" t="str">
        <f t="shared" si="19"/>
        <v/>
      </c>
      <c r="Q256" s="33"/>
      <c r="R256" s="53"/>
      <c r="S256" s="53"/>
    </row>
    <row r="257" spans="1:19" x14ac:dyDescent="0.45">
      <c r="A257" s="1"/>
      <c r="B257" s="2"/>
      <c r="C257" s="2"/>
      <c r="D257" s="2"/>
      <c r="E257" s="36"/>
      <c r="F257" s="3"/>
      <c r="G257" s="2"/>
      <c r="H257" s="4"/>
      <c r="I257" s="10"/>
      <c r="J257" s="14" t="str">
        <f>IF(LEN(A257)&gt;0,VLOOKUP((C257&amp;D257),Zonas!A:C,3,0),"")</f>
        <v/>
      </c>
      <c r="K257" s="15" t="str">
        <f t="shared" si="15"/>
        <v/>
      </c>
      <c r="L257" s="15" t="str">
        <f t="shared" si="16"/>
        <v/>
      </c>
      <c r="M257" s="15" t="str">
        <f t="shared" si="17"/>
        <v/>
      </c>
      <c r="N257" s="15" t="str">
        <f>IFERROR(VLOOKUP($D$7,Tabelas!$B$17:$C$18,2,0)*L257,"")</f>
        <v/>
      </c>
      <c r="O257" s="15" t="str">
        <f t="shared" si="18"/>
        <v/>
      </c>
      <c r="P257" s="16" t="str">
        <f t="shared" si="19"/>
        <v/>
      </c>
      <c r="Q257" s="33"/>
      <c r="R257" s="53"/>
      <c r="S257" s="53"/>
    </row>
    <row r="258" spans="1:19" x14ac:dyDescent="0.45">
      <c r="A258" s="1"/>
      <c r="B258" s="2"/>
      <c r="C258" s="2"/>
      <c r="D258" s="2"/>
      <c r="E258" s="36"/>
      <c r="F258" s="3"/>
      <c r="G258" s="2"/>
      <c r="H258" s="4"/>
      <c r="I258" s="10"/>
      <c r="J258" s="14" t="str">
        <f>IF(LEN(A258)&gt;0,VLOOKUP((C258&amp;D258),Zonas!A:C,3,0),"")</f>
        <v/>
      </c>
      <c r="K258" s="15" t="str">
        <f t="shared" si="15"/>
        <v/>
      </c>
      <c r="L258" s="15" t="str">
        <f t="shared" si="16"/>
        <v/>
      </c>
      <c r="M258" s="15" t="str">
        <f t="shared" si="17"/>
        <v/>
      </c>
      <c r="N258" s="15" t="str">
        <f>IFERROR(VLOOKUP($D$7,Tabelas!$B$17:$C$18,2,0)*L258,"")</f>
        <v/>
      </c>
      <c r="O258" s="15" t="str">
        <f t="shared" si="18"/>
        <v/>
      </c>
      <c r="P258" s="16" t="str">
        <f t="shared" si="19"/>
        <v/>
      </c>
      <c r="Q258" s="33"/>
      <c r="R258" s="53"/>
      <c r="S258" s="53"/>
    </row>
    <row r="259" spans="1:19" x14ac:dyDescent="0.45">
      <c r="A259" s="1"/>
      <c r="B259" s="2"/>
      <c r="C259" s="2"/>
      <c r="D259" s="2"/>
      <c r="E259" s="36"/>
      <c r="F259" s="3"/>
      <c r="G259" s="2"/>
      <c r="H259" s="4"/>
      <c r="I259" s="10"/>
      <c r="J259" s="14" t="str">
        <f>IF(LEN(A259)&gt;0,VLOOKUP((C259&amp;D259),Zonas!A:C,3,0),"")</f>
        <v/>
      </c>
      <c r="K259" s="15" t="str">
        <f t="shared" si="15"/>
        <v/>
      </c>
      <c r="L259" s="15" t="str">
        <f t="shared" si="16"/>
        <v/>
      </c>
      <c r="M259" s="15" t="str">
        <f t="shared" si="17"/>
        <v/>
      </c>
      <c r="N259" s="15" t="str">
        <f>IFERROR(VLOOKUP($D$7,Tabelas!$B$17:$C$18,2,0)*L259,"")</f>
        <v/>
      </c>
      <c r="O259" s="15" t="str">
        <f t="shared" si="18"/>
        <v/>
      </c>
      <c r="P259" s="16" t="str">
        <f t="shared" si="19"/>
        <v/>
      </c>
      <c r="Q259" s="33"/>
      <c r="R259" s="53"/>
      <c r="S259" s="53"/>
    </row>
    <row r="260" spans="1:19" x14ac:dyDescent="0.45">
      <c r="A260" s="1"/>
      <c r="B260" s="2"/>
      <c r="C260" s="2"/>
      <c r="D260" s="2"/>
      <c r="E260" s="36"/>
      <c r="F260" s="3"/>
      <c r="G260" s="2"/>
      <c r="H260" s="4"/>
      <c r="I260" s="10"/>
      <c r="J260" s="14" t="str">
        <f>IF(LEN(A260)&gt;0,VLOOKUP((C260&amp;D260),Zonas!A:C,3,0),"")</f>
        <v/>
      </c>
      <c r="K260" s="15" t="str">
        <f t="shared" si="15"/>
        <v/>
      </c>
      <c r="L260" s="15" t="str">
        <f t="shared" si="16"/>
        <v/>
      </c>
      <c r="M260" s="15" t="str">
        <f t="shared" si="17"/>
        <v/>
      </c>
      <c r="N260" s="15" t="str">
        <f>IFERROR(VLOOKUP($D$7,Tabelas!$B$17:$C$18,2,0)*L260,"")</f>
        <v/>
      </c>
      <c r="O260" s="15" t="str">
        <f t="shared" si="18"/>
        <v/>
      </c>
      <c r="P260" s="16" t="str">
        <f t="shared" si="19"/>
        <v/>
      </c>
      <c r="Q260" s="33"/>
      <c r="R260" s="53"/>
      <c r="S260" s="53"/>
    </row>
    <row r="261" spans="1:19" x14ac:dyDescent="0.45">
      <c r="A261" s="1"/>
      <c r="B261" s="2"/>
      <c r="C261" s="2"/>
      <c r="D261" s="2"/>
      <c r="E261" s="36"/>
      <c r="F261" s="3"/>
      <c r="G261" s="2"/>
      <c r="H261" s="4"/>
      <c r="I261" s="10"/>
      <c r="J261" s="14" t="str">
        <f>IF(LEN(A261)&gt;0,VLOOKUP((C261&amp;D261),Zonas!A:C,3,0),"")</f>
        <v/>
      </c>
      <c r="K261" s="15" t="str">
        <f t="shared" si="15"/>
        <v/>
      </c>
      <c r="L261" s="15" t="str">
        <f t="shared" si="16"/>
        <v/>
      </c>
      <c r="M261" s="15" t="str">
        <f t="shared" si="17"/>
        <v/>
      </c>
      <c r="N261" s="15" t="str">
        <f>IFERROR(VLOOKUP($D$7,Tabelas!$B$17:$C$18,2,0)*L261,"")</f>
        <v/>
      </c>
      <c r="O261" s="15" t="str">
        <f t="shared" si="18"/>
        <v/>
      </c>
      <c r="P261" s="16" t="str">
        <f t="shared" si="19"/>
        <v/>
      </c>
      <c r="Q261" s="33"/>
      <c r="R261" s="53"/>
      <c r="S261" s="53"/>
    </row>
    <row r="262" spans="1:19" x14ac:dyDescent="0.45">
      <c r="A262" s="1"/>
      <c r="B262" s="2"/>
      <c r="C262" s="2"/>
      <c r="D262" s="2"/>
      <c r="E262" s="36"/>
      <c r="F262" s="3"/>
      <c r="G262" s="2"/>
      <c r="H262" s="4"/>
      <c r="I262" s="10"/>
      <c r="J262" s="14" t="str">
        <f>IF(LEN(A262)&gt;0,VLOOKUP((C262&amp;D262),Zonas!A:C,3,0),"")</f>
        <v/>
      </c>
      <c r="K262" s="15" t="str">
        <f t="shared" si="15"/>
        <v/>
      </c>
      <c r="L262" s="15" t="str">
        <f t="shared" si="16"/>
        <v/>
      </c>
      <c r="M262" s="15" t="str">
        <f t="shared" si="17"/>
        <v/>
      </c>
      <c r="N262" s="15" t="str">
        <f>IFERROR(VLOOKUP($D$7,Tabelas!$B$17:$C$18,2,0)*L262,"")</f>
        <v/>
      </c>
      <c r="O262" s="15" t="str">
        <f t="shared" si="18"/>
        <v/>
      </c>
      <c r="P262" s="16" t="str">
        <f t="shared" si="19"/>
        <v/>
      </c>
      <c r="Q262" s="33"/>
      <c r="R262" s="53"/>
      <c r="S262" s="53"/>
    </row>
    <row r="263" spans="1:19" x14ac:dyDescent="0.45">
      <c r="A263" s="1"/>
      <c r="B263" s="2"/>
      <c r="C263" s="2"/>
      <c r="D263" s="2"/>
      <c r="E263" s="36"/>
      <c r="F263" s="3"/>
      <c r="G263" s="2"/>
      <c r="H263" s="4"/>
      <c r="I263" s="10"/>
      <c r="J263" s="14" t="str">
        <f>IF(LEN(A263)&gt;0,VLOOKUP((C263&amp;D263),Zonas!A:C,3,0),"")</f>
        <v/>
      </c>
      <c r="K263" s="15" t="str">
        <f t="shared" si="15"/>
        <v/>
      </c>
      <c r="L263" s="15" t="str">
        <f t="shared" si="16"/>
        <v/>
      </c>
      <c r="M263" s="15" t="str">
        <f t="shared" si="17"/>
        <v/>
      </c>
      <c r="N263" s="15" t="str">
        <f>IFERROR(VLOOKUP($D$7,Tabelas!$B$17:$C$18,2,0)*L263,"")</f>
        <v/>
      </c>
      <c r="O263" s="15" t="str">
        <f t="shared" si="18"/>
        <v/>
      </c>
      <c r="P263" s="16" t="str">
        <f t="shared" si="19"/>
        <v/>
      </c>
      <c r="Q263" s="33"/>
      <c r="R263" s="53"/>
      <c r="S263" s="53"/>
    </row>
    <row r="264" spans="1:19" x14ac:dyDescent="0.45">
      <c r="A264" s="1"/>
      <c r="B264" s="2"/>
      <c r="C264" s="2"/>
      <c r="D264" s="2"/>
      <c r="E264" s="36"/>
      <c r="F264" s="3"/>
      <c r="G264" s="2"/>
      <c r="H264" s="4"/>
      <c r="I264" s="10"/>
      <c r="J264" s="14" t="str">
        <f>IF(LEN(A264)&gt;0,VLOOKUP((C264&amp;D264),Zonas!A:C,3,0),"")</f>
        <v/>
      </c>
      <c r="K264" s="15" t="str">
        <f t="shared" si="15"/>
        <v/>
      </c>
      <c r="L264" s="15" t="str">
        <f t="shared" si="16"/>
        <v/>
      </c>
      <c r="M264" s="15" t="str">
        <f t="shared" si="17"/>
        <v/>
      </c>
      <c r="N264" s="15" t="str">
        <f>IFERROR(VLOOKUP($D$7,Tabelas!$B$17:$C$18,2,0)*L264,"")</f>
        <v/>
      </c>
      <c r="O264" s="15" t="str">
        <f t="shared" si="18"/>
        <v/>
      </c>
      <c r="P264" s="16" t="str">
        <f t="shared" si="19"/>
        <v/>
      </c>
      <c r="Q264" s="33"/>
      <c r="R264" s="53"/>
      <c r="S264" s="53"/>
    </row>
    <row r="265" spans="1:19" x14ac:dyDescent="0.45">
      <c r="A265" s="1"/>
      <c r="B265" s="2"/>
      <c r="C265" s="2"/>
      <c r="D265" s="2"/>
      <c r="E265" s="36"/>
      <c r="F265" s="3"/>
      <c r="G265" s="2"/>
      <c r="H265" s="4"/>
      <c r="I265" s="10"/>
      <c r="J265" s="14" t="str">
        <f>IF(LEN(A265)&gt;0,VLOOKUP((C265&amp;D265),Zonas!A:C,3,0),"")</f>
        <v/>
      </c>
      <c r="K265" s="15" t="str">
        <f t="shared" si="15"/>
        <v/>
      </c>
      <c r="L265" s="15" t="str">
        <f t="shared" si="16"/>
        <v/>
      </c>
      <c r="M265" s="15" t="str">
        <f t="shared" si="17"/>
        <v/>
      </c>
      <c r="N265" s="15" t="str">
        <f>IFERROR(VLOOKUP($D$7,Tabelas!$B$17:$C$18,2,0)*L265,"")</f>
        <v/>
      </c>
      <c r="O265" s="15" t="str">
        <f t="shared" si="18"/>
        <v/>
      </c>
      <c r="P265" s="16" t="str">
        <f t="shared" si="19"/>
        <v/>
      </c>
      <c r="Q265" s="33"/>
      <c r="R265" s="53"/>
      <c r="S265" s="53"/>
    </row>
    <row r="266" spans="1:19" x14ac:dyDescent="0.45">
      <c r="A266" s="1"/>
      <c r="B266" s="2"/>
      <c r="C266" s="2"/>
      <c r="D266" s="2"/>
      <c r="E266" s="36"/>
      <c r="F266" s="3"/>
      <c r="G266" s="2"/>
      <c r="H266" s="4"/>
      <c r="I266" s="10"/>
      <c r="J266" s="14" t="str">
        <f>IF(LEN(A266)&gt;0,VLOOKUP((C266&amp;D266),Zonas!A:C,3,0),"")</f>
        <v/>
      </c>
      <c r="K266" s="15" t="str">
        <f t="shared" si="15"/>
        <v/>
      </c>
      <c r="L266" s="15" t="str">
        <f t="shared" si="16"/>
        <v/>
      </c>
      <c r="M266" s="15" t="str">
        <f t="shared" si="17"/>
        <v/>
      </c>
      <c r="N266" s="15" t="str">
        <f>IFERROR(VLOOKUP($D$7,Tabelas!$B$17:$C$18,2,0)*L266,"")</f>
        <v/>
      </c>
      <c r="O266" s="15" t="str">
        <f t="shared" si="18"/>
        <v/>
      </c>
      <c r="P266" s="16" t="str">
        <f t="shared" si="19"/>
        <v/>
      </c>
      <c r="Q266" s="33"/>
      <c r="R266" s="53"/>
      <c r="S266" s="53"/>
    </row>
    <row r="267" spans="1:19" x14ac:dyDescent="0.45">
      <c r="A267" s="1"/>
      <c r="B267" s="2"/>
      <c r="C267" s="2"/>
      <c r="D267" s="2"/>
      <c r="E267" s="36"/>
      <c r="F267" s="3"/>
      <c r="G267" s="2"/>
      <c r="H267" s="4"/>
      <c r="I267" s="10"/>
      <c r="J267" s="14" t="str">
        <f>IF(LEN(A267)&gt;0,VLOOKUP((C267&amp;D267),Zonas!A:C,3,0),"")</f>
        <v/>
      </c>
      <c r="K267" s="15" t="str">
        <f t="shared" si="15"/>
        <v/>
      </c>
      <c r="L267" s="15" t="str">
        <f t="shared" si="16"/>
        <v/>
      </c>
      <c r="M267" s="15" t="str">
        <f t="shared" si="17"/>
        <v/>
      </c>
      <c r="N267" s="15" t="str">
        <f>IFERROR(VLOOKUP($D$7,Tabelas!$B$17:$C$18,2,0)*L267,"")</f>
        <v/>
      </c>
      <c r="O267" s="15" t="str">
        <f t="shared" si="18"/>
        <v/>
      </c>
      <c r="P267" s="16" t="str">
        <f t="shared" si="19"/>
        <v/>
      </c>
      <c r="Q267" s="33"/>
      <c r="R267" s="53"/>
      <c r="S267" s="53"/>
    </row>
    <row r="268" spans="1:19" x14ac:dyDescent="0.45">
      <c r="A268" s="1"/>
      <c r="B268" s="2"/>
      <c r="C268" s="2"/>
      <c r="D268" s="2"/>
      <c r="E268" s="36"/>
      <c r="F268" s="3"/>
      <c r="G268" s="2"/>
      <c r="H268" s="4"/>
      <c r="I268" s="10"/>
      <c r="J268" s="14" t="str">
        <f>IF(LEN(A268)&gt;0,VLOOKUP((C268&amp;D268),Zonas!A:C,3,0),"")</f>
        <v/>
      </c>
      <c r="K268" s="15" t="str">
        <f t="shared" ref="K268:K331" si="20">IF(LEN(A268)&gt;0,G268*I268*H268,"")</f>
        <v/>
      </c>
      <c r="L268" s="15" t="str">
        <f t="shared" si="16"/>
        <v/>
      </c>
      <c r="M268" s="15" t="str">
        <f t="shared" si="17"/>
        <v/>
      </c>
      <c r="N268" s="15" t="str">
        <f>IFERROR(VLOOKUP($D$7,Tabelas!$B$17:$C$18,2,0)*L268,"")</f>
        <v/>
      </c>
      <c r="O268" s="15" t="str">
        <f t="shared" si="18"/>
        <v/>
      </c>
      <c r="P268" s="16" t="str">
        <f t="shared" si="19"/>
        <v/>
      </c>
      <c r="Q268" s="33"/>
      <c r="R268" s="53"/>
      <c r="S268" s="53"/>
    </row>
    <row r="269" spans="1:19" x14ac:dyDescent="0.45">
      <c r="A269" s="1"/>
      <c r="B269" s="2"/>
      <c r="C269" s="2"/>
      <c r="D269" s="2"/>
      <c r="E269" s="36"/>
      <c r="F269" s="3"/>
      <c r="G269" s="2"/>
      <c r="H269" s="4"/>
      <c r="I269" s="10"/>
      <c r="J269" s="14" t="str">
        <f>IF(LEN(A269)&gt;0,VLOOKUP((C269&amp;D269),Zonas!A:C,3,0),"")</f>
        <v/>
      </c>
      <c r="K269" s="15" t="str">
        <f t="shared" si="20"/>
        <v/>
      </c>
      <c r="L269" s="15" t="str">
        <f t="shared" ref="L269:L332" si="21">IFERROR(IF(J269="A",$H$5,IF(J269="B",$I$5,IF(J269="C",$J$5,IF(J269="D",$K$5,IF(J269="E",$L$5,"")))))*K269,"")</f>
        <v/>
      </c>
      <c r="M269" s="15" t="str">
        <f t="shared" ref="M269:M332" si="22">IFERROR(IF($D$6=0.05,0.5,IF($B$3="Individual",0.75,0.8))*L269,"")</f>
        <v/>
      </c>
      <c r="N269" s="15" t="str">
        <f>IFERROR(VLOOKUP($D$7,Tabelas!$B$17:$C$18,2,0)*L269,"")</f>
        <v/>
      </c>
      <c r="O269" s="15" t="str">
        <f t="shared" ref="O269:O332" si="23">IFERROR(L269+N269,"")</f>
        <v/>
      </c>
      <c r="P269" s="16" t="str">
        <f t="shared" ref="P269:P332" si="24">IFERROR(L269-M269+N269,"")</f>
        <v/>
      </c>
      <c r="Q269" s="33"/>
      <c r="R269" s="53"/>
      <c r="S269" s="53"/>
    </row>
    <row r="270" spans="1:19" x14ac:dyDescent="0.45">
      <c r="A270" s="1"/>
      <c r="B270" s="2"/>
      <c r="C270" s="2"/>
      <c r="D270" s="2"/>
      <c r="E270" s="36"/>
      <c r="F270" s="3"/>
      <c r="G270" s="2"/>
      <c r="H270" s="4"/>
      <c r="I270" s="10"/>
      <c r="J270" s="14" t="str">
        <f>IF(LEN(A270)&gt;0,VLOOKUP((C270&amp;D270),Zonas!A:C,3,0),"")</f>
        <v/>
      </c>
      <c r="K270" s="15" t="str">
        <f t="shared" si="20"/>
        <v/>
      </c>
      <c r="L270" s="15" t="str">
        <f t="shared" si="21"/>
        <v/>
      </c>
      <c r="M270" s="15" t="str">
        <f t="shared" si="22"/>
        <v/>
      </c>
      <c r="N270" s="15" t="str">
        <f>IFERROR(VLOOKUP($D$7,Tabelas!$B$17:$C$18,2,0)*L270,"")</f>
        <v/>
      </c>
      <c r="O270" s="15" t="str">
        <f t="shared" si="23"/>
        <v/>
      </c>
      <c r="P270" s="16" t="str">
        <f t="shared" si="24"/>
        <v/>
      </c>
      <c r="Q270" s="33"/>
      <c r="R270" s="53"/>
      <c r="S270" s="53"/>
    </row>
    <row r="271" spans="1:19" x14ac:dyDescent="0.45">
      <c r="A271" s="1"/>
      <c r="B271" s="2"/>
      <c r="C271" s="2"/>
      <c r="D271" s="2"/>
      <c r="E271" s="36"/>
      <c r="F271" s="3"/>
      <c r="G271" s="2"/>
      <c r="H271" s="4"/>
      <c r="I271" s="10"/>
      <c r="J271" s="14" t="str">
        <f>IF(LEN(A271)&gt;0,VLOOKUP((C271&amp;D271),Zonas!A:C,3,0),"")</f>
        <v/>
      </c>
      <c r="K271" s="15" t="str">
        <f t="shared" si="20"/>
        <v/>
      </c>
      <c r="L271" s="15" t="str">
        <f t="shared" si="21"/>
        <v/>
      </c>
      <c r="M271" s="15" t="str">
        <f t="shared" si="22"/>
        <v/>
      </c>
      <c r="N271" s="15" t="str">
        <f>IFERROR(VLOOKUP($D$7,Tabelas!$B$17:$C$18,2,0)*L271,"")</f>
        <v/>
      </c>
      <c r="O271" s="15" t="str">
        <f t="shared" si="23"/>
        <v/>
      </c>
      <c r="P271" s="16" t="str">
        <f t="shared" si="24"/>
        <v/>
      </c>
      <c r="Q271" s="33"/>
      <c r="R271" s="53"/>
      <c r="S271" s="53"/>
    </row>
    <row r="272" spans="1:19" x14ac:dyDescent="0.45">
      <c r="A272" s="1"/>
      <c r="B272" s="2"/>
      <c r="C272" s="2"/>
      <c r="D272" s="2"/>
      <c r="E272" s="36"/>
      <c r="F272" s="3"/>
      <c r="G272" s="2"/>
      <c r="H272" s="4"/>
      <c r="I272" s="10"/>
      <c r="J272" s="14" t="str">
        <f>IF(LEN(A272)&gt;0,VLOOKUP((C272&amp;D272),Zonas!A:C,3,0),"")</f>
        <v/>
      </c>
      <c r="K272" s="15" t="str">
        <f t="shared" si="20"/>
        <v/>
      </c>
      <c r="L272" s="15" t="str">
        <f t="shared" si="21"/>
        <v/>
      </c>
      <c r="M272" s="15" t="str">
        <f t="shared" si="22"/>
        <v/>
      </c>
      <c r="N272" s="15" t="str">
        <f>IFERROR(VLOOKUP($D$7,Tabelas!$B$17:$C$18,2,0)*L272,"")</f>
        <v/>
      </c>
      <c r="O272" s="15" t="str">
        <f t="shared" si="23"/>
        <v/>
      </c>
      <c r="P272" s="16" t="str">
        <f t="shared" si="24"/>
        <v/>
      </c>
      <c r="Q272" s="33"/>
      <c r="R272" s="53"/>
      <c r="S272" s="53"/>
    </row>
    <row r="273" spans="1:19" x14ac:dyDescent="0.45">
      <c r="A273" s="1"/>
      <c r="B273" s="2"/>
      <c r="C273" s="2"/>
      <c r="D273" s="2"/>
      <c r="E273" s="36"/>
      <c r="F273" s="3"/>
      <c r="G273" s="2"/>
      <c r="H273" s="4"/>
      <c r="I273" s="10"/>
      <c r="J273" s="14" t="str">
        <f>IF(LEN(A273)&gt;0,VLOOKUP((C273&amp;D273),Zonas!A:C,3,0),"")</f>
        <v/>
      </c>
      <c r="K273" s="15" t="str">
        <f t="shared" si="20"/>
        <v/>
      </c>
      <c r="L273" s="15" t="str">
        <f t="shared" si="21"/>
        <v/>
      </c>
      <c r="M273" s="15" t="str">
        <f t="shared" si="22"/>
        <v/>
      </c>
      <c r="N273" s="15" t="str">
        <f>IFERROR(VLOOKUP($D$7,Tabelas!$B$17:$C$18,2,0)*L273,"")</f>
        <v/>
      </c>
      <c r="O273" s="15" t="str">
        <f t="shared" si="23"/>
        <v/>
      </c>
      <c r="P273" s="16" t="str">
        <f t="shared" si="24"/>
        <v/>
      </c>
      <c r="Q273" s="33"/>
      <c r="R273" s="53"/>
      <c r="S273" s="53"/>
    </row>
    <row r="274" spans="1:19" x14ac:dyDescent="0.45">
      <c r="A274" s="1"/>
      <c r="B274" s="2"/>
      <c r="C274" s="2"/>
      <c r="D274" s="2"/>
      <c r="E274" s="36"/>
      <c r="F274" s="3"/>
      <c r="G274" s="2"/>
      <c r="H274" s="4"/>
      <c r="I274" s="10"/>
      <c r="J274" s="14" t="str">
        <f>IF(LEN(A274)&gt;0,VLOOKUP((C274&amp;D274),Zonas!A:C,3,0),"")</f>
        <v/>
      </c>
      <c r="K274" s="15" t="str">
        <f t="shared" si="20"/>
        <v/>
      </c>
      <c r="L274" s="15" t="str">
        <f t="shared" si="21"/>
        <v/>
      </c>
      <c r="M274" s="15" t="str">
        <f t="shared" si="22"/>
        <v/>
      </c>
      <c r="N274" s="15" t="str">
        <f>IFERROR(VLOOKUP($D$7,Tabelas!$B$17:$C$18,2,0)*L274,"")</f>
        <v/>
      </c>
      <c r="O274" s="15" t="str">
        <f t="shared" si="23"/>
        <v/>
      </c>
      <c r="P274" s="16" t="str">
        <f t="shared" si="24"/>
        <v/>
      </c>
      <c r="Q274" s="33"/>
      <c r="R274" s="53"/>
      <c r="S274" s="53"/>
    </row>
    <row r="275" spans="1:19" x14ac:dyDescent="0.45">
      <c r="A275" s="1"/>
      <c r="B275" s="2"/>
      <c r="C275" s="2"/>
      <c r="D275" s="2"/>
      <c r="E275" s="36"/>
      <c r="F275" s="3"/>
      <c r="G275" s="2"/>
      <c r="H275" s="4"/>
      <c r="I275" s="10"/>
      <c r="J275" s="14" t="str">
        <f>IF(LEN(A275)&gt;0,VLOOKUP((C275&amp;D275),Zonas!A:C,3,0),"")</f>
        <v/>
      </c>
      <c r="K275" s="15" t="str">
        <f t="shared" si="20"/>
        <v/>
      </c>
      <c r="L275" s="15" t="str">
        <f t="shared" si="21"/>
        <v/>
      </c>
      <c r="M275" s="15" t="str">
        <f t="shared" si="22"/>
        <v/>
      </c>
      <c r="N275" s="15" t="str">
        <f>IFERROR(VLOOKUP($D$7,Tabelas!$B$17:$C$18,2,0)*L275,"")</f>
        <v/>
      </c>
      <c r="O275" s="15" t="str">
        <f t="shared" si="23"/>
        <v/>
      </c>
      <c r="P275" s="16" t="str">
        <f t="shared" si="24"/>
        <v/>
      </c>
      <c r="Q275" s="33"/>
      <c r="R275" s="53"/>
      <c r="S275" s="53"/>
    </row>
    <row r="276" spans="1:19" x14ac:dyDescent="0.45">
      <c r="A276" s="1"/>
      <c r="B276" s="2"/>
      <c r="C276" s="2"/>
      <c r="D276" s="2"/>
      <c r="E276" s="36"/>
      <c r="F276" s="3"/>
      <c r="G276" s="2"/>
      <c r="H276" s="4"/>
      <c r="I276" s="10"/>
      <c r="J276" s="14" t="str">
        <f>IF(LEN(A276)&gt;0,VLOOKUP((C276&amp;D276),Zonas!A:C,3,0),"")</f>
        <v/>
      </c>
      <c r="K276" s="15" t="str">
        <f t="shared" si="20"/>
        <v/>
      </c>
      <c r="L276" s="15" t="str">
        <f t="shared" si="21"/>
        <v/>
      </c>
      <c r="M276" s="15" t="str">
        <f t="shared" si="22"/>
        <v/>
      </c>
      <c r="N276" s="15" t="str">
        <f>IFERROR(VLOOKUP($D$7,Tabelas!$B$17:$C$18,2,0)*L276,"")</f>
        <v/>
      </c>
      <c r="O276" s="15" t="str">
        <f t="shared" si="23"/>
        <v/>
      </c>
      <c r="P276" s="16" t="str">
        <f t="shared" si="24"/>
        <v/>
      </c>
      <c r="Q276" s="33"/>
      <c r="R276" s="53"/>
      <c r="S276" s="53"/>
    </row>
    <row r="277" spans="1:19" x14ac:dyDescent="0.45">
      <c r="A277" s="1"/>
      <c r="B277" s="2"/>
      <c r="C277" s="2"/>
      <c r="D277" s="2"/>
      <c r="E277" s="36"/>
      <c r="F277" s="3"/>
      <c r="G277" s="2"/>
      <c r="H277" s="4"/>
      <c r="I277" s="10"/>
      <c r="J277" s="14" t="str">
        <f>IF(LEN(A277)&gt;0,VLOOKUP((C277&amp;D277),Zonas!A:C,3,0),"")</f>
        <v/>
      </c>
      <c r="K277" s="15" t="str">
        <f t="shared" si="20"/>
        <v/>
      </c>
      <c r="L277" s="15" t="str">
        <f t="shared" si="21"/>
        <v/>
      </c>
      <c r="M277" s="15" t="str">
        <f t="shared" si="22"/>
        <v/>
      </c>
      <c r="N277" s="15" t="str">
        <f>IFERROR(VLOOKUP($D$7,Tabelas!$B$17:$C$18,2,0)*L277,"")</f>
        <v/>
      </c>
      <c r="O277" s="15" t="str">
        <f t="shared" si="23"/>
        <v/>
      </c>
      <c r="P277" s="16" t="str">
        <f t="shared" si="24"/>
        <v/>
      </c>
      <c r="Q277" s="33"/>
      <c r="R277" s="53"/>
      <c r="S277" s="53"/>
    </row>
    <row r="278" spans="1:19" x14ac:dyDescent="0.45">
      <c r="A278" s="1"/>
      <c r="B278" s="2"/>
      <c r="C278" s="2"/>
      <c r="D278" s="2"/>
      <c r="E278" s="36"/>
      <c r="F278" s="3"/>
      <c r="G278" s="2"/>
      <c r="H278" s="4"/>
      <c r="I278" s="10"/>
      <c r="J278" s="14" t="str">
        <f>IF(LEN(A278)&gt;0,VLOOKUP((C278&amp;D278),Zonas!A:C,3,0),"")</f>
        <v/>
      </c>
      <c r="K278" s="15" t="str">
        <f t="shared" si="20"/>
        <v/>
      </c>
      <c r="L278" s="15" t="str">
        <f t="shared" si="21"/>
        <v/>
      </c>
      <c r="M278" s="15" t="str">
        <f t="shared" si="22"/>
        <v/>
      </c>
      <c r="N278" s="15" t="str">
        <f>IFERROR(VLOOKUP($D$7,Tabelas!$B$17:$C$18,2,0)*L278,"")</f>
        <v/>
      </c>
      <c r="O278" s="15" t="str">
        <f t="shared" si="23"/>
        <v/>
      </c>
      <c r="P278" s="16" t="str">
        <f t="shared" si="24"/>
        <v/>
      </c>
      <c r="Q278" s="33"/>
      <c r="R278" s="53"/>
      <c r="S278" s="53"/>
    </row>
    <row r="279" spans="1:19" x14ac:dyDescent="0.45">
      <c r="A279" s="1"/>
      <c r="B279" s="2"/>
      <c r="C279" s="2"/>
      <c r="D279" s="2"/>
      <c r="E279" s="36"/>
      <c r="F279" s="3"/>
      <c r="G279" s="2"/>
      <c r="H279" s="4"/>
      <c r="I279" s="10"/>
      <c r="J279" s="14" t="str">
        <f>IF(LEN(A279)&gt;0,VLOOKUP((C279&amp;D279),Zonas!A:C,3,0),"")</f>
        <v/>
      </c>
      <c r="K279" s="15" t="str">
        <f t="shared" si="20"/>
        <v/>
      </c>
      <c r="L279" s="15" t="str">
        <f t="shared" si="21"/>
        <v/>
      </c>
      <c r="M279" s="15" t="str">
        <f t="shared" si="22"/>
        <v/>
      </c>
      <c r="N279" s="15" t="str">
        <f>IFERROR(VLOOKUP($D$7,Tabelas!$B$17:$C$18,2,0)*L279,"")</f>
        <v/>
      </c>
      <c r="O279" s="15" t="str">
        <f t="shared" si="23"/>
        <v/>
      </c>
      <c r="P279" s="16" t="str">
        <f t="shared" si="24"/>
        <v/>
      </c>
      <c r="Q279" s="33"/>
      <c r="R279" s="53"/>
      <c r="S279" s="53"/>
    </row>
    <row r="280" spans="1:19" x14ac:dyDescent="0.45">
      <c r="A280" s="1"/>
      <c r="B280" s="2"/>
      <c r="C280" s="2"/>
      <c r="D280" s="2"/>
      <c r="E280" s="36"/>
      <c r="F280" s="3"/>
      <c r="G280" s="2"/>
      <c r="H280" s="4"/>
      <c r="I280" s="10"/>
      <c r="J280" s="14" t="str">
        <f>IF(LEN(A280)&gt;0,VLOOKUP((C280&amp;D280),Zonas!A:C,3,0),"")</f>
        <v/>
      </c>
      <c r="K280" s="15" t="str">
        <f t="shared" si="20"/>
        <v/>
      </c>
      <c r="L280" s="15" t="str">
        <f t="shared" si="21"/>
        <v/>
      </c>
      <c r="M280" s="15" t="str">
        <f t="shared" si="22"/>
        <v/>
      </c>
      <c r="N280" s="15" t="str">
        <f>IFERROR(VLOOKUP($D$7,Tabelas!$B$17:$C$18,2,0)*L280,"")</f>
        <v/>
      </c>
      <c r="O280" s="15" t="str">
        <f t="shared" si="23"/>
        <v/>
      </c>
      <c r="P280" s="16" t="str">
        <f t="shared" si="24"/>
        <v/>
      </c>
      <c r="Q280" s="33"/>
      <c r="R280" s="53"/>
      <c r="S280" s="53"/>
    </row>
    <row r="281" spans="1:19" x14ac:dyDescent="0.45">
      <c r="A281" s="1"/>
      <c r="B281" s="2"/>
      <c r="C281" s="2"/>
      <c r="D281" s="2"/>
      <c r="E281" s="36"/>
      <c r="F281" s="3"/>
      <c r="G281" s="2"/>
      <c r="H281" s="4"/>
      <c r="I281" s="10"/>
      <c r="J281" s="14" t="str">
        <f>IF(LEN(A281)&gt;0,VLOOKUP((C281&amp;D281),Zonas!A:C,3,0),"")</f>
        <v/>
      </c>
      <c r="K281" s="15" t="str">
        <f t="shared" si="20"/>
        <v/>
      </c>
      <c r="L281" s="15" t="str">
        <f t="shared" si="21"/>
        <v/>
      </c>
      <c r="M281" s="15" t="str">
        <f t="shared" si="22"/>
        <v/>
      </c>
      <c r="N281" s="15" t="str">
        <f>IFERROR(VLOOKUP($D$7,Tabelas!$B$17:$C$18,2,0)*L281,"")</f>
        <v/>
      </c>
      <c r="O281" s="15" t="str">
        <f t="shared" si="23"/>
        <v/>
      </c>
      <c r="P281" s="16" t="str">
        <f t="shared" si="24"/>
        <v/>
      </c>
      <c r="Q281" s="33"/>
      <c r="R281" s="53"/>
      <c r="S281" s="53"/>
    </row>
    <row r="282" spans="1:19" x14ac:dyDescent="0.45">
      <c r="A282" s="1"/>
      <c r="B282" s="2"/>
      <c r="C282" s="2"/>
      <c r="D282" s="2"/>
      <c r="E282" s="36"/>
      <c r="F282" s="3"/>
      <c r="G282" s="2"/>
      <c r="H282" s="4"/>
      <c r="I282" s="10"/>
      <c r="J282" s="14" t="str">
        <f>IF(LEN(A282)&gt;0,VLOOKUP((C282&amp;D282),Zonas!A:C,3,0),"")</f>
        <v/>
      </c>
      <c r="K282" s="15" t="str">
        <f t="shared" si="20"/>
        <v/>
      </c>
      <c r="L282" s="15" t="str">
        <f t="shared" si="21"/>
        <v/>
      </c>
      <c r="M282" s="15" t="str">
        <f t="shared" si="22"/>
        <v/>
      </c>
      <c r="N282" s="15" t="str">
        <f>IFERROR(VLOOKUP($D$7,Tabelas!$B$17:$C$18,2,0)*L282,"")</f>
        <v/>
      </c>
      <c r="O282" s="15" t="str">
        <f t="shared" si="23"/>
        <v/>
      </c>
      <c r="P282" s="16" t="str">
        <f t="shared" si="24"/>
        <v/>
      </c>
      <c r="Q282" s="33"/>
      <c r="R282" s="53"/>
      <c r="S282" s="53"/>
    </row>
    <row r="283" spans="1:19" x14ac:dyDescent="0.45">
      <c r="A283" s="1"/>
      <c r="B283" s="2"/>
      <c r="C283" s="2"/>
      <c r="D283" s="2"/>
      <c r="E283" s="36"/>
      <c r="F283" s="3"/>
      <c r="G283" s="2"/>
      <c r="H283" s="4"/>
      <c r="I283" s="10"/>
      <c r="J283" s="14" t="str">
        <f>IF(LEN(A283)&gt;0,VLOOKUP((C283&amp;D283),Zonas!A:C,3,0),"")</f>
        <v/>
      </c>
      <c r="K283" s="15" t="str">
        <f t="shared" si="20"/>
        <v/>
      </c>
      <c r="L283" s="15" t="str">
        <f t="shared" si="21"/>
        <v/>
      </c>
      <c r="M283" s="15" t="str">
        <f t="shared" si="22"/>
        <v/>
      </c>
      <c r="N283" s="15" t="str">
        <f>IFERROR(VLOOKUP($D$7,Tabelas!$B$17:$C$18,2,0)*L283,"")</f>
        <v/>
      </c>
      <c r="O283" s="15" t="str">
        <f t="shared" si="23"/>
        <v/>
      </c>
      <c r="P283" s="16" t="str">
        <f t="shared" si="24"/>
        <v/>
      </c>
      <c r="Q283" s="33"/>
      <c r="R283" s="53"/>
      <c r="S283" s="53"/>
    </row>
    <row r="284" spans="1:19" x14ac:dyDescent="0.45">
      <c r="A284" s="1"/>
      <c r="B284" s="2"/>
      <c r="C284" s="2"/>
      <c r="D284" s="2"/>
      <c r="E284" s="36"/>
      <c r="F284" s="3"/>
      <c r="G284" s="2"/>
      <c r="H284" s="4"/>
      <c r="I284" s="10"/>
      <c r="J284" s="14" t="str">
        <f>IF(LEN(A284)&gt;0,VLOOKUP((C284&amp;D284),Zonas!A:C,3,0),"")</f>
        <v/>
      </c>
      <c r="K284" s="15" t="str">
        <f t="shared" si="20"/>
        <v/>
      </c>
      <c r="L284" s="15" t="str">
        <f t="shared" si="21"/>
        <v/>
      </c>
      <c r="M284" s="15" t="str">
        <f t="shared" si="22"/>
        <v/>
      </c>
      <c r="N284" s="15" t="str">
        <f>IFERROR(VLOOKUP($D$7,Tabelas!$B$17:$C$18,2,0)*L284,"")</f>
        <v/>
      </c>
      <c r="O284" s="15" t="str">
        <f t="shared" si="23"/>
        <v/>
      </c>
      <c r="P284" s="16" t="str">
        <f t="shared" si="24"/>
        <v/>
      </c>
      <c r="Q284" s="33"/>
      <c r="R284" s="53"/>
      <c r="S284" s="53"/>
    </row>
    <row r="285" spans="1:19" x14ac:dyDescent="0.45">
      <c r="A285" s="1"/>
      <c r="B285" s="2"/>
      <c r="C285" s="2"/>
      <c r="D285" s="2"/>
      <c r="E285" s="36"/>
      <c r="F285" s="3"/>
      <c r="G285" s="2"/>
      <c r="H285" s="4"/>
      <c r="I285" s="10"/>
      <c r="J285" s="14" t="str">
        <f>IF(LEN(A285)&gt;0,VLOOKUP((C285&amp;D285),Zonas!A:C,3,0),"")</f>
        <v/>
      </c>
      <c r="K285" s="15" t="str">
        <f t="shared" si="20"/>
        <v/>
      </c>
      <c r="L285" s="15" t="str">
        <f t="shared" si="21"/>
        <v/>
      </c>
      <c r="M285" s="15" t="str">
        <f t="shared" si="22"/>
        <v/>
      </c>
      <c r="N285" s="15" t="str">
        <f>IFERROR(VLOOKUP($D$7,Tabelas!$B$17:$C$18,2,0)*L285,"")</f>
        <v/>
      </c>
      <c r="O285" s="15" t="str">
        <f t="shared" si="23"/>
        <v/>
      </c>
      <c r="P285" s="16" t="str">
        <f t="shared" si="24"/>
        <v/>
      </c>
      <c r="Q285" s="33"/>
      <c r="R285" s="53"/>
      <c r="S285" s="53"/>
    </row>
    <row r="286" spans="1:19" x14ac:dyDescent="0.45">
      <c r="A286" s="1"/>
      <c r="B286" s="2"/>
      <c r="C286" s="2"/>
      <c r="D286" s="2"/>
      <c r="E286" s="36"/>
      <c r="F286" s="3"/>
      <c r="G286" s="2"/>
      <c r="H286" s="4"/>
      <c r="I286" s="10"/>
      <c r="J286" s="14" t="str">
        <f>IF(LEN(A286)&gt;0,VLOOKUP((C286&amp;D286),Zonas!A:C,3,0),"")</f>
        <v/>
      </c>
      <c r="K286" s="15" t="str">
        <f t="shared" si="20"/>
        <v/>
      </c>
      <c r="L286" s="15" t="str">
        <f t="shared" si="21"/>
        <v/>
      </c>
      <c r="M286" s="15" t="str">
        <f t="shared" si="22"/>
        <v/>
      </c>
      <c r="N286" s="15" t="str">
        <f>IFERROR(VLOOKUP($D$7,Tabelas!$B$17:$C$18,2,0)*L286,"")</f>
        <v/>
      </c>
      <c r="O286" s="15" t="str">
        <f t="shared" si="23"/>
        <v/>
      </c>
      <c r="P286" s="16" t="str">
        <f t="shared" si="24"/>
        <v/>
      </c>
      <c r="Q286" s="33"/>
      <c r="R286" s="53"/>
      <c r="S286" s="53"/>
    </row>
    <row r="287" spans="1:19" x14ac:dyDescent="0.45">
      <c r="A287" s="1"/>
      <c r="B287" s="2"/>
      <c r="C287" s="2"/>
      <c r="D287" s="2"/>
      <c r="E287" s="36"/>
      <c r="F287" s="3"/>
      <c r="G287" s="2"/>
      <c r="H287" s="4"/>
      <c r="I287" s="10"/>
      <c r="J287" s="14" t="str">
        <f>IF(LEN(A287)&gt;0,VLOOKUP((C287&amp;D287),Zonas!A:C,3,0),"")</f>
        <v/>
      </c>
      <c r="K287" s="15" t="str">
        <f t="shared" si="20"/>
        <v/>
      </c>
      <c r="L287" s="15" t="str">
        <f t="shared" si="21"/>
        <v/>
      </c>
      <c r="M287" s="15" t="str">
        <f t="shared" si="22"/>
        <v/>
      </c>
      <c r="N287" s="15" t="str">
        <f>IFERROR(VLOOKUP($D$7,Tabelas!$B$17:$C$18,2,0)*L287,"")</f>
        <v/>
      </c>
      <c r="O287" s="15" t="str">
        <f t="shared" si="23"/>
        <v/>
      </c>
      <c r="P287" s="16" t="str">
        <f t="shared" si="24"/>
        <v/>
      </c>
      <c r="Q287" s="33"/>
      <c r="R287" s="53"/>
      <c r="S287" s="53"/>
    </row>
    <row r="288" spans="1:19" x14ac:dyDescent="0.45">
      <c r="A288" s="1"/>
      <c r="B288" s="2"/>
      <c r="C288" s="2"/>
      <c r="D288" s="2"/>
      <c r="E288" s="36"/>
      <c r="F288" s="3"/>
      <c r="G288" s="2"/>
      <c r="H288" s="4"/>
      <c r="I288" s="10"/>
      <c r="J288" s="14" t="str">
        <f>IF(LEN(A288)&gt;0,VLOOKUP((C288&amp;D288),Zonas!A:C,3,0),"")</f>
        <v/>
      </c>
      <c r="K288" s="15" t="str">
        <f t="shared" si="20"/>
        <v/>
      </c>
      <c r="L288" s="15" t="str">
        <f t="shared" si="21"/>
        <v/>
      </c>
      <c r="M288" s="15" t="str">
        <f t="shared" si="22"/>
        <v/>
      </c>
      <c r="N288" s="15" t="str">
        <f>IFERROR(VLOOKUP($D$7,Tabelas!$B$17:$C$18,2,0)*L288,"")</f>
        <v/>
      </c>
      <c r="O288" s="15" t="str">
        <f t="shared" si="23"/>
        <v/>
      </c>
      <c r="P288" s="16" t="str">
        <f t="shared" si="24"/>
        <v/>
      </c>
      <c r="Q288" s="33"/>
      <c r="R288" s="53"/>
      <c r="S288" s="53"/>
    </row>
    <row r="289" spans="1:19" x14ac:dyDescent="0.45">
      <c r="A289" s="1"/>
      <c r="B289" s="2"/>
      <c r="C289" s="2"/>
      <c r="D289" s="2"/>
      <c r="E289" s="36"/>
      <c r="F289" s="3"/>
      <c r="G289" s="2"/>
      <c r="H289" s="4"/>
      <c r="I289" s="10"/>
      <c r="J289" s="14" t="str">
        <f>IF(LEN(A289)&gt;0,VLOOKUP((C289&amp;D289),Zonas!A:C,3,0),"")</f>
        <v/>
      </c>
      <c r="K289" s="15" t="str">
        <f t="shared" si="20"/>
        <v/>
      </c>
      <c r="L289" s="15" t="str">
        <f t="shared" si="21"/>
        <v/>
      </c>
      <c r="M289" s="15" t="str">
        <f t="shared" si="22"/>
        <v/>
      </c>
      <c r="N289" s="15" t="str">
        <f>IFERROR(VLOOKUP($D$7,Tabelas!$B$17:$C$18,2,0)*L289,"")</f>
        <v/>
      </c>
      <c r="O289" s="15" t="str">
        <f t="shared" si="23"/>
        <v/>
      </c>
      <c r="P289" s="16" t="str">
        <f t="shared" si="24"/>
        <v/>
      </c>
      <c r="Q289" s="33"/>
      <c r="R289" s="53"/>
      <c r="S289" s="53"/>
    </row>
    <row r="290" spans="1:19" x14ac:dyDescent="0.45">
      <c r="A290" s="1"/>
      <c r="B290" s="2"/>
      <c r="C290" s="2"/>
      <c r="D290" s="2"/>
      <c r="E290" s="36"/>
      <c r="F290" s="3"/>
      <c r="G290" s="2"/>
      <c r="H290" s="4"/>
      <c r="I290" s="10"/>
      <c r="J290" s="14" t="str">
        <f>IF(LEN(A290)&gt;0,VLOOKUP((C290&amp;D290),Zonas!A:C,3,0),"")</f>
        <v/>
      </c>
      <c r="K290" s="15" t="str">
        <f t="shared" si="20"/>
        <v/>
      </c>
      <c r="L290" s="15" t="str">
        <f t="shared" si="21"/>
        <v/>
      </c>
      <c r="M290" s="15" t="str">
        <f t="shared" si="22"/>
        <v/>
      </c>
      <c r="N290" s="15" t="str">
        <f>IFERROR(VLOOKUP($D$7,Tabelas!$B$17:$C$18,2,0)*L290,"")</f>
        <v/>
      </c>
      <c r="O290" s="15" t="str">
        <f t="shared" si="23"/>
        <v/>
      </c>
      <c r="P290" s="16" t="str">
        <f t="shared" si="24"/>
        <v/>
      </c>
      <c r="Q290" s="33"/>
      <c r="R290" s="53"/>
      <c r="S290" s="53"/>
    </row>
    <row r="291" spans="1:19" x14ac:dyDescent="0.45">
      <c r="A291" s="1"/>
      <c r="B291" s="2"/>
      <c r="C291" s="2"/>
      <c r="D291" s="2"/>
      <c r="E291" s="36"/>
      <c r="F291" s="3"/>
      <c r="G291" s="2"/>
      <c r="H291" s="4"/>
      <c r="I291" s="10"/>
      <c r="J291" s="14" t="str">
        <f>IF(LEN(A291)&gt;0,VLOOKUP((C291&amp;D291),Zonas!A:C,3,0),"")</f>
        <v/>
      </c>
      <c r="K291" s="15" t="str">
        <f t="shared" si="20"/>
        <v/>
      </c>
      <c r="L291" s="15" t="str">
        <f t="shared" si="21"/>
        <v/>
      </c>
      <c r="M291" s="15" t="str">
        <f t="shared" si="22"/>
        <v/>
      </c>
      <c r="N291" s="15" t="str">
        <f>IFERROR(VLOOKUP($D$7,Tabelas!$B$17:$C$18,2,0)*L291,"")</f>
        <v/>
      </c>
      <c r="O291" s="15" t="str">
        <f t="shared" si="23"/>
        <v/>
      </c>
      <c r="P291" s="16" t="str">
        <f t="shared" si="24"/>
        <v/>
      </c>
      <c r="Q291" s="33"/>
      <c r="R291" s="53"/>
      <c r="S291" s="53"/>
    </row>
    <row r="292" spans="1:19" x14ac:dyDescent="0.45">
      <c r="A292" s="1"/>
      <c r="B292" s="2"/>
      <c r="C292" s="2"/>
      <c r="D292" s="2"/>
      <c r="E292" s="36"/>
      <c r="F292" s="3"/>
      <c r="G292" s="2"/>
      <c r="H292" s="4"/>
      <c r="I292" s="10"/>
      <c r="J292" s="14" t="str">
        <f>IF(LEN(A292)&gt;0,VLOOKUP((C292&amp;D292),Zonas!A:C,3,0),"")</f>
        <v/>
      </c>
      <c r="K292" s="15" t="str">
        <f t="shared" si="20"/>
        <v/>
      </c>
      <c r="L292" s="15" t="str">
        <f t="shared" si="21"/>
        <v/>
      </c>
      <c r="M292" s="15" t="str">
        <f t="shared" si="22"/>
        <v/>
      </c>
      <c r="N292" s="15" t="str">
        <f>IFERROR(VLOOKUP($D$7,Tabelas!$B$17:$C$18,2,0)*L292,"")</f>
        <v/>
      </c>
      <c r="O292" s="15" t="str">
        <f t="shared" si="23"/>
        <v/>
      </c>
      <c r="P292" s="16" t="str">
        <f t="shared" si="24"/>
        <v/>
      </c>
      <c r="Q292" s="33"/>
      <c r="R292" s="53"/>
      <c r="S292" s="53"/>
    </row>
    <row r="293" spans="1:19" x14ac:dyDescent="0.45">
      <c r="A293" s="1"/>
      <c r="B293" s="2"/>
      <c r="C293" s="2"/>
      <c r="D293" s="2"/>
      <c r="E293" s="36"/>
      <c r="F293" s="3"/>
      <c r="G293" s="2"/>
      <c r="H293" s="4"/>
      <c r="I293" s="10"/>
      <c r="J293" s="14" t="str">
        <f>IF(LEN(A293)&gt;0,VLOOKUP((C293&amp;D293),Zonas!A:C,3,0),"")</f>
        <v/>
      </c>
      <c r="K293" s="15" t="str">
        <f t="shared" si="20"/>
        <v/>
      </c>
      <c r="L293" s="15" t="str">
        <f t="shared" si="21"/>
        <v/>
      </c>
      <c r="M293" s="15" t="str">
        <f t="shared" si="22"/>
        <v/>
      </c>
      <c r="N293" s="15" t="str">
        <f>IFERROR(VLOOKUP($D$7,Tabelas!$B$17:$C$18,2,0)*L293,"")</f>
        <v/>
      </c>
      <c r="O293" s="15" t="str">
        <f t="shared" si="23"/>
        <v/>
      </c>
      <c r="P293" s="16" t="str">
        <f t="shared" si="24"/>
        <v/>
      </c>
      <c r="Q293" s="33"/>
      <c r="R293" s="53"/>
      <c r="S293" s="53"/>
    </row>
    <row r="294" spans="1:19" x14ac:dyDescent="0.45">
      <c r="A294" s="1"/>
      <c r="B294" s="2"/>
      <c r="C294" s="2"/>
      <c r="D294" s="2"/>
      <c r="E294" s="36"/>
      <c r="F294" s="3"/>
      <c r="G294" s="2"/>
      <c r="H294" s="4"/>
      <c r="I294" s="10"/>
      <c r="J294" s="14" t="str">
        <f>IF(LEN(A294)&gt;0,VLOOKUP((C294&amp;D294),Zonas!A:C,3,0),"")</f>
        <v/>
      </c>
      <c r="K294" s="15" t="str">
        <f t="shared" si="20"/>
        <v/>
      </c>
      <c r="L294" s="15" t="str">
        <f t="shared" si="21"/>
        <v/>
      </c>
      <c r="M294" s="15" t="str">
        <f t="shared" si="22"/>
        <v/>
      </c>
      <c r="N294" s="15" t="str">
        <f>IFERROR(VLOOKUP($D$7,Tabelas!$B$17:$C$18,2,0)*L294,"")</f>
        <v/>
      </c>
      <c r="O294" s="15" t="str">
        <f t="shared" si="23"/>
        <v/>
      </c>
      <c r="P294" s="16" t="str">
        <f t="shared" si="24"/>
        <v/>
      </c>
      <c r="Q294" s="33"/>
      <c r="R294" s="53"/>
      <c r="S294" s="53"/>
    </row>
    <row r="295" spans="1:19" x14ac:dyDescent="0.45">
      <c r="A295" s="1"/>
      <c r="B295" s="2"/>
      <c r="C295" s="2"/>
      <c r="D295" s="2"/>
      <c r="E295" s="36"/>
      <c r="F295" s="3"/>
      <c r="G295" s="2"/>
      <c r="H295" s="4"/>
      <c r="I295" s="10"/>
      <c r="J295" s="14" t="str">
        <f>IF(LEN(A295)&gt;0,VLOOKUP((C295&amp;D295),Zonas!A:C,3,0),"")</f>
        <v/>
      </c>
      <c r="K295" s="15" t="str">
        <f t="shared" si="20"/>
        <v/>
      </c>
      <c r="L295" s="15" t="str">
        <f t="shared" si="21"/>
        <v/>
      </c>
      <c r="M295" s="15" t="str">
        <f t="shared" si="22"/>
        <v/>
      </c>
      <c r="N295" s="15" t="str">
        <f>IFERROR(VLOOKUP($D$7,Tabelas!$B$17:$C$18,2,0)*L295,"")</f>
        <v/>
      </c>
      <c r="O295" s="15" t="str">
        <f t="shared" si="23"/>
        <v/>
      </c>
      <c r="P295" s="16" t="str">
        <f t="shared" si="24"/>
        <v/>
      </c>
      <c r="Q295" s="33"/>
      <c r="R295" s="53"/>
      <c r="S295" s="53"/>
    </row>
    <row r="296" spans="1:19" x14ac:dyDescent="0.45">
      <c r="A296" s="1"/>
      <c r="B296" s="2"/>
      <c r="C296" s="2"/>
      <c r="D296" s="2"/>
      <c r="E296" s="36"/>
      <c r="F296" s="3"/>
      <c r="G296" s="2"/>
      <c r="H296" s="4"/>
      <c r="I296" s="10"/>
      <c r="J296" s="14" t="str">
        <f>IF(LEN(A296)&gt;0,VLOOKUP((C296&amp;D296),Zonas!A:C,3,0),"")</f>
        <v/>
      </c>
      <c r="K296" s="15" t="str">
        <f t="shared" si="20"/>
        <v/>
      </c>
      <c r="L296" s="15" t="str">
        <f t="shared" si="21"/>
        <v/>
      </c>
      <c r="M296" s="15" t="str">
        <f t="shared" si="22"/>
        <v/>
      </c>
      <c r="N296" s="15" t="str">
        <f>IFERROR(VLOOKUP($D$7,Tabelas!$B$17:$C$18,2,0)*L296,"")</f>
        <v/>
      </c>
      <c r="O296" s="15" t="str">
        <f t="shared" si="23"/>
        <v/>
      </c>
      <c r="P296" s="16" t="str">
        <f t="shared" si="24"/>
        <v/>
      </c>
      <c r="Q296" s="33"/>
      <c r="R296" s="53"/>
      <c r="S296" s="53"/>
    </row>
    <row r="297" spans="1:19" x14ac:dyDescent="0.45">
      <c r="A297" s="1"/>
      <c r="B297" s="2"/>
      <c r="C297" s="2"/>
      <c r="D297" s="2"/>
      <c r="E297" s="36"/>
      <c r="F297" s="3"/>
      <c r="G297" s="2"/>
      <c r="H297" s="4"/>
      <c r="I297" s="10"/>
      <c r="J297" s="14" t="str">
        <f>IF(LEN(A297)&gt;0,VLOOKUP((C297&amp;D297),Zonas!A:C,3,0),"")</f>
        <v/>
      </c>
      <c r="K297" s="15" t="str">
        <f t="shared" si="20"/>
        <v/>
      </c>
      <c r="L297" s="15" t="str">
        <f t="shared" si="21"/>
        <v/>
      </c>
      <c r="M297" s="15" t="str">
        <f t="shared" si="22"/>
        <v/>
      </c>
      <c r="N297" s="15" t="str">
        <f>IFERROR(VLOOKUP($D$7,Tabelas!$B$17:$C$18,2,0)*L297,"")</f>
        <v/>
      </c>
      <c r="O297" s="15" t="str">
        <f t="shared" si="23"/>
        <v/>
      </c>
      <c r="P297" s="16" t="str">
        <f t="shared" si="24"/>
        <v/>
      </c>
      <c r="Q297" s="33"/>
      <c r="R297" s="53"/>
      <c r="S297" s="53"/>
    </row>
    <row r="298" spans="1:19" x14ac:dyDescent="0.45">
      <c r="A298" s="1"/>
      <c r="B298" s="2"/>
      <c r="C298" s="2"/>
      <c r="D298" s="2"/>
      <c r="E298" s="36"/>
      <c r="F298" s="3"/>
      <c r="G298" s="2"/>
      <c r="H298" s="4"/>
      <c r="I298" s="10"/>
      <c r="J298" s="14" t="str">
        <f>IF(LEN(A298)&gt;0,VLOOKUP((C298&amp;D298),Zonas!A:C,3,0),"")</f>
        <v/>
      </c>
      <c r="K298" s="15" t="str">
        <f t="shared" si="20"/>
        <v/>
      </c>
      <c r="L298" s="15" t="str">
        <f t="shared" si="21"/>
        <v/>
      </c>
      <c r="M298" s="15" t="str">
        <f t="shared" si="22"/>
        <v/>
      </c>
      <c r="N298" s="15" t="str">
        <f>IFERROR(VLOOKUP($D$7,Tabelas!$B$17:$C$18,2,0)*L298,"")</f>
        <v/>
      </c>
      <c r="O298" s="15" t="str">
        <f t="shared" si="23"/>
        <v/>
      </c>
      <c r="P298" s="16" t="str">
        <f t="shared" si="24"/>
        <v/>
      </c>
      <c r="Q298" s="33"/>
      <c r="R298" s="53"/>
      <c r="S298" s="53"/>
    </row>
    <row r="299" spans="1:19" x14ac:dyDescent="0.45">
      <c r="A299" s="1"/>
      <c r="B299" s="2"/>
      <c r="C299" s="2"/>
      <c r="D299" s="2"/>
      <c r="E299" s="36"/>
      <c r="F299" s="3"/>
      <c r="G299" s="2"/>
      <c r="H299" s="4"/>
      <c r="I299" s="10"/>
      <c r="J299" s="14" t="str">
        <f>IF(LEN(A299)&gt;0,VLOOKUP((C299&amp;D299),Zonas!A:C,3,0),"")</f>
        <v/>
      </c>
      <c r="K299" s="15" t="str">
        <f t="shared" si="20"/>
        <v/>
      </c>
      <c r="L299" s="15" t="str">
        <f t="shared" si="21"/>
        <v/>
      </c>
      <c r="M299" s="15" t="str">
        <f t="shared" si="22"/>
        <v/>
      </c>
      <c r="N299" s="15" t="str">
        <f>IFERROR(VLOOKUP($D$7,Tabelas!$B$17:$C$18,2,0)*L299,"")</f>
        <v/>
      </c>
      <c r="O299" s="15" t="str">
        <f t="shared" si="23"/>
        <v/>
      </c>
      <c r="P299" s="16" t="str">
        <f t="shared" si="24"/>
        <v/>
      </c>
      <c r="Q299" s="33"/>
      <c r="R299" s="53"/>
      <c r="S299" s="53"/>
    </row>
    <row r="300" spans="1:19" x14ac:dyDescent="0.45">
      <c r="A300" s="1"/>
      <c r="B300" s="2"/>
      <c r="C300" s="2"/>
      <c r="D300" s="2"/>
      <c r="E300" s="36"/>
      <c r="F300" s="3"/>
      <c r="G300" s="2"/>
      <c r="H300" s="4"/>
      <c r="I300" s="10"/>
      <c r="J300" s="14" t="str">
        <f>IF(LEN(A300)&gt;0,VLOOKUP((C300&amp;D300),Zonas!A:C,3,0),"")</f>
        <v/>
      </c>
      <c r="K300" s="15" t="str">
        <f t="shared" si="20"/>
        <v/>
      </c>
      <c r="L300" s="15" t="str">
        <f t="shared" si="21"/>
        <v/>
      </c>
      <c r="M300" s="15" t="str">
        <f t="shared" si="22"/>
        <v/>
      </c>
      <c r="N300" s="15" t="str">
        <f>IFERROR(VLOOKUP($D$7,Tabelas!$B$17:$C$18,2,0)*L300,"")</f>
        <v/>
      </c>
      <c r="O300" s="15" t="str">
        <f t="shared" si="23"/>
        <v/>
      </c>
      <c r="P300" s="16" t="str">
        <f t="shared" si="24"/>
        <v/>
      </c>
      <c r="Q300" s="33"/>
      <c r="R300" s="53"/>
      <c r="S300" s="53"/>
    </row>
    <row r="301" spans="1:19" x14ac:dyDescent="0.45">
      <c r="A301" s="1"/>
      <c r="B301" s="2"/>
      <c r="C301" s="2"/>
      <c r="D301" s="2"/>
      <c r="E301" s="36"/>
      <c r="F301" s="3"/>
      <c r="G301" s="2"/>
      <c r="H301" s="4"/>
      <c r="I301" s="10"/>
      <c r="J301" s="14" t="str">
        <f>IF(LEN(A301)&gt;0,VLOOKUP((C301&amp;D301),Zonas!A:C,3,0),"")</f>
        <v/>
      </c>
      <c r="K301" s="15" t="str">
        <f t="shared" si="20"/>
        <v/>
      </c>
      <c r="L301" s="15" t="str">
        <f t="shared" si="21"/>
        <v/>
      </c>
      <c r="M301" s="15" t="str">
        <f t="shared" si="22"/>
        <v/>
      </c>
      <c r="N301" s="15" t="str">
        <f>IFERROR(VLOOKUP($D$7,Tabelas!$B$17:$C$18,2,0)*L301,"")</f>
        <v/>
      </c>
      <c r="O301" s="15" t="str">
        <f t="shared" si="23"/>
        <v/>
      </c>
      <c r="P301" s="16" t="str">
        <f t="shared" si="24"/>
        <v/>
      </c>
      <c r="Q301" s="33"/>
      <c r="R301" s="53"/>
      <c r="S301" s="53"/>
    </row>
    <row r="302" spans="1:19" x14ac:dyDescent="0.45">
      <c r="A302" s="1"/>
      <c r="B302" s="2"/>
      <c r="C302" s="2"/>
      <c r="D302" s="2"/>
      <c r="E302" s="36"/>
      <c r="F302" s="3"/>
      <c r="G302" s="2"/>
      <c r="H302" s="4"/>
      <c r="I302" s="10"/>
      <c r="J302" s="14" t="str">
        <f>IF(LEN(A302)&gt;0,VLOOKUP((C302&amp;D302),Zonas!A:C,3,0),"")</f>
        <v/>
      </c>
      <c r="K302" s="15" t="str">
        <f t="shared" si="20"/>
        <v/>
      </c>
      <c r="L302" s="15" t="str">
        <f t="shared" si="21"/>
        <v/>
      </c>
      <c r="M302" s="15" t="str">
        <f t="shared" si="22"/>
        <v/>
      </c>
      <c r="N302" s="15" t="str">
        <f>IFERROR(VLOOKUP($D$7,Tabelas!$B$17:$C$18,2,0)*L302,"")</f>
        <v/>
      </c>
      <c r="O302" s="15" t="str">
        <f t="shared" si="23"/>
        <v/>
      </c>
      <c r="P302" s="16" t="str">
        <f t="shared" si="24"/>
        <v/>
      </c>
      <c r="Q302" s="33"/>
      <c r="R302" s="53"/>
      <c r="S302" s="53"/>
    </row>
    <row r="303" spans="1:19" x14ac:dyDescent="0.45">
      <c r="A303" s="1"/>
      <c r="B303" s="2"/>
      <c r="C303" s="2"/>
      <c r="D303" s="2"/>
      <c r="E303" s="36"/>
      <c r="F303" s="3"/>
      <c r="G303" s="2"/>
      <c r="H303" s="4"/>
      <c r="I303" s="10"/>
      <c r="J303" s="14" t="str">
        <f>IF(LEN(A303)&gt;0,VLOOKUP((C303&amp;D303),Zonas!A:C,3,0),"")</f>
        <v/>
      </c>
      <c r="K303" s="15" t="str">
        <f t="shared" si="20"/>
        <v/>
      </c>
      <c r="L303" s="15" t="str">
        <f t="shared" si="21"/>
        <v/>
      </c>
      <c r="M303" s="15" t="str">
        <f t="shared" si="22"/>
        <v/>
      </c>
      <c r="N303" s="15" t="str">
        <f>IFERROR(VLOOKUP($D$7,Tabelas!$B$17:$C$18,2,0)*L303,"")</f>
        <v/>
      </c>
      <c r="O303" s="15" t="str">
        <f t="shared" si="23"/>
        <v/>
      </c>
      <c r="P303" s="16" t="str">
        <f t="shared" si="24"/>
        <v/>
      </c>
      <c r="Q303" s="33"/>
      <c r="R303" s="53"/>
      <c r="S303" s="53"/>
    </row>
    <row r="304" spans="1:19" x14ac:dyDescent="0.45">
      <c r="A304" s="1"/>
      <c r="B304" s="2"/>
      <c r="C304" s="2"/>
      <c r="D304" s="2"/>
      <c r="E304" s="36"/>
      <c r="F304" s="3"/>
      <c r="G304" s="2"/>
      <c r="H304" s="4"/>
      <c r="I304" s="10"/>
      <c r="J304" s="14" t="str">
        <f>IF(LEN(A304)&gt;0,VLOOKUP((C304&amp;D304),Zonas!A:C,3,0),"")</f>
        <v/>
      </c>
      <c r="K304" s="15" t="str">
        <f t="shared" si="20"/>
        <v/>
      </c>
      <c r="L304" s="15" t="str">
        <f t="shared" si="21"/>
        <v/>
      </c>
      <c r="M304" s="15" t="str">
        <f t="shared" si="22"/>
        <v/>
      </c>
      <c r="N304" s="15" t="str">
        <f>IFERROR(VLOOKUP($D$7,Tabelas!$B$17:$C$18,2,0)*L304,"")</f>
        <v/>
      </c>
      <c r="O304" s="15" t="str">
        <f t="shared" si="23"/>
        <v/>
      </c>
      <c r="P304" s="16" t="str">
        <f t="shared" si="24"/>
        <v/>
      </c>
      <c r="Q304" s="33"/>
      <c r="R304" s="53"/>
      <c r="S304" s="53"/>
    </row>
    <row r="305" spans="1:19" x14ac:dyDescent="0.45">
      <c r="A305" s="1"/>
      <c r="B305" s="2"/>
      <c r="C305" s="2"/>
      <c r="D305" s="2"/>
      <c r="E305" s="36"/>
      <c r="F305" s="3"/>
      <c r="G305" s="2"/>
      <c r="H305" s="4"/>
      <c r="I305" s="10"/>
      <c r="J305" s="14" t="str">
        <f>IF(LEN(A305)&gt;0,VLOOKUP((C305&amp;D305),Zonas!A:C,3,0),"")</f>
        <v/>
      </c>
      <c r="K305" s="15" t="str">
        <f t="shared" si="20"/>
        <v/>
      </c>
      <c r="L305" s="15" t="str">
        <f t="shared" si="21"/>
        <v/>
      </c>
      <c r="M305" s="15" t="str">
        <f t="shared" si="22"/>
        <v/>
      </c>
      <c r="N305" s="15" t="str">
        <f>IFERROR(VLOOKUP($D$7,Tabelas!$B$17:$C$18,2,0)*L305,"")</f>
        <v/>
      </c>
      <c r="O305" s="15" t="str">
        <f t="shared" si="23"/>
        <v/>
      </c>
      <c r="P305" s="16" t="str">
        <f t="shared" si="24"/>
        <v/>
      </c>
      <c r="Q305" s="33"/>
      <c r="R305" s="53"/>
      <c r="S305" s="53"/>
    </row>
    <row r="306" spans="1:19" x14ac:dyDescent="0.45">
      <c r="A306" s="1"/>
      <c r="B306" s="2"/>
      <c r="C306" s="2"/>
      <c r="D306" s="2"/>
      <c r="E306" s="36"/>
      <c r="F306" s="3"/>
      <c r="G306" s="2"/>
      <c r="H306" s="4"/>
      <c r="I306" s="10"/>
      <c r="J306" s="14" t="str">
        <f>IF(LEN(A306)&gt;0,VLOOKUP((C306&amp;D306),Zonas!A:C,3,0),"")</f>
        <v/>
      </c>
      <c r="K306" s="15" t="str">
        <f t="shared" si="20"/>
        <v/>
      </c>
      <c r="L306" s="15" t="str">
        <f t="shared" si="21"/>
        <v/>
      </c>
      <c r="M306" s="15" t="str">
        <f t="shared" si="22"/>
        <v/>
      </c>
      <c r="N306" s="15" t="str">
        <f>IFERROR(VLOOKUP($D$7,Tabelas!$B$17:$C$18,2,0)*L306,"")</f>
        <v/>
      </c>
      <c r="O306" s="15" t="str">
        <f t="shared" si="23"/>
        <v/>
      </c>
      <c r="P306" s="16" t="str">
        <f t="shared" si="24"/>
        <v/>
      </c>
      <c r="Q306" s="33"/>
      <c r="R306" s="53"/>
      <c r="S306" s="53"/>
    </row>
    <row r="307" spans="1:19" x14ac:dyDescent="0.45">
      <c r="A307" s="1"/>
      <c r="B307" s="2"/>
      <c r="C307" s="2"/>
      <c r="D307" s="2"/>
      <c r="E307" s="36"/>
      <c r="F307" s="3"/>
      <c r="G307" s="2"/>
      <c r="H307" s="4"/>
      <c r="I307" s="10"/>
      <c r="J307" s="14" t="str">
        <f>IF(LEN(A307)&gt;0,VLOOKUP((C307&amp;D307),Zonas!A:C,3,0),"")</f>
        <v/>
      </c>
      <c r="K307" s="15" t="str">
        <f t="shared" si="20"/>
        <v/>
      </c>
      <c r="L307" s="15" t="str">
        <f t="shared" si="21"/>
        <v/>
      </c>
      <c r="M307" s="15" t="str">
        <f t="shared" si="22"/>
        <v/>
      </c>
      <c r="N307" s="15" t="str">
        <f>IFERROR(VLOOKUP($D$7,Tabelas!$B$17:$C$18,2,0)*L307,"")</f>
        <v/>
      </c>
      <c r="O307" s="15" t="str">
        <f t="shared" si="23"/>
        <v/>
      </c>
      <c r="P307" s="16" t="str">
        <f t="shared" si="24"/>
        <v/>
      </c>
      <c r="Q307" s="33"/>
      <c r="R307" s="53"/>
      <c r="S307" s="53"/>
    </row>
    <row r="308" spans="1:19" x14ac:dyDescent="0.45">
      <c r="A308" s="1"/>
      <c r="B308" s="2"/>
      <c r="C308" s="2"/>
      <c r="D308" s="2"/>
      <c r="E308" s="36"/>
      <c r="F308" s="3"/>
      <c r="G308" s="2"/>
      <c r="H308" s="4"/>
      <c r="I308" s="10"/>
      <c r="J308" s="14" t="str">
        <f>IF(LEN(A308)&gt;0,VLOOKUP((C308&amp;D308),Zonas!A:C,3,0),"")</f>
        <v/>
      </c>
      <c r="K308" s="15" t="str">
        <f t="shared" si="20"/>
        <v/>
      </c>
      <c r="L308" s="15" t="str">
        <f t="shared" si="21"/>
        <v/>
      </c>
      <c r="M308" s="15" t="str">
        <f t="shared" si="22"/>
        <v/>
      </c>
      <c r="N308" s="15" t="str">
        <f>IFERROR(VLOOKUP($D$7,Tabelas!$B$17:$C$18,2,0)*L308,"")</f>
        <v/>
      </c>
      <c r="O308" s="15" t="str">
        <f t="shared" si="23"/>
        <v/>
      </c>
      <c r="P308" s="16" t="str">
        <f t="shared" si="24"/>
        <v/>
      </c>
      <c r="Q308" s="33"/>
      <c r="R308" s="53"/>
      <c r="S308" s="53"/>
    </row>
    <row r="309" spans="1:19" x14ac:dyDescent="0.45">
      <c r="A309" s="1"/>
      <c r="B309" s="2"/>
      <c r="C309" s="2"/>
      <c r="D309" s="2"/>
      <c r="E309" s="36"/>
      <c r="F309" s="3"/>
      <c r="G309" s="2"/>
      <c r="H309" s="4"/>
      <c r="I309" s="10"/>
      <c r="J309" s="14" t="str">
        <f>IF(LEN(A309)&gt;0,VLOOKUP((C309&amp;D309),Zonas!A:C,3,0),"")</f>
        <v/>
      </c>
      <c r="K309" s="15" t="str">
        <f t="shared" si="20"/>
        <v/>
      </c>
      <c r="L309" s="15" t="str">
        <f t="shared" si="21"/>
        <v/>
      </c>
      <c r="M309" s="15" t="str">
        <f t="shared" si="22"/>
        <v/>
      </c>
      <c r="N309" s="15" t="str">
        <f>IFERROR(VLOOKUP($D$7,Tabelas!$B$17:$C$18,2,0)*L309,"")</f>
        <v/>
      </c>
      <c r="O309" s="15" t="str">
        <f t="shared" si="23"/>
        <v/>
      </c>
      <c r="P309" s="16" t="str">
        <f t="shared" si="24"/>
        <v/>
      </c>
      <c r="Q309" s="33"/>
      <c r="R309" s="53"/>
      <c r="S309" s="53"/>
    </row>
    <row r="310" spans="1:19" x14ac:dyDescent="0.45">
      <c r="A310" s="1"/>
      <c r="B310" s="2"/>
      <c r="C310" s="2"/>
      <c r="D310" s="2"/>
      <c r="E310" s="36"/>
      <c r="F310" s="3"/>
      <c r="G310" s="2"/>
      <c r="H310" s="4"/>
      <c r="I310" s="10"/>
      <c r="J310" s="14" t="str">
        <f>IF(LEN(A310)&gt;0,VLOOKUP((C310&amp;D310),Zonas!A:C,3,0),"")</f>
        <v/>
      </c>
      <c r="K310" s="15" t="str">
        <f t="shared" si="20"/>
        <v/>
      </c>
      <c r="L310" s="15" t="str">
        <f t="shared" si="21"/>
        <v/>
      </c>
      <c r="M310" s="15" t="str">
        <f t="shared" si="22"/>
        <v/>
      </c>
      <c r="N310" s="15" t="str">
        <f>IFERROR(VLOOKUP($D$7,Tabelas!$B$17:$C$18,2,0)*L310,"")</f>
        <v/>
      </c>
      <c r="O310" s="15" t="str">
        <f t="shared" si="23"/>
        <v/>
      </c>
      <c r="P310" s="16" t="str">
        <f t="shared" si="24"/>
        <v/>
      </c>
      <c r="Q310" s="33"/>
      <c r="R310" s="53"/>
      <c r="S310" s="53"/>
    </row>
    <row r="311" spans="1:19" x14ac:dyDescent="0.45">
      <c r="A311" s="1"/>
      <c r="B311" s="2"/>
      <c r="C311" s="2"/>
      <c r="D311" s="2"/>
      <c r="E311" s="36"/>
      <c r="F311" s="3"/>
      <c r="G311" s="2"/>
      <c r="H311" s="4"/>
      <c r="I311" s="10"/>
      <c r="J311" s="14" t="str">
        <f>IF(LEN(A311)&gt;0,VLOOKUP((C311&amp;D311),Zonas!A:C,3,0),"")</f>
        <v/>
      </c>
      <c r="K311" s="15" t="str">
        <f t="shared" si="20"/>
        <v/>
      </c>
      <c r="L311" s="15" t="str">
        <f t="shared" si="21"/>
        <v/>
      </c>
      <c r="M311" s="15" t="str">
        <f t="shared" si="22"/>
        <v/>
      </c>
      <c r="N311" s="15" t="str">
        <f>IFERROR(VLOOKUP($D$7,Tabelas!$B$17:$C$18,2,0)*L311,"")</f>
        <v/>
      </c>
      <c r="O311" s="15" t="str">
        <f t="shared" si="23"/>
        <v/>
      </c>
      <c r="P311" s="16" t="str">
        <f t="shared" si="24"/>
        <v/>
      </c>
      <c r="Q311" s="33"/>
      <c r="R311" s="53"/>
      <c r="S311" s="53"/>
    </row>
    <row r="312" spans="1:19" x14ac:dyDescent="0.45">
      <c r="A312" s="1"/>
      <c r="B312" s="2"/>
      <c r="C312" s="2"/>
      <c r="D312" s="2"/>
      <c r="E312" s="36"/>
      <c r="F312" s="3"/>
      <c r="G312" s="2"/>
      <c r="H312" s="4"/>
      <c r="I312" s="10"/>
      <c r="J312" s="14" t="str">
        <f>IF(LEN(A312)&gt;0,VLOOKUP((C312&amp;D312),Zonas!A:C,3,0),"")</f>
        <v/>
      </c>
      <c r="K312" s="15" t="str">
        <f t="shared" si="20"/>
        <v/>
      </c>
      <c r="L312" s="15" t="str">
        <f t="shared" si="21"/>
        <v/>
      </c>
      <c r="M312" s="15" t="str">
        <f t="shared" si="22"/>
        <v/>
      </c>
      <c r="N312" s="15" t="str">
        <f>IFERROR(VLOOKUP($D$7,Tabelas!$B$17:$C$18,2,0)*L312,"")</f>
        <v/>
      </c>
      <c r="O312" s="15" t="str">
        <f t="shared" si="23"/>
        <v/>
      </c>
      <c r="P312" s="16" t="str">
        <f t="shared" si="24"/>
        <v/>
      </c>
      <c r="Q312" s="33"/>
      <c r="R312" s="53"/>
      <c r="S312" s="53"/>
    </row>
    <row r="313" spans="1:19" x14ac:dyDescent="0.45">
      <c r="A313" s="1"/>
      <c r="B313" s="2"/>
      <c r="C313" s="2"/>
      <c r="D313" s="2"/>
      <c r="E313" s="36"/>
      <c r="F313" s="3"/>
      <c r="G313" s="2"/>
      <c r="H313" s="4"/>
      <c r="I313" s="10"/>
      <c r="J313" s="14" t="str">
        <f>IF(LEN(A313)&gt;0,VLOOKUP((C313&amp;D313),Zonas!A:C,3,0),"")</f>
        <v/>
      </c>
      <c r="K313" s="15" t="str">
        <f t="shared" si="20"/>
        <v/>
      </c>
      <c r="L313" s="15" t="str">
        <f t="shared" si="21"/>
        <v/>
      </c>
      <c r="M313" s="15" t="str">
        <f t="shared" si="22"/>
        <v/>
      </c>
      <c r="N313" s="15" t="str">
        <f>IFERROR(VLOOKUP($D$7,Tabelas!$B$17:$C$18,2,0)*L313,"")</f>
        <v/>
      </c>
      <c r="O313" s="15" t="str">
        <f t="shared" si="23"/>
        <v/>
      </c>
      <c r="P313" s="16" t="str">
        <f t="shared" si="24"/>
        <v/>
      </c>
      <c r="Q313" s="33"/>
      <c r="R313" s="53"/>
      <c r="S313" s="53"/>
    </row>
    <row r="314" spans="1:19" x14ac:dyDescent="0.45">
      <c r="A314" s="1"/>
      <c r="B314" s="2"/>
      <c r="C314" s="2"/>
      <c r="D314" s="2"/>
      <c r="E314" s="36"/>
      <c r="F314" s="3"/>
      <c r="G314" s="2"/>
      <c r="H314" s="4"/>
      <c r="I314" s="10"/>
      <c r="J314" s="14" t="str">
        <f>IF(LEN(A314)&gt;0,VLOOKUP((C314&amp;D314),Zonas!A:C,3,0),"")</f>
        <v/>
      </c>
      <c r="K314" s="15" t="str">
        <f t="shared" si="20"/>
        <v/>
      </c>
      <c r="L314" s="15" t="str">
        <f t="shared" si="21"/>
        <v/>
      </c>
      <c r="M314" s="15" t="str">
        <f t="shared" si="22"/>
        <v/>
      </c>
      <c r="N314" s="15" t="str">
        <f>IFERROR(VLOOKUP($D$7,Tabelas!$B$17:$C$18,2,0)*L314,"")</f>
        <v/>
      </c>
      <c r="O314" s="15" t="str">
        <f t="shared" si="23"/>
        <v/>
      </c>
      <c r="P314" s="16" t="str">
        <f t="shared" si="24"/>
        <v/>
      </c>
      <c r="Q314" s="33"/>
      <c r="R314" s="53"/>
      <c r="S314" s="53"/>
    </row>
    <row r="315" spans="1:19" x14ac:dyDescent="0.45">
      <c r="A315" s="1"/>
      <c r="B315" s="2"/>
      <c r="C315" s="2"/>
      <c r="D315" s="2"/>
      <c r="E315" s="36"/>
      <c r="F315" s="3"/>
      <c r="G315" s="2"/>
      <c r="H315" s="4"/>
      <c r="I315" s="10"/>
      <c r="J315" s="14" t="str">
        <f>IF(LEN(A315)&gt;0,VLOOKUP((C315&amp;D315),Zonas!A:C,3,0),"")</f>
        <v/>
      </c>
      <c r="K315" s="15" t="str">
        <f t="shared" si="20"/>
        <v/>
      </c>
      <c r="L315" s="15" t="str">
        <f t="shared" si="21"/>
        <v/>
      </c>
      <c r="M315" s="15" t="str">
        <f t="shared" si="22"/>
        <v/>
      </c>
      <c r="N315" s="15" t="str">
        <f>IFERROR(VLOOKUP($D$7,Tabelas!$B$17:$C$18,2,0)*L315,"")</f>
        <v/>
      </c>
      <c r="O315" s="15" t="str">
        <f t="shared" si="23"/>
        <v/>
      </c>
      <c r="P315" s="16" t="str">
        <f t="shared" si="24"/>
        <v/>
      </c>
      <c r="Q315" s="33"/>
      <c r="R315" s="53"/>
      <c r="S315" s="53"/>
    </row>
    <row r="316" spans="1:19" x14ac:dyDescent="0.45">
      <c r="A316" s="1"/>
      <c r="B316" s="2"/>
      <c r="C316" s="2"/>
      <c r="D316" s="2"/>
      <c r="E316" s="36"/>
      <c r="F316" s="3"/>
      <c r="G316" s="2"/>
      <c r="H316" s="4"/>
      <c r="I316" s="10"/>
      <c r="J316" s="14" t="str">
        <f>IF(LEN(A316)&gt;0,VLOOKUP((C316&amp;D316),Zonas!A:C,3,0),"")</f>
        <v/>
      </c>
      <c r="K316" s="15" t="str">
        <f t="shared" si="20"/>
        <v/>
      </c>
      <c r="L316" s="15" t="str">
        <f t="shared" si="21"/>
        <v/>
      </c>
      <c r="M316" s="15" t="str">
        <f t="shared" si="22"/>
        <v/>
      </c>
      <c r="N316" s="15" t="str">
        <f>IFERROR(VLOOKUP($D$7,Tabelas!$B$17:$C$18,2,0)*L316,"")</f>
        <v/>
      </c>
      <c r="O316" s="15" t="str">
        <f t="shared" si="23"/>
        <v/>
      </c>
      <c r="P316" s="16" t="str">
        <f t="shared" si="24"/>
        <v/>
      </c>
      <c r="Q316" s="33"/>
      <c r="R316" s="53"/>
      <c r="S316" s="53"/>
    </row>
    <row r="317" spans="1:19" x14ac:dyDescent="0.45">
      <c r="A317" s="1"/>
      <c r="B317" s="2"/>
      <c r="C317" s="2"/>
      <c r="D317" s="2"/>
      <c r="E317" s="36"/>
      <c r="F317" s="3"/>
      <c r="G317" s="2"/>
      <c r="H317" s="4"/>
      <c r="I317" s="10"/>
      <c r="J317" s="14" t="str">
        <f>IF(LEN(A317)&gt;0,VLOOKUP((C317&amp;D317),Zonas!A:C,3,0),"")</f>
        <v/>
      </c>
      <c r="K317" s="15" t="str">
        <f t="shared" si="20"/>
        <v/>
      </c>
      <c r="L317" s="15" t="str">
        <f t="shared" si="21"/>
        <v/>
      </c>
      <c r="M317" s="15" t="str">
        <f t="shared" si="22"/>
        <v/>
      </c>
      <c r="N317" s="15" t="str">
        <f>IFERROR(VLOOKUP($D$7,Tabelas!$B$17:$C$18,2,0)*L317,"")</f>
        <v/>
      </c>
      <c r="O317" s="15" t="str">
        <f t="shared" si="23"/>
        <v/>
      </c>
      <c r="P317" s="16" t="str">
        <f t="shared" si="24"/>
        <v/>
      </c>
      <c r="Q317" s="33"/>
      <c r="R317" s="53"/>
      <c r="S317" s="53"/>
    </row>
    <row r="318" spans="1:19" x14ac:dyDescent="0.45">
      <c r="A318" s="1"/>
      <c r="B318" s="2"/>
      <c r="C318" s="2"/>
      <c r="D318" s="2"/>
      <c r="E318" s="36"/>
      <c r="F318" s="3"/>
      <c r="G318" s="2"/>
      <c r="H318" s="4"/>
      <c r="I318" s="10"/>
      <c r="J318" s="14" t="str">
        <f>IF(LEN(A318)&gt;0,VLOOKUP((C318&amp;D318),Zonas!A:C,3,0),"")</f>
        <v/>
      </c>
      <c r="K318" s="15" t="str">
        <f t="shared" si="20"/>
        <v/>
      </c>
      <c r="L318" s="15" t="str">
        <f t="shared" si="21"/>
        <v/>
      </c>
      <c r="M318" s="15" t="str">
        <f t="shared" si="22"/>
        <v/>
      </c>
      <c r="N318" s="15" t="str">
        <f>IFERROR(VLOOKUP($D$7,Tabelas!$B$17:$C$18,2,0)*L318,"")</f>
        <v/>
      </c>
      <c r="O318" s="15" t="str">
        <f t="shared" si="23"/>
        <v/>
      </c>
      <c r="P318" s="16" t="str">
        <f t="shared" si="24"/>
        <v/>
      </c>
      <c r="Q318" s="33"/>
      <c r="R318" s="53"/>
      <c r="S318" s="53"/>
    </row>
    <row r="319" spans="1:19" x14ac:dyDescent="0.45">
      <c r="A319" s="1"/>
      <c r="B319" s="2"/>
      <c r="C319" s="2"/>
      <c r="D319" s="2"/>
      <c r="E319" s="36"/>
      <c r="F319" s="3"/>
      <c r="G319" s="2"/>
      <c r="H319" s="4"/>
      <c r="I319" s="10"/>
      <c r="J319" s="14" t="str">
        <f>IF(LEN(A319)&gt;0,VLOOKUP((C319&amp;D319),Zonas!A:C,3,0),"")</f>
        <v/>
      </c>
      <c r="K319" s="15" t="str">
        <f t="shared" si="20"/>
        <v/>
      </c>
      <c r="L319" s="15" t="str">
        <f t="shared" si="21"/>
        <v/>
      </c>
      <c r="M319" s="15" t="str">
        <f t="shared" si="22"/>
        <v/>
      </c>
      <c r="N319" s="15" t="str">
        <f>IFERROR(VLOOKUP($D$7,Tabelas!$B$17:$C$18,2,0)*L319,"")</f>
        <v/>
      </c>
      <c r="O319" s="15" t="str">
        <f t="shared" si="23"/>
        <v/>
      </c>
      <c r="P319" s="16" t="str">
        <f t="shared" si="24"/>
        <v/>
      </c>
      <c r="Q319" s="33"/>
      <c r="R319" s="53"/>
      <c r="S319" s="53"/>
    </row>
    <row r="320" spans="1:19" x14ac:dyDescent="0.45">
      <c r="A320" s="1"/>
      <c r="B320" s="2"/>
      <c r="C320" s="2"/>
      <c r="D320" s="2"/>
      <c r="E320" s="36"/>
      <c r="F320" s="3"/>
      <c r="G320" s="2"/>
      <c r="H320" s="4"/>
      <c r="I320" s="10"/>
      <c r="J320" s="14" t="str">
        <f>IF(LEN(A320)&gt;0,VLOOKUP((C320&amp;D320),Zonas!A:C,3,0),"")</f>
        <v/>
      </c>
      <c r="K320" s="15" t="str">
        <f t="shared" si="20"/>
        <v/>
      </c>
      <c r="L320" s="15" t="str">
        <f t="shared" si="21"/>
        <v/>
      </c>
      <c r="M320" s="15" t="str">
        <f t="shared" si="22"/>
        <v/>
      </c>
      <c r="N320" s="15" t="str">
        <f>IFERROR(VLOOKUP($D$7,Tabelas!$B$17:$C$18,2,0)*L320,"")</f>
        <v/>
      </c>
      <c r="O320" s="15" t="str">
        <f t="shared" si="23"/>
        <v/>
      </c>
      <c r="P320" s="16" t="str">
        <f t="shared" si="24"/>
        <v/>
      </c>
      <c r="Q320" s="33"/>
      <c r="R320" s="53"/>
      <c r="S320" s="53"/>
    </row>
    <row r="321" spans="1:19" x14ac:dyDescent="0.45">
      <c r="A321" s="1"/>
      <c r="B321" s="2"/>
      <c r="C321" s="2"/>
      <c r="D321" s="2"/>
      <c r="E321" s="36"/>
      <c r="F321" s="3"/>
      <c r="G321" s="2"/>
      <c r="H321" s="4"/>
      <c r="I321" s="10"/>
      <c r="J321" s="14" t="str">
        <f>IF(LEN(A321)&gt;0,VLOOKUP((C321&amp;D321),Zonas!A:C,3,0),"")</f>
        <v/>
      </c>
      <c r="K321" s="15" t="str">
        <f t="shared" si="20"/>
        <v/>
      </c>
      <c r="L321" s="15" t="str">
        <f t="shared" si="21"/>
        <v/>
      </c>
      <c r="M321" s="15" t="str">
        <f t="shared" si="22"/>
        <v/>
      </c>
      <c r="N321" s="15" t="str">
        <f>IFERROR(VLOOKUP($D$7,Tabelas!$B$17:$C$18,2,0)*L321,"")</f>
        <v/>
      </c>
      <c r="O321" s="15" t="str">
        <f t="shared" si="23"/>
        <v/>
      </c>
      <c r="P321" s="16" t="str">
        <f t="shared" si="24"/>
        <v/>
      </c>
      <c r="Q321" s="33"/>
      <c r="R321" s="53"/>
      <c r="S321" s="53"/>
    </row>
    <row r="322" spans="1:19" x14ac:dyDescent="0.45">
      <c r="A322" s="1"/>
      <c r="B322" s="2"/>
      <c r="C322" s="2"/>
      <c r="D322" s="2"/>
      <c r="E322" s="36"/>
      <c r="F322" s="3"/>
      <c r="G322" s="2"/>
      <c r="H322" s="4"/>
      <c r="I322" s="10"/>
      <c r="J322" s="14" t="str">
        <f>IF(LEN(A322)&gt;0,VLOOKUP((C322&amp;D322),Zonas!A:C,3,0),"")</f>
        <v/>
      </c>
      <c r="K322" s="15" t="str">
        <f t="shared" si="20"/>
        <v/>
      </c>
      <c r="L322" s="15" t="str">
        <f t="shared" si="21"/>
        <v/>
      </c>
      <c r="M322" s="15" t="str">
        <f t="shared" si="22"/>
        <v/>
      </c>
      <c r="N322" s="15" t="str">
        <f>IFERROR(VLOOKUP($D$7,Tabelas!$B$17:$C$18,2,0)*L322,"")</f>
        <v/>
      </c>
      <c r="O322" s="15" t="str">
        <f t="shared" si="23"/>
        <v/>
      </c>
      <c r="P322" s="16" t="str">
        <f t="shared" si="24"/>
        <v/>
      </c>
      <c r="Q322" s="33"/>
      <c r="R322" s="53"/>
      <c r="S322" s="53"/>
    </row>
    <row r="323" spans="1:19" x14ac:dyDescent="0.45">
      <c r="A323" s="1"/>
      <c r="B323" s="2"/>
      <c r="C323" s="2"/>
      <c r="D323" s="2"/>
      <c r="E323" s="36"/>
      <c r="F323" s="3"/>
      <c r="G323" s="2"/>
      <c r="H323" s="4"/>
      <c r="I323" s="10"/>
      <c r="J323" s="14" t="str">
        <f>IF(LEN(A323)&gt;0,VLOOKUP((C323&amp;D323),Zonas!A:C,3,0),"")</f>
        <v/>
      </c>
      <c r="K323" s="15" t="str">
        <f t="shared" si="20"/>
        <v/>
      </c>
      <c r="L323" s="15" t="str">
        <f t="shared" si="21"/>
        <v/>
      </c>
      <c r="M323" s="15" t="str">
        <f t="shared" si="22"/>
        <v/>
      </c>
      <c r="N323" s="15" t="str">
        <f>IFERROR(VLOOKUP($D$7,Tabelas!$B$17:$C$18,2,0)*L323,"")</f>
        <v/>
      </c>
      <c r="O323" s="15" t="str">
        <f t="shared" si="23"/>
        <v/>
      </c>
      <c r="P323" s="16" t="str">
        <f t="shared" si="24"/>
        <v/>
      </c>
      <c r="Q323" s="33"/>
      <c r="R323" s="53"/>
      <c r="S323" s="53"/>
    </row>
    <row r="324" spans="1:19" x14ac:dyDescent="0.45">
      <c r="A324" s="1"/>
      <c r="B324" s="2"/>
      <c r="C324" s="2"/>
      <c r="D324" s="2"/>
      <c r="E324" s="36"/>
      <c r="F324" s="3"/>
      <c r="G324" s="2"/>
      <c r="H324" s="4"/>
      <c r="I324" s="10"/>
      <c r="J324" s="14" t="str">
        <f>IF(LEN(A324)&gt;0,VLOOKUP((C324&amp;D324),Zonas!A:C,3,0),"")</f>
        <v/>
      </c>
      <c r="K324" s="15" t="str">
        <f t="shared" si="20"/>
        <v/>
      </c>
      <c r="L324" s="15" t="str">
        <f t="shared" si="21"/>
        <v/>
      </c>
      <c r="M324" s="15" t="str">
        <f t="shared" si="22"/>
        <v/>
      </c>
      <c r="N324" s="15" t="str">
        <f>IFERROR(VLOOKUP($D$7,Tabelas!$B$17:$C$18,2,0)*L324,"")</f>
        <v/>
      </c>
      <c r="O324" s="15" t="str">
        <f t="shared" si="23"/>
        <v/>
      </c>
      <c r="P324" s="16" t="str">
        <f t="shared" si="24"/>
        <v/>
      </c>
      <c r="Q324" s="33"/>
      <c r="R324" s="53"/>
      <c r="S324" s="53"/>
    </row>
    <row r="325" spans="1:19" x14ac:dyDescent="0.45">
      <c r="A325" s="1"/>
      <c r="B325" s="2"/>
      <c r="C325" s="2"/>
      <c r="D325" s="2"/>
      <c r="E325" s="36"/>
      <c r="F325" s="3"/>
      <c r="G325" s="2"/>
      <c r="H325" s="4"/>
      <c r="I325" s="10"/>
      <c r="J325" s="14" t="str">
        <f>IF(LEN(A325)&gt;0,VLOOKUP((C325&amp;D325),Zonas!A:C,3,0),"")</f>
        <v/>
      </c>
      <c r="K325" s="15" t="str">
        <f t="shared" si="20"/>
        <v/>
      </c>
      <c r="L325" s="15" t="str">
        <f t="shared" si="21"/>
        <v/>
      </c>
      <c r="M325" s="15" t="str">
        <f t="shared" si="22"/>
        <v/>
      </c>
      <c r="N325" s="15" t="str">
        <f>IFERROR(VLOOKUP($D$7,Tabelas!$B$17:$C$18,2,0)*L325,"")</f>
        <v/>
      </c>
      <c r="O325" s="15" t="str">
        <f t="shared" si="23"/>
        <v/>
      </c>
      <c r="P325" s="16" t="str">
        <f t="shared" si="24"/>
        <v/>
      </c>
      <c r="Q325" s="33"/>
      <c r="R325" s="53"/>
      <c r="S325" s="53"/>
    </row>
    <row r="326" spans="1:19" x14ac:dyDescent="0.45">
      <c r="A326" s="1"/>
      <c r="B326" s="2"/>
      <c r="C326" s="2"/>
      <c r="D326" s="2"/>
      <c r="E326" s="36"/>
      <c r="F326" s="3"/>
      <c r="G326" s="2"/>
      <c r="H326" s="4"/>
      <c r="I326" s="10"/>
      <c r="J326" s="14" t="str">
        <f>IF(LEN(A326)&gt;0,VLOOKUP((C326&amp;D326),Zonas!A:C,3,0),"")</f>
        <v/>
      </c>
      <c r="K326" s="15" t="str">
        <f t="shared" si="20"/>
        <v/>
      </c>
      <c r="L326" s="15" t="str">
        <f t="shared" si="21"/>
        <v/>
      </c>
      <c r="M326" s="15" t="str">
        <f t="shared" si="22"/>
        <v/>
      </c>
      <c r="N326" s="15" t="str">
        <f>IFERROR(VLOOKUP($D$7,Tabelas!$B$17:$C$18,2,0)*L326,"")</f>
        <v/>
      </c>
      <c r="O326" s="15" t="str">
        <f t="shared" si="23"/>
        <v/>
      </c>
      <c r="P326" s="16" t="str">
        <f t="shared" si="24"/>
        <v/>
      </c>
      <c r="Q326" s="33"/>
      <c r="R326" s="53"/>
      <c r="S326" s="53"/>
    </row>
    <row r="327" spans="1:19" x14ac:dyDescent="0.45">
      <c r="A327" s="1"/>
      <c r="B327" s="2"/>
      <c r="C327" s="2"/>
      <c r="D327" s="2"/>
      <c r="E327" s="36"/>
      <c r="F327" s="3"/>
      <c r="G327" s="2"/>
      <c r="H327" s="4"/>
      <c r="I327" s="10"/>
      <c r="J327" s="14" t="str">
        <f>IF(LEN(A327)&gt;0,VLOOKUP((C327&amp;D327),Zonas!A:C,3,0),"")</f>
        <v/>
      </c>
      <c r="K327" s="15" t="str">
        <f t="shared" si="20"/>
        <v/>
      </c>
      <c r="L327" s="15" t="str">
        <f t="shared" si="21"/>
        <v/>
      </c>
      <c r="M327" s="15" t="str">
        <f t="shared" si="22"/>
        <v/>
      </c>
      <c r="N327" s="15" t="str">
        <f>IFERROR(VLOOKUP($D$7,Tabelas!$B$17:$C$18,2,0)*L327,"")</f>
        <v/>
      </c>
      <c r="O327" s="15" t="str">
        <f t="shared" si="23"/>
        <v/>
      </c>
      <c r="P327" s="16" t="str">
        <f t="shared" si="24"/>
        <v/>
      </c>
      <c r="Q327" s="33"/>
      <c r="R327" s="53"/>
      <c r="S327" s="53"/>
    </row>
    <row r="328" spans="1:19" x14ac:dyDescent="0.45">
      <c r="A328" s="1"/>
      <c r="B328" s="2"/>
      <c r="C328" s="2"/>
      <c r="D328" s="2"/>
      <c r="E328" s="36"/>
      <c r="F328" s="3"/>
      <c r="G328" s="2"/>
      <c r="H328" s="4"/>
      <c r="I328" s="10"/>
      <c r="J328" s="14" t="str">
        <f>IF(LEN(A328)&gt;0,VLOOKUP((C328&amp;D328),Zonas!A:C,3,0),"")</f>
        <v/>
      </c>
      <c r="K328" s="15" t="str">
        <f t="shared" si="20"/>
        <v/>
      </c>
      <c r="L328" s="15" t="str">
        <f t="shared" si="21"/>
        <v/>
      </c>
      <c r="M328" s="15" t="str">
        <f t="shared" si="22"/>
        <v/>
      </c>
      <c r="N328" s="15" t="str">
        <f>IFERROR(VLOOKUP($D$7,Tabelas!$B$17:$C$18,2,0)*L328,"")</f>
        <v/>
      </c>
      <c r="O328" s="15" t="str">
        <f t="shared" si="23"/>
        <v/>
      </c>
      <c r="P328" s="16" t="str">
        <f t="shared" si="24"/>
        <v/>
      </c>
      <c r="Q328" s="33"/>
      <c r="R328" s="53"/>
      <c r="S328" s="53"/>
    </row>
    <row r="329" spans="1:19" x14ac:dyDescent="0.45">
      <c r="A329" s="1"/>
      <c r="B329" s="2"/>
      <c r="C329" s="2"/>
      <c r="D329" s="2"/>
      <c r="E329" s="36"/>
      <c r="F329" s="3"/>
      <c r="G329" s="2"/>
      <c r="H329" s="4"/>
      <c r="I329" s="10"/>
      <c r="J329" s="14" t="str">
        <f>IF(LEN(A329)&gt;0,VLOOKUP((C329&amp;D329),Zonas!A:C,3,0),"")</f>
        <v/>
      </c>
      <c r="K329" s="15" t="str">
        <f t="shared" si="20"/>
        <v/>
      </c>
      <c r="L329" s="15" t="str">
        <f t="shared" si="21"/>
        <v/>
      </c>
      <c r="M329" s="15" t="str">
        <f t="shared" si="22"/>
        <v/>
      </c>
      <c r="N329" s="15" t="str">
        <f>IFERROR(VLOOKUP($D$7,Tabelas!$B$17:$C$18,2,0)*L329,"")</f>
        <v/>
      </c>
      <c r="O329" s="15" t="str">
        <f t="shared" si="23"/>
        <v/>
      </c>
      <c r="P329" s="16" t="str">
        <f t="shared" si="24"/>
        <v/>
      </c>
      <c r="Q329" s="33"/>
      <c r="R329" s="53"/>
      <c r="S329" s="53"/>
    </row>
    <row r="330" spans="1:19" x14ac:dyDescent="0.45">
      <c r="A330" s="1"/>
      <c r="B330" s="2"/>
      <c r="C330" s="2"/>
      <c r="D330" s="2"/>
      <c r="E330" s="36"/>
      <c r="F330" s="3"/>
      <c r="G330" s="2"/>
      <c r="H330" s="4"/>
      <c r="I330" s="10"/>
      <c r="J330" s="14" t="str">
        <f>IF(LEN(A330)&gt;0,VLOOKUP((C330&amp;D330),Zonas!A:C,3,0),"")</f>
        <v/>
      </c>
      <c r="K330" s="15" t="str">
        <f t="shared" si="20"/>
        <v/>
      </c>
      <c r="L330" s="15" t="str">
        <f t="shared" si="21"/>
        <v/>
      </c>
      <c r="M330" s="15" t="str">
        <f t="shared" si="22"/>
        <v/>
      </c>
      <c r="N330" s="15" t="str">
        <f>IFERROR(VLOOKUP($D$7,Tabelas!$B$17:$C$18,2,0)*L330,"")</f>
        <v/>
      </c>
      <c r="O330" s="15" t="str">
        <f t="shared" si="23"/>
        <v/>
      </c>
      <c r="P330" s="16" t="str">
        <f t="shared" si="24"/>
        <v/>
      </c>
      <c r="Q330" s="33"/>
      <c r="R330" s="53"/>
      <c r="S330" s="53"/>
    </row>
    <row r="331" spans="1:19" x14ac:dyDescent="0.45">
      <c r="A331" s="1"/>
      <c r="B331" s="2"/>
      <c r="C331" s="2"/>
      <c r="D331" s="2"/>
      <c r="E331" s="36"/>
      <c r="F331" s="3"/>
      <c r="G331" s="2"/>
      <c r="H331" s="4"/>
      <c r="I331" s="10"/>
      <c r="J331" s="14" t="str">
        <f>IF(LEN(A331)&gt;0,VLOOKUP((C331&amp;D331),Zonas!A:C,3,0),"")</f>
        <v/>
      </c>
      <c r="K331" s="15" t="str">
        <f t="shared" si="20"/>
        <v/>
      </c>
      <c r="L331" s="15" t="str">
        <f t="shared" si="21"/>
        <v/>
      </c>
      <c r="M331" s="15" t="str">
        <f t="shared" si="22"/>
        <v/>
      </c>
      <c r="N331" s="15" t="str">
        <f>IFERROR(VLOOKUP($D$7,Tabelas!$B$17:$C$18,2,0)*L331,"")</f>
        <v/>
      </c>
      <c r="O331" s="15" t="str">
        <f t="shared" si="23"/>
        <v/>
      </c>
      <c r="P331" s="16" t="str">
        <f t="shared" si="24"/>
        <v/>
      </c>
      <c r="Q331" s="33"/>
      <c r="R331" s="53"/>
      <c r="S331" s="53"/>
    </row>
    <row r="332" spans="1:19" x14ac:dyDescent="0.45">
      <c r="A332" s="1"/>
      <c r="B332" s="2"/>
      <c r="C332" s="2"/>
      <c r="D332" s="2"/>
      <c r="E332" s="36"/>
      <c r="F332" s="3"/>
      <c r="G332" s="2"/>
      <c r="H332" s="4"/>
      <c r="I332" s="10"/>
      <c r="J332" s="14" t="str">
        <f>IF(LEN(A332)&gt;0,VLOOKUP((C332&amp;D332),Zonas!A:C,3,0),"")</f>
        <v/>
      </c>
      <c r="K332" s="15" t="str">
        <f t="shared" ref="K332:K395" si="25">IF(LEN(A332)&gt;0,G332*I332*H332,"")</f>
        <v/>
      </c>
      <c r="L332" s="15" t="str">
        <f t="shared" si="21"/>
        <v/>
      </c>
      <c r="M332" s="15" t="str">
        <f t="shared" si="22"/>
        <v/>
      </c>
      <c r="N332" s="15" t="str">
        <f>IFERROR(VLOOKUP($D$7,Tabelas!$B$17:$C$18,2,0)*L332,"")</f>
        <v/>
      </c>
      <c r="O332" s="15" t="str">
        <f t="shared" si="23"/>
        <v/>
      </c>
      <c r="P332" s="16" t="str">
        <f t="shared" si="24"/>
        <v/>
      </c>
      <c r="Q332" s="33"/>
      <c r="R332" s="53"/>
      <c r="S332" s="53"/>
    </row>
    <row r="333" spans="1:19" x14ac:dyDescent="0.45">
      <c r="A333" s="1"/>
      <c r="B333" s="2"/>
      <c r="C333" s="2"/>
      <c r="D333" s="2"/>
      <c r="E333" s="36"/>
      <c r="F333" s="3"/>
      <c r="G333" s="2"/>
      <c r="H333" s="4"/>
      <c r="I333" s="10"/>
      <c r="J333" s="14" t="str">
        <f>IF(LEN(A333)&gt;0,VLOOKUP((C333&amp;D333),Zonas!A:C,3,0),"")</f>
        <v/>
      </c>
      <c r="K333" s="15" t="str">
        <f t="shared" si="25"/>
        <v/>
      </c>
      <c r="L333" s="15" t="str">
        <f t="shared" ref="L333:L396" si="26">IFERROR(IF(J333="A",$H$5,IF(J333="B",$I$5,IF(J333="C",$J$5,IF(J333="D",$K$5,IF(J333="E",$L$5,"")))))*K333,"")</f>
        <v/>
      </c>
      <c r="M333" s="15" t="str">
        <f t="shared" ref="M333:M396" si="27">IFERROR(IF($D$6=0.05,0.5,IF($B$3="Individual",0.75,0.8))*L333,"")</f>
        <v/>
      </c>
      <c r="N333" s="15" t="str">
        <f>IFERROR(VLOOKUP($D$7,Tabelas!$B$17:$C$18,2,0)*L333,"")</f>
        <v/>
      </c>
      <c r="O333" s="15" t="str">
        <f t="shared" ref="O333:O396" si="28">IFERROR(L333+N333,"")</f>
        <v/>
      </c>
      <c r="P333" s="16" t="str">
        <f t="shared" ref="P333:P396" si="29">IFERROR(L333-M333+N333,"")</f>
        <v/>
      </c>
      <c r="Q333" s="33"/>
      <c r="R333" s="53"/>
      <c r="S333" s="53"/>
    </row>
    <row r="334" spans="1:19" x14ac:dyDescent="0.45">
      <c r="A334" s="1"/>
      <c r="B334" s="2"/>
      <c r="C334" s="2"/>
      <c r="D334" s="2"/>
      <c r="E334" s="36"/>
      <c r="F334" s="3"/>
      <c r="G334" s="2"/>
      <c r="H334" s="4"/>
      <c r="I334" s="10"/>
      <c r="J334" s="14" t="str">
        <f>IF(LEN(A334)&gt;0,VLOOKUP((C334&amp;D334),Zonas!A:C,3,0),"")</f>
        <v/>
      </c>
      <c r="K334" s="15" t="str">
        <f t="shared" si="25"/>
        <v/>
      </c>
      <c r="L334" s="15" t="str">
        <f t="shared" si="26"/>
        <v/>
      </c>
      <c r="M334" s="15" t="str">
        <f t="shared" si="27"/>
        <v/>
      </c>
      <c r="N334" s="15" t="str">
        <f>IFERROR(VLOOKUP($D$7,Tabelas!$B$17:$C$18,2,0)*L334,"")</f>
        <v/>
      </c>
      <c r="O334" s="15" t="str">
        <f t="shared" si="28"/>
        <v/>
      </c>
      <c r="P334" s="16" t="str">
        <f t="shared" si="29"/>
        <v/>
      </c>
      <c r="Q334" s="33"/>
      <c r="R334" s="53"/>
      <c r="S334" s="53"/>
    </row>
    <row r="335" spans="1:19" x14ac:dyDescent="0.45">
      <c r="A335" s="1"/>
      <c r="B335" s="2"/>
      <c r="C335" s="2"/>
      <c r="D335" s="2"/>
      <c r="E335" s="36"/>
      <c r="F335" s="3"/>
      <c r="G335" s="2"/>
      <c r="H335" s="4"/>
      <c r="I335" s="10"/>
      <c r="J335" s="14" t="str">
        <f>IF(LEN(A335)&gt;0,VLOOKUP((C335&amp;D335),Zonas!A:C,3,0),"")</f>
        <v/>
      </c>
      <c r="K335" s="15" t="str">
        <f t="shared" si="25"/>
        <v/>
      </c>
      <c r="L335" s="15" t="str">
        <f t="shared" si="26"/>
        <v/>
      </c>
      <c r="M335" s="15" t="str">
        <f t="shared" si="27"/>
        <v/>
      </c>
      <c r="N335" s="15" t="str">
        <f>IFERROR(VLOOKUP($D$7,Tabelas!$B$17:$C$18,2,0)*L335,"")</f>
        <v/>
      </c>
      <c r="O335" s="15" t="str">
        <f t="shared" si="28"/>
        <v/>
      </c>
      <c r="P335" s="16" t="str">
        <f t="shared" si="29"/>
        <v/>
      </c>
      <c r="Q335" s="33"/>
      <c r="R335" s="53"/>
      <c r="S335" s="53"/>
    </row>
    <row r="336" spans="1:19" x14ac:dyDescent="0.45">
      <c r="A336" s="1"/>
      <c r="B336" s="2"/>
      <c r="C336" s="2"/>
      <c r="D336" s="2"/>
      <c r="E336" s="36"/>
      <c r="F336" s="3"/>
      <c r="G336" s="2"/>
      <c r="H336" s="4"/>
      <c r="I336" s="10"/>
      <c r="J336" s="14" t="str">
        <f>IF(LEN(A336)&gt;0,VLOOKUP((C336&amp;D336),Zonas!A:C,3,0),"")</f>
        <v/>
      </c>
      <c r="K336" s="15" t="str">
        <f t="shared" si="25"/>
        <v/>
      </c>
      <c r="L336" s="15" t="str">
        <f t="shared" si="26"/>
        <v/>
      </c>
      <c r="M336" s="15" t="str">
        <f t="shared" si="27"/>
        <v/>
      </c>
      <c r="N336" s="15" t="str">
        <f>IFERROR(VLOOKUP($D$7,Tabelas!$B$17:$C$18,2,0)*L336,"")</f>
        <v/>
      </c>
      <c r="O336" s="15" t="str">
        <f t="shared" si="28"/>
        <v/>
      </c>
      <c r="P336" s="16" t="str">
        <f t="shared" si="29"/>
        <v/>
      </c>
      <c r="Q336" s="33"/>
      <c r="R336" s="53"/>
      <c r="S336" s="53"/>
    </row>
    <row r="337" spans="1:19" x14ac:dyDescent="0.45">
      <c r="A337" s="1"/>
      <c r="B337" s="2"/>
      <c r="C337" s="2"/>
      <c r="D337" s="2"/>
      <c r="E337" s="36"/>
      <c r="F337" s="3"/>
      <c r="G337" s="2"/>
      <c r="H337" s="4"/>
      <c r="I337" s="10"/>
      <c r="J337" s="14" t="str">
        <f>IF(LEN(A337)&gt;0,VLOOKUP((C337&amp;D337),Zonas!A:C,3,0),"")</f>
        <v/>
      </c>
      <c r="K337" s="15" t="str">
        <f t="shared" si="25"/>
        <v/>
      </c>
      <c r="L337" s="15" t="str">
        <f t="shared" si="26"/>
        <v/>
      </c>
      <c r="M337" s="15" t="str">
        <f t="shared" si="27"/>
        <v/>
      </c>
      <c r="N337" s="15" t="str">
        <f>IFERROR(VLOOKUP($D$7,Tabelas!$B$17:$C$18,2,0)*L337,"")</f>
        <v/>
      </c>
      <c r="O337" s="15" t="str">
        <f t="shared" si="28"/>
        <v/>
      </c>
      <c r="P337" s="16" t="str">
        <f t="shared" si="29"/>
        <v/>
      </c>
      <c r="Q337" s="33"/>
      <c r="R337" s="53"/>
      <c r="S337" s="53"/>
    </row>
    <row r="338" spans="1:19" x14ac:dyDescent="0.45">
      <c r="A338" s="1"/>
      <c r="B338" s="2"/>
      <c r="C338" s="2"/>
      <c r="D338" s="2"/>
      <c r="E338" s="36"/>
      <c r="F338" s="3"/>
      <c r="G338" s="2"/>
      <c r="H338" s="4"/>
      <c r="I338" s="10"/>
      <c r="J338" s="14" t="str">
        <f>IF(LEN(A338)&gt;0,VLOOKUP((C338&amp;D338),Zonas!A:C,3,0),"")</f>
        <v/>
      </c>
      <c r="K338" s="15" t="str">
        <f t="shared" si="25"/>
        <v/>
      </c>
      <c r="L338" s="15" t="str">
        <f t="shared" si="26"/>
        <v/>
      </c>
      <c r="M338" s="15" t="str">
        <f t="shared" si="27"/>
        <v/>
      </c>
      <c r="N338" s="15" t="str">
        <f>IFERROR(VLOOKUP($D$7,Tabelas!$B$17:$C$18,2,0)*L338,"")</f>
        <v/>
      </c>
      <c r="O338" s="15" t="str">
        <f t="shared" si="28"/>
        <v/>
      </c>
      <c r="P338" s="16" t="str">
        <f t="shared" si="29"/>
        <v/>
      </c>
      <c r="Q338" s="33"/>
      <c r="R338" s="53"/>
      <c r="S338" s="53"/>
    </row>
    <row r="339" spans="1:19" x14ac:dyDescent="0.45">
      <c r="A339" s="1"/>
      <c r="B339" s="2"/>
      <c r="C339" s="2"/>
      <c r="D339" s="2"/>
      <c r="E339" s="36"/>
      <c r="F339" s="3"/>
      <c r="G339" s="2"/>
      <c r="H339" s="4"/>
      <c r="I339" s="10"/>
      <c r="J339" s="14" t="str">
        <f>IF(LEN(A339)&gt;0,VLOOKUP((C339&amp;D339),Zonas!A:C,3,0),"")</f>
        <v/>
      </c>
      <c r="K339" s="15" t="str">
        <f t="shared" si="25"/>
        <v/>
      </c>
      <c r="L339" s="15" t="str">
        <f t="shared" si="26"/>
        <v/>
      </c>
      <c r="M339" s="15" t="str">
        <f t="shared" si="27"/>
        <v/>
      </c>
      <c r="N339" s="15" t="str">
        <f>IFERROR(VLOOKUP($D$7,Tabelas!$B$17:$C$18,2,0)*L339,"")</f>
        <v/>
      </c>
      <c r="O339" s="15" t="str">
        <f t="shared" si="28"/>
        <v/>
      </c>
      <c r="P339" s="16" t="str">
        <f t="shared" si="29"/>
        <v/>
      </c>
      <c r="Q339" s="33"/>
      <c r="R339" s="53"/>
      <c r="S339" s="53"/>
    </row>
    <row r="340" spans="1:19" x14ac:dyDescent="0.45">
      <c r="A340" s="1"/>
      <c r="B340" s="2"/>
      <c r="C340" s="2"/>
      <c r="D340" s="2"/>
      <c r="E340" s="36"/>
      <c r="F340" s="3"/>
      <c r="G340" s="2"/>
      <c r="H340" s="4"/>
      <c r="I340" s="10"/>
      <c r="J340" s="14" t="str">
        <f>IF(LEN(A340)&gt;0,VLOOKUP((C340&amp;D340),Zonas!A:C,3,0),"")</f>
        <v/>
      </c>
      <c r="K340" s="15" t="str">
        <f t="shared" si="25"/>
        <v/>
      </c>
      <c r="L340" s="15" t="str">
        <f t="shared" si="26"/>
        <v/>
      </c>
      <c r="M340" s="15" t="str">
        <f t="shared" si="27"/>
        <v/>
      </c>
      <c r="N340" s="15" t="str">
        <f>IFERROR(VLOOKUP($D$7,Tabelas!$B$17:$C$18,2,0)*L340,"")</f>
        <v/>
      </c>
      <c r="O340" s="15" t="str">
        <f t="shared" si="28"/>
        <v/>
      </c>
      <c r="P340" s="16" t="str">
        <f t="shared" si="29"/>
        <v/>
      </c>
      <c r="Q340" s="33"/>
      <c r="R340" s="53"/>
      <c r="S340" s="53"/>
    </row>
    <row r="341" spans="1:19" x14ac:dyDescent="0.45">
      <c r="A341" s="1"/>
      <c r="B341" s="2"/>
      <c r="C341" s="2"/>
      <c r="D341" s="2"/>
      <c r="E341" s="36"/>
      <c r="F341" s="3"/>
      <c r="G341" s="2"/>
      <c r="H341" s="4"/>
      <c r="I341" s="10"/>
      <c r="J341" s="14" t="str">
        <f>IF(LEN(A341)&gt;0,VLOOKUP((C341&amp;D341),Zonas!A:C,3,0),"")</f>
        <v/>
      </c>
      <c r="K341" s="15" t="str">
        <f t="shared" si="25"/>
        <v/>
      </c>
      <c r="L341" s="15" t="str">
        <f t="shared" si="26"/>
        <v/>
      </c>
      <c r="M341" s="15" t="str">
        <f t="shared" si="27"/>
        <v/>
      </c>
      <c r="N341" s="15" t="str">
        <f>IFERROR(VLOOKUP($D$7,Tabelas!$B$17:$C$18,2,0)*L341,"")</f>
        <v/>
      </c>
      <c r="O341" s="15" t="str">
        <f t="shared" si="28"/>
        <v/>
      </c>
      <c r="P341" s="16" t="str">
        <f t="shared" si="29"/>
        <v/>
      </c>
      <c r="Q341" s="33"/>
      <c r="R341" s="53"/>
      <c r="S341" s="53"/>
    </row>
    <row r="342" spans="1:19" x14ac:dyDescent="0.45">
      <c r="A342" s="1"/>
      <c r="B342" s="2"/>
      <c r="C342" s="2"/>
      <c r="D342" s="2"/>
      <c r="E342" s="36"/>
      <c r="F342" s="3"/>
      <c r="G342" s="2"/>
      <c r="H342" s="4"/>
      <c r="I342" s="10"/>
      <c r="J342" s="14" t="str">
        <f>IF(LEN(A342)&gt;0,VLOOKUP((C342&amp;D342),Zonas!A:C,3,0),"")</f>
        <v/>
      </c>
      <c r="K342" s="15" t="str">
        <f t="shared" si="25"/>
        <v/>
      </c>
      <c r="L342" s="15" t="str">
        <f t="shared" si="26"/>
        <v/>
      </c>
      <c r="M342" s="15" t="str">
        <f t="shared" si="27"/>
        <v/>
      </c>
      <c r="N342" s="15" t="str">
        <f>IFERROR(VLOOKUP($D$7,Tabelas!$B$17:$C$18,2,0)*L342,"")</f>
        <v/>
      </c>
      <c r="O342" s="15" t="str">
        <f t="shared" si="28"/>
        <v/>
      </c>
      <c r="P342" s="16" t="str">
        <f t="shared" si="29"/>
        <v/>
      </c>
      <c r="Q342" s="33"/>
      <c r="R342" s="53"/>
      <c r="S342" s="53"/>
    </row>
    <row r="343" spans="1:19" x14ac:dyDescent="0.45">
      <c r="A343" s="1"/>
      <c r="B343" s="2"/>
      <c r="C343" s="2"/>
      <c r="D343" s="2"/>
      <c r="E343" s="36"/>
      <c r="F343" s="3"/>
      <c r="G343" s="2"/>
      <c r="H343" s="4"/>
      <c r="I343" s="10"/>
      <c r="J343" s="14" t="str">
        <f>IF(LEN(A343)&gt;0,VLOOKUP((C343&amp;D343),Zonas!A:C,3,0),"")</f>
        <v/>
      </c>
      <c r="K343" s="15" t="str">
        <f t="shared" si="25"/>
        <v/>
      </c>
      <c r="L343" s="15" t="str">
        <f t="shared" si="26"/>
        <v/>
      </c>
      <c r="M343" s="15" t="str">
        <f t="shared" si="27"/>
        <v/>
      </c>
      <c r="N343" s="15" t="str">
        <f>IFERROR(VLOOKUP($D$7,Tabelas!$B$17:$C$18,2,0)*L343,"")</f>
        <v/>
      </c>
      <c r="O343" s="15" t="str">
        <f t="shared" si="28"/>
        <v/>
      </c>
      <c r="P343" s="16" t="str">
        <f t="shared" si="29"/>
        <v/>
      </c>
      <c r="Q343" s="33"/>
      <c r="R343" s="53"/>
      <c r="S343" s="53"/>
    </row>
    <row r="344" spans="1:19" x14ac:dyDescent="0.45">
      <c r="A344" s="1"/>
      <c r="B344" s="2"/>
      <c r="C344" s="2"/>
      <c r="D344" s="2"/>
      <c r="E344" s="36"/>
      <c r="F344" s="3"/>
      <c r="G344" s="2"/>
      <c r="H344" s="4"/>
      <c r="I344" s="10"/>
      <c r="J344" s="14" t="str">
        <f>IF(LEN(A344)&gt;0,VLOOKUP((C344&amp;D344),Zonas!A:C,3,0),"")</f>
        <v/>
      </c>
      <c r="K344" s="15" t="str">
        <f t="shared" si="25"/>
        <v/>
      </c>
      <c r="L344" s="15" t="str">
        <f t="shared" si="26"/>
        <v/>
      </c>
      <c r="M344" s="15" t="str">
        <f t="shared" si="27"/>
        <v/>
      </c>
      <c r="N344" s="15" t="str">
        <f>IFERROR(VLOOKUP($D$7,Tabelas!$B$17:$C$18,2,0)*L344,"")</f>
        <v/>
      </c>
      <c r="O344" s="15" t="str">
        <f t="shared" si="28"/>
        <v/>
      </c>
      <c r="P344" s="16" t="str">
        <f t="shared" si="29"/>
        <v/>
      </c>
      <c r="Q344" s="33"/>
      <c r="R344" s="53"/>
      <c r="S344" s="53"/>
    </row>
    <row r="345" spans="1:19" x14ac:dyDescent="0.45">
      <c r="A345" s="1"/>
      <c r="B345" s="2"/>
      <c r="C345" s="2"/>
      <c r="D345" s="2"/>
      <c r="E345" s="36"/>
      <c r="F345" s="3"/>
      <c r="G345" s="2"/>
      <c r="H345" s="4"/>
      <c r="I345" s="10"/>
      <c r="J345" s="14" t="str">
        <f>IF(LEN(A345)&gt;0,VLOOKUP((C345&amp;D345),Zonas!A:C,3,0),"")</f>
        <v/>
      </c>
      <c r="K345" s="15" t="str">
        <f t="shared" si="25"/>
        <v/>
      </c>
      <c r="L345" s="15" t="str">
        <f t="shared" si="26"/>
        <v/>
      </c>
      <c r="M345" s="15" t="str">
        <f t="shared" si="27"/>
        <v/>
      </c>
      <c r="N345" s="15" t="str">
        <f>IFERROR(VLOOKUP($D$7,Tabelas!$B$17:$C$18,2,0)*L345,"")</f>
        <v/>
      </c>
      <c r="O345" s="15" t="str">
        <f t="shared" si="28"/>
        <v/>
      </c>
      <c r="P345" s="16" t="str">
        <f t="shared" si="29"/>
        <v/>
      </c>
      <c r="Q345" s="33"/>
      <c r="R345" s="53"/>
      <c r="S345" s="53"/>
    </row>
    <row r="346" spans="1:19" x14ac:dyDescent="0.45">
      <c r="A346" s="1"/>
      <c r="B346" s="2"/>
      <c r="C346" s="2"/>
      <c r="D346" s="2"/>
      <c r="E346" s="36"/>
      <c r="F346" s="3"/>
      <c r="G346" s="2"/>
      <c r="H346" s="4"/>
      <c r="I346" s="10"/>
      <c r="J346" s="14" t="str">
        <f>IF(LEN(A346)&gt;0,VLOOKUP((C346&amp;D346),Zonas!A:C,3,0),"")</f>
        <v/>
      </c>
      <c r="K346" s="15" t="str">
        <f t="shared" si="25"/>
        <v/>
      </c>
      <c r="L346" s="15" t="str">
        <f t="shared" si="26"/>
        <v/>
      </c>
      <c r="M346" s="15" t="str">
        <f t="shared" si="27"/>
        <v/>
      </c>
      <c r="N346" s="15" t="str">
        <f>IFERROR(VLOOKUP($D$7,Tabelas!$B$17:$C$18,2,0)*L346,"")</f>
        <v/>
      </c>
      <c r="O346" s="15" t="str">
        <f t="shared" si="28"/>
        <v/>
      </c>
      <c r="P346" s="16" t="str">
        <f t="shared" si="29"/>
        <v/>
      </c>
      <c r="Q346" s="33"/>
      <c r="R346" s="53"/>
      <c r="S346" s="53"/>
    </row>
    <row r="347" spans="1:19" x14ac:dyDescent="0.45">
      <c r="A347" s="1"/>
      <c r="B347" s="2"/>
      <c r="C347" s="2"/>
      <c r="D347" s="2"/>
      <c r="E347" s="36"/>
      <c r="F347" s="3"/>
      <c r="G347" s="2"/>
      <c r="H347" s="4"/>
      <c r="I347" s="10"/>
      <c r="J347" s="14" t="str">
        <f>IF(LEN(A347)&gt;0,VLOOKUP((C347&amp;D347),Zonas!A:C,3,0),"")</f>
        <v/>
      </c>
      <c r="K347" s="15" t="str">
        <f t="shared" si="25"/>
        <v/>
      </c>
      <c r="L347" s="15" t="str">
        <f t="shared" si="26"/>
        <v/>
      </c>
      <c r="M347" s="15" t="str">
        <f t="shared" si="27"/>
        <v/>
      </c>
      <c r="N347" s="15" t="str">
        <f>IFERROR(VLOOKUP($D$7,Tabelas!$B$17:$C$18,2,0)*L347,"")</f>
        <v/>
      </c>
      <c r="O347" s="15" t="str">
        <f t="shared" si="28"/>
        <v/>
      </c>
      <c r="P347" s="16" t="str">
        <f t="shared" si="29"/>
        <v/>
      </c>
      <c r="Q347" s="33"/>
      <c r="R347" s="53"/>
      <c r="S347" s="53"/>
    </row>
    <row r="348" spans="1:19" x14ac:dyDescent="0.45">
      <c r="A348" s="1"/>
      <c r="B348" s="2"/>
      <c r="C348" s="2"/>
      <c r="D348" s="2"/>
      <c r="E348" s="36"/>
      <c r="F348" s="3"/>
      <c r="G348" s="2"/>
      <c r="H348" s="4"/>
      <c r="I348" s="10"/>
      <c r="J348" s="14" t="str">
        <f>IF(LEN(A348)&gt;0,VLOOKUP((C348&amp;D348),Zonas!A:C,3,0),"")</f>
        <v/>
      </c>
      <c r="K348" s="15" t="str">
        <f t="shared" si="25"/>
        <v/>
      </c>
      <c r="L348" s="15" t="str">
        <f t="shared" si="26"/>
        <v/>
      </c>
      <c r="M348" s="15" t="str">
        <f t="shared" si="27"/>
        <v/>
      </c>
      <c r="N348" s="15" t="str">
        <f>IFERROR(VLOOKUP($D$7,Tabelas!$B$17:$C$18,2,0)*L348,"")</f>
        <v/>
      </c>
      <c r="O348" s="15" t="str">
        <f t="shared" si="28"/>
        <v/>
      </c>
      <c r="P348" s="16" t="str">
        <f t="shared" si="29"/>
        <v/>
      </c>
      <c r="Q348" s="33"/>
      <c r="R348" s="53"/>
      <c r="S348" s="53"/>
    </row>
    <row r="349" spans="1:19" x14ac:dyDescent="0.45">
      <c r="A349" s="1"/>
      <c r="B349" s="2"/>
      <c r="C349" s="2"/>
      <c r="D349" s="2"/>
      <c r="E349" s="36"/>
      <c r="F349" s="3"/>
      <c r="G349" s="2"/>
      <c r="H349" s="4"/>
      <c r="I349" s="10"/>
      <c r="J349" s="14" t="str">
        <f>IF(LEN(A349)&gt;0,VLOOKUP((C349&amp;D349),Zonas!A:C,3,0),"")</f>
        <v/>
      </c>
      <c r="K349" s="15" t="str">
        <f t="shared" si="25"/>
        <v/>
      </c>
      <c r="L349" s="15" t="str">
        <f t="shared" si="26"/>
        <v/>
      </c>
      <c r="M349" s="15" t="str">
        <f t="shared" si="27"/>
        <v/>
      </c>
      <c r="N349" s="15" t="str">
        <f>IFERROR(VLOOKUP($D$7,Tabelas!$B$17:$C$18,2,0)*L349,"")</f>
        <v/>
      </c>
      <c r="O349" s="15" t="str">
        <f t="shared" si="28"/>
        <v/>
      </c>
      <c r="P349" s="16" t="str">
        <f t="shared" si="29"/>
        <v/>
      </c>
      <c r="Q349" s="33"/>
      <c r="R349" s="53"/>
      <c r="S349" s="53"/>
    </row>
    <row r="350" spans="1:19" x14ac:dyDescent="0.45">
      <c r="A350" s="1"/>
      <c r="B350" s="2"/>
      <c r="C350" s="2"/>
      <c r="D350" s="2"/>
      <c r="E350" s="36"/>
      <c r="F350" s="3"/>
      <c r="G350" s="2"/>
      <c r="H350" s="4"/>
      <c r="I350" s="10"/>
      <c r="J350" s="14" t="str">
        <f>IF(LEN(A350)&gt;0,VLOOKUP((C350&amp;D350),Zonas!A:C,3,0),"")</f>
        <v/>
      </c>
      <c r="K350" s="15" t="str">
        <f t="shared" si="25"/>
        <v/>
      </c>
      <c r="L350" s="15" t="str">
        <f t="shared" si="26"/>
        <v/>
      </c>
      <c r="M350" s="15" t="str">
        <f t="shared" si="27"/>
        <v/>
      </c>
      <c r="N350" s="15" t="str">
        <f>IFERROR(VLOOKUP($D$7,Tabelas!$B$17:$C$18,2,0)*L350,"")</f>
        <v/>
      </c>
      <c r="O350" s="15" t="str">
        <f t="shared" si="28"/>
        <v/>
      </c>
      <c r="P350" s="16" t="str">
        <f t="shared" si="29"/>
        <v/>
      </c>
      <c r="Q350" s="33"/>
      <c r="R350" s="53"/>
      <c r="S350" s="53"/>
    </row>
    <row r="351" spans="1:19" x14ac:dyDescent="0.45">
      <c r="A351" s="1"/>
      <c r="B351" s="2"/>
      <c r="C351" s="2"/>
      <c r="D351" s="2"/>
      <c r="E351" s="36"/>
      <c r="F351" s="3"/>
      <c r="G351" s="2"/>
      <c r="H351" s="4"/>
      <c r="I351" s="10"/>
      <c r="J351" s="14" t="str">
        <f>IF(LEN(A351)&gt;0,VLOOKUP((C351&amp;D351),Zonas!A:C,3,0),"")</f>
        <v/>
      </c>
      <c r="K351" s="15" t="str">
        <f t="shared" si="25"/>
        <v/>
      </c>
      <c r="L351" s="15" t="str">
        <f t="shared" si="26"/>
        <v/>
      </c>
      <c r="M351" s="15" t="str">
        <f t="shared" si="27"/>
        <v/>
      </c>
      <c r="N351" s="15" t="str">
        <f>IFERROR(VLOOKUP($D$7,Tabelas!$B$17:$C$18,2,0)*L351,"")</f>
        <v/>
      </c>
      <c r="O351" s="15" t="str">
        <f t="shared" si="28"/>
        <v/>
      </c>
      <c r="P351" s="16" t="str">
        <f t="shared" si="29"/>
        <v/>
      </c>
      <c r="Q351" s="33"/>
      <c r="R351" s="53"/>
      <c r="S351" s="53"/>
    </row>
    <row r="352" spans="1:19" x14ac:dyDescent="0.45">
      <c r="A352" s="1"/>
      <c r="B352" s="2"/>
      <c r="C352" s="2"/>
      <c r="D352" s="2"/>
      <c r="E352" s="36"/>
      <c r="F352" s="3"/>
      <c r="G352" s="2"/>
      <c r="H352" s="4"/>
      <c r="I352" s="10"/>
      <c r="J352" s="14" t="str">
        <f>IF(LEN(A352)&gt;0,VLOOKUP((C352&amp;D352),Zonas!A:C,3,0),"")</f>
        <v/>
      </c>
      <c r="K352" s="15" t="str">
        <f t="shared" si="25"/>
        <v/>
      </c>
      <c r="L352" s="15" t="str">
        <f t="shared" si="26"/>
        <v/>
      </c>
      <c r="M352" s="15" t="str">
        <f t="shared" si="27"/>
        <v/>
      </c>
      <c r="N352" s="15" t="str">
        <f>IFERROR(VLOOKUP($D$7,Tabelas!$B$17:$C$18,2,0)*L352,"")</f>
        <v/>
      </c>
      <c r="O352" s="15" t="str">
        <f t="shared" si="28"/>
        <v/>
      </c>
      <c r="P352" s="16" t="str">
        <f t="shared" si="29"/>
        <v/>
      </c>
      <c r="Q352" s="33"/>
      <c r="R352" s="53"/>
      <c r="S352" s="53"/>
    </row>
    <row r="353" spans="1:19" x14ac:dyDescent="0.45">
      <c r="A353" s="1"/>
      <c r="B353" s="2"/>
      <c r="C353" s="2"/>
      <c r="D353" s="2"/>
      <c r="E353" s="36"/>
      <c r="F353" s="3"/>
      <c r="G353" s="2"/>
      <c r="H353" s="4"/>
      <c r="I353" s="10"/>
      <c r="J353" s="14" t="str">
        <f>IF(LEN(A353)&gt;0,VLOOKUP((C353&amp;D353),Zonas!A:C,3,0),"")</f>
        <v/>
      </c>
      <c r="K353" s="15" t="str">
        <f t="shared" si="25"/>
        <v/>
      </c>
      <c r="L353" s="15" t="str">
        <f t="shared" si="26"/>
        <v/>
      </c>
      <c r="M353" s="15" t="str">
        <f t="shared" si="27"/>
        <v/>
      </c>
      <c r="N353" s="15" t="str">
        <f>IFERROR(VLOOKUP($D$7,Tabelas!$B$17:$C$18,2,0)*L353,"")</f>
        <v/>
      </c>
      <c r="O353" s="15" t="str">
        <f t="shared" si="28"/>
        <v/>
      </c>
      <c r="P353" s="16" t="str">
        <f t="shared" si="29"/>
        <v/>
      </c>
      <c r="Q353" s="33"/>
      <c r="R353" s="53"/>
      <c r="S353" s="53"/>
    </row>
    <row r="354" spans="1:19" x14ac:dyDescent="0.45">
      <c r="A354" s="1"/>
      <c r="B354" s="2"/>
      <c r="C354" s="2"/>
      <c r="D354" s="2"/>
      <c r="E354" s="36"/>
      <c r="F354" s="3"/>
      <c r="G354" s="2"/>
      <c r="H354" s="4"/>
      <c r="I354" s="10"/>
      <c r="J354" s="14" t="str">
        <f>IF(LEN(A354)&gt;0,VLOOKUP((C354&amp;D354),Zonas!A:C,3,0),"")</f>
        <v/>
      </c>
      <c r="K354" s="15" t="str">
        <f t="shared" si="25"/>
        <v/>
      </c>
      <c r="L354" s="15" t="str">
        <f t="shared" si="26"/>
        <v/>
      </c>
      <c r="M354" s="15" t="str">
        <f t="shared" si="27"/>
        <v/>
      </c>
      <c r="N354" s="15" t="str">
        <f>IFERROR(VLOOKUP($D$7,Tabelas!$B$17:$C$18,2,0)*L354,"")</f>
        <v/>
      </c>
      <c r="O354" s="15" t="str">
        <f t="shared" si="28"/>
        <v/>
      </c>
      <c r="P354" s="16" t="str">
        <f t="shared" si="29"/>
        <v/>
      </c>
      <c r="Q354" s="33"/>
      <c r="R354" s="53"/>
      <c r="S354" s="53"/>
    </row>
    <row r="355" spans="1:19" x14ac:dyDescent="0.45">
      <c r="A355" s="1"/>
      <c r="B355" s="2"/>
      <c r="C355" s="2"/>
      <c r="D355" s="2"/>
      <c r="E355" s="36"/>
      <c r="F355" s="3"/>
      <c r="G355" s="2"/>
      <c r="H355" s="4"/>
      <c r="I355" s="10"/>
      <c r="J355" s="14" t="str">
        <f>IF(LEN(A355)&gt;0,VLOOKUP((C355&amp;D355),Zonas!A:C,3,0),"")</f>
        <v/>
      </c>
      <c r="K355" s="15" t="str">
        <f t="shared" si="25"/>
        <v/>
      </c>
      <c r="L355" s="15" t="str">
        <f t="shared" si="26"/>
        <v/>
      </c>
      <c r="M355" s="15" t="str">
        <f t="shared" si="27"/>
        <v/>
      </c>
      <c r="N355" s="15" t="str">
        <f>IFERROR(VLOOKUP($D$7,Tabelas!$B$17:$C$18,2,0)*L355,"")</f>
        <v/>
      </c>
      <c r="O355" s="15" t="str">
        <f t="shared" si="28"/>
        <v/>
      </c>
      <c r="P355" s="16" t="str">
        <f t="shared" si="29"/>
        <v/>
      </c>
      <c r="Q355" s="33"/>
      <c r="R355" s="53"/>
      <c r="S355" s="53"/>
    </row>
    <row r="356" spans="1:19" x14ac:dyDescent="0.45">
      <c r="A356" s="1"/>
      <c r="B356" s="2"/>
      <c r="C356" s="2"/>
      <c r="D356" s="2"/>
      <c r="E356" s="36"/>
      <c r="F356" s="3"/>
      <c r="G356" s="2"/>
      <c r="H356" s="4"/>
      <c r="I356" s="10"/>
      <c r="J356" s="14" t="str">
        <f>IF(LEN(A356)&gt;0,VLOOKUP((C356&amp;D356),Zonas!A:C,3,0),"")</f>
        <v/>
      </c>
      <c r="K356" s="15" t="str">
        <f t="shared" si="25"/>
        <v/>
      </c>
      <c r="L356" s="15" t="str">
        <f t="shared" si="26"/>
        <v/>
      </c>
      <c r="M356" s="15" t="str">
        <f t="shared" si="27"/>
        <v/>
      </c>
      <c r="N356" s="15" t="str">
        <f>IFERROR(VLOOKUP($D$7,Tabelas!$B$17:$C$18,2,0)*L356,"")</f>
        <v/>
      </c>
      <c r="O356" s="15" t="str">
        <f t="shared" si="28"/>
        <v/>
      </c>
      <c r="P356" s="16" t="str">
        <f t="shared" si="29"/>
        <v/>
      </c>
      <c r="Q356" s="33"/>
      <c r="R356" s="53"/>
      <c r="S356" s="53"/>
    </row>
    <row r="357" spans="1:19" x14ac:dyDescent="0.45">
      <c r="A357" s="1"/>
      <c r="B357" s="2"/>
      <c r="C357" s="2"/>
      <c r="D357" s="2"/>
      <c r="E357" s="36"/>
      <c r="F357" s="3"/>
      <c r="G357" s="2"/>
      <c r="H357" s="4"/>
      <c r="I357" s="10"/>
      <c r="J357" s="14" t="str">
        <f>IF(LEN(A357)&gt;0,VLOOKUP((C357&amp;D357),Zonas!A:C,3,0),"")</f>
        <v/>
      </c>
      <c r="K357" s="15" t="str">
        <f t="shared" si="25"/>
        <v/>
      </c>
      <c r="L357" s="15" t="str">
        <f t="shared" si="26"/>
        <v/>
      </c>
      <c r="M357" s="15" t="str">
        <f t="shared" si="27"/>
        <v/>
      </c>
      <c r="N357" s="15" t="str">
        <f>IFERROR(VLOOKUP($D$7,Tabelas!$B$17:$C$18,2,0)*L357,"")</f>
        <v/>
      </c>
      <c r="O357" s="15" t="str">
        <f t="shared" si="28"/>
        <v/>
      </c>
      <c r="P357" s="16" t="str">
        <f t="shared" si="29"/>
        <v/>
      </c>
      <c r="Q357" s="33"/>
      <c r="R357" s="53"/>
      <c r="S357" s="53"/>
    </row>
    <row r="358" spans="1:19" x14ac:dyDescent="0.45">
      <c r="A358" s="1"/>
      <c r="B358" s="2"/>
      <c r="C358" s="2"/>
      <c r="D358" s="2"/>
      <c r="E358" s="36"/>
      <c r="F358" s="3"/>
      <c r="G358" s="2"/>
      <c r="H358" s="4"/>
      <c r="I358" s="10"/>
      <c r="J358" s="14" t="str">
        <f>IF(LEN(A358)&gt;0,VLOOKUP((C358&amp;D358),Zonas!A:C,3,0),"")</f>
        <v/>
      </c>
      <c r="K358" s="15" t="str">
        <f t="shared" si="25"/>
        <v/>
      </c>
      <c r="L358" s="15" t="str">
        <f t="shared" si="26"/>
        <v/>
      </c>
      <c r="M358" s="15" t="str">
        <f t="shared" si="27"/>
        <v/>
      </c>
      <c r="N358" s="15" t="str">
        <f>IFERROR(VLOOKUP($D$7,Tabelas!$B$17:$C$18,2,0)*L358,"")</f>
        <v/>
      </c>
      <c r="O358" s="15" t="str">
        <f t="shared" si="28"/>
        <v/>
      </c>
      <c r="P358" s="16" t="str">
        <f t="shared" si="29"/>
        <v/>
      </c>
      <c r="Q358" s="33"/>
      <c r="R358" s="53"/>
      <c r="S358" s="53"/>
    </row>
    <row r="359" spans="1:19" x14ac:dyDescent="0.45">
      <c r="A359" s="1"/>
      <c r="B359" s="2"/>
      <c r="C359" s="2"/>
      <c r="D359" s="2"/>
      <c r="E359" s="36"/>
      <c r="F359" s="3"/>
      <c r="G359" s="2"/>
      <c r="H359" s="4"/>
      <c r="I359" s="10"/>
      <c r="J359" s="14" t="str">
        <f>IF(LEN(A359)&gt;0,VLOOKUP((C359&amp;D359),Zonas!A:C,3,0),"")</f>
        <v/>
      </c>
      <c r="K359" s="15" t="str">
        <f t="shared" si="25"/>
        <v/>
      </c>
      <c r="L359" s="15" t="str">
        <f t="shared" si="26"/>
        <v/>
      </c>
      <c r="M359" s="15" t="str">
        <f t="shared" si="27"/>
        <v/>
      </c>
      <c r="N359" s="15" t="str">
        <f>IFERROR(VLOOKUP($D$7,Tabelas!$B$17:$C$18,2,0)*L359,"")</f>
        <v/>
      </c>
      <c r="O359" s="15" t="str">
        <f t="shared" si="28"/>
        <v/>
      </c>
      <c r="P359" s="16" t="str">
        <f t="shared" si="29"/>
        <v/>
      </c>
      <c r="Q359" s="33"/>
      <c r="R359" s="53"/>
      <c r="S359" s="53"/>
    </row>
    <row r="360" spans="1:19" x14ac:dyDescent="0.45">
      <c r="A360" s="1"/>
      <c r="B360" s="2"/>
      <c r="C360" s="2"/>
      <c r="D360" s="2"/>
      <c r="E360" s="36"/>
      <c r="F360" s="3"/>
      <c r="G360" s="2"/>
      <c r="H360" s="4"/>
      <c r="I360" s="10"/>
      <c r="J360" s="14" t="str">
        <f>IF(LEN(A360)&gt;0,VLOOKUP((C360&amp;D360),Zonas!A:C,3,0),"")</f>
        <v/>
      </c>
      <c r="K360" s="15" t="str">
        <f t="shared" si="25"/>
        <v/>
      </c>
      <c r="L360" s="15" t="str">
        <f t="shared" si="26"/>
        <v/>
      </c>
      <c r="M360" s="15" t="str">
        <f t="shared" si="27"/>
        <v/>
      </c>
      <c r="N360" s="15" t="str">
        <f>IFERROR(VLOOKUP($D$7,Tabelas!$B$17:$C$18,2,0)*L360,"")</f>
        <v/>
      </c>
      <c r="O360" s="15" t="str">
        <f t="shared" si="28"/>
        <v/>
      </c>
      <c r="P360" s="16" t="str">
        <f t="shared" si="29"/>
        <v/>
      </c>
      <c r="Q360" s="33"/>
      <c r="R360" s="53"/>
      <c r="S360" s="53"/>
    </row>
    <row r="361" spans="1:19" x14ac:dyDescent="0.45">
      <c r="A361" s="1"/>
      <c r="B361" s="2"/>
      <c r="C361" s="2"/>
      <c r="D361" s="2"/>
      <c r="E361" s="36"/>
      <c r="F361" s="3"/>
      <c r="G361" s="2"/>
      <c r="H361" s="4"/>
      <c r="I361" s="10"/>
      <c r="J361" s="14" t="str">
        <f>IF(LEN(A361)&gt;0,VLOOKUP((C361&amp;D361),Zonas!A:C,3,0),"")</f>
        <v/>
      </c>
      <c r="K361" s="15" t="str">
        <f t="shared" si="25"/>
        <v/>
      </c>
      <c r="L361" s="15" t="str">
        <f t="shared" si="26"/>
        <v/>
      </c>
      <c r="M361" s="15" t="str">
        <f t="shared" si="27"/>
        <v/>
      </c>
      <c r="N361" s="15" t="str">
        <f>IFERROR(VLOOKUP($D$7,Tabelas!$B$17:$C$18,2,0)*L361,"")</f>
        <v/>
      </c>
      <c r="O361" s="15" t="str">
        <f t="shared" si="28"/>
        <v/>
      </c>
      <c r="P361" s="16" t="str">
        <f t="shared" si="29"/>
        <v/>
      </c>
      <c r="Q361" s="33"/>
      <c r="R361" s="53"/>
      <c r="S361" s="53"/>
    </row>
    <row r="362" spans="1:19" x14ac:dyDescent="0.45">
      <c r="A362" s="1"/>
      <c r="B362" s="2"/>
      <c r="C362" s="2"/>
      <c r="D362" s="2"/>
      <c r="E362" s="36"/>
      <c r="F362" s="3"/>
      <c r="G362" s="2"/>
      <c r="H362" s="4"/>
      <c r="I362" s="10"/>
      <c r="J362" s="14" t="str">
        <f>IF(LEN(A362)&gt;0,VLOOKUP((C362&amp;D362),Zonas!A:C,3,0),"")</f>
        <v/>
      </c>
      <c r="K362" s="15" t="str">
        <f t="shared" si="25"/>
        <v/>
      </c>
      <c r="L362" s="15" t="str">
        <f t="shared" si="26"/>
        <v/>
      </c>
      <c r="M362" s="15" t="str">
        <f t="shared" si="27"/>
        <v/>
      </c>
      <c r="N362" s="15" t="str">
        <f>IFERROR(VLOOKUP($D$7,Tabelas!$B$17:$C$18,2,0)*L362,"")</f>
        <v/>
      </c>
      <c r="O362" s="15" t="str">
        <f t="shared" si="28"/>
        <v/>
      </c>
      <c r="P362" s="16" t="str">
        <f t="shared" si="29"/>
        <v/>
      </c>
      <c r="Q362" s="33"/>
      <c r="R362" s="53"/>
      <c r="S362" s="53"/>
    </row>
    <row r="363" spans="1:19" x14ac:dyDescent="0.45">
      <c r="A363" s="1"/>
      <c r="B363" s="2"/>
      <c r="C363" s="2"/>
      <c r="D363" s="2"/>
      <c r="E363" s="36"/>
      <c r="F363" s="3"/>
      <c r="G363" s="2"/>
      <c r="H363" s="4"/>
      <c r="I363" s="10"/>
      <c r="J363" s="14" t="str">
        <f>IF(LEN(A363)&gt;0,VLOOKUP((C363&amp;D363),Zonas!A:C,3,0),"")</f>
        <v/>
      </c>
      <c r="K363" s="15" t="str">
        <f t="shared" si="25"/>
        <v/>
      </c>
      <c r="L363" s="15" t="str">
        <f t="shared" si="26"/>
        <v/>
      </c>
      <c r="M363" s="15" t="str">
        <f t="shared" si="27"/>
        <v/>
      </c>
      <c r="N363" s="15" t="str">
        <f>IFERROR(VLOOKUP($D$7,Tabelas!$B$17:$C$18,2,0)*L363,"")</f>
        <v/>
      </c>
      <c r="O363" s="15" t="str">
        <f t="shared" si="28"/>
        <v/>
      </c>
      <c r="P363" s="16" t="str">
        <f t="shared" si="29"/>
        <v/>
      </c>
      <c r="Q363" s="33"/>
      <c r="R363" s="53"/>
      <c r="S363" s="53"/>
    </row>
    <row r="364" spans="1:19" x14ac:dyDescent="0.45">
      <c r="A364" s="1"/>
      <c r="B364" s="2"/>
      <c r="C364" s="2"/>
      <c r="D364" s="2"/>
      <c r="E364" s="36"/>
      <c r="F364" s="3"/>
      <c r="G364" s="2"/>
      <c r="H364" s="4"/>
      <c r="I364" s="10"/>
      <c r="J364" s="14" t="str">
        <f>IF(LEN(A364)&gt;0,VLOOKUP((C364&amp;D364),Zonas!A:C,3,0),"")</f>
        <v/>
      </c>
      <c r="K364" s="15" t="str">
        <f t="shared" si="25"/>
        <v/>
      </c>
      <c r="L364" s="15" t="str">
        <f t="shared" si="26"/>
        <v/>
      </c>
      <c r="M364" s="15" t="str">
        <f t="shared" si="27"/>
        <v/>
      </c>
      <c r="N364" s="15" t="str">
        <f>IFERROR(VLOOKUP($D$7,Tabelas!$B$17:$C$18,2,0)*L364,"")</f>
        <v/>
      </c>
      <c r="O364" s="15" t="str">
        <f t="shared" si="28"/>
        <v/>
      </c>
      <c r="P364" s="16" t="str">
        <f t="shared" si="29"/>
        <v/>
      </c>
      <c r="Q364" s="33"/>
      <c r="R364" s="53"/>
      <c r="S364" s="53"/>
    </row>
    <row r="365" spans="1:19" x14ac:dyDescent="0.45">
      <c r="A365" s="1"/>
      <c r="B365" s="2"/>
      <c r="C365" s="2"/>
      <c r="D365" s="2"/>
      <c r="E365" s="36"/>
      <c r="F365" s="3"/>
      <c r="G365" s="2"/>
      <c r="H365" s="4"/>
      <c r="I365" s="10"/>
      <c r="J365" s="14" t="str">
        <f>IF(LEN(A365)&gt;0,VLOOKUP((C365&amp;D365),Zonas!A:C,3,0),"")</f>
        <v/>
      </c>
      <c r="K365" s="15" t="str">
        <f t="shared" si="25"/>
        <v/>
      </c>
      <c r="L365" s="15" t="str">
        <f t="shared" si="26"/>
        <v/>
      </c>
      <c r="M365" s="15" t="str">
        <f t="shared" si="27"/>
        <v/>
      </c>
      <c r="N365" s="15" t="str">
        <f>IFERROR(VLOOKUP($D$7,Tabelas!$B$17:$C$18,2,0)*L365,"")</f>
        <v/>
      </c>
      <c r="O365" s="15" t="str">
        <f t="shared" si="28"/>
        <v/>
      </c>
      <c r="P365" s="16" t="str">
        <f t="shared" si="29"/>
        <v/>
      </c>
      <c r="Q365" s="33"/>
      <c r="R365" s="53"/>
      <c r="S365" s="53"/>
    </row>
    <row r="366" spans="1:19" x14ac:dyDescent="0.45">
      <c r="A366" s="1"/>
      <c r="B366" s="2"/>
      <c r="C366" s="2"/>
      <c r="D366" s="2"/>
      <c r="E366" s="36"/>
      <c r="F366" s="3"/>
      <c r="G366" s="2"/>
      <c r="H366" s="4"/>
      <c r="I366" s="10"/>
      <c r="J366" s="14" t="str">
        <f>IF(LEN(A366)&gt;0,VLOOKUP((C366&amp;D366),Zonas!A:C,3,0),"")</f>
        <v/>
      </c>
      <c r="K366" s="15" t="str">
        <f t="shared" si="25"/>
        <v/>
      </c>
      <c r="L366" s="15" t="str">
        <f t="shared" si="26"/>
        <v/>
      </c>
      <c r="M366" s="15" t="str">
        <f t="shared" si="27"/>
        <v/>
      </c>
      <c r="N366" s="15" t="str">
        <f>IFERROR(VLOOKUP($D$7,Tabelas!$B$17:$C$18,2,0)*L366,"")</f>
        <v/>
      </c>
      <c r="O366" s="15" t="str">
        <f t="shared" si="28"/>
        <v/>
      </c>
      <c r="P366" s="16" t="str">
        <f t="shared" si="29"/>
        <v/>
      </c>
      <c r="Q366" s="33"/>
      <c r="R366" s="53"/>
      <c r="S366" s="53"/>
    </row>
    <row r="367" spans="1:19" x14ac:dyDescent="0.45">
      <c r="A367" s="1"/>
      <c r="B367" s="2"/>
      <c r="C367" s="2"/>
      <c r="D367" s="2"/>
      <c r="E367" s="36"/>
      <c r="F367" s="3"/>
      <c r="G367" s="2"/>
      <c r="H367" s="4"/>
      <c r="I367" s="10"/>
      <c r="J367" s="14" t="str">
        <f>IF(LEN(A367)&gt;0,VLOOKUP((C367&amp;D367),Zonas!A:C,3,0),"")</f>
        <v/>
      </c>
      <c r="K367" s="15" t="str">
        <f t="shared" si="25"/>
        <v/>
      </c>
      <c r="L367" s="15" t="str">
        <f t="shared" si="26"/>
        <v/>
      </c>
      <c r="M367" s="15" t="str">
        <f t="shared" si="27"/>
        <v/>
      </c>
      <c r="N367" s="15" t="str">
        <f>IFERROR(VLOOKUP($D$7,Tabelas!$B$17:$C$18,2,0)*L367,"")</f>
        <v/>
      </c>
      <c r="O367" s="15" t="str">
        <f t="shared" si="28"/>
        <v/>
      </c>
      <c r="P367" s="16" t="str">
        <f t="shared" si="29"/>
        <v/>
      </c>
      <c r="Q367" s="33"/>
      <c r="R367" s="53"/>
      <c r="S367" s="53"/>
    </row>
    <row r="368" spans="1:19" x14ac:dyDescent="0.45">
      <c r="A368" s="1"/>
      <c r="B368" s="2"/>
      <c r="C368" s="2"/>
      <c r="D368" s="2"/>
      <c r="E368" s="36"/>
      <c r="F368" s="3"/>
      <c r="G368" s="2"/>
      <c r="H368" s="4"/>
      <c r="I368" s="10"/>
      <c r="J368" s="14" t="str">
        <f>IF(LEN(A368)&gt;0,VLOOKUP((C368&amp;D368),Zonas!A:C,3,0),"")</f>
        <v/>
      </c>
      <c r="K368" s="15" t="str">
        <f t="shared" si="25"/>
        <v/>
      </c>
      <c r="L368" s="15" t="str">
        <f t="shared" si="26"/>
        <v/>
      </c>
      <c r="M368" s="15" t="str">
        <f t="shared" si="27"/>
        <v/>
      </c>
      <c r="N368" s="15" t="str">
        <f>IFERROR(VLOOKUP($D$7,Tabelas!$B$17:$C$18,2,0)*L368,"")</f>
        <v/>
      </c>
      <c r="O368" s="15" t="str">
        <f t="shared" si="28"/>
        <v/>
      </c>
      <c r="P368" s="16" t="str">
        <f t="shared" si="29"/>
        <v/>
      </c>
      <c r="Q368" s="33"/>
      <c r="R368" s="53"/>
      <c r="S368" s="53"/>
    </row>
    <row r="369" spans="1:19" x14ac:dyDescent="0.45">
      <c r="A369" s="1"/>
      <c r="B369" s="2"/>
      <c r="C369" s="2"/>
      <c r="D369" s="2"/>
      <c r="E369" s="36"/>
      <c r="F369" s="3"/>
      <c r="G369" s="2"/>
      <c r="H369" s="4"/>
      <c r="I369" s="10"/>
      <c r="J369" s="14" t="str">
        <f>IF(LEN(A369)&gt;0,VLOOKUP((C369&amp;D369),Zonas!A:C,3,0),"")</f>
        <v/>
      </c>
      <c r="K369" s="15" t="str">
        <f t="shared" si="25"/>
        <v/>
      </c>
      <c r="L369" s="15" t="str">
        <f t="shared" si="26"/>
        <v/>
      </c>
      <c r="M369" s="15" t="str">
        <f t="shared" si="27"/>
        <v/>
      </c>
      <c r="N369" s="15" t="str">
        <f>IFERROR(VLOOKUP($D$7,Tabelas!$B$17:$C$18,2,0)*L369,"")</f>
        <v/>
      </c>
      <c r="O369" s="15" t="str">
        <f t="shared" si="28"/>
        <v/>
      </c>
      <c r="P369" s="16" t="str">
        <f t="shared" si="29"/>
        <v/>
      </c>
      <c r="Q369" s="33"/>
      <c r="R369" s="53"/>
      <c r="S369" s="53"/>
    </row>
    <row r="370" spans="1:19" x14ac:dyDescent="0.45">
      <c r="A370" s="1"/>
      <c r="B370" s="2"/>
      <c r="C370" s="2"/>
      <c r="D370" s="2"/>
      <c r="E370" s="36"/>
      <c r="F370" s="3"/>
      <c r="G370" s="2"/>
      <c r="H370" s="4"/>
      <c r="I370" s="10"/>
      <c r="J370" s="14" t="str">
        <f>IF(LEN(A370)&gt;0,VLOOKUP((C370&amp;D370),Zonas!A:C,3,0),"")</f>
        <v/>
      </c>
      <c r="K370" s="15" t="str">
        <f t="shared" si="25"/>
        <v/>
      </c>
      <c r="L370" s="15" t="str">
        <f t="shared" si="26"/>
        <v/>
      </c>
      <c r="M370" s="15" t="str">
        <f t="shared" si="27"/>
        <v/>
      </c>
      <c r="N370" s="15" t="str">
        <f>IFERROR(VLOOKUP($D$7,Tabelas!$B$17:$C$18,2,0)*L370,"")</f>
        <v/>
      </c>
      <c r="O370" s="15" t="str">
        <f t="shared" si="28"/>
        <v/>
      </c>
      <c r="P370" s="16" t="str">
        <f t="shared" si="29"/>
        <v/>
      </c>
      <c r="Q370" s="33"/>
      <c r="R370" s="53"/>
      <c r="S370" s="53"/>
    </row>
    <row r="371" spans="1:19" x14ac:dyDescent="0.45">
      <c r="A371" s="1"/>
      <c r="B371" s="2"/>
      <c r="C371" s="2"/>
      <c r="D371" s="2"/>
      <c r="E371" s="36"/>
      <c r="F371" s="3"/>
      <c r="G371" s="2"/>
      <c r="H371" s="4"/>
      <c r="I371" s="10"/>
      <c r="J371" s="14" t="str">
        <f>IF(LEN(A371)&gt;0,VLOOKUP((C371&amp;D371),Zonas!A:C,3,0),"")</f>
        <v/>
      </c>
      <c r="K371" s="15" t="str">
        <f t="shared" si="25"/>
        <v/>
      </c>
      <c r="L371" s="15" t="str">
        <f t="shared" si="26"/>
        <v/>
      </c>
      <c r="M371" s="15" t="str">
        <f t="shared" si="27"/>
        <v/>
      </c>
      <c r="N371" s="15" t="str">
        <f>IFERROR(VLOOKUP($D$7,Tabelas!$B$17:$C$18,2,0)*L371,"")</f>
        <v/>
      </c>
      <c r="O371" s="15" t="str">
        <f t="shared" si="28"/>
        <v/>
      </c>
      <c r="P371" s="16" t="str">
        <f t="shared" si="29"/>
        <v/>
      </c>
      <c r="Q371" s="33"/>
      <c r="R371" s="53"/>
      <c r="S371" s="53"/>
    </row>
    <row r="372" spans="1:19" x14ac:dyDescent="0.45">
      <c r="A372" s="1"/>
      <c r="B372" s="2"/>
      <c r="C372" s="2"/>
      <c r="D372" s="2"/>
      <c r="E372" s="36"/>
      <c r="F372" s="3"/>
      <c r="G372" s="2"/>
      <c r="H372" s="4"/>
      <c r="I372" s="10"/>
      <c r="J372" s="14" t="str">
        <f>IF(LEN(A372)&gt;0,VLOOKUP((C372&amp;D372),Zonas!A:C,3,0),"")</f>
        <v/>
      </c>
      <c r="K372" s="15" t="str">
        <f t="shared" si="25"/>
        <v/>
      </c>
      <c r="L372" s="15" t="str">
        <f t="shared" si="26"/>
        <v/>
      </c>
      <c r="M372" s="15" t="str">
        <f t="shared" si="27"/>
        <v/>
      </c>
      <c r="N372" s="15" t="str">
        <f>IFERROR(VLOOKUP($D$7,Tabelas!$B$17:$C$18,2,0)*L372,"")</f>
        <v/>
      </c>
      <c r="O372" s="15" t="str">
        <f t="shared" si="28"/>
        <v/>
      </c>
      <c r="P372" s="16" t="str">
        <f t="shared" si="29"/>
        <v/>
      </c>
      <c r="Q372" s="33"/>
      <c r="R372" s="53"/>
      <c r="S372" s="53"/>
    </row>
    <row r="373" spans="1:19" x14ac:dyDescent="0.45">
      <c r="A373" s="1"/>
      <c r="B373" s="2"/>
      <c r="C373" s="2"/>
      <c r="D373" s="2"/>
      <c r="E373" s="36"/>
      <c r="F373" s="3"/>
      <c r="G373" s="2"/>
      <c r="H373" s="4"/>
      <c r="I373" s="10"/>
      <c r="J373" s="14" t="str">
        <f>IF(LEN(A373)&gt;0,VLOOKUP((C373&amp;D373),Zonas!A:C,3,0),"")</f>
        <v/>
      </c>
      <c r="K373" s="15" t="str">
        <f t="shared" si="25"/>
        <v/>
      </c>
      <c r="L373" s="15" t="str">
        <f t="shared" si="26"/>
        <v/>
      </c>
      <c r="M373" s="15" t="str">
        <f t="shared" si="27"/>
        <v/>
      </c>
      <c r="N373" s="15" t="str">
        <f>IFERROR(VLOOKUP($D$7,Tabelas!$B$17:$C$18,2,0)*L373,"")</f>
        <v/>
      </c>
      <c r="O373" s="15" t="str">
        <f t="shared" si="28"/>
        <v/>
      </c>
      <c r="P373" s="16" t="str">
        <f t="shared" si="29"/>
        <v/>
      </c>
      <c r="Q373" s="33"/>
      <c r="R373" s="53"/>
      <c r="S373" s="53"/>
    </row>
    <row r="374" spans="1:19" x14ac:dyDescent="0.45">
      <c r="A374" s="1"/>
      <c r="B374" s="2"/>
      <c r="C374" s="2"/>
      <c r="D374" s="2"/>
      <c r="E374" s="36"/>
      <c r="F374" s="3"/>
      <c r="G374" s="2"/>
      <c r="H374" s="4"/>
      <c r="I374" s="10"/>
      <c r="J374" s="14" t="str">
        <f>IF(LEN(A374)&gt;0,VLOOKUP((C374&amp;D374),Zonas!A:C,3,0),"")</f>
        <v/>
      </c>
      <c r="K374" s="15" t="str">
        <f t="shared" si="25"/>
        <v/>
      </c>
      <c r="L374" s="15" t="str">
        <f t="shared" si="26"/>
        <v/>
      </c>
      <c r="M374" s="15" t="str">
        <f t="shared" si="27"/>
        <v/>
      </c>
      <c r="N374" s="15" t="str">
        <f>IFERROR(VLOOKUP($D$7,Tabelas!$B$17:$C$18,2,0)*L374,"")</f>
        <v/>
      </c>
      <c r="O374" s="15" t="str">
        <f t="shared" si="28"/>
        <v/>
      </c>
      <c r="P374" s="16" t="str">
        <f t="shared" si="29"/>
        <v/>
      </c>
      <c r="Q374" s="33"/>
      <c r="R374" s="53"/>
      <c r="S374" s="53"/>
    </row>
    <row r="375" spans="1:19" x14ac:dyDescent="0.45">
      <c r="A375" s="1"/>
      <c r="B375" s="2"/>
      <c r="C375" s="2"/>
      <c r="D375" s="2"/>
      <c r="E375" s="36"/>
      <c r="F375" s="3"/>
      <c r="G375" s="2"/>
      <c r="H375" s="4"/>
      <c r="I375" s="10"/>
      <c r="J375" s="14" t="str">
        <f>IF(LEN(A375)&gt;0,VLOOKUP((C375&amp;D375),Zonas!A:C,3,0),"")</f>
        <v/>
      </c>
      <c r="K375" s="15" t="str">
        <f t="shared" si="25"/>
        <v/>
      </c>
      <c r="L375" s="15" t="str">
        <f t="shared" si="26"/>
        <v/>
      </c>
      <c r="M375" s="15" t="str">
        <f t="shared" si="27"/>
        <v/>
      </c>
      <c r="N375" s="15" t="str">
        <f>IFERROR(VLOOKUP($D$7,Tabelas!$B$17:$C$18,2,0)*L375,"")</f>
        <v/>
      </c>
      <c r="O375" s="15" t="str">
        <f t="shared" si="28"/>
        <v/>
      </c>
      <c r="P375" s="16" t="str">
        <f t="shared" si="29"/>
        <v/>
      </c>
      <c r="Q375" s="33"/>
      <c r="R375" s="53"/>
      <c r="S375" s="53"/>
    </row>
    <row r="376" spans="1:19" x14ac:dyDescent="0.45">
      <c r="A376" s="1"/>
      <c r="B376" s="2"/>
      <c r="C376" s="2"/>
      <c r="D376" s="2"/>
      <c r="E376" s="36"/>
      <c r="F376" s="3"/>
      <c r="G376" s="2"/>
      <c r="H376" s="4"/>
      <c r="I376" s="10"/>
      <c r="J376" s="14" t="str">
        <f>IF(LEN(A376)&gt;0,VLOOKUP((C376&amp;D376),Zonas!A:C,3,0),"")</f>
        <v/>
      </c>
      <c r="K376" s="15" t="str">
        <f t="shared" si="25"/>
        <v/>
      </c>
      <c r="L376" s="15" t="str">
        <f t="shared" si="26"/>
        <v/>
      </c>
      <c r="M376" s="15" t="str">
        <f t="shared" si="27"/>
        <v/>
      </c>
      <c r="N376" s="15" t="str">
        <f>IFERROR(VLOOKUP($D$7,Tabelas!$B$17:$C$18,2,0)*L376,"")</f>
        <v/>
      </c>
      <c r="O376" s="15" t="str">
        <f t="shared" si="28"/>
        <v/>
      </c>
      <c r="P376" s="16" t="str">
        <f t="shared" si="29"/>
        <v/>
      </c>
      <c r="Q376" s="33"/>
      <c r="R376" s="53"/>
      <c r="S376" s="53"/>
    </row>
    <row r="377" spans="1:19" x14ac:dyDescent="0.45">
      <c r="A377" s="1"/>
      <c r="B377" s="2"/>
      <c r="C377" s="2"/>
      <c r="D377" s="2"/>
      <c r="E377" s="36"/>
      <c r="F377" s="3"/>
      <c r="G377" s="2"/>
      <c r="H377" s="4"/>
      <c r="I377" s="10"/>
      <c r="J377" s="14" t="str">
        <f>IF(LEN(A377)&gt;0,VLOOKUP((C377&amp;D377),Zonas!A:C,3,0),"")</f>
        <v/>
      </c>
      <c r="K377" s="15" t="str">
        <f t="shared" si="25"/>
        <v/>
      </c>
      <c r="L377" s="15" t="str">
        <f t="shared" si="26"/>
        <v/>
      </c>
      <c r="M377" s="15" t="str">
        <f t="shared" si="27"/>
        <v/>
      </c>
      <c r="N377" s="15" t="str">
        <f>IFERROR(VLOOKUP($D$7,Tabelas!$B$17:$C$18,2,0)*L377,"")</f>
        <v/>
      </c>
      <c r="O377" s="15" t="str">
        <f t="shared" si="28"/>
        <v/>
      </c>
      <c r="P377" s="16" t="str">
        <f t="shared" si="29"/>
        <v/>
      </c>
      <c r="Q377" s="33"/>
      <c r="R377" s="53"/>
      <c r="S377" s="53"/>
    </row>
    <row r="378" spans="1:19" x14ac:dyDescent="0.45">
      <c r="A378" s="1"/>
      <c r="B378" s="2"/>
      <c r="C378" s="2"/>
      <c r="D378" s="2"/>
      <c r="E378" s="36"/>
      <c r="F378" s="3"/>
      <c r="G378" s="2"/>
      <c r="H378" s="4"/>
      <c r="I378" s="10"/>
      <c r="J378" s="14" t="str">
        <f>IF(LEN(A378)&gt;0,VLOOKUP((C378&amp;D378),Zonas!A:C,3,0),"")</f>
        <v/>
      </c>
      <c r="K378" s="15" t="str">
        <f t="shared" si="25"/>
        <v/>
      </c>
      <c r="L378" s="15" t="str">
        <f t="shared" si="26"/>
        <v/>
      </c>
      <c r="M378" s="15" t="str">
        <f t="shared" si="27"/>
        <v/>
      </c>
      <c r="N378" s="15" t="str">
        <f>IFERROR(VLOOKUP($D$7,Tabelas!$B$17:$C$18,2,0)*L378,"")</f>
        <v/>
      </c>
      <c r="O378" s="15" t="str">
        <f t="shared" si="28"/>
        <v/>
      </c>
      <c r="P378" s="16" t="str">
        <f t="shared" si="29"/>
        <v/>
      </c>
      <c r="Q378" s="33"/>
      <c r="R378" s="53"/>
      <c r="S378" s="53"/>
    </row>
    <row r="379" spans="1:19" x14ac:dyDescent="0.45">
      <c r="A379" s="1"/>
      <c r="B379" s="2"/>
      <c r="C379" s="2"/>
      <c r="D379" s="2"/>
      <c r="E379" s="36"/>
      <c r="F379" s="3"/>
      <c r="G379" s="2"/>
      <c r="H379" s="4"/>
      <c r="I379" s="10"/>
      <c r="J379" s="14" t="str">
        <f>IF(LEN(A379)&gt;0,VLOOKUP((C379&amp;D379),Zonas!A:C,3,0),"")</f>
        <v/>
      </c>
      <c r="K379" s="15" t="str">
        <f t="shared" si="25"/>
        <v/>
      </c>
      <c r="L379" s="15" t="str">
        <f t="shared" si="26"/>
        <v/>
      </c>
      <c r="M379" s="15" t="str">
        <f t="shared" si="27"/>
        <v/>
      </c>
      <c r="N379" s="15" t="str">
        <f>IFERROR(VLOOKUP($D$7,Tabelas!$B$17:$C$18,2,0)*L379,"")</f>
        <v/>
      </c>
      <c r="O379" s="15" t="str">
        <f t="shared" si="28"/>
        <v/>
      </c>
      <c r="P379" s="16" t="str">
        <f t="shared" si="29"/>
        <v/>
      </c>
      <c r="Q379" s="33"/>
      <c r="R379" s="53"/>
      <c r="S379" s="53"/>
    </row>
    <row r="380" spans="1:19" x14ac:dyDescent="0.45">
      <c r="A380" s="1"/>
      <c r="B380" s="2"/>
      <c r="C380" s="2"/>
      <c r="D380" s="2"/>
      <c r="E380" s="36"/>
      <c r="F380" s="3"/>
      <c r="G380" s="2"/>
      <c r="H380" s="4"/>
      <c r="I380" s="10"/>
      <c r="J380" s="14" t="str">
        <f>IF(LEN(A380)&gt;0,VLOOKUP((C380&amp;D380),Zonas!A:C,3,0),"")</f>
        <v/>
      </c>
      <c r="K380" s="15" t="str">
        <f t="shared" si="25"/>
        <v/>
      </c>
      <c r="L380" s="15" t="str">
        <f t="shared" si="26"/>
        <v/>
      </c>
      <c r="M380" s="15" t="str">
        <f t="shared" si="27"/>
        <v/>
      </c>
      <c r="N380" s="15" t="str">
        <f>IFERROR(VLOOKUP($D$7,Tabelas!$B$17:$C$18,2,0)*L380,"")</f>
        <v/>
      </c>
      <c r="O380" s="15" t="str">
        <f t="shared" si="28"/>
        <v/>
      </c>
      <c r="P380" s="16" t="str">
        <f t="shared" si="29"/>
        <v/>
      </c>
      <c r="Q380" s="33"/>
      <c r="R380" s="53"/>
      <c r="S380" s="53"/>
    </row>
    <row r="381" spans="1:19" x14ac:dyDescent="0.45">
      <c r="A381" s="1"/>
      <c r="B381" s="2"/>
      <c r="C381" s="2"/>
      <c r="D381" s="2"/>
      <c r="E381" s="36"/>
      <c r="F381" s="3"/>
      <c r="G381" s="2"/>
      <c r="H381" s="4"/>
      <c r="I381" s="10"/>
      <c r="J381" s="14" t="str">
        <f>IF(LEN(A381)&gt;0,VLOOKUP((C381&amp;D381),Zonas!A:C,3,0),"")</f>
        <v/>
      </c>
      <c r="K381" s="15" t="str">
        <f t="shared" si="25"/>
        <v/>
      </c>
      <c r="L381" s="15" t="str">
        <f t="shared" si="26"/>
        <v/>
      </c>
      <c r="M381" s="15" t="str">
        <f t="shared" si="27"/>
        <v/>
      </c>
      <c r="N381" s="15" t="str">
        <f>IFERROR(VLOOKUP($D$7,Tabelas!$B$17:$C$18,2,0)*L381,"")</f>
        <v/>
      </c>
      <c r="O381" s="15" t="str">
        <f t="shared" si="28"/>
        <v/>
      </c>
      <c r="P381" s="16" t="str">
        <f t="shared" si="29"/>
        <v/>
      </c>
      <c r="Q381" s="33"/>
      <c r="R381" s="53"/>
      <c r="S381" s="53"/>
    </row>
    <row r="382" spans="1:19" x14ac:dyDescent="0.45">
      <c r="A382" s="1"/>
      <c r="B382" s="2"/>
      <c r="C382" s="2"/>
      <c r="D382" s="2"/>
      <c r="E382" s="36"/>
      <c r="F382" s="3"/>
      <c r="G382" s="2"/>
      <c r="H382" s="4"/>
      <c r="I382" s="10"/>
      <c r="J382" s="14" t="str">
        <f>IF(LEN(A382)&gt;0,VLOOKUP((C382&amp;D382),Zonas!A:C,3,0),"")</f>
        <v/>
      </c>
      <c r="K382" s="15" t="str">
        <f t="shared" si="25"/>
        <v/>
      </c>
      <c r="L382" s="15" t="str">
        <f t="shared" si="26"/>
        <v/>
      </c>
      <c r="M382" s="15" t="str">
        <f t="shared" si="27"/>
        <v/>
      </c>
      <c r="N382" s="15" t="str">
        <f>IFERROR(VLOOKUP($D$7,Tabelas!$B$17:$C$18,2,0)*L382,"")</f>
        <v/>
      </c>
      <c r="O382" s="15" t="str">
        <f t="shared" si="28"/>
        <v/>
      </c>
      <c r="P382" s="16" t="str">
        <f t="shared" si="29"/>
        <v/>
      </c>
      <c r="Q382" s="33"/>
      <c r="R382" s="53"/>
      <c r="S382" s="53"/>
    </row>
    <row r="383" spans="1:19" x14ac:dyDescent="0.45">
      <c r="A383" s="1"/>
      <c r="B383" s="2"/>
      <c r="C383" s="2"/>
      <c r="D383" s="2"/>
      <c r="E383" s="36"/>
      <c r="F383" s="3"/>
      <c r="G383" s="2"/>
      <c r="H383" s="4"/>
      <c r="I383" s="10"/>
      <c r="J383" s="14" t="str">
        <f>IF(LEN(A383)&gt;0,VLOOKUP((C383&amp;D383),Zonas!A:C,3,0),"")</f>
        <v/>
      </c>
      <c r="K383" s="15" t="str">
        <f t="shared" si="25"/>
        <v/>
      </c>
      <c r="L383" s="15" t="str">
        <f t="shared" si="26"/>
        <v/>
      </c>
      <c r="M383" s="15" t="str">
        <f t="shared" si="27"/>
        <v/>
      </c>
      <c r="N383" s="15" t="str">
        <f>IFERROR(VLOOKUP($D$7,Tabelas!$B$17:$C$18,2,0)*L383,"")</f>
        <v/>
      </c>
      <c r="O383" s="15" t="str">
        <f t="shared" si="28"/>
        <v/>
      </c>
      <c r="P383" s="16" t="str">
        <f t="shared" si="29"/>
        <v/>
      </c>
      <c r="Q383" s="33"/>
      <c r="R383" s="53"/>
      <c r="S383" s="53"/>
    </row>
    <row r="384" spans="1:19" x14ac:dyDescent="0.45">
      <c r="A384" s="1"/>
      <c r="B384" s="2"/>
      <c r="C384" s="2"/>
      <c r="D384" s="2"/>
      <c r="E384" s="36"/>
      <c r="F384" s="3"/>
      <c r="G384" s="2"/>
      <c r="H384" s="4"/>
      <c r="I384" s="10"/>
      <c r="J384" s="14" t="str">
        <f>IF(LEN(A384)&gt;0,VLOOKUP((C384&amp;D384),Zonas!A:C,3,0),"")</f>
        <v/>
      </c>
      <c r="K384" s="15" t="str">
        <f t="shared" si="25"/>
        <v/>
      </c>
      <c r="L384" s="15" t="str">
        <f t="shared" si="26"/>
        <v/>
      </c>
      <c r="M384" s="15" t="str">
        <f t="shared" si="27"/>
        <v/>
      </c>
      <c r="N384" s="15" t="str">
        <f>IFERROR(VLOOKUP($D$7,Tabelas!$B$17:$C$18,2,0)*L384,"")</f>
        <v/>
      </c>
      <c r="O384" s="15" t="str">
        <f t="shared" si="28"/>
        <v/>
      </c>
      <c r="P384" s="16" t="str">
        <f t="shared" si="29"/>
        <v/>
      </c>
      <c r="Q384" s="33"/>
      <c r="R384" s="53"/>
      <c r="S384" s="53"/>
    </row>
    <row r="385" spans="1:19" x14ac:dyDescent="0.45">
      <c r="A385" s="1"/>
      <c r="B385" s="2"/>
      <c r="C385" s="2"/>
      <c r="D385" s="2"/>
      <c r="E385" s="36"/>
      <c r="F385" s="3"/>
      <c r="G385" s="2"/>
      <c r="H385" s="4"/>
      <c r="I385" s="10"/>
      <c r="J385" s="14" t="str">
        <f>IF(LEN(A385)&gt;0,VLOOKUP((C385&amp;D385),Zonas!A:C,3,0),"")</f>
        <v/>
      </c>
      <c r="K385" s="15" t="str">
        <f t="shared" si="25"/>
        <v/>
      </c>
      <c r="L385" s="15" t="str">
        <f t="shared" si="26"/>
        <v/>
      </c>
      <c r="M385" s="15" t="str">
        <f t="shared" si="27"/>
        <v/>
      </c>
      <c r="N385" s="15" t="str">
        <f>IFERROR(VLOOKUP($D$7,Tabelas!$B$17:$C$18,2,0)*L385,"")</f>
        <v/>
      </c>
      <c r="O385" s="15" t="str">
        <f t="shared" si="28"/>
        <v/>
      </c>
      <c r="P385" s="16" t="str">
        <f t="shared" si="29"/>
        <v/>
      </c>
      <c r="Q385" s="33"/>
      <c r="R385" s="53"/>
      <c r="S385" s="53"/>
    </row>
    <row r="386" spans="1:19" x14ac:dyDescent="0.45">
      <c r="A386" s="1"/>
      <c r="B386" s="2"/>
      <c r="C386" s="2"/>
      <c r="D386" s="2"/>
      <c r="E386" s="36"/>
      <c r="F386" s="3"/>
      <c r="G386" s="2"/>
      <c r="H386" s="4"/>
      <c r="I386" s="10"/>
      <c r="J386" s="14" t="str">
        <f>IF(LEN(A386)&gt;0,VLOOKUP((C386&amp;D386),Zonas!A:C,3,0),"")</f>
        <v/>
      </c>
      <c r="K386" s="15" t="str">
        <f t="shared" si="25"/>
        <v/>
      </c>
      <c r="L386" s="15" t="str">
        <f t="shared" si="26"/>
        <v/>
      </c>
      <c r="M386" s="15" t="str">
        <f t="shared" si="27"/>
        <v/>
      </c>
      <c r="N386" s="15" t="str">
        <f>IFERROR(VLOOKUP($D$7,Tabelas!$B$17:$C$18,2,0)*L386,"")</f>
        <v/>
      </c>
      <c r="O386" s="15" t="str">
        <f t="shared" si="28"/>
        <v/>
      </c>
      <c r="P386" s="16" t="str">
        <f t="shared" si="29"/>
        <v/>
      </c>
      <c r="Q386" s="33"/>
      <c r="R386" s="53"/>
      <c r="S386" s="53"/>
    </row>
    <row r="387" spans="1:19" x14ac:dyDescent="0.45">
      <c r="A387" s="1"/>
      <c r="B387" s="2"/>
      <c r="C387" s="2"/>
      <c r="D387" s="2"/>
      <c r="E387" s="36"/>
      <c r="F387" s="3"/>
      <c r="G387" s="2"/>
      <c r="H387" s="4"/>
      <c r="I387" s="10"/>
      <c r="J387" s="14" t="str">
        <f>IF(LEN(A387)&gt;0,VLOOKUP((C387&amp;D387),Zonas!A:C,3,0),"")</f>
        <v/>
      </c>
      <c r="K387" s="15" t="str">
        <f t="shared" si="25"/>
        <v/>
      </c>
      <c r="L387" s="15" t="str">
        <f t="shared" si="26"/>
        <v/>
      </c>
      <c r="M387" s="15" t="str">
        <f t="shared" si="27"/>
        <v/>
      </c>
      <c r="N387" s="15" t="str">
        <f>IFERROR(VLOOKUP($D$7,Tabelas!$B$17:$C$18,2,0)*L387,"")</f>
        <v/>
      </c>
      <c r="O387" s="15" t="str">
        <f t="shared" si="28"/>
        <v/>
      </c>
      <c r="P387" s="16" t="str">
        <f t="shared" si="29"/>
        <v/>
      </c>
      <c r="Q387" s="33"/>
      <c r="R387" s="53"/>
      <c r="S387" s="53"/>
    </row>
    <row r="388" spans="1:19" x14ac:dyDescent="0.45">
      <c r="A388" s="1"/>
      <c r="B388" s="2"/>
      <c r="C388" s="2"/>
      <c r="D388" s="2"/>
      <c r="E388" s="36"/>
      <c r="F388" s="3"/>
      <c r="G388" s="2"/>
      <c r="H388" s="4"/>
      <c r="I388" s="10"/>
      <c r="J388" s="14" t="str">
        <f>IF(LEN(A388)&gt;0,VLOOKUP((C388&amp;D388),Zonas!A:C,3,0),"")</f>
        <v/>
      </c>
      <c r="K388" s="15" t="str">
        <f t="shared" si="25"/>
        <v/>
      </c>
      <c r="L388" s="15" t="str">
        <f t="shared" si="26"/>
        <v/>
      </c>
      <c r="M388" s="15" t="str">
        <f t="shared" si="27"/>
        <v/>
      </c>
      <c r="N388" s="15" t="str">
        <f>IFERROR(VLOOKUP($D$7,Tabelas!$B$17:$C$18,2,0)*L388,"")</f>
        <v/>
      </c>
      <c r="O388" s="15" t="str">
        <f t="shared" si="28"/>
        <v/>
      </c>
      <c r="P388" s="16" t="str">
        <f t="shared" si="29"/>
        <v/>
      </c>
      <c r="Q388" s="33"/>
      <c r="R388" s="53"/>
      <c r="S388" s="53"/>
    </row>
    <row r="389" spans="1:19" x14ac:dyDescent="0.45">
      <c r="A389" s="1"/>
      <c r="B389" s="2"/>
      <c r="C389" s="2"/>
      <c r="D389" s="2"/>
      <c r="E389" s="36"/>
      <c r="F389" s="3"/>
      <c r="G389" s="2"/>
      <c r="H389" s="4"/>
      <c r="I389" s="10"/>
      <c r="J389" s="14" t="str">
        <f>IF(LEN(A389)&gt;0,VLOOKUP((C389&amp;D389),Zonas!A:C,3,0),"")</f>
        <v/>
      </c>
      <c r="K389" s="15" t="str">
        <f t="shared" si="25"/>
        <v/>
      </c>
      <c r="L389" s="15" t="str">
        <f t="shared" si="26"/>
        <v/>
      </c>
      <c r="M389" s="15" t="str">
        <f t="shared" si="27"/>
        <v/>
      </c>
      <c r="N389" s="15" t="str">
        <f>IFERROR(VLOOKUP($D$7,Tabelas!$B$17:$C$18,2,0)*L389,"")</f>
        <v/>
      </c>
      <c r="O389" s="15" t="str">
        <f t="shared" si="28"/>
        <v/>
      </c>
      <c r="P389" s="16" t="str">
        <f t="shared" si="29"/>
        <v/>
      </c>
      <c r="Q389" s="33"/>
      <c r="R389" s="53"/>
      <c r="S389" s="53"/>
    </row>
    <row r="390" spans="1:19" x14ac:dyDescent="0.45">
      <c r="A390" s="1"/>
      <c r="B390" s="2"/>
      <c r="C390" s="2"/>
      <c r="D390" s="2"/>
      <c r="E390" s="36"/>
      <c r="F390" s="3"/>
      <c r="G390" s="2"/>
      <c r="H390" s="4"/>
      <c r="I390" s="10"/>
      <c r="J390" s="14" t="str">
        <f>IF(LEN(A390)&gt;0,VLOOKUP((C390&amp;D390),Zonas!A:C,3,0),"")</f>
        <v/>
      </c>
      <c r="K390" s="15" t="str">
        <f t="shared" si="25"/>
        <v/>
      </c>
      <c r="L390" s="15" t="str">
        <f t="shared" si="26"/>
        <v/>
      </c>
      <c r="M390" s="15" t="str">
        <f t="shared" si="27"/>
        <v/>
      </c>
      <c r="N390" s="15" t="str">
        <f>IFERROR(VLOOKUP($D$7,Tabelas!$B$17:$C$18,2,0)*L390,"")</f>
        <v/>
      </c>
      <c r="O390" s="15" t="str">
        <f t="shared" si="28"/>
        <v/>
      </c>
      <c r="P390" s="16" t="str">
        <f t="shared" si="29"/>
        <v/>
      </c>
      <c r="Q390" s="33"/>
      <c r="R390" s="53"/>
      <c r="S390" s="53"/>
    </row>
    <row r="391" spans="1:19" x14ac:dyDescent="0.45">
      <c r="A391" s="1"/>
      <c r="B391" s="2"/>
      <c r="C391" s="2"/>
      <c r="D391" s="2"/>
      <c r="E391" s="36"/>
      <c r="F391" s="3"/>
      <c r="G391" s="2"/>
      <c r="H391" s="4"/>
      <c r="I391" s="10"/>
      <c r="J391" s="14" t="str">
        <f>IF(LEN(A391)&gt;0,VLOOKUP((C391&amp;D391),Zonas!A:C,3,0),"")</f>
        <v/>
      </c>
      <c r="K391" s="15" t="str">
        <f t="shared" si="25"/>
        <v/>
      </c>
      <c r="L391" s="15" t="str">
        <f t="shared" si="26"/>
        <v/>
      </c>
      <c r="M391" s="15" t="str">
        <f t="shared" si="27"/>
        <v/>
      </c>
      <c r="N391" s="15" t="str">
        <f>IFERROR(VLOOKUP($D$7,Tabelas!$B$17:$C$18,2,0)*L391,"")</f>
        <v/>
      </c>
      <c r="O391" s="15" t="str">
        <f t="shared" si="28"/>
        <v/>
      </c>
      <c r="P391" s="16" t="str">
        <f t="shared" si="29"/>
        <v/>
      </c>
      <c r="Q391" s="33"/>
      <c r="R391" s="53"/>
      <c r="S391" s="53"/>
    </row>
    <row r="392" spans="1:19" x14ac:dyDescent="0.45">
      <c r="A392" s="1"/>
      <c r="B392" s="2"/>
      <c r="C392" s="2"/>
      <c r="D392" s="2"/>
      <c r="E392" s="36"/>
      <c r="F392" s="3"/>
      <c r="G392" s="2"/>
      <c r="H392" s="4"/>
      <c r="I392" s="10"/>
      <c r="J392" s="14" t="str">
        <f>IF(LEN(A392)&gt;0,VLOOKUP((C392&amp;D392),Zonas!A:C,3,0),"")</f>
        <v/>
      </c>
      <c r="K392" s="15" t="str">
        <f t="shared" si="25"/>
        <v/>
      </c>
      <c r="L392" s="15" t="str">
        <f t="shared" si="26"/>
        <v/>
      </c>
      <c r="M392" s="15" t="str">
        <f t="shared" si="27"/>
        <v/>
      </c>
      <c r="N392" s="15" t="str">
        <f>IFERROR(VLOOKUP($D$7,Tabelas!$B$17:$C$18,2,0)*L392,"")</f>
        <v/>
      </c>
      <c r="O392" s="15" t="str">
        <f t="shared" si="28"/>
        <v/>
      </c>
      <c r="P392" s="16" t="str">
        <f t="shared" si="29"/>
        <v/>
      </c>
      <c r="Q392" s="33"/>
      <c r="R392" s="53"/>
      <c r="S392" s="53"/>
    </row>
    <row r="393" spans="1:19" x14ac:dyDescent="0.45">
      <c r="A393" s="1"/>
      <c r="B393" s="2"/>
      <c r="C393" s="2"/>
      <c r="D393" s="2"/>
      <c r="E393" s="36"/>
      <c r="F393" s="3"/>
      <c r="G393" s="2"/>
      <c r="H393" s="4"/>
      <c r="I393" s="10"/>
      <c r="J393" s="14" t="str">
        <f>IF(LEN(A393)&gt;0,VLOOKUP((C393&amp;D393),Zonas!A:C,3,0),"")</f>
        <v/>
      </c>
      <c r="K393" s="15" t="str">
        <f t="shared" si="25"/>
        <v/>
      </c>
      <c r="L393" s="15" t="str">
        <f t="shared" si="26"/>
        <v/>
      </c>
      <c r="M393" s="15" t="str">
        <f t="shared" si="27"/>
        <v/>
      </c>
      <c r="N393" s="15" t="str">
        <f>IFERROR(VLOOKUP($D$7,Tabelas!$B$17:$C$18,2,0)*L393,"")</f>
        <v/>
      </c>
      <c r="O393" s="15" t="str">
        <f t="shared" si="28"/>
        <v/>
      </c>
      <c r="P393" s="16" t="str">
        <f t="shared" si="29"/>
        <v/>
      </c>
      <c r="Q393" s="33"/>
      <c r="R393" s="53"/>
      <c r="S393" s="53"/>
    </row>
    <row r="394" spans="1:19" x14ac:dyDescent="0.45">
      <c r="A394" s="1"/>
      <c r="B394" s="2"/>
      <c r="C394" s="2"/>
      <c r="D394" s="2"/>
      <c r="E394" s="36"/>
      <c r="F394" s="3"/>
      <c r="G394" s="2"/>
      <c r="H394" s="4"/>
      <c r="I394" s="10"/>
      <c r="J394" s="14" t="str">
        <f>IF(LEN(A394)&gt;0,VLOOKUP((C394&amp;D394),Zonas!A:C,3,0),"")</f>
        <v/>
      </c>
      <c r="K394" s="15" t="str">
        <f t="shared" si="25"/>
        <v/>
      </c>
      <c r="L394" s="15" t="str">
        <f t="shared" si="26"/>
        <v/>
      </c>
      <c r="M394" s="15" t="str">
        <f t="shared" si="27"/>
        <v/>
      </c>
      <c r="N394" s="15" t="str">
        <f>IFERROR(VLOOKUP($D$7,Tabelas!$B$17:$C$18,2,0)*L394,"")</f>
        <v/>
      </c>
      <c r="O394" s="15" t="str">
        <f t="shared" si="28"/>
        <v/>
      </c>
      <c r="P394" s="16" t="str">
        <f t="shared" si="29"/>
        <v/>
      </c>
      <c r="Q394" s="33"/>
      <c r="R394" s="53"/>
      <c r="S394" s="53"/>
    </row>
    <row r="395" spans="1:19" x14ac:dyDescent="0.45">
      <c r="A395" s="1"/>
      <c r="B395" s="2"/>
      <c r="C395" s="2"/>
      <c r="D395" s="2"/>
      <c r="E395" s="36"/>
      <c r="F395" s="3"/>
      <c r="G395" s="2"/>
      <c r="H395" s="4"/>
      <c r="I395" s="10"/>
      <c r="J395" s="14" t="str">
        <f>IF(LEN(A395)&gt;0,VLOOKUP((C395&amp;D395),Zonas!A:C,3,0),"")</f>
        <v/>
      </c>
      <c r="K395" s="15" t="str">
        <f t="shared" si="25"/>
        <v/>
      </c>
      <c r="L395" s="15" t="str">
        <f t="shared" si="26"/>
        <v/>
      </c>
      <c r="M395" s="15" t="str">
        <f t="shared" si="27"/>
        <v/>
      </c>
      <c r="N395" s="15" t="str">
        <f>IFERROR(VLOOKUP($D$7,Tabelas!$B$17:$C$18,2,0)*L395,"")</f>
        <v/>
      </c>
      <c r="O395" s="15" t="str">
        <f t="shared" si="28"/>
        <v/>
      </c>
      <c r="P395" s="16" t="str">
        <f t="shared" si="29"/>
        <v/>
      </c>
      <c r="Q395" s="33"/>
      <c r="R395" s="53"/>
      <c r="S395" s="53"/>
    </row>
    <row r="396" spans="1:19" x14ac:dyDescent="0.45">
      <c r="A396" s="1"/>
      <c r="B396" s="2"/>
      <c r="C396" s="2"/>
      <c r="D396" s="2"/>
      <c r="E396" s="36"/>
      <c r="F396" s="3"/>
      <c r="G396" s="2"/>
      <c r="H396" s="4"/>
      <c r="I396" s="10"/>
      <c r="J396" s="14" t="str">
        <f>IF(LEN(A396)&gt;0,VLOOKUP((C396&amp;D396),Zonas!A:C,3,0),"")</f>
        <v/>
      </c>
      <c r="K396" s="15" t="str">
        <f t="shared" ref="K396:K459" si="30">IF(LEN(A396)&gt;0,G396*I396*H396,"")</f>
        <v/>
      </c>
      <c r="L396" s="15" t="str">
        <f t="shared" si="26"/>
        <v/>
      </c>
      <c r="M396" s="15" t="str">
        <f t="shared" si="27"/>
        <v/>
      </c>
      <c r="N396" s="15" t="str">
        <f>IFERROR(VLOOKUP($D$7,Tabelas!$B$17:$C$18,2,0)*L396,"")</f>
        <v/>
      </c>
      <c r="O396" s="15" t="str">
        <f t="shared" si="28"/>
        <v/>
      </c>
      <c r="P396" s="16" t="str">
        <f t="shared" si="29"/>
        <v/>
      </c>
      <c r="Q396" s="33"/>
      <c r="R396" s="53"/>
      <c r="S396" s="53"/>
    </row>
    <row r="397" spans="1:19" x14ac:dyDescent="0.45">
      <c r="A397" s="1"/>
      <c r="B397" s="2"/>
      <c r="C397" s="2"/>
      <c r="D397" s="2"/>
      <c r="E397" s="36"/>
      <c r="F397" s="3"/>
      <c r="G397" s="2"/>
      <c r="H397" s="4"/>
      <c r="I397" s="10"/>
      <c r="J397" s="14" t="str">
        <f>IF(LEN(A397)&gt;0,VLOOKUP((C397&amp;D397),Zonas!A:C,3,0),"")</f>
        <v/>
      </c>
      <c r="K397" s="15" t="str">
        <f t="shared" si="30"/>
        <v/>
      </c>
      <c r="L397" s="15" t="str">
        <f t="shared" ref="L397:L460" si="31">IFERROR(IF(J397="A",$H$5,IF(J397="B",$I$5,IF(J397="C",$J$5,IF(J397="D",$K$5,IF(J397="E",$L$5,"")))))*K397,"")</f>
        <v/>
      </c>
      <c r="M397" s="15" t="str">
        <f t="shared" ref="M397:M460" si="32">IFERROR(IF($D$6=0.05,0.5,IF($B$3="Individual",0.75,0.8))*L397,"")</f>
        <v/>
      </c>
      <c r="N397" s="15" t="str">
        <f>IFERROR(VLOOKUP($D$7,Tabelas!$B$17:$C$18,2,0)*L397,"")</f>
        <v/>
      </c>
      <c r="O397" s="15" t="str">
        <f t="shared" ref="O397:O460" si="33">IFERROR(L397+N397,"")</f>
        <v/>
      </c>
      <c r="P397" s="16" t="str">
        <f t="shared" ref="P397:P460" si="34">IFERROR(L397-M397+N397,"")</f>
        <v/>
      </c>
      <c r="Q397" s="33"/>
      <c r="R397" s="53"/>
      <c r="S397" s="53"/>
    </row>
    <row r="398" spans="1:19" x14ac:dyDescent="0.45">
      <c r="A398" s="1"/>
      <c r="B398" s="2"/>
      <c r="C398" s="2"/>
      <c r="D398" s="2"/>
      <c r="E398" s="36"/>
      <c r="F398" s="3"/>
      <c r="G398" s="2"/>
      <c r="H398" s="4"/>
      <c r="I398" s="10"/>
      <c r="J398" s="14" t="str">
        <f>IF(LEN(A398)&gt;0,VLOOKUP((C398&amp;D398),Zonas!A:C,3,0),"")</f>
        <v/>
      </c>
      <c r="K398" s="15" t="str">
        <f t="shared" si="30"/>
        <v/>
      </c>
      <c r="L398" s="15" t="str">
        <f t="shared" si="31"/>
        <v/>
      </c>
      <c r="M398" s="15" t="str">
        <f t="shared" si="32"/>
        <v/>
      </c>
      <c r="N398" s="15" t="str">
        <f>IFERROR(VLOOKUP($D$7,Tabelas!$B$17:$C$18,2,0)*L398,"")</f>
        <v/>
      </c>
      <c r="O398" s="15" t="str">
        <f t="shared" si="33"/>
        <v/>
      </c>
      <c r="P398" s="16" t="str">
        <f t="shared" si="34"/>
        <v/>
      </c>
      <c r="Q398" s="33"/>
      <c r="R398" s="53"/>
      <c r="S398" s="53"/>
    </row>
    <row r="399" spans="1:19" x14ac:dyDescent="0.45">
      <c r="A399" s="1"/>
      <c r="B399" s="2"/>
      <c r="C399" s="2"/>
      <c r="D399" s="2"/>
      <c r="E399" s="36"/>
      <c r="F399" s="3"/>
      <c r="G399" s="2"/>
      <c r="H399" s="4"/>
      <c r="I399" s="10"/>
      <c r="J399" s="14" t="str">
        <f>IF(LEN(A399)&gt;0,VLOOKUP((C399&amp;D399),Zonas!A:C,3,0),"")</f>
        <v/>
      </c>
      <c r="K399" s="15" t="str">
        <f t="shared" si="30"/>
        <v/>
      </c>
      <c r="L399" s="15" t="str">
        <f t="shared" si="31"/>
        <v/>
      </c>
      <c r="M399" s="15" t="str">
        <f t="shared" si="32"/>
        <v/>
      </c>
      <c r="N399" s="15" t="str">
        <f>IFERROR(VLOOKUP($D$7,Tabelas!$B$17:$C$18,2,0)*L399,"")</f>
        <v/>
      </c>
      <c r="O399" s="15" t="str">
        <f t="shared" si="33"/>
        <v/>
      </c>
      <c r="P399" s="16" t="str">
        <f t="shared" si="34"/>
        <v/>
      </c>
      <c r="Q399" s="33"/>
      <c r="R399" s="53"/>
      <c r="S399" s="53"/>
    </row>
    <row r="400" spans="1:19" x14ac:dyDescent="0.45">
      <c r="A400" s="1"/>
      <c r="B400" s="2"/>
      <c r="C400" s="2"/>
      <c r="D400" s="2"/>
      <c r="E400" s="36"/>
      <c r="F400" s="3"/>
      <c r="G400" s="2"/>
      <c r="H400" s="4"/>
      <c r="I400" s="10"/>
      <c r="J400" s="14" t="str">
        <f>IF(LEN(A400)&gt;0,VLOOKUP((C400&amp;D400),Zonas!A:C,3,0),"")</f>
        <v/>
      </c>
      <c r="K400" s="15" t="str">
        <f t="shared" si="30"/>
        <v/>
      </c>
      <c r="L400" s="15" t="str">
        <f t="shared" si="31"/>
        <v/>
      </c>
      <c r="M400" s="15" t="str">
        <f t="shared" si="32"/>
        <v/>
      </c>
      <c r="N400" s="15" t="str">
        <f>IFERROR(VLOOKUP($D$7,Tabelas!$B$17:$C$18,2,0)*L400,"")</f>
        <v/>
      </c>
      <c r="O400" s="15" t="str">
        <f t="shared" si="33"/>
        <v/>
      </c>
      <c r="P400" s="16" t="str">
        <f t="shared" si="34"/>
        <v/>
      </c>
      <c r="Q400" s="33"/>
      <c r="R400" s="53"/>
      <c r="S400" s="53"/>
    </row>
    <row r="401" spans="1:19" x14ac:dyDescent="0.45">
      <c r="A401" s="1"/>
      <c r="B401" s="2"/>
      <c r="C401" s="2"/>
      <c r="D401" s="2"/>
      <c r="E401" s="36"/>
      <c r="F401" s="3"/>
      <c r="G401" s="2"/>
      <c r="H401" s="4"/>
      <c r="I401" s="10"/>
      <c r="J401" s="14" t="str">
        <f>IF(LEN(A401)&gt;0,VLOOKUP((C401&amp;D401),Zonas!A:C,3,0),"")</f>
        <v/>
      </c>
      <c r="K401" s="15" t="str">
        <f t="shared" si="30"/>
        <v/>
      </c>
      <c r="L401" s="15" t="str">
        <f t="shared" si="31"/>
        <v/>
      </c>
      <c r="M401" s="15" t="str">
        <f t="shared" si="32"/>
        <v/>
      </c>
      <c r="N401" s="15" t="str">
        <f>IFERROR(VLOOKUP($D$7,Tabelas!$B$17:$C$18,2,0)*L401,"")</f>
        <v/>
      </c>
      <c r="O401" s="15" t="str">
        <f t="shared" si="33"/>
        <v/>
      </c>
      <c r="P401" s="16" t="str">
        <f t="shared" si="34"/>
        <v/>
      </c>
      <c r="Q401" s="33"/>
      <c r="R401" s="53"/>
      <c r="S401" s="53"/>
    </row>
    <row r="402" spans="1:19" x14ac:dyDescent="0.45">
      <c r="A402" s="1"/>
      <c r="B402" s="2"/>
      <c r="C402" s="2"/>
      <c r="D402" s="2"/>
      <c r="E402" s="36"/>
      <c r="F402" s="3"/>
      <c r="G402" s="2"/>
      <c r="H402" s="4"/>
      <c r="I402" s="10"/>
      <c r="J402" s="14" t="str">
        <f>IF(LEN(A402)&gt;0,VLOOKUP((C402&amp;D402),Zonas!A:C,3,0),"")</f>
        <v/>
      </c>
      <c r="K402" s="15" t="str">
        <f t="shared" si="30"/>
        <v/>
      </c>
      <c r="L402" s="15" t="str">
        <f t="shared" si="31"/>
        <v/>
      </c>
      <c r="M402" s="15" t="str">
        <f t="shared" si="32"/>
        <v/>
      </c>
      <c r="N402" s="15" t="str">
        <f>IFERROR(VLOOKUP($D$7,Tabelas!$B$17:$C$18,2,0)*L402,"")</f>
        <v/>
      </c>
      <c r="O402" s="15" t="str">
        <f t="shared" si="33"/>
        <v/>
      </c>
      <c r="P402" s="16" t="str">
        <f t="shared" si="34"/>
        <v/>
      </c>
      <c r="Q402" s="33"/>
      <c r="R402" s="53"/>
      <c r="S402" s="53"/>
    </row>
    <row r="403" spans="1:19" x14ac:dyDescent="0.45">
      <c r="A403" s="1"/>
      <c r="B403" s="2"/>
      <c r="C403" s="2"/>
      <c r="D403" s="2"/>
      <c r="E403" s="36"/>
      <c r="F403" s="3"/>
      <c r="G403" s="2"/>
      <c r="H403" s="4"/>
      <c r="I403" s="10"/>
      <c r="J403" s="14" t="str">
        <f>IF(LEN(A403)&gt;0,VLOOKUP((C403&amp;D403),Zonas!A:C,3,0),"")</f>
        <v/>
      </c>
      <c r="K403" s="15" t="str">
        <f t="shared" si="30"/>
        <v/>
      </c>
      <c r="L403" s="15" t="str">
        <f t="shared" si="31"/>
        <v/>
      </c>
      <c r="M403" s="15" t="str">
        <f t="shared" si="32"/>
        <v/>
      </c>
      <c r="N403" s="15" t="str">
        <f>IFERROR(VLOOKUP($D$7,Tabelas!$B$17:$C$18,2,0)*L403,"")</f>
        <v/>
      </c>
      <c r="O403" s="15" t="str">
        <f t="shared" si="33"/>
        <v/>
      </c>
      <c r="P403" s="16" t="str">
        <f t="shared" si="34"/>
        <v/>
      </c>
      <c r="Q403" s="33"/>
      <c r="R403" s="53"/>
      <c r="S403" s="53"/>
    </row>
    <row r="404" spans="1:19" x14ac:dyDescent="0.45">
      <c r="A404" s="1"/>
      <c r="B404" s="2"/>
      <c r="C404" s="2"/>
      <c r="D404" s="2"/>
      <c r="E404" s="36"/>
      <c r="F404" s="3"/>
      <c r="G404" s="2"/>
      <c r="H404" s="4"/>
      <c r="I404" s="10"/>
      <c r="J404" s="14" t="str">
        <f>IF(LEN(A404)&gt;0,VLOOKUP((C404&amp;D404),Zonas!A:C,3,0),"")</f>
        <v/>
      </c>
      <c r="K404" s="15" t="str">
        <f t="shared" si="30"/>
        <v/>
      </c>
      <c r="L404" s="15" t="str">
        <f t="shared" si="31"/>
        <v/>
      </c>
      <c r="M404" s="15" t="str">
        <f t="shared" si="32"/>
        <v/>
      </c>
      <c r="N404" s="15" t="str">
        <f>IFERROR(VLOOKUP($D$7,Tabelas!$B$17:$C$18,2,0)*L404,"")</f>
        <v/>
      </c>
      <c r="O404" s="15" t="str">
        <f t="shared" si="33"/>
        <v/>
      </c>
      <c r="P404" s="16" t="str">
        <f t="shared" si="34"/>
        <v/>
      </c>
      <c r="Q404" s="33"/>
      <c r="R404" s="53"/>
      <c r="S404" s="53"/>
    </row>
    <row r="405" spans="1:19" x14ac:dyDescent="0.45">
      <c r="A405" s="1"/>
      <c r="B405" s="2"/>
      <c r="C405" s="2"/>
      <c r="D405" s="2"/>
      <c r="E405" s="36"/>
      <c r="F405" s="3"/>
      <c r="G405" s="2"/>
      <c r="H405" s="4"/>
      <c r="I405" s="10"/>
      <c r="J405" s="14" t="str">
        <f>IF(LEN(A405)&gt;0,VLOOKUP((C405&amp;D405),Zonas!A:C,3,0),"")</f>
        <v/>
      </c>
      <c r="K405" s="15" t="str">
        <f t="shared" si="30"/>
        <v/>
      </c>
      <c r="L405" s="15" t="str">
        <f t="shared" si="31"/>
        <v/>
      </c>
      <c r="M405" s="15" t="str">
        <f t="shared" si="32"/>
        <v/>
      </c>
      <c r="N405" s="15" t="str">
        <f>IFERROR(VLOOKUP($D$7,Tabelas!$B$17:$C$18,2,0)*L405,"")</f>
        <v/>
      </c>
      <c r="O405" s="15" t="str">
        <f t="shared" si="33"/>
        <v/>
      </c>
      <c r="P405" s="16" t="str">
        <f t="shared" si="34"/>
        <v/>
      </c>
      <c r="Q405" s="33"/>
      <c r="R405" s="53"/>
      <c r="S405" s="53"/>
    </row>
    <row r="406" spans="1:19" x14ac:dyDescent="0.45">
      <c r="A406" s="1"/>
      <c r="B406" s="2"/>
      <c r="C406" s="2"/>
      <c r="D406" s="2"/>
      <c r="E406" s="36"/>
      <c r="F406" s="3"/>
      <c r="G406" s="2"/>
      <c r="H406" s="4"/>
      <c r="I406" s="10"/>
      <c r="J406" s="14" t="str">
        <f>IF(LEN(A406)&gt;0,VLOOKUP((C406&amp;D406),Zonas!A:C,3,0),"")</f>
        <v/>
      </c>
      <c r="K406" s="15" t="str">
        <f t="shared" si="30"/>
        <v/>
      </c>
      <c r="L406" s="15" t="str">
        <f t="shared" si="31"/>
        <v/>
      </c>
      <c r="M406" s="15" t="str">
        <f t="shared" si="32"/>
        <v/>
      </c>
      <c r="N406" s="15" t="str">
        <f>IFERROR(VLOOKUP($D$7,Tabelas!$B$17:$C$18,2,0)*L406,"")</f>
        <v/>
      </c>
      <c r="O406" s="15" t="str">
        <f t="shared" si="33"/>
        <v/>
      </c>
      <c r="P406" s="16" t="str">
        <f t="shared" si="34"/>
        <v/>
      </c>
      <c r="Q406" s="33"/>
      <c r="R406" s="53"/>
      <c r="S406" s="53"/>
    </row>
    <row r="407" spans="1:19" x14ac:dyDescent="0.45">
      <c r="A407" s="1"/>
      <c r="B407" s="2"/>
      <c r="C407" s="2"/>
      <c r="D407" s="2"/>
      <c r="E407" s="36"/>
      <c r="F407" s="3"/>
      <c r="G407" s="2"/>
      <c r="H407" s="4"/>
      <c r="I407" s="10"/>
      <c r="J407" s="14" t="str">
        <f>IF(LEN(A407)&gt;0,VLOOKUP((C407&amp;D407),Zonas!A:C,3,0),"")</f>
        <v/>
      </c>
      <c r="K407" s="15" t="str">
        <f t="shared" si="30"/>
        <v/>
      </c>
      <c r="L407" s="15" t="str">
        <f t="shared" si="31"/>
        <v/>
      </c>
      <c r="M407" s="15" t="str">
        <f t="shared" si="32"/>
        <v/>
      </c>
      <c r="N407" s="15" t="str">
        <f>IFERROR(VLOOKUP($D$7,Tabelas!$B$17:$C$18,2,0)*L407,"")</f>
        <v/>
      </c>
      <c r="O407" s="15" t="str">
        <f t="shared" si="33"/>
        <v/>
      </c>
      <c r="P407" s="16" t="str">
        <f t="shared" si="34"/>
        <v/>
      </c>
      <c r="Q407" s="33"/>
      <c r="R407" s="53"/>
      <c r="S407" s="53"/>
    </row>
    <row r="408" spans="1:19" x14ac:dyDescent="0.45">
      <c r="A408" s="1"/>
      <c r="B408" s="2"/>
      <c r="C408" s="2"/>
      <c r="D408" s="2"/>
      <c r="E408" s="36"/>
      <c r="F408" s="3"/>
      <c r="G408" s="2"/>
      <c r="H408" s="4"/>
      <c r="I408" s="10"/>
      <c r="J408" s="14" t="str">
        <f>IF(LEN(A408)&gt;0,VLOOKUP((C408&amp;D408),Zonas!A:C,3,0),"")</f>
        <v/>
      </c>
      <c r="K408" s="15" t="str">
        <f t="shared" si="30"/>
        <v/>
      </c>
      <c r="L408" s="15" t="str">
        <f t="shared" si="31"/>
        <v/>
      </c>
      <c r="M408" s="15" t="str">
        <f t="shared" si="32"/>
        <v/>
      </c>
      <c r="N408" s="15" t="str">
        <f>IFERROR(VLOOKUP($D$7,Tabelas!$B$17:$C$18,2,0)*L408,"")</f>
        <v/>
      </c>
      <c r="O408" s="15" t="str">
        <f t="shared" si="33"/>
        <v/>
      </c>
      <c r="P408" s="16" t="str">
        <f t="shared" si="34"/>
        <v/>
      </c>
      <c r="Q408" s="33"/>
      <c r="R408" s="53"/>
      <c r="S408" s="53"/>
    </row>
    <row r="409" spans="1:19" x14ac:dyDescent="0.45">
      <c r="A409" s="1"/>
      <c r="B409" s="2"/>
      <c r="C409" s="2"/>
      <c r="D409" s="2"/>
      <c r="E409" s="36"/>
      <c r="F409" s="3"/>
      <c r="G409" s="2"/>
      <c r="H409" s="4"/>
      <c r="I409" s="10"/>
      <c r="J409" s="14" t="str">
        <f>IF(LEN(A409)&gt;0,VLOOKUP((C409&amp;D409),Zonas!A:C,3,0),"")</f>
        <v/>
      </c>
      <c r="K409" s="15" t="str">
        <f t="shared" si="30"/>
        <v/>
      </c>
      <c r="L409" s="15" t="str">
        <f t="shared" si="31"/>
        <v/>
      </c>
      <c r="M409" s="15" t="str">
        <f t="shared" si="32"/>
        <v/>
      </c>
      <c r="N409" s="15" t="str">
        <f>IFERROR(VLOOKUP($D$7,Tabelas!$B$17:$C$18,2,0)*L409,"")</f>
        <v/>
      </c>
      <c r="O409" s="15" t="str">
        <f t="shared" si="33"/>
        <v/>
      </c>
      <c r="P409" s="16" t="str">
        <f t="shared" si="34"/>
        <v/>
      </c>
      <c r="Q409" s="33"/>
      <c r="R409" s="53"/>
      <c r="S409" s="53"/>
    </row>
    <row r="410" spans="1:19" x14ac:dyDescent="0.45">
      <c r="A410" s="1"/>
      <c r="B410" s="2"/>
      <c r="C410" s="2"/>
      <c r="D410" s="2"/>
      <c r="E410" s="36"/>
      <c r="F410" s="3"/>
      <c r="G410" s="2"/>
      <c r="H410" s="4"/>
      <c r="I410" s="10"/>
      <c r="J410" s="14" t="str">
        <f>IF(LEN(A410)&gt;0,VLOOKUP((C410&amp;D410),Zonas!A:C,3,0),"")</f>
        <v/>
      </c>
      <c r="K410" s="15" t="str">
        <f t="shared" si="30"/>
        <v/>
      </c>
      <c r="L410" s="15" t="str">
        <f t="shared" si="31"/>
        <v/>
      </c>
      <c r="M410" s="15" t="str">
        <f t="shared" si="32"/>
        <v/>
      </c>
      <c r="N410" s="15" t="str">
        <f>IFERROR(VLOOKUP($D$7,Tabelas!$B$17:$C$18,2,0)*L410,"")</f>
        <v/>
      </c>
      <c r="O410" s="15" t="str">
        <f t="shared" si="33"/>
        <v/>
      </c>
      <c r="P410" s="16" t="str">
        <f t="shared" si="34"/>
        <v/>
      </c>
      <c r="Q410" s="33"/>
      <c r="R410" s="53"/>
      <c r="S410" s="53"/>
    </row>
    <row r="411" spans="1:19" x14ac:dyDescent="0.45">
      <c r="A411" s="1"/>
      <c r="B411" s="2"/>
      <c r="C411" s="2"/>
      <c r="D411" s="2"/>
      <c r="E411" s="36"/>
      <c r="F411" s="3"/>
      <c r="G411" s="2"/>
      <c r="H411" s="4"/>
      <c r="I411" s="10"/>
      <c r="J411" s="14" t="str">
        <f>IF(LEN(A411)&gt;0,VLOOKUP((C411&amp;D411),Zonas!A:C,3,0),"")</f>
        <v/>
      </c>
      <c r="K411" s="15" t="str">
        <f t="shared" si="30"/>
        <v/>
      </c>
      <c r="L411" s="15" t="str">
        <f t="shared" si="31"/>
        <v/>
      </c>
      <c r="M411" s="15" t="str">
        <f t="shared" si="32"/>
        <v/>
      </c>
      <c r="N411" s="15" t="str">
        <f>IFERROR(VLOOKUP($D$7,Tabelas!$B$17:$C$18,2,0)*L411,"")</f>
        <v/>
      </c>
      <c r="O411" s="15" t="str">
        <f t="shared" si="33"/>
        <v/>
      </c>
      <c r="P411" s="16" t="str">
        <f t="shared" si="34"/>
        <v/>
      </c>
      <c r="Q411" s="33"/>
      <c r="R411" s="53"/>
      <c r="S411" s="53"/>
    </row>
    <row r="412" spans="1:19" x14ac:dyDescent="0.45">
      <c r="A412" s="1"/>
      <c r="B412" s="2"/>
      <c r="C412" s="2"/>
      <c r="D412" s="2"/>
      <c r="E412" s="36"/>
      <c r="F412" s="3"/>
      <c r="G412" s="2"/>
      <c r="H412" s="4"/>
      <c r="I412" s="10"/>
      <c r="J412" s="14" t="str">
        <f>IF(LEN(A412)&gt;0,VLOOKUP((C412&amp;D412),Zonas!A:C,3,0),"")</f>
        <v/>
      </c>
      <c r="K412" s="15" t="str">
        <f t="shared" si="30"/>
        <v/>
      </c>
      <c r="L412" s="15" t="str">
        <f t="shared" si="31"/>
        <v/>
      </c>
      <c r="M412" s="15" t="str">
        <f t="shared" si="32"/>
        <v/>
      </c>
      <c r="N412" s="15" t="str">
        <f>IFERROR(VLOOKUP($D$7,Tabelas!$B$17:$C$18,2,0)*L412,"")</f>
        <v/>
      </c>
      <c r="O412" s="15" t="str">
        <f t="shared" si="33"/>
        <v/>
      </c>
      <c r="P412" s="16" t="str">
        <f t="shared" si="34"/>
        <v/>
      </c>
      <c r="Q412" s="33"/>
      <c r="R412" s="53"/>
      <c r="S412" s="53"/>
    </row>
    <row r="413" spans="1:19" x14ac:dyDescent="0.45">
      <c r="A413" s="1"/>
      <c r="B413" s="2"/>
      <c r="C413" s="2"/>
      <c r="D413" s="2"/>
      <c r="E413" s="36"/>
      <c r="F413" s="3"/>
      <c r="G413" s="2"/>
      <c r="H413" s="4"/>
      <c r="I413" s="10"/>
      <c r="J413" s="14" t="str">
        <f>IF(LEN(A413)&gt;0,VLOOKUP((C413&amp;D413),Zonas!A:C,3,0),"")</f>
        <v/>
      </c>
      <c r="K413" s="15" t="str">
        <f t="shared" si="30"/>
        <v/>
      </c>
      <c r="L413" s="15" t="str">
        <f t="shared" si="31"/>
        <v/>
      </c>
      <c r="M413" s="15" t="str">
        <f t="shared" si="32"/>
        <v/>
      </c>
      <c r="N413" s="15" t="str">
        <f>IFERROR(VLOOKUP($D$7,Tabelas!$B$17:$C$18,2,0)*L413,"")</f>
        <v/>
      </c>
      <c r="O413" s="15" t="str">
        <f t="shared" si="33"/>
        <v/>
      </c>
      <c r="P413" s="16" t="str">
        <f t="shared" si="34"/>
        <v/>
      </c>
      <c r="Q413" s="33"/>
      <c r="R413" s="53"/>
      <c r="S413" s="53"/>
    </row>
    <row r="414" spans="1:19" x14ac:dyDescent="0.45">
      <c r="A414" s="1"/>
      <c r="B414" s="2"/>
      <c r="C414" s="2"/>
      <c r="D414" s="2"/>
      <c r="E414" s="36"/>
      <c r="F414" s="3"/>
      <c r="G414" s="2"/>
      <c r="H414" s="4"/>
      <c r="I414" s="10"/>
      <c r="J414" s="14" t="str">
        <f>IF(LEN(A414)&gt;0,VLOOKUP((C414&amp;D414),Zonas!A:C,3,0),"")</f>
        <v/>
      </c>
      <c r="K414" s="15" t="str">
        <f t="shared" si="30"/>
        <v/>
      </c>
      <c r="L414" s="15" t="str">
        <f t="shared" si="31"/>
        <v/>
      </c>
      <c r="M414" s="15" t="str">
        <f t="shared" si="32"/>
        <v/>
      </c>
      <c r="N414" s="15" t="str">
        <f>IFERROR(VLOOKUP($D$7,Tabelas!$B$17:$C$18,2,0)*L414,"")</f>
        <v/>
      </c>
      <c r="O414" s="15" t="str">
        <f t="shared" si="33"/>
        <v/>
      </c>
      <c r="P414" s="16" t="str">
        <f t="shared" si="34"/>
        <v/>
      </c>
      <c r="Q414" s="33"/>
      <c r="R414" s="53"/>
      <c r="S414" s="53"/>
    </row>
    <row r="415" spans="1:19" x14ac:dyDescent="0.45">
      <c r="A415" s="1"/>
      <c r="B415" s="2"/>
      <c r="C415" s="2"/>
      <c r="D415" s="2"/>
      <c r="E415" s="36"/>
      <c r="F415" s="3"/>
      <c r="G415" s="2"/>
      <c r="H415" s="4"/>
      <c r="I415" s="10"/>
      <c r="J415" s="14" t="str">
        <f>IF(LEN(A415)&gt;0,VLOOKUP((C415&amp;D415),Zonas!A:C,3,0),"")</f>
        <v/>
      </c>
      <c r="K415" s="15" t="str">
        <f t="shared" si="30"/>
        <v/>
      </c>
      <c r="L415" s="15" t="str">
        <f t="shared" si="31"/>
        <v/>
      </c>
      <c r="M415" s="15" t="str">
        <f t="shared" si="32"/>
        <v/>
      </c>
      <c r="N415" s="15" t="str">
        <f>IFERROR(VLOOKUP($D$7,Tabelas!$B$17:$C$18,2,0)*L415,"")</f>
        <v/>
      </c>
      <c r="O415" s="15" t="str">
        <f t="shared" si="33"/>
        <v/>
      </c>
      <c r="P415" s="16" t="str">
        <f t="shared" si="34"/>
        <v/>
      </c>
      <c r="Q415" s="33"/>
      <c r="R415" s="53"/>
      <c r="S415" s="53"/>
    </row>
    <row r="416" spans="1:19" x14ac:dyDescent="0.45">
      <c r="A416" s="1"/>
      <c r="B416" s="2"/>
      <c r="C416" s="2"/>
      <c r="D416" s="2"/>
      <c r="E416" s="36"/>
      <c r="F416" s="3"/>
      <c r="G416" s="2"/>
      <c r="H416" s="4"/>
      <c r="I416" s="10"/>
      <c r="J416" s="14" t="str">
        <f>IF(LEN(A416)&gt;0,VLOOKUP((C416&amp;D416),Zonas!A:C,3,0),"")</f>
        <v/>
      </c>
      <c r="K416" s="15" t="str">
        <f t="shared" si="30"/>
        <v/>
      </c>
      <c r="L416" s="15" t="str">
        <f t="shared" si="31"/>
        <v/>
      </c>
      <c r="M416" s="15" t="str">
        <f t="shared" si="32"/>
        <v/>
      </c>
      <c r="N416" s="15" t="str">
        <f>IFERROR(VLOOKUP($D$7,Tabelas!$B$17:$C$18,2,0)*L416,"")</f>
        <v/>
      </c>
      <c r="O416" s="15" t="str">
        <f t="shared" si="33"/>
        <v/>
      </c>
      <c r="P416" s="16" t="str">
        <f t="shared" si="34"/>
        <v/>
      </c>
      <c r="Q416" s="33"/>
      <c r="R416" s="53"/>
      <c r="S416" s="53"/>
    </row>
    <row r="417" spans="1:19" x14ac:dyDescent="0.45">
      <c r="A417" s="1"/>
      <c r="B417" s="2"/>
      <c r="C417" s="2"/>
      <c r="D417" s="2"/>
      <c r="E417" s="36"/>
      <c r="F417" s="3"/>
      <c r="G417" s="2"/>
      <c r="H417" s="4"/>
      <c r="I417" s="10"/>
      <c r="J417" s="14" t="str">
        <f>IF(LEN(A417)&gt;0,VLOOKUP((C417&amp;D417),Zonas!A:C,3,0),"")</f>
        <v/>
      </c>
      <c r="K417" s="15" t="str">
        <f t="shared" si="30"/>
        <v/>
      </c>
      <c r="L417" s="15" t="str">
        <f t="shared" si="31"/>
        <v/>
      </c>
      <c r="M417" s="15" t="str">
        <f t="shared" si="32"/>
        <v/>
      </c>
      <c r="N417" s="15" t="str">
        <f>IFERROR(VLOOKUP($D$7,Tabelas!$B$17:$C$18,2,0)*L417,"")</f>
        <v/>
      </c>
      <c r="O417" s="15" t="str">
        <f t="shared" si="33"/>
        <v/>
      </c>
      <c r="P417" s="16" t="str">
        <f t="shared" si="34"/>
        <v/>
      </c>
      <c r="Q417" s="33"/>
      <c r="R417" s="53"/>
      <c r="S417" s="53"/>
    </row>
    <row r="418" spans="1:19" x14ac:dyDescent="0.45">
      <c r="A418" s="1"/>
      <c r="B418" s="2"/>
      <c r="C418" s="2"/>
      <c r="D418" s="2"/>
      <c r="E418" s="36"/>
      <c r="F418" s="3"/>
      <c r="G418" s="2"/>
      <c r="H418" s="4"/>
      <c r="I418" s="10"/>
      <c r="J418" s="14" t="str">
        <f>IF(LEN(A418)&gt;0,VLOOKUP((C418&amp;D418),Zonas!A:C,3,0),"")</f>
        <v/>
      </c>
      <c r="K418" s="15" t="str">
        <f t="shared" si="30"/>
        <v/>
      </c>
      <c r="L418" s="15" t="str">
        <f t="shared" si="31"/>
        <v/>
      </c>
      <c r="M418" s="15" t="str">
        <f t="shared" si="32"/>
        <v/>
      </c>
      <c r="N418" s="15" t="str">
        <f>IFERROR(VLOOKUP($D$7,Tabelas!$B$17:$C$18,2,0)*L418,"")</f>
        <v/>
      </c>
      <c r="O418" s="15" t="str">
        <f t="shared" si="33"/>
        <v/>
      </c>
      <c r="P418" s="16" t="str">
        <f t="shared" si="34"/>
        <v/>
      </c>
      <c r="Q418" s="33"/>
      <c r="R418" s="53"/>
      <c r="S418" s="53"/>
    </row>
    <row r="419" spans="1:19" x14ac:dyDescent="0.45">
      <c r="A419" s="1"/>
      <c r="B419" s="2"/>
      <c r="C419" s="2"/>
      <c r="D419" s="2"/>
      <c r="E419" s="36"/>
      <c r="F419" s="3"/>
      <c r="G419" s="2"/>
      <c r="H419" s="4"/>
      <c r="I419" s="10"/>
      <c r="J419" s="14" t="str">
        <f>IF(LEN(A419)&gt;0,VLOOKUP((C419&amp;D419),Zonas!A:C,3,0),"")</f>
        <v/>
      </c>
      <c r="K419" s="15" t="str">
        <f t="shared" si="30"/>
        <v/>
      </c>
      <c r="L419" s="15" t="str">
        <f t="shared" si="31"/>
        <v/>
      </c>
      <c r="M419" s="15" t="str">
        <f t="shared" si="32"/>
        <v/>
      </c>
      <c r="N419" s="15" t="str">
        <f>IFERROR(VLOOKUP($D$7,Tabelas!$B$17:$C$18,2,0)*L419,"")</f>
        <v/>
      </c>
      <c r="O419" s="15" t="str">
        <f t="shared" si="33"/>
        <v/>
      </c>
      <c r="P419" s="16" t="str">
        <f t="shared" si="34"/>
        <v/>
      </c>
      <c r="Q419" s="33"/>
      <c r="R419" s="53"/>
      <c r="S419" s="53"/>
    </row>
    <row r="420" spans="1:19" x14ac:dyDescent="0.45">
      <c r="A420" s="1"/>
      <c r="B420" s="2"/>
      <c r="C420" s="2"/>
      <c r="D420" s="2"/>
      <c r="E420" s="36"/>
      <c r="F420" s="3"/>
      <c r="G420" s="2"/>
      <c r="H420" s="4"/>
      <c r="I420" s="10"/>
      <c r="J420" s="14" t="str">
        <f>IF(LEN(A420)&gt;0,VLOOKUP((C420&amp;D420),Zonas!A:C,3,0),"")</f>
        <v/>
      </c>
      <c r="K420" s="15" t="str">
        <f t="shared" si="30"/>
        <v/>
      </c>
      <c r="L420" s="15" t="str">
        <f t="shared" si="31"/>
        <v/>
      </c>
      <c r="M420" s="15" t="str">
        <f t="shared" si="32"/>
        <v/>
      </c>
      <c r="N420" s="15" t="str">
        <f>IFERROR(VLOOKUP($D$7,Tabelas!$B$17:$C$18,2,0)*L420,"")</f>
        <v/>
      </c>
      <c r="O420" s="15" t="str">
        <f t="shared" si="33"/>
        <v/>
      </c>
      <c r="P420" s="16" t="str">
        <f t="shared" si="34"/>
        <v/>
      </c>
      <c r="Q420" s="33"/>
      <c r="R420" s="53"/>
      <c r="S420" s="53"/>
    </row>
    <row r="421" spans="1:19" x14ac:dyDescent="0.45">
      <c r="A421" s="1"/>
      <c r="B421" s="2"/>
      <c r="C421" s="2"/>
      <c r="D421" s="2"/>
      <c r="E421" s="36"/>
      <c r="F421" s="3"/>
      <c r="G421" s="2"/>
      <c r="H421" s="4"/>
      <c r="I421" s="10"/>
      <c r="J421" s="14" t="str">
        <f>IF(LEN(A421)&gt;0,VLOOKUP((C421&amp;D421),Zonas!A:C,3,0),"")</f>
        <v/>
      </c>
      <c r="K421" s="15" t="str">
        <f t="shared" si="30"/>
        <v/>
      </c>
      <c r="L421" s="15" t="str">
        <f t="shared" si="31"/>
        <v/>
      </c>
      <c r="M421" s="15" t="str">
        <f t="shared" si="32"/>
        <v/>
      </c>
      <c r="N421" s="15" t="str">
        <f>IFERROR(VLOOKUP($D$7,Tabelas!$B$17:$C$18,2,0)*L421,"")</f>
        <v/>
      </c>
      <c r="O421" s="15" t="str">
        <f t="shared" si="33"/>
        <v/>
      </c>
      <c r="P421" s="16" t="str">
        <f t="shared" si="34"/>
        <v/>
      </c>
      <c r="Q421" s="33"/>
      <c r="R421" s="53"/>
      <c r="S421" s="53"/>
    </row>
    <row r="422" spans="1:19" x14ac:dyDescent="0.45">
      <c r="A422" s="1"/>
      <c r="B422" s="2"/>
      <c r="C422" s="2"/>
      <c r="D422" s="2"/>
      <c r="E422" s="36"/>
      <c r="F422" s="3"/>
      <c r="G422" s="2"/>
      <c r="H422" s="4"/>
      <c r="I422" s="10"/>
      <c r="J422" s="14" t="str">
        <f>IF(LEN(A422)&gt;0,VLOOKUP((C422&amp;D422),Zonas!A:C,3,0),"")</f>
        <v/>
      </c>
      <c r="K422" s="15" t="str">
        <f t="shared" si="30"/>
        <v/>
      </c>
      <c r="L422" s="15" t="str">
        <f t="shared" si="31"/>
        <v/>
      </c>
      <c r="M422" s="15" t="str">
        <f t="shared" si="32"/>
        <v/>
      </c>
      <c r="N422" s="15" t="str">
        <f>IFERROR(VLOOKUP($D$7,Tabelas!$B$17:$C$18,2,0)*L422,"")</f>
        <v/>
      </c>
      <c r="O422" s="15" t="str">
        <f t="shared" si="33"/>
        <v/>
      </c>
      <c r="P422" s="16" t="str">
        <f t="shared" si="34"/>
        <v/>
      </c>
      <c r="Q422" s="33"/>
      <c r="R422" s="53"/>
      <c r="S422" s="53"/>
    </row>
    <row r="423" spans="1:19" x14ac:dyDescent="0.45">
      <c r="A423" s="1"/>
      <c r="B423" s="2"/>
      <c r="C423" s="2"/>
      <c r="D423" s="2"/>
      <c r="E423" s="36"/>
      <c r="F423" s="3"/>
      <c r="G423" s="2"/>
      <c r="H423" s="4"/>
      <c r="I423" s="10"/>
      <c r="J423" s="14" t="str">
        <f>IF(LEN(A423)&gt;0,VLOOKUP((C423&amp;D423),Zonas!A:C,3,0),"")</f>
        <v/>
      </c>
      <c r="K423" s="15" t="str">
        <f t="shared" si="30"/>
        <v/>
      </c>
      <c r="L423" s="15" t="str">
        <f t="shared" si="31"/>
        <v/>
      </c>
      <c r="M423" s="15" t="str">
        <f t="shared" si="32"/>
        <v/>
      </c>
      <c r="N423" s="15" t="str">
        <f>IFERROR(VLOOKUP($D$7,Tabelas!$B$17:$C$18,2,0)*L423,"")</f>
        <v/>
      </c>
      <c r="O423" s="15" t="str">
        <f t="shared" si="33"/>
        <v/>
      </c>
      <c r="P423" s="16" t="str">
        <f t="shared" si="34"/>
        <v/>
      </c>
      <c r="Q423" s="33"/>
      <c r="R423" s="53"/>
      <c r="S423" s="53"/>
    </row>
    <row r="424" spans="1:19" x14ac:dyDescent="0.45">
      <c r="A424" s="1"/>
      <c r="B424" s="2"/>
      <c r="C424" s="2"/>
      <c r="D424" s="2"/>
      <c r="E424" s="36"/>
      <c r="F424" s="3"/>
      <c r="G424" s="2"/>
      <c r="H424" s="4"/>
      <c r="I424" s="10"/>
      <c r="J424" s="14" t="str">
        <f>IF(LEN(A424)&gt;0,VLOOKUP((C424&amp;D424),Zonas!A:C,3,0),"")</f>
        <v/>
      </c>
      <c r="K424" s="15" t="str">
        <f t="shared" si="30"/>
        <v/>
      </c>
      <c r="L424" s="15" t="str">
        <f t="shared" si="31"/>
        <v/>
      </c>
      <c r="M424" s="15" t="str">
        <f t="shared" si="32"/>
        <v/>
      </c>
      <c r="N424" s="15" t="str">
        <f>IFERROR(VLOOKUP($D$7,Tabelas!$B$17:$C$18,2,0)*L424,"")</f>
        <v/>
      </c>
      <c r="O424" s="15" t="str">
        <f t="shared" si="33"/>
        <v/>
      </c>
      <c r="P424" s="16" t="str">
        <f t="shared" si="34"/>
        <v/>
      </c>
      <c r="Q424" s="33"/>
      <c r="R424" s="53"/>
      <c r="S424" s="53"/>
    </row>
    <row r="425" spans="1:19" x14ac:dyDescent="0.45">
      <c r="A425" s="1"/>
      <c r="B425" s="2"/>
      <c r="C425" s="2"/>
      <c r="D425" s="2"/>
      <c r="E425" s="36"/>
      <c r="F425" s="3"/>
      <c r="G425" s="2"/>
      <c r="H425" s="4"/>
      <c r="I425" s="10"/>
      <c r="J425" s="14" t="str">
        <f>IF(LEN(A425)&gt;0,VLOOKUP((C425&amp;D425),Zonas!A:C,3,0),"")</f>
        <v/>
      </c>
      <c r="K425" s="15" t="str">
        <f t="shared" si="30"/>
        <v/>
      </c>
      <c r="L425" s="15" t="str">
        <f t="shared" si="31"/>
        <v/>
      </c>
      <c r="M425" s="15" t="str">
        <f t="shared" si="32"/>
        <v/>
      </c>
      <c r="N425" s="15" t="str">
        <f>IFERROR(VLOOKUP($D$7,Tabelas!$B$17:$C$18,2,0)*L425,"")</f>
        <v/>
      </c>
      <c r="O425" s="15" t="str">
        <f t="shared" si="33"/>
        <v/>
      </c>
      <c r="P425" s="16" t="str">
        <f t="shared" si="34"/>
        <v/>
      </c>
      <c r="Q425" s="33"/>
      <c r="R425" s="53"/>
      <c r="S425" s="53"/>
    </row>
    <row r="426" spans="1:19" x14ac:dyDescent="0.45">
      <c r="A426" s="1"/>
      <c r="B426" s="2"/>
      <c r="C426" s="2"/>
      <c r="D426" s="2"/>
      <c r="E426" s="36"/>
      <c r="F426" s="3"/>
      <c r="G426" s="2"/>
      <c r="H426" s="4"/>
      <c r="I426" s="10"/>
      <c r="J426" s="14" t="str">
        <f>IF(LEN(A426)&gt;0,VLOOKUP((C426&amp;D426),Zonas!A:C,3,0),"")</f>
        <v/>
      </c>
      <c r="K426" s="15" t="str">
        <f t="shared" si="30"/>
        <v/>
      </c>
      <c r="L426" s="15" t="str">
        <f t="shared" si="31"/>
        <v/>
      </c>
      <c r="M426" s="15" t="str">
        <f t="shared" si="32"/>
        <v/>
      </c>
      <c r="N426" s="15" t="str">
        <f>IFERROR(VLOOKUP($D$7,Tabelas!$B$17:$C$18,2,0)*L426,"")</f>
        <v/>
      </c>
      <c r="O426" s="15" t="str">
        <f t="shared" si="33"/>
        <v/>
      </c>
      <c r="P426" s="16" t="str">
        <f t="shared" si="34"/>
        <v/>
      </c>
      <c r="Q426" s="33"/>
      <c r="R426" s="53"/>
      <c r="S426" s="53"/>
    </row>
    <row r="427" spans="1:19" x14ac:dyDescent="0.45">
      <c r="A427" s="1"/>
      <c r="B427" s="2"/>
      <c r="C427" s="2"/>
      <c r="D427" s="2"/>
      <c r="E427" s="36"/>
      <c r="F427" s="3"/>
      <c r="G427" s="2"/>
      <c r="H427" s="4"/>
      <c r="I427" s="10"/>
      <c r="J427" s="14" t="str">
        <f>IF(LEN(A427)&gt;0,VLOOKUP((C427&amp;D427),Zonas!A:C,3,0),"")</f>
        <v/>
      </c>
      <c r="K427" s="15" t="str">
        <f t="shared" si="30"/>
        <v/>
      </c>
      <c r="L427" s="15" t="str">
        <f t="shared" si="31"/>
        <v/>
      </c>
      <c r="M427" s="15" t="str">
        <f t="shared" si="32"/>
        <v/>
      </c>
      <c r="N427" s="15" t="str">
        <f>IFERROR(VLOOKUP($D$7,Tabelas!$B$17:$C$18,2,0)*L427,"")</f>
        <v/>
      </c>
      <c r="O427" s="15" t="str">
        <f t="shared" si="33"/>
        <v/>
      </c>
      <c r="P427" s="16" t="str">
        <f t="shared" si="34"/>
        <v/>
      </c>
      <c r="Q427" s="33"/>
      <c r="R427" s="53"/>
      <c r="S427" s="53"/>
    </row>
    <row r="428" spans="1:19" x14ac:dyDescent="0.45">
      <c r="A428" s="1"/>
      <c r="B428" s="2"/>
      <c r="C428" s="2"/>
      <c r="D428" s="2"/>
      <c r="E428" s="36"/>
      <c r="F428" s="3"/>
      <c r="G428" s="2"/>
      <c r="H428" s="4"/>
      <c r="I428" s="10"/>
      <c r="J428" s="14" t="str">
        <f>IF(LEN(A428)&gt;0,VLOOKUP((C428&amp;D428),Zonas!A:C,3,0),"")</f>
        <v/>
      </c>
      <c r="K428" s="15" t="str">
        <f t="shared" si="30"/>
        <v/>
      </c>
      <c r="L428" s="15" t="str">
        <f t="shared" si="31"/>
        <v/>
      </c>
      <c r="M428" s="15" t="str">
        <f t="shared" si="32"/>
        <v/>
      </c>
      <c r="N428" s="15" t="str">
        <f>IFERROR(VLOOKUP($D$7,Tabelas!$B$17:$C$18,2,0)*L428,"")</f>
        <v/>
      </c>
      <c r="O428" s="15" t="str">
        <f t="shared" si="33"/>
        <v/>
      </c>
      <c r="P428" s="16" t="str">
        <f t="shared" si="34"/>
        <v/>
      </c>
      <c r="Q428" s="33"/>
      <c r="R428" s="53"/>
      <c r="S428" s="53"/>
    </row>
    <row r="429" spans="1:19" x14ac:dyDescent="0.45">
      <c r="A429" s="1"/>
      <c r="B429" s="2"/>
      <c r="C429" s="2"/>
      <c r="D429" s="2"/>
      <c r="E429" s="36"/>
      <c r="F429" s="3"/>
      <c r="G429" s="2"/>
      <c r="H429" s="4"/>
      <c r="I429" s="10"/>
      <c r="J429" s="14" t="str">
        <f>IF(LEN(A429)&gt;0,VLOOKUP((C429&amp;D429),Zonas!A:C,3,0),"")</f>
        <v/>
      </c>
      <c r="K429" s="15" t="str">
        <f t="shared" si="30"/>
        <v/>
      </c>
      <c r="L429" s="15" t="str">
        <f t="shared" si="31"/>
        <v/>
      </c>
      <c r="M429" s="15" t="str">
        <f t="shared" si="32"/>
        <v/>
      </c>
      <c r="N429" s="15" t="str">
        <f>IFERROR(VLOOKUP($D$7,Tabelas!$B$17:$C$18,2,0)*L429,"")</f>
        <v/>
      </c>
      <c r="O429" s="15" t="str">
        <f t="shared" si="33"/>
        <v/>
      </c>
      <c r="P429" s="16" t="str">
        <f t="shared" si="34"/>
        <v/>
      </c>
      <c r="Q429" s="33"/>
      <c r="R429" s="53"/>
      <c r="S429" s="53"/>
    </row>
    <row r="430" spans="1:19" x14ac:dyDescent="0.45">
      <c r="A430" s="1"/>
      <c r="B430" s="2"/>
      <c r="C430" s="2"/>
      <c r="D430" s="2"/>
      <c r="E430" s="36"/>
      <c r="F430" s="3"/>
      <c r="G430" s="2"/>
      <c r="H430" s="4"/>
      <c r="I430" s="10"/>
      <c r="J430" s="14" t="str">
        <f>IF(LEN(A430)&gt;0,VLOOKUP((C430&amp;D430),Zonas!A:C,3,0),"")</f>
        <v/>
      </c>
      <c r="K430" s="15" t="str">
        <f t="shared" si="30"/>
        <v/>
      </c>
      <c r="L430" s="15" t="str">
        <f t="shared" si="31"/>
        <v/>
      </c>
      <c r="M430" s="15" t="str">
        <f t="shared" si="32"/>
        <v/>
      </c>
      <c r="N430" s="15" t="str">
        <f>IFERROR(VLOOKUP($D$7,Tabelas!$B$17:$C$18,2,0)*L430,"")</f>
        <v/>
      </c>
      <c r="O430" s="15" t="str">
        <f t="shared" si="33"/>
        <v/>
      </c>
      <c r="P430" s="16" t="str">
        <f t="shared" si="34"/>
        <v/>
      </c>
      <c r="Q430" s="33"/>
      <c r="R430" s="53"/>
      <c r="S430" s="53"/>
    </row>
    <row r="431" spans="1:19" x14ac:dyDescent="0.45">
      <c r="A431" s="1"/>
      <c r="B431" s="2"/>
      <c r="C431" s="2"/>
      <c r="D431" s="2"/>
      <c r="E431" s="36"/>
      <c r="F431" s="3"/>
      <c r="G431" s="2"/>
      <c r="H431" s="4"/>
      <c r="I431" s="10"/>
      <c r="J431" s="14" t="str">
        <f>IF(LEN(A431)&gt;0,VLOOKUP((C431&amp;D431),Zonas!A:C,3,0),"")</f>
        <v/>
      </c>
      <c r="K431" s="15" t="str">
        <f t="shared" si="30"/>
        <v/>
      </c>
      <c r="L431" s="15" t="str">
        <f t="shared" si="31"/>
        <v/>
      </c>
      <c r="M431" s="15" t="str">
        <f t="shared" si="32"/>
        <v/>
      </c>
      <c r="N431" s="15" t="str">
        <f>IFERROR(VLOOKUP($D$7,Tabelas!$B$17:$C$18,2,0)*L431,"")</f>
        <v/>
      </c>
      <c r="O431" s="15" t="str">
        <f t="shared" si="33"/>
        <v/>
      </c>
      <c r="P431" s="16" t="str">
        <f t="shared" si="34"/>
        <v/>
      </c>
      <c r="Q431" s="33"/>
      <c r="R431" s="53"/>
      <c r="S431" s="53"/>
    </row>
    <row r="432" spans="1:19" x14ac:dyDescent="0.45">
      <c r="A432" s="1"/>
      <c r="B432" s="2"/>
      <c r="C432" s="2"/>
      <c r="D432" s="2"/>
      <c r="E432" s="36"/>
      <c r="F432" s="3"/>
      <c r="G432" s="2"/>
      <c r="H432" s="4"/>
      <c r="I432" s="10"/>
      <c r="J432" s="14" t="str">
        <f>IF(LEN(A432)&gt;0,VLOOKUP((C432&amp;D432),Zonas!A:C,3,0),"")</f>
        <v/>
      </c>
      <c r="K432" s="15" t="str">
        <f t="shared" si="30"/>
        <v/>
      </c>
      <c r="L432" s="15" t="str">
        <f t="shared" si="31"/>
        <v/>
      </c>
      <c r="M432" s="15" t="str">
        <f t="shared" si="32"/>
        <v/>
      </c>
      <c r="N432" s="15" t="str">
        <f>IFERROR(VLOOKUP($D$7,Tabelas!$B$17:$C$18,2,0)*L432,"")</f>
        <v/>
      </c>
      <c r="O432" s="15" t="str">
        <f t="shared" si="33"/>
        <v/>
      </c>
      <c r="P432" s="16" t="str">
        <f t="shared" si="34"/>
        <v/>
      </c>
      <c r="Q432" s="33"/>
      <c r="R432" s="53"/>
      <c r="S432" s="53"/>
    </row>
    <row r="433" spans="1:19" x14ac:dyDescent="0.45">
      <c r="A433" s="1"/>
      <c r="B433" s="2"/>
      <c r="C433" s="2"/>
      <c r="D433" s="2"/>
      <c r="E433" s="36"/>
      <c r="F433" s="3"/>
      <c r="G433" s="2"/>
      <c r="H433" s="4"/>
      <c r="I433" s="10"/>
      <c r="J433" s="14" t="str">
        <f>IF(LEN(A433)&gt;0,VLOOKUP((C433&amp;D433),Zonas!A:C,3,0),"")</f>
        <v/>
      </c>
      <c r="K433" s="15" t="str">
        <f t="shared" si="30"/>
        <v/>
      </c>
      <c r="L433" s="15" t="str">
        <f t="shared" si="31"/>
        <v/>
      </c>
      <c r="M433" s="15" t="str">
        <f t="shared" si="32"/>
        <v/>
      </c>
      <c r="N433" s="15" t="str">
        <f>IFERROR(VLOOKUP($D$7,Tabelas!$B$17:$C$18,2,0)*L433,"")</f>
        <v/>
      </c>
      <c r="O433" s="15" t="str">
        <f t="shared" si="33"/>
        <v/>
      </c>
      <c r="P433" s="16" t="str">
        <f t="shared" si="34"/>
        <v/>
      </c>
      <c r="Q433" s="33"/>
      <c r="R433" s="53"/>
      <c r="S433" s="53"/>
    </row>
    <row r="434" spans="1:19" x14ac:dyDescent="0.45">
      <c r="A434" s="1"/>
      <c r="B434" s="2"/>
      <c r="C434" s="2"/>
      <c r="D434" s="2"/>
      <c r="E434" s="36"/>
      <c r="F434" s="3"/>
      <c r="G434" s="2"/>
      <c r="H434" s="4"/>
      <c r="I434" s="10"/>
      <c r="J434" s="14" t="str">
        <f>IF(LEN(A434)&gt;0,VLOOKUP((C434&amp;D434),Zonas!A:C,3,0),"")</f>
        <v/>
      </c>
      <c r="K434" s="15" t="str">
        <f t="shared" si="30"/>
        <v/>
      </c>
      <c r="L434" s="15" t="str">
        <f t="shared" si="31"/>
        <v/>
      </c>
      <c r="M434" s="15" t="str">
        <f t="shared" si="32"/>
        <v/>
      </c>
      <c r="N434" s="15" t="str">
        <f>IFERROR(VLOOKUP($D$7,Tabelas!$B$17:$C$18,2,0)*L434,"")</f>
        <v/>
      </c>
      <c r="O434" s="15" t="str">
        <f t="shared" si="33"/>
        <v/>
      </c>
      <c r="P434" s="16" t="str">
        <f t="shared" si="34"/>
        <v/>
      </c>
      <c r="Q434" s="33"/>
      <c r="R434" s="53"/>
      <c r="S434" s="53"/>
    </row>
    <row r="435" spans="1:19" x14ac:dyDescent="0.45">
      <c r="A435" s="1"/>
      <c r="B435" s="2"/>
      <c r="C435" s="2"/>
      <c r="D435" s="2"/>
      <c r="E435" s="36"/>
      <c r="F435" s="3"/>
      <c r="G435" s="2"/>
      <c r="H435" s="4"/>
      <c r="I435" s="10"/>
      <c r="J435" s="14" t="str">
        <f>IF(LEN(A435)&gt;0,VLOOKUP((C435&amp;D435),Zonas!A:C,3,0),"")</f>
        <v/>
      </c>
      <c r="K435" s="15" t="str">
        <f t="shared" si="30"/>
        <v/>
      </c>
      <c r="L435" s="15" t="str">
        <f t="shared" si="31"/>
        <v/>
      </c>
      <c r="M435" s="15" t="str">
        <f t="shared" si="32"/>
        <v/>
      </c>
      <c r="N435" s="15" t="str">
        <f>IFERROR(VLOOKUP($D$7,Tabelas!$B$17:$C$18,2,0)*L435,"")</f>
        <v/>
      </c>
      <c r="O435" s="15" t="str">
        <f t="shared" si="33"/>
        <v/>
      </c>
      <c r="P435" s="16" t="str">
        <f t="shared" si="34"/>
        <v/>
      </c>
      <c r="Q435" s="33"/>
      <c r="R435" s="53"/>
      <c r="S435" s="53"/>
    </row>
    <row r="436" spans="1:19" x14ac:dyDescent="0.45">
      <c r="A436" s="1"/>
      <c r="B436" s="2"/>
      <c r="C436" s="2"/>
      <c r="D436" s="2"/>
      <c r="E436" s="36"/>
      <c r="F436" s="3"/>
      <c r="G436" s="2"/>
      <c r="H436" s="4"/>
      <c r="I436" s="10"/>
      <c r="J436" s="14" t="str">
        <f>IF(LEN(A436)&gt;0,VLOOKUP((C436&amp;D436),Zonas!A:C,3,0),"")</f>
        <v/>
      </c>
      <c r="K436" s="15" t="str">
        <f t="shared" si="30"/>
        <v/>
      </c>
      <c r="L436" s="15" t="str">
        <f t="shared" si="31"/>
        <v/>
      </c>
      <c r="M436" s="15" t="str">
        <f t="shared" si="32"/>
        <v/>
      </c>
      <c r="N436" s="15" t="str">
        <f>IFERROR(VLOOKUP($D$7,Tabelas!$B$17:$C$18,2,0)*L436,"")</f>
        <v/>
      </c>
      <c r="O436" s="15" t="str">
        <f t="shared" si="33"/>
        <v/>
      </c>
      <c r="P436" s="16" t="str">
        <f t="shared" si="34"/>
        <v/>
      </c>
      <c r="Q436" s="33"/>
      <c r="R436" s="53"/>
      <c r="S436" s="53"/>
    </row>
    <row r="437" spans="1:19" x14ac:dyDescent="0.45">
      <c r="A437" s="1"/>
      <c r="B437" s="2"/>
      <c r="C437" s="2"/>
      <c r="D437" s="2"/>
      <c r="E437" s="36"/>
      <c r="F437" s="3"/>
      <c r="G437" s="2"/>
      <c r="H437" s="4"/>
      <c r="I437" s="10"/>
      <c r="J437" s="14" t="str">
        <f>IF(LEN(A437)&gt;0,VLOOKUP((C437&amp;D437),Zonas!A:C,3,0),"")</f>
        <v/>
      </c>
      <c r="K437" s="15" t="str">
        <f t="shared" si="30"/>
        <v/>
      </c>
      <c r="L437" s="15" t="str">
        <f t="shared" si="31"/>
        <v/>
      </c>
      <c r="M437" s="15" t="str">
        <f t="shared" si="32"/>
        <v/>
      </c>
      <c r="N437" s="15" t="str">
        <f>IFERROR(VLOOKUP($D$7,Tabelas!$B$17:$C$18,2,0)*L437,"")</f>
        <v/>
      </c>
      <c r="O437" s="15" t="str">
        <f t="shared" si="33"/>
        <v/>
      </c>
      <c r="P437" s="16" t="str">
        <f t="shared" si="34"/>
        <v/>
      </c>
      <c r="Q437" s="33"/>
      <c r="R437" s="53"/>
      <c r="S437" s="53"/>
    </row>
    <row r="438" spans="1:19" x14ac:dyDescent="0.45">
      <c r="A438" s="1"/>
      <c r="B438" s="2"/>
      <c r="C438" s="2"/>
      <c r="D438" s="2"/>
      <c r="E438" s="36"/>
      <c r="F438" s="3"/>
      <c r="G438" s="2"/>
      <c r="H438" s="4"/>
      <c r="I438" s="10"/>
      <c r="J438" s="14" t="str">
        <f>IF(LEN(A438)&gt;0,VLOOKUP((C438&amp;D438),Zonas!A:C,3,0),"")</f>
        <v/>
      </c>
      <c r="K438" s="15" t="str">
        <f t="shared" si="30"/>
        <v/>
      </c>
      <c r="L438" s="15" t="str">
        <f t="shared" si="31"/>
        <v/>
      </c>
      <c r="M438" s="15" t="str">
        <f t="shared" si="32"/>
        <v/>
      </c>
      <c r="N438" s="15" t="str">
        <f>IFERROR(VLOOKUP($D$7,Tabelas!$B$17:$C$18,2,0)*L438,"")</f>
        <v/>
      </c>
      <c r="O438" s="15" t="str">
        <f t="shared" si="33"/>
        <v/>
      </c>
      <c r="P438" s="16" t="str">
        <f t="shared" si="34"/>
        <v/>
      </c>
      <c r="Q438" s="33"/>
      <c r="R438" s="53"/>
      <c r="S438" s="53"/>
    </row>
    <row r="439" spans="1:19" x14ac:dyDescent="0.45">
      <c r="A439" s="1"/>
      <c r="B439" s="2"/>
      <c r="C439" s="2"/>
      <c r="D439" s="2"/>
      <c r="E439" s="36"/>
      <c r="F439" s="3"/>
      <c r="G439" s="2"/>
      <c r="H439" s="4"/>
      <c r="I439" s="10"/>
      <c r="J439" s="14" t="str">
        <f>IF(LEN(A439)&gt;0,VLOOKUP((C439&amp;D439),Zonas!A:C,3,0),"")</f>
        <v/>
      </c>
      <c r="K439" s="15" t="str">
        <f t="shared" si="30"/>
        <v/>
      </c>
      <c r="L439" s="15" t="str">
        <f t="shared" si="31"/>
        <v/>
      </c>
      <c r="M439" s="15" t="str">
        <f t="shared" si="32"/>
        <v/>
      </c>
      <c r="N439" s="15" t="str">
        <f>IFERROR(VLOOKUP($D$7,Tabelas!$B$17:$C$18,2,0)*L439,"")</f>
        <v/>
      </c>
      <c r="O439" s="15" t="str">
        <f t="shared" si="33"/>
        <v/>
      </c>
      <c r="P439" s="16" t="str">
        <f t="shared" si="34"/>
        <v/>
      </c>
      <c r="Q439" s="33"/>
      <c r="R439" s="53"/>
      <c r="S439" s="53"/>
    </row>
    <row r="440" spans="1:19" x14ac:dyDescent="0.45">
      <c r="A440" s="1"/>
      <c r="B440" s="2"/>
      <c r="C440" s="2"/>
      <c r="D440" s="2"/>
      <c r="E440" s="36"/>
      <c r="F440" s="3"/>
      <c r="G440" s="2"/>
      <c r="H440" s="4"/>
      <c r="I440" s="10"/>
      <c r="J440" s="14" t="str">
        <f>IF(LEN(A440)&gt;0,VLOOKUP((C440&amp;D440),Zonas!A:C,3,0),"")</f>
        <v/>
      </c>
      <c r="K440" s="15" t="str">
        <f t="shared" si="30"/>
        <v/>
      </c>
      <c r="L440" s="15" t="str">
        <f t="shared" si="31"/>
        <v/>
      </c>
      <c r="M440" s="15" t="str">
        <f t="shared" si="32"/>
        <v/>
      </c>
      <c r="N440" s="15" t="str">
        <f>IFERROR(VLOOKUP($D$7,Tabelas!$B$17:$C$18,2,0)*L440,"")</f>
        <v/>
      </c>
      <c r="O440" s="15" t="str">
        <f t="shared" si="33"/>
        <v/>
      </c>
      <c r="P440" s="16" t="str">
        <f t="shared" si="34"/>
        <v/>
      </c>
      <c r="Q440" s="33"/>
      <c r="R440" s="53"/>
      <c r="S440" s="53"/>
    </row>
    <row r="441" spans="1:19" x14ac:dyDescent="0.45">
      <c r="A441" s="1"/>
      <c r="B441" s="2"/>
      <c r="C441" s="2"/>
      <c r="D441" s="2"/>
      <c r="E441" s="36"/>
      <c r="F441" s="3"/>
      <c r="G441" s="2"/>
      <c r="H441" s="4"/>
      <c r="I441" s="10"/>
      <c r="J441" s="14" t="str">
        <f>IF(LEN(A441)&gt;0,VLOOKUP((C441&amp;D441),Zonas!A:C,3,0),"")</f>
        <v/>
      </c>
      <c r="K441" s="15" t="str">
        <f t="shared" si="30"/>
        <v/>
      </c>
      <c r="L441" s="15" t="str">
        <f t="shared" si="31"/>
        <v/>
      </c>
      <c r="M441" s="15" t="str">
        <f t="shared" si="32"/>
        <v/>
      </c>
      <c r="N441" s="15" t="str">
        <f>IFERROR(VLOOKUP($D$7,Tabelas!$B$17:$C$18,2,0)*L441,"")</f>
        <v/>
      </c>
      <c r="O441" s="15" t="str">
        <f t="shared" si="33"/>
        <v/>
      </c>
      <c r="P441" s="16" t="str">
        <f t="shared" si="34"/>
        <v/>
      </c>
      <c r="Q441" s="33"/>
      <c r="R441" s="53"/>
      <c r="S441" s="53"/>
    </row>
    <row r="442" spans="1:19" x14ac:dyDescent="0.45">
      <c r="A442" s="1"/>
      <c r="B442" s="2"/>
      <c r="C442" s="2"/>
      <c r="D442" s="2"/>
      <c r="E442" s="36"/>
      <c r="F442" s="3"/>
      <c r="G442" s="2"/>
      <c r="H442" s="4"/>
      <c r="I442" s="10"/>
      <c r="J442" s="14" t="str">
        <f>IF(LEN(A442)&gt;0,VLOOKUP((C442&amp;D442),Zonas!A:C,3,0),"")</f>
        <v/>
      </c>
      <c r="K442" s="15" t="str">
        <f t="shared" si="30"/>
        <v/>
      </c>
      <c r="L442" s="15" t="str">
        <f t="shared" si="31"/>
        <v/>
      </c>
      <c r="M442" s="15" t="str">
        <f t="shared" si="32"/>
        <v/>
      </c>
      <c r="N442" s="15" t="str">
        <f>IFERROR(VLOOKUP($D$7,Tabelas!$B$17:$C$18,2,0)*L442,"")</f>
        <v/>
      </c>
      <c r="O442" s="15" t="str">
        <f t="shared" si="33"/>
        <v/>
      </c>
      <c r="P442" s="16" t="str">
        <f t="shared" si="34"/>
        <v/>
      </c>
      <c r="Q442" s="33"/>
      <c r="R442" s="53"/>
      <c r="S442" s="53"/>
    </row>
    <row r="443" spans="1:19" x14ac:dyDescent="0.45">
      <c r="A443" s="1"/>
      <c r="B443" s="2"/>
      <c r="C443" s="2"/>
      <c r="D443" s="2"/>
      <c r="E443" s="36"/>
      <c r="F443" s="3"/>
      <c r="G443" s="2"/>
      <c r="H443" s="4"/>
      <c r="I443" s="10"/>
      <c r="J443" s="14" t="str">
        <f>IF(LEN(A443)&gt;0,VLOOKUP((C443&amp;D443),Zonas!A:C,3,0),"")</f>
        <v/>
      </c>
      <c r="K443" s="15" t="str">
        <f t="shared" si="30"/>
        <v/>
      </c>
      <c r="L443" s="15" t="str">
        <f t="shared" si="31"/>
        <v/>
      </c>
      <c r="M443" s="15" t="str">
        <f t="shared" si="32"/>
        <v/>
      </c>
      <c r="N443" s="15" t="str">
        <f>IFERROR(VLOOKUP($D$7,Tabelas!$B$17:$C$18,2,0)*L443,"")</f>
        <v/>
      </c>
      <c r="O443" s="15" t="str">
        <f t="shared" si="33"/>
        <v/>
      </c>
      <c r="P443" s="16" t="str">
        <f t="shared" si="34"/>
        <v/>
      </c>
      <c r="Q443" s="33"/>
      <c r="R443" s="53"/>
      <c r="S443" s="53"/>
    </row>
    <row r="444" spans="1:19" x14ac:dyDescent="0.45">
      <c r="A444" s="1"/>
      <c r="B444" s="2"/>
      <c r="C444" s="2"/>
      <c r="D444" s="2"/>
      <c r="E444" s="36"/>
      <c r="F444" s="3"/>
      <c r="G444" s="2"/>
      <c r="H444" s="4"/>
      <c r="I444" s="10"/>
      <c r="J444" s="14" t="str">
        <f>IF(LEN(A444)&gt;0,VLOOKUP((C444&amp;D444),Zonas!A:C,3,0),"")</f>
        <v/>
      </c>
      <c r="K444" s="15" t="str">
        <f t="shared" si="30"/>
        <v/>
      </c>
      <c r="L444" s="15" t="str">
        <f t="shared" si="31"/>
        <v/>
      </c>
      <c r="M444" s="15" t="str">
        <f t="shared" si="32"/>
        <v/>
      </c>
      <c r="N444" s="15" t="str">
        <f>IFERROR(VLOOKUP($D$7,Tabelas!$B$17:$C$18,2,0)*L444,"")</f>
        <v/>
      </c>
      <c r="O444" s="15" t="str">
        <f t="shared" si="33"/>
        <v/>
      </c>
      <c r="P444" s="16" t="str">
        <f t="shared" si="34"/>
        <v/>
      </c>
      <c r="Q444" s="33"/>
      <c r="R444" s="53"/>
      <c r="S444" s="53"/>
    </row>
    <row r="445" spans="1:19" x14ac:dyDescent="0.45">
      <c r="A445" s="1"/>
      <c r="B445" s="2"/>
      <c r="C445" s="2"/>
      <c r="D445" s="2"/>
      <c r="E445" s="36"/>
      <c r="F445" s="3"/>
      <c r="G445" s="2"/>
      <c r="H445" s="4"/>
      <c r="I445" s="10"/>
      <c r="J445" s="14" t="str">
        <f>IF(LEN(A445)&gt;0,VLOOKUP((C445&amp;D445),Zonas!A:C,3,0),"")</f>
        <v/>
      </c>
      <c r="K445" s="15" t="str">
        <f t="shared" si="30"/>
        <v/>
      </c>
      <c r="L445" s="15" t="str">
        <f t="shared" si="31"/>
        <v/>
      </c>
      <c r="M445" s="15" t="str">
        <f t="shared" si="32"/>
        <v/>
      </c>
      <c r="N445" s="15" t="str">
        <f>IFERROR(VLOOKUP($D$7,Tabelas!$B$17:$C$18,2,0)*L445,"")</f>
        <v/>
      </c>
      <c r="O445" s="15" t="str">
        <f t="shared" si="33"/>
        <v/>
      </c>
      <c r="P445" s="16" t="str">
        <f t="shared" si="34"/>
        <v/>
      </c>
      <c r="Q445" s="33"/>
      <c r="R445" s="53"/>
      <c r="S445" s="53"/>
    </row>
    <row r="446" spans="1:19" x14ac:dyDescent="0.45">
      <c r="A446" s="1"/>
      <c r="B446" s="2"/>
      <c r="C446" s="2"/>
      <c r="D446" s="2"/>
      <c r="E446" s="36"/>
      <c r="F446" s="3"/>
      <c r="G446" s="2"/>
      <c r="H446" s="4"/>
      <c r="I446" s="10"/>
      <c r="J446" s="14" t="str">
        <f>IF(LEN(A446)&gt;0,VLOOKUP((C446&amp;D446),Zonas!A:C,3,0),"")</f>
        <v/>
      </c>
      <c r="K446" s="15" t="str">
        <f t="shared" si="30"/>
        <v/>
      </c>
      <c r="L446" s="15" t="str">
        <f t="shared" si="31"/>
        <v/>
      </c>
      <c r="M446" s="15" t="str">
        <f t="shared" si="32"/>
        <v/>
      </c>
      <c r="N446" s="15" t="str">
        <f>IFERROR(VLOOKUP($D$7,Tabelas!$B$17:$C$18,2,0)*L446,"")</f>
        <v/>
      </c>
      <c r="O446" s="15" t="str">
        <f t="shared" si="33"/>
        <v/>
      </c>
      <c r="P446" s="16" t="str">
        <f t="shared" si="34"/>
        <v/>
      </c>
      <c r="Q446" s="33"/>
      <c r="R446" s="53"/>
      <c r="S446" s="53"/>
    </row>
    <row r="447" spans="1:19" x14ac:dyDescent="0.45">
      <c r="A447" s="1"/>
      <c r="B447" s="2"/>
      <c r="C447" s="2"/>
      <c r="D447" s="2"/>
      <c r="E447" s="36"/>
      <c r="F447" s="3"/>
      <c r="G447" s="2"/>
      <c r="H447" s="4"/>
      <c r="I447" s="10"/>
      <c r="J447" s="14" t="str">
        <f>IF(LEN(A447)&gt;0,VLOOKUP((C447&amp;D447),Zonas!A:C,3,0),"")</f>
        <v/>
      </c>
      <c r="K447" s="15" t="str">
        <f t="shared" si="30"/>
        <v/>
      </c>
      <c r="L447" s="15" t="str">
        <f t="shared" si="31"/>
        <v/>
      </c>
      <c r="M447" s="15" t="str">
        <f t="shared" si="32"/>
        <v/>
      </c>
      <c r="N447" s="15" t="str">
        <f>IFERROR(VLOOKUP($D$7,Tabelas!$B$17:$C$18,2,0)*L447,"")</f>
        <v/>
      </c>
      <c r="O447" s="15" t="str">
        <f t="shared" si="33"/>
        <v/>
      </c>
      <c r="P447" s="16" t="str">
        <f t="shared" si="34"/>
        <v/>
      </c>
      <c r="Q447" s="33"/>
      <c r="R447" s="53"/>
      <c r="S447" s="53"/>
    </row>
    <row r="448" spans="1:19" x14ac:dyDescent="0.45">
      <c r="A448" s="1"/>
      <c r="B448" s="2"/>
      <c r="C448" s="2"/>
      <c r="D448" s="2"/>
      <c r="E448" s="36"/>
      <c r="F448" s="3"/>
      <c r="G448" s="2"/>
      <c r="H448" s="4"/>
      <c r="I448" s="10"/>
      <c r="J448" s="14" t="str">
        <f>IF(LEN(A448)&gt;0,VLOOKUP((C448&amp;D448),Zonas!A:C,3,0),"")</f>
        <v/>
      </c>
      <c r="K448" s="15" t="str">
        <f t="shared" si="30"/>
        <v/>
      </c>
      <c r="L448" s="15" t="str">
        <f t="shared" si="31"/>
        <v/>
      </c>
      <c r="M448" s="15" t="str">
        <f t="shared" si="32"/>
        <v/>
      </c>
      <c r="N448" s="15" t="str">
        <f>IFERROR(VLOOKUP($D$7,Tabelas!$B$17:$C$18,2,0)*L448,"")</f>
        <v/>
      </c>
      <c r="O448" s="15" t="str">
        <f t="shared" si="33"/>
        <v/>
      </c>
      <c r="P448" s="16" t="str">
        <f t="shared" si="34"/>
        <v/>
      </c>
      <c r="Q448" s="33"/>
      <c r="R448" s="53"/>
      <c r="S448" s="53"/>
    </row>
    <row r="449" spans="1:19" x14ac:dyDescent="0.45">
      <c r="A449" s="1"/>
      <c r="B449" s="2"/>
      <c r="C449" s="2"/>
      <c r="D449" s="2"/>
      <c r="E449" s="36"/>
      <c r="F449" s="3"/>
      <c r="G449" s="2"/>
      <c r="H449" s="4"/>
      <c r="I449" s="10"/>
      <c r="J449" s="14" t="str">
        <f>IF(LEN(A449)&gt;0,VLOOKUP((C449&amp;D449),Zonas!A:C,3,0),"")</f>
        <v/>
      </c>
      <c r="K449" s="15" t="str">
        <f t="shared" si="30"/>
        <v/>
      </c>
      <c r="L449" s="15" t="str">
        <f t="shared" si="31"/>
        <v/>
      </c>
      <c r="M449" s="15" t="str">
        <f t="shared" si="32"/>
        <v/>
      </c>
      <c r="N449" s="15" t="str">
        <f>IFERROR(VLOOKUP($D$7,Tabelas!$B$17:$C$18,2,0)*L449,"")</f>
        <v/>
      </c>
      <c r="O449" s="15" t="str">
        <f t="shared" si="33"/>
        <v/>
      </c>
      <c r="P449" s="16" t="str">
        <f t="shared" si="34"/>
        <v/>
      </c>
      <c r="Q449" s="33"/>
      <c r="R449" s="53"/>
      <c r="S449" s="53"/>
    </row>
    <row r="450" spans="1:19" x14ac:dyDescent="0.45">
      <c r="A450" s="1"/>
      <c r="B450" s="2"/>
      <c r="C450" s="2"/>
      <c r="D450" s="2"/>
      <c r="E450" s="36"/>
      <c r="F450" s="3"/>
      <c r="G450" s="2"/>
      <c r="H450" s="4"/>
      <c r="I450" s="10"/>
      <c r="J450" s="14" t="str">
        <f>IF(LEN(A450)&gt;0,VLOOKUP((C450&amp;D450),Zonas!A:C,3,0),"")</f>
        <v/>
      </c>
      <c r="K450" s="15" t="str">
        <f t="shared" si="30"/>
        <v/>
      </c>
      <c r="L450" s="15" t="str">
        <f t="shared" si="31"/>
        <v/>
      </c>
      <c r="M450" s="15" t="str">
        <f t="shared" si="32"/>
        <v/>
      </c>
      <c r="N450" s="15" t="str">
        <f>IFERROR(VLOOKUP($D$7,Tabelas!$B$17:$C$18,2,0)*L450,"")</f>
        <v/>
      </c>
      <c r="O450" s="15" t="str">
        <f t="shared" si="33"/>
        <v/>
      </c>
      <c r="P450" s="16" t="str">
        <f t="shared" si="34"/>
        <v/>
      </c>
      <c r="Q450" s="33"/>
      <c r="R450" s="53"/>
      <c r="S450" s="53"/>
    </row>
    <row r="451" spans="1:19" x14ac:dyDescent="0.45">
      <c r="A451" s="1"/>
      <c r="B451" s="2"/>
      <c r="C451" s="2"/>
      <c r="D451" s="2"/>
      <c r="E451" s="36"/>
      <c r="F451" s="3"/>
      <c r="G451" s="2"/>
      <c r="H451" s="4"/>
      <c r="I451" s="10"/>
      <c r="J451" s="14" t="str">
        <f>IF(LEN(A451)&gt;0,VLOOKUP((C451&amp;D451),Zonas!A:C,3,0),"")</f>
        <v/>
      </c>
      <c r="K451" s="15" t="str">
        <f t="shared" si="30"/>
        <v/>
      </c>
      <c r="L451" s="15" t="str">
        <f t="shared" si="31"/>
        <v/>
      </c>
      <c r="M451" s="15" t="str">
        <f t="shared" si="32"/>
        <v/>
      </c>
      <c r="N451" s="15" t="str">
        <f>IFERROR(VLOOKUP($D$7,Tabelas!$B$17:$C$18,2,0)*L451,"")</f>
        <v/>
      </c>
      <c r="O451" s="15" t="str">
        <f t="shared" si="33"/>
        <v/>
      </c>
      <c r="P451" s="16" t="str">
        <f t="shared" si="34"/>
        <v/>
      </c>
      <c r="Q451" s="33"/>
      <c r="R451" s="53"/>
      <c r="S451" s="53"/>
    </row>
    <row r="452" spans="1:19" x14ac:dyDescent="0.45">
      <c r="A452" s="1"/>
      <c r="B452" s="2"/>
      <c r="C452" s="2"/>
      <c r="D452" s="2"/>
      <c r="E452" s="36"/>
      <c r="F452" s="3"/>
      <c r="G452" s="2"/>
      <c r="H452" s="4"/>
      <c r="I452" s="10"/>
      <c r="J452" s="14" t="str">
        <f>IF(LEN(A452)&gt;0,VLOOKUP((C452&amp;D452),Zonas!A:C,3,0),"")</f>
        <v/>
      </c>
      <c r="K452" s="15" t="str">
        <f t="shared" si="30"/>
        <v/>
      </c>
      <c r="L452" s="15" t="str">
        <f t="shared" si="31"/>
        <v/>
      </c>
      <c r="M452" s="15" t="str">
        <f t="shared" si="32"/>
        <v/>
      </c>
      <c r="N452" s="15" t="str">
        <f>IFERROR(VLOOKUP($D$7,Tabelas!$B$17:$C$18,2,0)*L452,"")</f>
        <v/>
      </c>
      <c r="O452" s="15" t="str">
        <f t="shared" si="33"/>
        <v/>
      </c>
      <c r="P452" s="16" t="str">
        <f t="shared" si="34"/>
        <v/>
      </c>
      <c r="Q452" s="33"/>
      <c r="R452" s="53"/>
      <c r="S452" s="53"/>
    </row>
    <row r="453" spans="1:19" x14ac:dyDescent="0.45">
      <c r="A453" s="1"/>
      <c r="B453" s="2"/>
      <c r="C453" s="2"/>
      <c r="D453" s="2"/>
      <c r="E453" s="36"/>
      <c r="F453" s="3"/>
      <c r="G453" s="2"/>
      <c r="H453" s="4"/>
      <c r="I453" s="10"/>
      <c r="J453" s="14" t="str">
        <f>IF(LEN(A453)&gt;0,VLOOKUP((C453&amp;D453),Zonas!A:C,3,0),"")</f>
        <v/>
      </c>
      <c r="K453" s="15" t="str">
        <f t="shared" si="30"/>
        <v/>
      </c>
      <c r="L453" s="15" t="str">
        <f t="shared" si="31"/>
        <v/>
      </c>
      <c r="M453" s="15" t="str">
        <f t="shared" si="32"/>
        <v/>
      </c>
      <c r="N453" s="15" t="str">
        <f>IFERROR(VLOOKUP($D$7,Tabelas!$B$17:$C$18,2,0)*L453,"")</f>
        <v/>
      </c>
      <c r="O453" s="15" t="str">
        <f t="shared" si="33"/>
        <v/>
      </c>
      <c r="P453" s="16" t="str">
        <f t="shared" si="34"/>
        <v/>
      </c>
      <c r="Q453" s="33"/>
      <c r="R453" s="53"/>
      <c r="S453" s="53"/>
    </row>
    <row r="454" spans="1:19" x14ac:dyDescent="0.45">
      <c r="A454" s="1"/>
      <c r="B454" s="2"/>
      <c r="C454" s="2"/>
      <c r="D454" s="2"/>
      <c r="E454" s="36"/>
      <c r="F454" s="3"/>
      <c r="G454" s="2"/>
      <c r="H454" s="4"/>
      <c r="I454" s="10"/>
      <c r="J454" s="14" t="str">
        <f>IF(LEN(A454)&gt;0,VLOOKUP((C454&amp;D454),Zonas!A:C,3,0),"")</f>
        <v/>
      </c>
      <c r="K454" s="15" t="str">
        <f t="shared" si="30"/>
        <v/>
      </c>
      <c r="L454" s="15" t="str">
        <f t="shared" si="31"/>
        <v/>
      </c>
      <c r="M454" s="15" t="str">
        <f t="shared" si="32"/>
        <v/>
      </c>
      <c r="N454" s="15" t="str">
        <f>IFERROR(VLOOKUP($D$7,Tabelas!$B$17:$C$18,2,0)*L454,"")</f>
        <v/>
      </c>
      <c r="O454" s="15" t="str">
        <f t="shared" si="33"/>
        <v/>
      </c>
      <c r="P454" s="16" t="str">
        <f t="shared" si="34"/>
        <v/>
      </c>
      <c r="Q454" s="33"/>
      <c r="R454" s="53"/>
      <c r="S454" s="53"/>
    </row>
    <row r="455" spans="1:19" x14ac:dyDescent="0.45">
      <c r="A455" s="1"/>
      <c r="B455" s="2"/>
      <c r="C455" s="2"/>
      <c r="D455" s="2"/>
      <c r="E455" s="36"/>
      <c r="F455" s="3"/>
      <c r="G455" s="2"/>
      <c r="H455" s="4"/>
      <c r="I455" s="10"/>
      <c r="J455" s="14" t="str">
        <f>IF(LEN(A455)&gt;0,VLOOKUP((C455&amp;D455),Zonas!A:C,3,0),"")</f>
        <v/>
      </c>
      <c r="K455" s="15" t="str">
        <f t="shared" si="30"/>
        <v/>
      </c>
      <c r="L455" s="15" t="str">
        <f t="shared" si="31"/>
        <v/>
      </c>
      <c r="M455" s="15" t="str">
        <f t="shared" si="32"/>
        <v/>
      </c>
      <c r="N455" s="15" t="str">
        <f>IFERROR(VLOOKUP($D$7,Tabelas!$B$17:$C$18,2,0)*L455,"")</f>
        <v/>
      </c>
      <c r="O455" s="15" t="str">
        <f t="shared" si="33"/>
        <v/>
      </c>
      <c r="P455" s="16" t="str">
        <f t="shared" si="34"/>
        <v/>
      </c>
      <c r="Q455" s="33"/>
      <c r="R455" s="53"/>
      <c r="S455" s="53"/>
    </row>
    <row r="456" spans="1:19" x14ac:dyDescent="0.45">
      <c r="A456" s="1"/>
      <c r="B456" s="2"/>
      <c r="C456" s="2"/>
      <c r="D456" s="2"/>
      <c r="E456" s="36"/>
      <c r="F456" s="3"/>
      <c r="G456" s="2"/>
      <c r="H456" s="4"/>
      <c r="I456" s="10"/>
      <c r="J456" s="14" t="str">
        <f>IF(LEN(A456)&gt;0,VLOOKUP((C456&amp;D456),Zonas!A:C,3,0),"")</f>
        <v/>
      </c>
      <c r="K456" s="15" t="str">
        <f t="shared" si="30"/>
        <v/>
      </c>
      <c r="L456" s="15" t="str">
        <f t="shared" si="31"/>
        <v/>
      </c>
      <c r="M456" s="15" t="str">
        <f t="shared" si="32"/>
        <v/>
      </c>
      <c r="N456" s="15" t="str">
        <f>IFERROR(VLOOKUP($D$7,Tabelas!$B$17:$C$18,2,0)*L456,"")</f>
        <v/>
      </c>
      <c r="O456" s="15" t="str">
        <f t="shared" si="33"/>
        <v/>
      </c>
      <c r="P456" s="16" t="str">
        <f t="shared" si="34"/>
        <v/>
      </c>
      <c r="Q456" s="33"/>
      <c r="R456" s="53"/>
      <c r="S456" s="53"/>
    </row>
    <row r="457" spans="1:19" x14ac:dyDescent="0.45">
      <c r="A457" s="1"/>
      <c r="B457" s="2"/>
      <c r="C457" s="2"/>
      <c r="D457" s="2"/>
      <c r="E457" s="36"/>
      <c r="F457" s="3"/>
      <c r="G457" s="2"/>
      <c r="H457" s="4"/>
      <c r="I457" s="10"/>
      <c r="J457" s="14" t="str">
        <f>IF(LEN(A457)&gt;0,VLOOKUP((C457&amp;D457),Zonas!A:C,3,0),"")</f>
        <v/>
      </c>
      <c r="K457" s="15" t="str">
        <f t="shared" si="30"/>
        <v/>
      </c>
      <c r="L457" s="15" t="str">
        <f t="shared" si="31"/>
        <v/>
      </c>
      <c r="M457" s="15" t="str">
        <f t="shared" si="32"/>
        <v/>
      </c>
      <c r="N457" s="15" t="str">
        <f>IFERROR(VLOOKUP($D$7,Tabelas!$B$17:$C$18,2,0)*L457,"")</f>
        <v/>
      </c>
      <c r="O457" s="15" t="str">
        <f t="shared" si="33"/>
        <v/>
      </c>
      <c r="P457" s="16" t="str">
        <f t="shared" si="34"/>
        <v/>
      </c>
      <c r="Q457" s="33"/>
      <c r="R457" s="53"/>
      <c r="S457" s="53"/>
    </row>
    <row r="458" spans="1:19" x14ac:dyDescent="0.45">
      <c r="A458" s="1"/>
      <c r="B458" s="2"/>
      <c r="C458" s="2"/>
      <c r="D458" s="2"/>
      <c r="E458" s="36"/>
      <c r="F458" s="3"/>
      <c r="G458" s="2"/>
      <c r="H458" s="4"/>
      <c r="I458" s="10"/>
      <c r="J458" s="14" t="str">
        <f>IF(LEN(A458)&gt;0,VLOOKUP((C458&amp;D458),Zonas!A:C,3,0),"")</f>
        <v/>
      </c>
      <c r="K458" s="15" t="str">
        <f t="shared" si="30"/>
        <v/>
      </c>
      <c r="L458" s="15" t="str">
        <f t="shared" si="31"/>
        <v/>
      </c>
      <c r="M458" s="15" t="str">
        <f t="shared" si="32"/>
        <v/>
      </c>
      <c r="N458" s="15" t="str">
        <f>IFERROR(VLOOKUP($D$7,Tabelas!$B$17:$C$18,2,0)*L458,"")</f>
        <v/>
      </c>
      <c r="O458" s="15" t="str">
        <f t="shared" si="33"/>
        <v/>
      </c>
      <c r="P458" s="16" t="str">
        <f t="shared" si="34"/>
        <v/>
      </c>
      <c r="Q458" s="33"/>
      <c r="R458" s="53"/>
      <c r="S458" s="53"/>
    </row>
    <row r="459" spans="1:19" x14ac:dyDescent="0.45">
      <c r="A459" s="1"/>
      <c r="B459" s="2"/>
      <c r="C459" s="2"/>
      <c r="D459" s="2"/>
      <c r="E459" s="36"/>
      <c r="F459" s="3"/>
      <c r="G459" s="2"/>
      <c r="H459" s="4"/>
      <c r="I459" s="10"/>
      <c r="J459" s="14" t="str">
        <f>IF(LEN(A459)&gt;0,VLOOKUP((C459&amp;D459),Zonas!A:C,3,0),"")</f>
        <v/>
      </c>
      <c r="K459" s="15" t="str">
        <f t="shared" si="30"/>
        <v/>
      </c>
      <c r="L459" s="15" t="str">
        <f t="shared" si="31"/>
        <v/>
      </c>
      <c r="M459" s="15" t="str">
        <f t="shared" si="32"/>
        <v/>
      </c>
      <c r="N459" s="15" t="str">
        <f>IFERROR(VLOOKUP($D$7,Tabelas!$B$17:$C$18,2,0)*L459,"")</f>
        <v/>
      </c>
      <c r="O459" s="15" t="str">
        <f t="shared" si="33"/>
        <v/>
      </c>
      <c r="P459" s="16" t="str">
        <f t="shared" si="34"/>
        <v/>
      </c>
      <c r="Q459" s="33"/>
      <c r="R459" s="53"/>
      <c r="S459" s="53"/>
    </row>
    <row r="460" spans="1:19" x14ac:dyDescent="0.45">
      <c r="A460" s="1"/>
      <c r="B460" s="2"/>
      <c r="C460" s="2"/>
      <c r="D460" s="2"/>
      <c r="E460" s="36"/>
      <c r="F460" s="3"/>
      <c r="G460" s="2"/>
      <c r="H460" s="4"/>
      <c r="I460" s="10"/>
      <c r="J460" s="14" t="str">
        <f>IF(LEN(A460)&gt;0,VLOOKUP((C460&amp;D460),Zonas!A:C,3,0),"")</f>
        <v/>
      </c>
      <c r="K460" s="15" t="str">
        <f t="shared" ref="K460:K523" si="35">IF(LEN(A460)&gt;0,G460*I460*H460,"")</f>
        <v/>
      </c>
      <c r="L460" s="15" t="str">
        <f t="shared" si="31"/>
        <v/>
      </c>
      <c r="M460" s="15" t="str">
        <f t="shared" si="32"/>
        <v/>
      </c>
      <c r="N460" s="15" t="str">
        <f>IFERROR(VLOOKUP($D$7,Tabelas!$B$17:$C$18,2,0)*L460,"")</f>
        <v/>
      </c>
      <c r="O460" s="15" t="str">
        <f t="shared" si="33"/>
        <v/>
      </c>
      <c r="P460" s="16" t="str">
        <f t="shared" si="34"/>
        <v/>
      </c>
      <c r="Q460" s="33"/>
      <c r="R460" s="53"/>
      <c r="S460" s="53"/>
    </row>
    <row r="461" spans="1:19" x14ac:dyDescent="0.45">
      <c r="A461" s="1"/>
      <c r="B461" s="2"/>
      <c r="C461" s="2"/>
      <c r="D461" s="2"/>
      <c r="E461" s="36"/>
      <c r="F461" s="3"/>
      <c r="G461" s="2"/>
      <c r="H461" s="4"/>
      <c r="I461" s="10"/>
      <c r="J461" s="14" t="str">
        <f>IF(LEN(A461)&gt;0,VLOOKUP((C461&amp;D461),Zonas!A:C,3,0),"")</f>
        <v/>
      </c>
      <c r="K461" s="15" t="str">
        <f t="shared" si="35"/>
        <v/>
      </c>
      <c r="L461" s="15" t="str">
        <f t="shared" ref="L461:L524" si="36">IFERROR(IF(J461="A",$H$5,IF(J461="B",$I$5,IF(J461="C",$J$5,IF(J461="D",$K$5,IF(J461="E",$L$5,"")))))*K461,"")</f>
        <v/>
      </c>
      <c r="M461" s="15" t="str">
        <f t="shared" ref="M461:M524" si="37">IFERROR(IF($D$6=0.05,0.5,IF($B$3="Individual",0.75,0.8))*L461,"")</f>
        <v/>
      </c>
      <c r="N461" s="15" t="str">
        <f>IFERROR(VLOOKUP($D$7,Tabelas!$B$17:$C$18,2,0)*L461,"")</f>
        <v/>
      </c>
      <c r="O461" s="15" t="str">
        <f t="shared" ref="O461:O524" si="38">IFERROR(L461+N461,"")</f>
        <v/>
      </c>
      <c r="P461" s="16" t="str">
        <f t="shared" ref="P461:P524" si="39">IFERROR(L461-M461+N461,"")</f>
        <v/>
      </c>
      <c r="Q461" s="33"/>
      <c r="R461" s="53"/>
      <c r="S461" s="53"/>
    </row>
    <row r="462" spans="1:19" x14ac:dyDescent="0.45">
      <c r="A462" s="1"/>
      <c r="B462" s="2"/>
      <c r="C462" s="2"/>
      <c r="D462" s="2"/>
      <c r="E462" s="36"/>
      <c r="F462" s="3"/>
      <c r="G462" s="2"/>
      <c r="H462" s="4"/>
      <c r="I462" s="10"/>
      <c r="J462" s="14" t="str">
        <f>IF(LEN(A462)&gt;0,VLOOKUP((C462&amp;D462),Zonas!A:C,3,0),"")</f>
        <v/>
      </c>
      <c r="K462" s="15" t="str">
        <f t="shared" si="35"/>
        <v/>
      </c>
      <c r="L462" s="15" t="str">
        <f t="shared" si="36"/>
        <v/>
      </c>
      <c r="M462" s="15" t="str">
        <f t="shared" si="37"/>
        <v/>
      </c>
      <c r="N462" s="15" t="str">
        <f>IFERROR(VLOOKUP($D$7,Tabelas!$B$17:$C$18,2,0)*L462,"")</f>
        <v/>
      </c>
      <c r="O462" s="15" t="str">
        <f t="shared" si="38"/>
        <v/>
      </c>
      <c r="P462" s="16" t="str">
        <f t="shared" si="39"/>
        <v/>
      </c>
      <c r="Q462" s="33"/>
      <c r="R462" s="53"/>
      <c r="S462" s="53"/>
    </row>
    <row r="463" spans="1:19" x14ac:dyDescent="0.45">
      <c r="A463" s="1"/>
      <c r="B463" s="2"/>
      <c r="C463" s="2"/>
      <c r="D463" s="2"/>
      <c r="E463" s="36"/>
      <c r="F463" s="3"/>
      <c r="G463" s="2"/>
      <c r="H463" s="4"/>
      <c r="I463" s="10"/>
      <c r="J463" s="14" t="str">
        <f>IF(LEN(A463)&gt;0,VLOOKUP((C463&amp;D463),Zonas!A:C,3,0),"")</f>
        <v/>
      </c>
      <c r="K463" s="15" t="str">
        <f t="shared" si="35"/>
        <v/>
      </c>
      <c r="L463" s="15" t="str">
        <f t="shared" si="36"/>
        <v/>
      </c>
      <c r="M463" s="15" t="str">
        <f t="shared" si="37"/>
        <v/>
      </c>
      <c r="N463" s="15" t="str">
        <f>IFERROR(VLOOKUP($D$7,Tabelas!$B$17:$C$18,2,0)*L463,"")</f>
        <v/>
      </c>
      <c r="O463" s="15" t="str">
        <f t="shared" si="38"/>
        <v/>
      </c>
      <c r="P463" s="16" t="str">
        <f t="shared" si="39"/>
        <v/>
      </c>
      <c r="Q463" s="33"/>
      <c r="R463" s="53"/>
      <c r="S463" s="53"/>
    </row>
    <row r="464" spans="1:19" x14ac:dyDescent="0.45">
      <c r="A464" s="1"/>
      <c r="B464" s="2"/>
      <c r="C464" s="2"/>
      <c r="D464" s="2"/>
      <c r="E464" s="36"/>
      <c r="F464" s="3"/>
      <c r="G464" s="2"/>
      <c r="H464" s="4"/>
      <c r="I464" s="10"/>
      <c r="J464" s="14" t="str">
        <f>IF(LEN(A464)&gt;0,VLOOKUP((C464&amp;D464),Zonas!A:C,3,0),"")</f>
        <v/>
      </c>
      <c r="K464" s="15" t="str">
        <f t="shared" si="35"/>
        <v/>
      </c>
      <c r="L464" s="15" t="str">
        <f t="shared" si="36"/>
        <v/>
      </c>
      <c r="M464" s="15" t="str">
        <f t="shared" si="37"/>
        <v/>
      </c>
      <c r="N464" s="15" t="str">
        <f>IFERROR(VLOOKUP($D$7,Tabelas!$B$17:$C$18,2,0)*L464,"")</f>
        <v/>
      </c>
      <c r="O464" s="15" t="str">
        <f t="shared" si="38"/>
        <v/>
      </c>
      <c r="P464" s="16" t="str">
        <f t="shared" si="39"/>
        <v/>
      </c>
      <c r="Q464" s="33"/>
      <c r="R464" s="53"/>
      <c r="S464" s="53"/>
    </row>
    <row r="465" spans="1:19" x14ac:dyDescent="0.45">
      <c r="A465" s="1"/>
      <c r="B465" s="2"/>
      <c r="C465" s="2"/>
      <c r="D465" s="2"/>
      <c r="E465" s="36"/>
      <c r="F465" s="3"/>
      <c r="G465" s="2"/>
      <c r="H465" s="4"/>
      <c r="I465" s="10"/>
      <c r="J465" s="14" t="str">
        <f>IF(LEN(A465)&gt;0,VLOOKUP((C465&amp;D465),Zonas!A:C,3,0),"")</f>
        <v/>
      </c>
      <c r="K465" s="15" t="str">
        <f t="shared" si="35"/>
        <v/>
      </c>
      <c r="L465" s="15" t="str">
        <f t="shared" si="36"/>
        <v/>
      </c>
      <c r="M465" s="15" t="str">
        <f t="shared" si="37"/>
        <v/>
      </c>
      <c r="N465" s="15" t="str">
        <f>IFERROR(VLOOKUP($D$7,Tabelas!$B$17:$C$18,2,0)*L465,"")</f>
        <v/>
      </c>
      <c r="O465" s="15" t="str">
        <f t="shared" si="38"/>
        <v/>
      </c>
      <c r="P465" s="16" t="str">
        <f t="shared" si="39"/>
        <v/>
      </c>
      <c r="Q465" s="33"/>
      <c r="R465" s="53"/>
      <c r="S465" s="53"/>
    </row>
    <row r="466" spans="1:19" x14ac:dyDescent="0.45">
      <c r="A466" s="1"/>
      <c r="B466" s="2"/>
      <c r="C466" s="2"/>
      <c r="D466" s="2"/>
      <c r="E466" s="36"/>
      <c r="F466" s="3"/>
      <c r="G466" s="2"/>
      <c r="H466" s="4"/>
      <c r="I466" s="10"/>
      <c r="J466" s="14" t="str">
        <f>IF(LEN(A466)&gt;0,VLOOKUP((C466&amp;D466),Zonas!A:C,3,0),"")</f>
        <v/>
      </c>
      <c r="K466" s="15" t="str">
        <f t="shared" si="35"/>
        <v/>
      </c>
      <c r="L466" s="15" t="str">
        <f t="shared" si="36"/>
        <v/>
      </c>
      <c r="M466" s="15" t="str">
        <f t="shared" si="37"/>
        <v/>
      </c>
      <c r="N466" s="15" t="str">
        <f>IFERROR(VLOOKUP($D$7,Tabelas!$B$17:$C$18,2,0)*L466,"")</f>
        <v/>
      </c>
      <c r="O466" s="15" t="str">
        <f t="shared" si="38"/>
        <v/>
      </c>
      <c r="P466" s="16" t="str">
        <f t="shared" si="39"/>
        <v/>
      </c>
      <c r="Q466" s="33"/>
      <c r="R466" s="53"/>
      <c r="S466" s="53"/>
    </row>
    <row r="467" spans="1:19" x14ac:dyDescent="0.45">
      <c r="A467" s="1"/>
      <c r="B467" s="2"/>
      <c r="C467" s="2"/>
      <c r="D467" s="2"/>
      <c r="E467" s="36"/>
      <c r="F467" s="3"/>
      <c r="G467" s="2"/>
      <c r="H467" s="4"/>
      <c r="I467" s="10"/>
      <c r="J467" s="14" t="str">
        <f>IF(LEN(A467)&gt;0,VLOOKUP((C467&amp;D467),Zonas!A:C,3,0),"")</f>
        <v/>
      </c>
      <c r="K467" s="15" t="str">
        <f t="shared" si="35"/>
        <v/>
      </c>
      <c r="L467" s="15" t="str">
        <f t="shared" si="36"/>
        <v/>
      </c>
      <c r="M467" s="15" t="str">
        <f t="shared" si="37"/>
        <v/>
      </c>
      <c r="N467" s="15" t="str">
        <f>IFERROR(VLOOKUP($D$7,Tabelas!$B$17:$C$18,2,0)*L467,"")</f>
        <v/>
      </c>
      <c r="O467" s="15" t="str">
        <f t="shared" si="38"/>
        <v/>
      </c>
      <c r="P467" s="16" t="str">
        <f t="shared" si="39"/>
        <v/>
      </c>
      <c r="Q467" s="33"/>
      <c r="R467" s="53"/>
      <c r="S467" s="53"/>
    </row>
    <row r="468" spans="1:19" x14ac:dyDescent="0.45">
      <c r="A468" s="1"/>
      <c r="B468" s="2"/>
      <c r="C468" s="2"/>
      <c r="D468" s="2"/>
      <c r="E468" s="36"/>
      <c r="F468" s="3"/>
      <c r="G468" s="2"/>
      <c r="H468" s="4"/>
      <c r="I468" s="10"/>
      <c r="J468" s="14" t="str">
        <f>IF(LEN(A468)&gt;0,VLOOKUP((C468&amp;D468),Zonas!A:C,3,0),"")</f>
        <v/>
      </c>
      <c r="K468" s="15" t="str">
        <f t="shared" si="35"/>
        <v/>
      </c>
      <c r="L468" s="15" t="str">
        <f t="shared" si="36"/>
        <v/>
      </c>
      <c r="M468" s="15" t="str">
        <f t="shared" si="37"/>
        <v/>
      </c>
      <c r="N468" s="15" t="str">
        <f>IFERROR(VLOOKUP($D$7,Tabelas!$B$17:$C$18,2,0)*L468,"")</f>
        <v/>
      </c>
      <c r="O468" s="15" t="str">
        <f t="shared" si="38"/>
        <v/>
      </c>
      <c r="P468" s="16" t="str">
        <f t="shared" si="39"/>
        <v/>
      </c>
      <c r="Q468" s="33"/>
      <c r="R468" s="53"/>
      <c r="S468" s="53"/>
    </row>
    <row r="469" spans="1:19" x14ac:dyDescent="0.45">
      <c r="A469" s="1"/>
      <c r="B469" s="2"/>
      <c r="C469" s="2"/>
      <c r="D469" s="2"/>
      <c r="E469" s="36"/>
      <c r="F469" s="3"/>
      <c r="G469" s="2"/>
      <c r="H469" s="4"/>
      <c r="I469" s="10"/>
      <c r="J469" s="14" t="str">
        <f>IF(LEN(A469)&gt;0,VLOOKUP((C469&amp;D469),Zonas!A:C,3,0),"")</f>
        <v/>
      </c>
      <c r="K469" s="15" t="str">
        <f t="shared" si="35"/>
        <v/>
      </c>
      <c r="L469" s="15" t="str">
        <f t="shared" si="36"/>
        <v/>
      </c>
      <c r="M469" s="15" t="str">
        <f t="shared" si="37"/>
        <v/>
      </c>
      <c r="N469" s="15" t="str">
        <f>IFERROR(VLOOKUP($D$7,Tabelas!$B$17:$C$18,2,0)*L469,"")</f>
        <v/>
      </c>
      <c r="O469" s="15" t="str">
        <f t="shared" si="38"/>
        <v/>
      </c>
      <c r="P469" s="16" t="str">
        <f t="shared" si="39"/>
        <v/>
      </c>
      <c r="Q469" s="33"/>
      <c r="R469" s="53"/>
      <c r="S469" s="53"/>
    </row>
    <row r="470" spans="1:19" x14ac:dyDescent="0.45">
      <c r="A470" s="1"/>
      <c r="B470" s="2"/>
      <c r="C470" s="2"/>
      <c r="D470" s="2"/>
      <c r="E470" s="36"/>
      <c r="F470" s="3"/>
      <c r="G470" s="2"/>
      <c r="H470" s="4"/>
      <c r="I470" s="10"/>
      <c r="J470" s="14" t="str">
        <f>IF(LEN(A470)&gt;0,VLOOKUP((C470&amp;D470),Zonas!A:C,3,0),"")</f>
        <v/>
      </c>
      <c r="K470" s="15" t="str">
        <f t="shared" si="35"/>
        <v/>
      </c>
      <c r="L470" s="15" t="str">
        <f t="shared" si="36"/>
        <v/>
      </c>
      <c r="M470" s="15" t="str">
        <f t="shared" si="37"/>
        <v/>
      </c>
      <c r="N470" s="15" t="str">
        <f>IFERROR(VLOOKUP($D$7,Tabelas!$B$17:$C$18,2,0)*L470,"")</f>
        <v/>
      </c>
      <c r="O470" s="15" t="str">
        <f t="shared" si="38"/>
        <v/>
      </c>
      <c r="P470" s="16" t="str">
        <f t="shared" si="39"/>
        <v/>
      </c>
      <c r="Q470" s="33"/>
      <c r="R470" s="53"/>
      <c r="S470" s="53"/>
    </row>
    <row r="471" spans="1:19" x14ac:dyDescent="0.45">
      <c r="A471" s="1"/>
      <c r="B471" s="2"/>
      <c r="C471" s="2"/>
      <c r="D471" s="2"/>
      <c r="E471" s="36"/>
      <c r="F471" s="3"/>
      <c r="G471" s="2"/>
      <c r="H471" s="4"/>
      <c r="I471" s="10"/>
      <c r="J471" s="14" t="str">
        <f>IF(LEN(A471)&gt;0,VLOOKUP((C471&amp;D471),Zonas!A:C,3,0),"")</f>
        <v/>
      </c>
      <c r="K471" s="15" t="str">
        <f t="shared" si="35"/>
        <v/>
      </c>
      <c r="L471" s="15" t="str">
        <f t="shared" si="36"/>
        <v/>
      </c>
      <c r="M471" s="15" t="str">
        <f t="shared" si="37"/>
        <v/>
      </c>
      <c r="N471" s="15" t="str">
        <f>IFERROR(VLOOKUP($D$7,Tabelas!$B$17:$C$18,2,0)*L471,"")</f>
        <v/>
      </c>
      <c r="O471" s="15" t="str">
        <f t="shared" si="38"/>
        <v/>
      </c>
      <c r="P471" s="16" t="str">
        <f t="shared" si="39"/>
        <v/>
      </c>
      <c r="Q471" s="33"/>
      <c r="R471" s="53"/>
      <c r="S471" s="53"/>
    </row>
    <row r="472" spans="1:19" x14ac:dyDescent="0.45">
      <c r="A472" s="1"/>
      <c r="B472" s="2"/>
      <c r="C472" s="2"/>
      <c r="D472" s="2"/>
      <c r="E472" s="36"/>
      <c r="F472" s="3"/>
      <c r="G472" s="2"/>
      <c r="H472" s="4"/>
      <c r="I472" s="10"/>
      <c r="J472" s="14" t="str">
        <f>IF(LEN(A472)&gt;0,VLOOKUP((C472&amp;D472),Zonas!A:C,3,0),"")</f>
        <v/>
      </c>
      <c r="K472" s="15" t="str">
        <f t="shared" si="35"/>
        <v/>
      </c>
      <c r="L472" s="15" t="str">
        <f t="shared" si="36"/>
        <v/>
      </c>
      <c r="M472" s="15" t="str">
        <f t="shared" si="37"/>
        <v/>
      </c>
      <c r="N472" s="15" t="str">
        <f>IFERROR(VLOOKUP($D$7,Tabelas!$B$17:$C$18,2,0)*L472,"")</f>
        <v/>
      </c>
      <c r="O472" s="15" t="str">
        <f t="shared" si="38"/>
        <v/>
      </c>
      <c r="P472" s="16" t="str">
        <f t="shared" si="39"/>
        <v/>
      </c>
      <c r="Q472" s="33"/>
      <c r="R472" s="53"/>
      <c r="S472" s="53"/>
    </row>
    <row r="473" spans="1:19" x14ac:dyDescent="0.45">
      <c r="A473" s="1"/>
      <c r="B473" s="2"/>
      <c r="C473" s="2"/>
      <c r="D473" s="2"/>
      <c r="E473" s="36"/>
      <c r="F473" s="3"/>
      <c r="G473" s="2"/>
      <c r="H473" s="4"/>
      <c r="I473" s="10"/>
      <c r="J473" s="14" t="str">
        <f>IF(LEN(A473)&gt;0,VLOOKUP((C473&amp;D473),Zonas!A:C,3,0),"")</f>
        <v/>
      </c>
      <c r="K473" s="15" t="str">
        <f t="shared" si="35"/>
        <v/>
      </c>
      <c r="L473" s="15" t="str">
        <f t="shared" si="36"/>
        <v/>
      </c>
      <c r="M473" s="15" t="str">
        <f t="shared" si="37"/>
        <v/>
      </c>
      <c r="N473" s="15" t="str">
        <f>IFERROR(VLOOKUP($D$7,Tabelas!$B$17:$C$18,2,0)*L473,"")</f>
        <v/>
      </c>
      <c r="O473" s="15" t="str">
        <f t="shared" si="38"/>
        <v/>
      </c>
      <c r="P473" s="16" t="str">
        <f t="shared" si="39"/>
        <v/>
      </c>
      <c r="Q473" s="33"/>
      <c r="R473" s="53"/>
      <c r="S473" s="53"/>
    </row>
    <row r="474" spans="1:19" x14ac:dyDescent="0.45">
      <c r="A474" s="1"/>
      <c r="B474" s="2"/>
      <c r="C474" s="2"/>
      <c r="D474" s="2"/>
      <c r="E474" s="36"/>
      <c r="F474" s="3"/>
      <c r="G474" s="2"/>
      <c r="H474" s="4"/>
      <c r="I474" s="10"/>
      <c r="J474" s="14" t="str">
        <f>IF(LEN(A474)&gt;0,VLOOKUP((C474&amp;D474),Zonas!A:C,3,0),"")</f>
        <v/>
      </c>
      <c r="K474" s="15" t="str">
        <f t="shared" si="35"/>
        <v/>
      </c>
      <c r="L474" s="15" t="str">
        <f t="shared" si="36"/>
        <v/>
      </c>
      <c r="M474" s="15" t="str">
        <f t="shared" si="37"/>
        <v/>
      </c>
      <c r="N474" s="15" t="str">
        <f>IFERROR(VLOOKUP($D$7,Tabelas!$B$17:$C$18,2,0)*L474,"")</f>
        <v/>
      </c>
      <c r="O474" s="15" t="str">
        <f t="shared" si="38"/>
        <v/>
      </c>
      <c r="P474" s="16" t="str">
        <f t="shared" si="39"/>
        <v/>
      </c>
      <c r="Q474" s="33"/>
      <c r="R474" s="53"/>
      <c r="S474" s="53"/>
    </row>
    <row r="475" spans="1:19" x14ac:dyDescent="0.45">
      <c r="A475" s="1"/>
      <c r="B475" s="2"/>
      <c r="C475" s="2"/>
      <c r="D475" s="2"/>
      <c r="E475" s="36"/>
      <c r="F475" s="3"/>
      <c r="G475" s="2"/>
      <c r="H475" s="4"/>
      <c r="I475" s="10"/>
      <c r="J475" s="14" t="str">
        <f>IF(LEN(A475)&gt;0,VLOOKUP((C475&amp;D475),Zonas!A:C,3,0),"")</f>
        <v/>
      </c>
      <c r="K475" s="15" t="str">
        <f t="shared" si="35"/>
        <v/>
      </c>
      <c r="L475" s="15" t="str">
        <f t="shared" si="36"/>
        <v/>
      </c>
      <c r="M475" s="15" t="str">
        <f t="shared" si="37"/>
        <v/>
      </c>
      <c r="N475" s="15" t="str">
        <f>IFERROR(VLOOKUP($D$7,Tabelas!$B$17:$C$18,2,0)*L475,"")</f>
        <v/>
      </c>
      <c r="O475" s="15" t="str">
        <f t="shared" si="38"/>
        <v/>
      </c>
      <c r="P475" s="16" t="str">
        <f t="shared" si="39"/>
        <v/>
      </c>
      <c r="Q475" s="33"/>
      <c r="R475" s="53"/>
      <c r="S475" s="53"/>
    </row>
    <row r="476" spans="1:19" x14ac:dyDescent="0.45">
      <c r="A476" s="1"/>
      <c r="B476" s="2"/>
      <c r="C476" s="2"/>
      <c r="D476" s="2"/>
      <c r="E476" s="36"/>
      <c r="F476" s="3"/>
      <c r="G476" s="2"/>
      <c r="H476" s="4"/>
      <c r="I476" s="10"/>
      <c r="J476" s="14" t="str">
        <f>IF(LEN(A476)&gt;0,VLOOKUP((C476&amp;D476),Zonas!A:C,3,0),"")</f>
        <v/>
      </c>
      <c r="K476" s="15" t="str">
        <f t="shared" si="35"/>
        <v/>
      </c>
      <c r="L476" s="15" t="str">
        <f t="shared" si="36"/>
        <v/>
      </c>
      <c r="M476" s="15" t="str">
        <f t="shared" si="37"/>
        <v/>
      </c>
      <c r="N476" s="15" t="str">
        <f>IFERROR(VLOOKUP($D$7,Tabelas!$B$17:$C$18,2,0)*L476,"")</f>
        <v/>
      </c>
      <c r="O476" s="15" t="str">
        <f t="shared" si="38"/>
        <v/>
      </c>
      <c r="P476" s="16" t="str">
        <f t="shared" si="39"/>
        <v/>
      </c>
      <c r="Q476" s="33"/>
      <c r="R476" s="53"/>
      <c r="S476" s="53"/>
    </row>
    <row r="477" spans="1:19" x14ac:dyDescent="0.45">
      <c r="A477" s="1"/>
      <c r="B477" s="2"/>
      <c r="C477" s="2"/>
      <c r="D477" s="2"/>
      <c r="E477" s="36"/>
      <c r="F477" s="3"/>
      <c r="G477" s="2"/>
      <c r="H477" s="4"/>
      <c r="I477" s="10"/>
      <c r="J477" s="14" t="str">
        <f>IF(LEN(A477)&gt;0,VLOOKUP((C477&amp;D477),Zonas!A:C,3,0),"")</f>
        <v/>
      </c>
      <c r="K477" s="15" t="str">
        <f t="shared" si="35"/>
        <v/>
      </c>
      <c r="L477" s="15" t="str">
        <f t="shared" si="36"/>
        <v/>
      </c>
      <c r="M477" s="15" t="str">
        <f t="shared" si="37"/>
        <v/>
      </c>
      <c r="N477" s="15" t="str">
        <f>IFERROR(VLOOKUP($D$7,Tabelas!$B$17:$C$18,2,0)*L477,"")</f>
        <v/>
      </c>
      <c r="O477" s="15" t="str">
        <f t="shared" si="38"/>
        <v/>
      </c>
      <c r="P477" s="16" t="str">
        <f t="shared" si="39"/>
        <v/>
      </c>
      <c r="Q477" s="33"/>
      <c r="R477" s="53"/>
      <c r="S477" s="53"/>
    </row>
    <row r="478" spans="1:19" x14ac:dyDescent="0.45">
      <c r="A478" s="1"/>
      <c r="B478" s="2"/>
      <c r="C478" s="2"/>
      <c r="D478" s="2"/>
      <c r="E478" s="36"/>
      <c r="F478" s="3"/>
      <c r="G478" s="2"/>
      <c r="H478" s="4"/>
      <c r="I478" s="10"/>
      <c r="J478" s="14" t="str">
        <f>IF(LEN(A478)&gt;0,VLOOKUP((C478&amp;D478),Zonas!A:C,3,0),"")</f>
        <v/>
      </c>
      <c r="K478" s="15" t="str">
        <f t="shared" si="35"/>
        <v/>
      </c>
      <c r="L478" s="15" t="str">
        <f t="shared" si="36"/>
        <v/>
      </c>
      <c r="M478" s="15" t="str">
        <f t="shared" si="37"/>
        <v/>
      </c>
      <c r="N478" s="15" t="str">
        <f>IFERROR(VLOOKUP($D$7,Tabelas!$B$17:$C$18,2,0)*L478,"")</f>
        <v/>
      </c>
      <c r="O478" s="15" t="str">
        <f t="shared" si="38"/>
        <v/>
      </c>
      <c r="P478" s="16" t="str">
        <f t="shared" si="39"/>
        <v/>
      </c>
      <c r="Q478" s="33"/>
      <c r="R478" s="53"/>
      <c r="S478" s="53"/>
    </row>
    <row r="479" spans="1:19" x14ac:dyDescent="0.45">
      <c r="A479" s="1"/>
      <c r="B479" s="2"/>
      <c r="C479" s="2"/>
      <c r="D479" s="2"/>
      <c r="E479" s="36"/>
      <c r="F479" s="3"/>
      <c r="G479" s="2"/>
      <c r="H479" s="4"/>
      <c r="I479" s="10"/>
      <c r="J479" s="14" t="str">
        <f>IF(LEN(A479)&gt;0,VLOOKUP((C479&amp;D479),Zonas!A:C,3,0),"")</f>
        <v/>
      </c>
      <c r="K479" s="15" t="str">
        <f t="shared" si="35"/>
        <v/>
      </c>
      <c r="L479" s="15" t="str">
        <f t="shared" si="36"/>
        <v/>
      </c>
      <c r="M479" s="15" t="str">
        <f t="shared" si="37"/>
        <v/>
      </c>
      <c r="N479" s="15" t="str">
        <f>IFERROR(VLOOKUP($D$7,Tabelas!$B$17:$C$18,2,0)*L479,"")</f>
        <v/>
      </c>
      <c r="O479" s="15" t="str">
        <f t="shared" si="38"/>
        <v/>
      </c>
      <c r="P479" s="16" t="str">
        <f t="shared" si="39"/>
        <v/>
      </c>
      <c r="Q479" s="33"/>
      <c r="R479" s="53"/>
      <c r="S479" s="53"/>
    </row>
    <row r="480" spans="1:19" x14ac:dyDescent="0.45">
      <c r="A480" s="1"/>
      <c r="B480" s="2"/>
      <c r="C480" s="2"/>
      <c r="D480" s="2"/>
      <c r="E480" s="36"/>
      <c r="F480" s="3"/>
      <c r="G480" s="2"/>
      <c r="H480" s="4"/>
      <c r="I480" s="10"/>
      <c r="J480" s="14" t="str">
        <f>IF(LEN(A480)&gt;0,VLOOKUP((C480&amp;D480),Zonas!A:C,3,0),"")</f>
        <v/>
      </c>
      <c r="K480" s="15" t="str">
        <f t="shared" si="35"/>
        <v/>
      </c>
      <c r="L480" s="15" t="str">
        <f t="shared" si="36"/>
        <v/>
      </c>
      <c r="M480" s="15" t="str">
        <f t="shared" si="37"/>
        <v/>
      </c>
      <c r="N480" s="15" t="str">
        <f>IFERROR(VLOOKUP($D$7,Tabelas!$B$17:$C$18,2,0)*L480,"")</f>
        <v/>
      </c>
      <c r="O480" s="15" t="str">
        <f t="shared" si="38"/>
        <v/>
      </c>
      <c r="P480" s="16" t="str">
        <f t="shared" si="39"/>
        <v/>
      </c>
      <c r="Q480" s="33"/>
      <c r="R480" s="53"/>
      <c r="S480" s="53"/>
    </row>
    <row r="481" spans="1:19" x14ac:dyDescent="0.45">
      <c r="A481" s="1"/>
      <c r="B481" s="2"/>
      <c r="C481" s="2"/>
      <c r="D481" s="2"/>
      <c r="E481" s="36"/>
      <c r="F481" s="3"/>
      <c r="G481" s="2"/>
      <c r="H481" s="4"/>
      <c r="I481" s="10"/>
      <c r="J481" s="14" t="str">
        <f>IF(LEN(A481)&gt;0,VLOOKUP((C481&amp;D481),Zonas!A:C,3,0),"")</f>
        <v/>
      </c>
      <c r="K481" s="15" t="str">
        <f t="shared" si="35"/>
        <v/>
      </c>
      <c r="L481" s="15" t="str">
        <f t="shared" si="36"/>
        <v/>
      </c>
      <c r="M481" s="15" t="str">
        <f t="shared" si="37"/>
        <v/>
      </c>
      <c r="N481" s="15" t="str">
        <f>IFERROR(VLOOKUP($D$7,Tabelas!$B$17:$C$18,2,0)*L481,"")</f>
        <v/>
      </c>
      <c r="O481" s="15" t="str">
        <f t="shared" si="38"/>
        <v/>
      </c>
      <c r="P481" s="16" t="str">
        <f t="shared" si="39"/>
        <v/>
      </c>
      <c r="Q481" s="33"/>
      <c r="R481" s="53"/>
      <c r="S481" s="53"/>
    </row>
    <row r="482" spans="1:19" x14ac:dyDescent="0.45">
      <c r="A482" s="1"/>
      <c r="B482" s="2"/>
      <c r="C482" s="2"/>
      <c r="D482" s="2"/>
      <c r="E482" s="36"/>
      <c r="F482" s="3"/>
      <c r="G482" s="2"/>
      <c r="H482" s="4"/>
      <c r="I482" s="10"/>
      <c r="J482" s="14" t="str">
        <f>IF(LEN(A482)&gt;0,VLOOKUP((C482&amp;D482),Zonas!A:C,3,0),"")</f>
        <v/>
      </c>
      <c r="K482" s="15" t="str">
        <f t="shared" si="35"/>
        <v/>
      </c>
      <c r="L482" s="15" t="str">
        <f t="shared" si="36"/>
        <v/>
      </c>
      <c r="M482" s="15" t="str">
        <f t="shared" si="37"/>
        <v/>
      </c>
      <c r="N482" s="15" t="str">
        <f>IFERROR(VLOOKUP($D$7,Tabelas!$B$17:$C$18,2,0)*L482,"")</f>
        <v/>
      </c>
      <c r="O482" s="15" t="str">
        <f t="shared" si="38"/>
        <v/>
      </c>
      <c r="P482" s="16" t="str">
        <f t="shared" si="39"/>
        <v/>
      </c>
      <c r="Q482" s="33"/>
      <c r="R482" s="53"/>
      <c r="S482" s="53"/>
    </row>
    <row r="483" spans="1:19" x14ac:dyDescent="0.45">
      <c r="A483" s="1"/>
      <c r="B483" s="2"/>
      <c r="C483" s="2"/>
      <c r="D483" s="2"/>
      <c r="E483" s="36"/>
      <c r="F483" s="3"/>
      <c r="G483" s="2"/>
      <c r="H483" s="4"/>
      <c r="I483" s="10"/>
      <c r="J483" s="14" t="str">
        <f>IF(LEN(A483)&gt;0,VLOOKUP((C483&amp;D483),Zonas!A:C,3,0),"")</f>
        <v/>
      </c>
      <c r="K483" s="15" t="str">
        <f t="shared" si="35"/>
        <v/>
      </c>
      <c r="L483" s="15" t="str">
        <f t="shared" si="36"/>
        <v/>
      </c>
      <c r="M483" s="15" t="str">
        <f t="shared" si="37"/>
        <v/>
      </c>
      <c r="N483" s="15" t="str">
        <f>IFERROR(VLOOKUP($D$7,Tabelas!$B$17:$C$18,2,0)*L483,"")</f>
        <v/>
      </c>
      <c r="O483" s="15" t="str">
        <f t="shared" si="38"/>
        <v/>
      </c>
      <c r="P483" s="16" t="str">
        <f t="shared" si="39"/>
        <v/>
      </c>
      <c r="Q483" s="33"/>
      <c r="R483" s="53"/>
      <c r="S483" s="53"/>
    </row>
    <row r="484" spans="1:19" x14ac:dyDescent="0.45">
      <c r="A484" s="1"/>
      <c r="B484" s="2"/>
      <c r="C484" s="2"/>
      <c r="D484" s="2"/>
      <c r="E484" s="36"/>
      <c r="F484" s="3"/>
      <c r="G484" s="2"/>
      <c r="H484" s="4"/>
      <c r="I484" s="10"/>
      <c r="J484" s="14" t="str">
        <f>IF(LEN(A484)&gt;0,VLOOKUP((C484&amp;D484),Zonas!A:C,3,0),"")</f>
        <v/>
      </c>
      <c r="K484" s="15" t="str">
        <f t="shared" si="35"/>
        <v/>
      </c>
      <c r="L484" s="15" t="str">
        <f t="shared" si="36"/>
        <v/>
      </c>
      <c r="M484" s="15" t="str">
        <f t="shared" si="37"/>
        <v/>
      </c>
      <c r="N484" s="15" t="str">
        <f>IFERROR(VLOOKUP($D$7,Tabelas!$B$17:$C$18,2,0)*L484,"")</f>
        <v/>
      </c>
      <c r="O484" s="15" t="str">
        <f t="shared" si="38"/>
        <v/>
      </c>
      <c r="P484" s="16" t="str">
        <f t="shared" si="39"/>
        <v/>
      </c>
      <c r="Q484" s="33"/>
      <c r="R484" s="53"/>
      <c r="S484" s="53"/>
    </row>
    <row r="485" spans="1:19" x14ac:dyDescent="0.45">
      <c r="A485" s="1"/>
      <c r="B485" s="2"/>
      <c r="C485" s="2"/>
      <c r="D485" s="2"/>
      <c r="E485" s="36"/>
      <c r="F485" s="3"/>
      <c r="G485" s="2"/>
      <c r="H485" s="4"/>
      <c r="I485" s="10"/>
      <c r="J485" s="14" t="str">
        <f>IF(LEN(A485)&gt;0,VLOOKUP((C485&amp;D485),Zonas!A:C,3,0),"")</f>
        <v/>
      </c>
      <c r="K485" s="15" t="str">
        <f t="shared" si="35"/>
        <v/>
      </c>
      <c r="L485" s="15" t="str">
        <f t="shared" si="36"/>
        <v/>
      </c>
      <c r="M485" s="15" t="str">
        <f t="shared" si="37"/>
        <v/>
      </c>
      <c r="N485" s="15" t="str">
        <f>IFERROR(VLOOKUP($D$7,Tabelas!$B$17:$C$18,2,0)*L485,"")</f>
        <v/>
      </c>
      <c r="O485" s="15" t="str">
        <f t="shared" si="38"/>
        <v/>
      </c>
      <c r="P485" s="16" t="str">
        <f t="shared" si="39"/>
        <v/>
      </c>
      <c r="Q485" s="33"/>
      <c r="R485" s="53"/>
      <c r="S485" s="53"/>
    </row>
    <row r="486" spans="1:19" x14ac:dyDescent="0.45">
      <c r="A486" s="1"/>
      <c r="B486" s="2"/>
      <c r="C486" s="2"/>
      <c r="D486" s="2"/>
      <c r="E486" s="36"/>
      <c r="F486" s="3"/>
      <c r="G486" s="2"/>
      <c r="H486" s="4"/>
      <c r="I486" s="10"/>
      <c r="J486" s="14" t="str">
        <f>IF(LEN(A486)&gt;0,VLOOKUP((C486&amp;D486),Zonas!A:C,3,0),"")</f>
        <v/>
      </c>
      <c r="K486" s="15" t="str">
        <f t="shared" si="35"/>
        <v/>
      </c>
      <c r="L486" s="15" t="str">
        <f t="shared" si="36"/>
        <v/>
      </c>
      <c r="M486" s="15" t="str">
        <f t="shared" si="37"/>
        <v/>
      </c>
      <c r="N486" s="15" t="str">
        <f>IFERROR(VLOOKUP($D$7,Tabelas!$B$17:$C$18,2,0)*L486,"")</f>
        <v/>
      </c>
      <c r="O486" s="15" t="str">
        <f t="shared" si="38"/>
        <v/>
      </c>
      <c r="P486" s="16" t="str">
        <f t="shared" si="39"/>
        <v/>
      </c>
      <c r="Q486" s="33"/>
      <c r="R486" s="53"/>
      <c r="S486" s="53"/>
    </row>
    <row r="487" spans="1:19" x14ac:dyDescent="0.45">
      <c r="A487" s="1"/>
      <c r="B487" s="2"/>
      <c r="C487" s="2"/>
      <c r="D487" s="2"/>
      <c r="E487" s="36"/>
      <c r="F487" s="3"/>
      <c r="G487" s="2"/>
      <c r="H487" s="4"/>
      <c r="I487" s="10"/>
      <c r="J487" s="14" t="str">
        <f>IF(LEN(A487)&gt;0,VLOOKUP((C487&amp;D487),Zonas!A:C,3,0),"")</f>
        <v/>
      </c>
      <c r="K487" s="15" t="str">
        <f t="shared" si="35"/>
        <v/>
      </c>
      <c r="L487" s="15" t="str">
        <f t="shared" si="36"/>
        <v/>
      </c>
      <c r="M487" s="15" t="str">
        <f t="shared" si="37"/>
        <v/>
      </c>
      <c r="N487" s="15" t="str">
        <f>IFERROR(VLOOKUP($D$7,Tabelas!$B$17:$C$18,2,0)*L487,"")</f>
        <v/>
      </c>
      <c r="O487" s="15" t="str">
        <f t="shared" si="38"/>
        <v/>
      </c>
      <c r="P487" s="16" t="str">
        <f t="shared" si="39"/>
        <v/>
      </c>
      <c r="Q487" s="33"/>
      <c r="R487" s="53"/>
      <c r="S487" s="53"/>
    </row>
    <row r="488" spans="1:19" x14ac:dyDescent="0.45">
      <c r="A488" s="1"/>
      <c r="B488" s="2"/>
      <c r="C488" s="2"/>
      <c r="D488" s="2"/>
      <c r="E488" s="36"/>
      <c r="F488" s="3"/>
      <c r="G488" s="2"/>
      <c r="H488" s="4"/>
      <c r="I488" s="10"/>
      <c r="J488" s="14" t="str">
        <f>IF(LEN(A488)&gt;0,VLOOKUP((C488&amp;D488),Zonas!A:C,3,0),"")</f>
        <v/>
      </c>
      <c r="K488" s="15" t="str">
        <f t="shared" si="35"/>
        <v/>
      </c>
      <c r="L488" s="15" t="str">
        <f t="shared" si="36"/>
        <v/>
      </c>
      <c r="M488" s="15" t="str">
        <f t="shared" si="37"/>
        <v/>
      </c>
      <c r="N488" s="15" t="str">
        <f>IFERROR(VLOOKUP($D$7,Tabelas!$B$17:$C$18,2,0)*L488,"")</f>
        <v/>
      </c>
      <c r="O488" s="15" t="str">
        <f t="shared" si="38"/>
        <v/>
      </c>
      <c r="P488" s="16" t="str">
        <f t="shared" si="39"/>
        <v/>
      </c>
      <c r="Q488" s="33"/>
      <c r="R488" s="53"/>
      <c r="S488" s="53"/>
    </row>
    <row r="489" spans="1:19" x14ac:dyDescent="0.45">
      <c r="A489" s="1"/>
      <c r="B489" s="2"/>
      <c r="C489" s="2"/>
      <c r="D489" s="2"/>
      <c r="E489" s="36"/>
      <c r="F489" s="3"/>
      <c r="G489" s="2"/>
      <c r="H489" s="4"/>
      <c r="I489" s="10"/>
      <c r="J489" s="14" t="str">
        <f>IF(LEN(A489)&gt;0,VLOOKUP((C489&amp;D489),Zonas!A:C,3,0),"")</f>
        <v/>
      </c>
      <c r="K489" s="15" t="str">
        <f t="shared" si="35"/>
        <v/>
      </c>
      <c r="L489" s="15" t="str">
        <f t="shared" si="36"/>
        <v/>
      </c>
      <c r="M489" s="15" t="str">
        <f t="shared" si="37"/>
        <v/>
      </c>
      <c r="N489" s="15" t="str">
        <f>IFERROR(VLOOKUP($D$7,Tabelas!$B$17:$C$18,2,0)*L489,"")</f>
        <v/>
      </c>
      <c r="O489" s="15" t="str">
        <f t="shared" si="38"/>
        <v/>
      </c>
      <c r="P489" s="16" t="str">
        <f t="shared" si="39"/>
        <v/>
      </c>
      <c r="Q489" s="33"/>
      <c r="R489" s="53"/>
      <c r="S489" s="53"/>
    </row>
    <row r="490" spans="1:19" x14ac:dyDescent="0.45">
      <c r="A490" s="1"/>
      <c r="B490" s="2"/>
      <c r="C490" s="2"/>
      <c r="D490" s="2"/>
      <c r="E490" s="36"/>
      <c r="F490" s="3"/>
      <c r="G490" s="2"/>
      <c r="H490" s="4"/>
      <c r="I490" s="10"/>
      <c r="J490" s="14" t="str">
        <f>IF(LEN(A490)&gt;0,VLOOKUP((C490&amp;D490),Zonas!A:C,3,0),"")</f>
        <v/>
      </c>
      <c r="K490" s="15" t="str">
        <f t="shared" si="35"/>
        <v/>
      </c>
      <c r="L490" s="15" t="str">
        <f t="shared" si="36"/>
        <v/>
      </c>
      <c r="M490" s="15" t="str">
        <f t="shared" si="37"/>
        <v/>
      </c>
      <c r="N490" s="15" t="str">
        <f>IFERROR(VLOOKUP($D$7,Tabelas!$B$17:$C$18,2,0)*L490,"")</f>
        <v/>
      </c>
      <c r="O490" s="15" t="str">
        <f t="shared" si="38"/>
        <v/>
      </c>
      <c r="P490" s="16" t="str">
        <f t="shared" si="39"/>
        <v/>
      </c>
      <c r="Q490" s="33"/>
      <c r="R490" s="53"/>
      <c r="S490" s="53"/>
    </row>
    <row r="491" spans="1:19" x14ac:dyDescent="0.45">
      <c r="A491" s="1"/>
      <c r="B491" s="2"/>
      <c r="C491" s="2"/>
      <c r="D491" s="2"/>
      <c r="E491" s="36"/>
      <c r="F491" s="3"/>
      <c r="G491" s="2"/>
      <c r="H491" s="4"/>
      <c r="I491" s="10"/>
      <c r="J491" s="14" t="str">
        <f>IF(LEN(A491)&gt;0,VLOOKUP((C491&amp;D491),Zonas!A:C,3,0),"")</f>
        <v/>
      </c>
      <c r="K491" s="15" t="str">
        <f t="shared" si="35"/>
        <v/>
      </c>
      <c r="L491" s="15" t="str">
        <f t="shared" si="36"/>
        <v/>
      </c>
      <c r="M491" s="15" t="str">
        <f t="shared" si="37"/>
        <v/>
      </c>
      <c r="N491" s="15" t="str">
        <f>IFERROR(VLOOKUP($D$7,Tabelas!$B$17:$C$18,2,0)*L491,"")</f>
        <v/>
      </c>
      <c r="O491" s="15" t="str">
        <f t="shared" si="38"/>
        <v/>
      </c>
      <c r="P491" s="16" t="str">
        <f t="shared" si="39"/>
        <v/>
      </c>
      <c r="Q491" s="33"/>
      <c r="R491" s="53"/>
      <c r="S491" s="53"/>
    </row>
    <row r="492" spans="1:19" x14ac:dyDescent="0.45">
      <c r="A492" s="1"/>
      <c r="B492" s="2"/>
      <c r="C492" s="2"/>
      <c r="D492" s="2"/>
      <c r="E492" s="36"/>
      <c r="F492" s="3"/>
      <c r="G492" s="2"/>
      <c r="H492" s="4"/>
      <c r="I492" s="10"/>
      <c r="J492" s="14" t="str">
        <f>IF(LEN(A492)&gt;0,VLOOKUP((C492&amp;D492),Zonas!A:C,3,0),"")</f>
        <v/>
      </c>
      <c r="K492" s="15" t="str">
        <f t="shared" si="35"/>
        <v/>
      </c>
      <c r="L492" s="15" t="str">
        <f t="shared" si="36"/>
        <v/>
      </c>
      <c r="M492" s="15" t="str">
        <f t="shared" si="37"/>
        <v/>
      </c>
      <c r="N492" s="15" t="str">
        <f>IFERROR(VLOOKUP($D$7,Tabelas!$B$17:$C$18,2,0)*L492,"")</f>
        <v/>
      </c>
      <c r="O492" s="15" t="str">
        <f t="shared" si="38"/>
        <v/>
      </c>
      <c r="P492" s="16" t="str">
        <f t="shared" si="39"/>
        <v/>
      </c>
      <c r="Q492" s="33"/>
      <c r="R492" s="53"/>
      <c r="S492" s="53"/>
    </row>
    <row r="493" spans="1:19" x14ac:dyDescent="0.45">
      <c r="A493" s="1"/>
      <c r="B493" s="2"/>
      <c r="C493" s="2"/>
      <c r="D493" s="2"/>
      <c r="E493" s="36"/>
      <c r="F493" s="3"/>
      <c r="G493" s="2"/>
      <c r="H493" s="4"/>
      <c r="I493" s="10"/>
      <c r="J493" s="14" t="str">
        <f>IF(LEN(A493)&gt;0,VLOOKUP((C493&amp;D493),Zonas!A:C,3,0),"")</f>
        <v/>
      </c>
      <c r="K493" s="15" t="str">
        <f t="shared" si="35"/>
        <v/>
      </c>
      <c r="L493" s="15" t="str">
        <f t="shared" si="36"/>
        <v/>
      </c>
      <c r="M493" s="15" t="str">
        <f t="shared" si="37"/>
        <v/>
      </c>
      <c r="N493" s="15" t="str">
        <f>IFERROR(VLOOKUP($D$7,Tabelas!$B$17:$C$18,2,0)*L493,"")</f>
        <v/>
      </c>
      <c r="O493" s="15" t="str">
        <f t="shared" si="38"/>
        <v/>
      </c>
      <c r="P493" s="16" t="str">
        <f t="shared" si="39"/>
        <v/>
      </c>
      <c r="Q493" s="33"/>
      <c r="R493" s="53"/>
      <c r="S493" s="53"/>
    </row>
    <row r="494" spans="1:19" x14ac:dyDescent="0.45">
      <c r="A494" s="1"/>
      <c r="B494" s="2"/>
      <c r="C494" s="2"/>
      <c r="D494" s="2"/>
      <c r="E494" s="36"/>
      <c r="F494" s="3"/>
      <c r="G494" s="2"/>
      <c r="H494" s="4"/>
      <c r="I494" s="10"/>
      <c r="J494" s="14" t="str">
        <f>IF(LEN(A494)&gt;0,VLOOKUP((C494&amp;D494),Zonas!A:C,3,0),"")</f>
        <v/>
      </c>
      <c r="K494" s="15" t="str">
        <f t="shared" si="35"/>
        <v/>
      </c>
      <c r="L494" s="15" t="str">
        <f t="shared" si="36"/>
        <v/>
      </c>
      <c r="M494" s="15" t="str">
        <f t="shared" si="37"/>
        <v/>
      </c>
      <c r="N494" s="15" t="str">
        <f>IFERROR(VLOOKUP($D$7,Tabelas!$B$17:$C$18,2,0)*L494,"")</f>
        <v/>
      </c>
      <c r="O494" s="15" t="str">
        <f t="shared" si="38"/>
        <v/>
      </c>
      <c r="P494" s="16" t="str">
        <f t="shared" si="39"/>
        <v/>
      </c>
      <c r="Q494" s="33"/>
      <c r="R494" s="53"/>
      <c r="S494" s="53"/>
    </row>
    <row r="495" spans="1:19" x14ac:dyDescent="0.45">
      <c r="A495" s="1"/>
      <c r="B495" s="2"/>
      <c r="C495" s="2"/>
      <c r="D495" s="2"/>
      <c r="E495" s="36"/>
      <c r="F495" s="3"/>
      <c r="G495" s="2"/>
      <c r="H495" s="4"/>
      <c r="I495" s="10"/>
      <c r="J495" s="14" t="str">
        <f>IF(LEN(A495)&gt;0,VLOOKUP((C495&amp;D495),Zonas!A:C,3,0),"")</f>
        <v/>
      </c>
      <c r="K495" s="15" t="str">
        <f t="shared" si="35"/>
        <v/>
      </c>
      <c r="L495" s="15" t="str">
        <f t="shared" si="36"/>
        <v/>
      </c>
      <c r="M495" s="15" t="str">
        <f t="shared" si="37"/>
        <v/>
      </c>
      <c r="N495" s="15" t="str">
        <f>IFERROR(VLOOKUP($D$7,Tabelas!$B$17:$C$18,2,0)*L495,"")</f>
        <v/>
      </c>
      <c r="O495" s="15" t="str">
        <f t="shared" si="38"/>
        <v/>
      </c>
      <c r="P495" s="16" t="str">
        <f t="shared" si="39"/>
        <v/>
      </c>
      <c r="Q495" s="33"/>
      <c r="R495" s="53"/>
      <c r="S495" s="53"/>
    </row>
    <row r="496" spans="1:19" x14ac:dyDescent="0.45">
      <c r="A496" s="1"/>
      <c r="B496" s="2"/>
      <c r="C496" s="2"/>
      <c r="D496" s="2"/>
      <c r="E496" s="36"/>
      <c r="F496" s="3"/>
      <c r="G496" s="2"/>
      <c r="H496" s="4"/>
      <c r="I496" s="10"/>
      <c r="J496" s="14" t="str">
        <f>IF(LEN(A496)&gt;0,VLOOKUP((C496&amp;D496),Zonas!A:C,3,0),"")</f>
        <v/>
      </c>
      <c r="K496" s="15" t="str">
        <f t="shared" si="35"/>
        <v/>
      </c>
      <c r="L496" s="15" t="str">
        <f t="shared" si="36"/>
        <v/>
      </c>
      <c r="M496" s="15" t="str">
        <f t="shared" si="37"/>
        <v/>
      </c>
      <c r="N496" s="15" t="str">
        <f>IFERROR(VLOOKUP($D$7,Tabelas!$B$17:$C$18,2,0)*L496,"")</f>
        <v/>
      </c>
      <c r="O496" s="15" t="str">
        <f t="shared" si="38"/>
        <v/>
      </c>
      <c r="P496" s="16" t="str">
        <f t="shared" si="39"/>
        <v/>
      </c>
      <c r="Q496" s="33"/>
      <c r="R496" s="53"/>
      <c r="S496" s="53"/>
    </row>
    <row r="497" spans="1:19" x14ac:dyDescent="0.45">
      <c r="A497" s="1"/>
      <c r="B497" s="2"/>
      <c r="C497" s="2"/>
      <c r="D497" s="2"/>
      <c r="E497" s="36"/>
      <c r="F497" s="3"/>
      <c r="G497" s="2"/>
      <c r="H497" s="4"/>
      <c r="I497" s="10"/>
      <c r="J497" s="14" t="str">
        <f>IF(LEN(A497)&gt;0,VLOOKUP((C497&amp;D497),Zonas!A:C,3,0),"")</f>
        <v/>
      </c>
      <c r="K497" s="15" t="str">
        <f t="shared" si="35"/>
        <v/>
      </c>
      <c r="L497" s="15" t="str">
        <f t="shared" si="36"/>
        <v/>
      </c>
      <c r="M497" s="15" t="str">
        <f t="shared" si="37"/>
        <v/>
      </c>
      <c r="N497" s="15" t="str">
        <f>IFERROR(VLOOKUP($D$7,Tabelas!$B$17:$C$18,2,0)*L497,"")</f>
        <v/>
      </c>
      <c r="O497" s="15" t="str">
        <f t="shared" si="38"/>
        <v/>
      </c>
      <c r="P497" s="16" t="str">
        <f t="shared" si="39"/>
        <v/>
      </c>
      <c r="Q497" s="33"/>
      <c r="R497" s="53"/>
      <c r="S497" s="53"/>
    </row>
    <row r="498" spans="1:19" x14ac:dyDescent="0.45">
      <c r="A498" s="1"/>
      <c r="B498" s="2"/>
      <c r="C498" s="2"/>
      <c r="D498" s="2"/>
      <c r="E498" s="36"/>
      <c r="F498" s="3"/>
      <c r="G498" s="2"/>
      <c r="H498" s="4"/>
      <c r="I498" s="10"/>
      <c r="J498" s="14" t="str">
        <f>IF(LEN(A498)&gt;0,VLOOKUP((C498&amp;D498),Zonas!A:C,3,0),"")</f>
        <v/>
      </c>
      <c r="K498" s="15" t="str">
        <f t="shared" si="35"/>
        <v/>
      </c>
      <c r="L498" s="15" t="str">
        <f t="shared" si="36"/>
        <v/>
      </c>
      <c r="M498" s="15" t="str">
        <f t="shared" si="37"/>
        <v/>
      </c>
      <c r="N498" s="15" t="str">
        <f>IFERROR(VLOOKUP($D$7,Tabelas!$B$17:$C$18,2,0)*L498,"")</f>
        <v/>
      </c>
      <c r="O498" s="15" t="str">
        <f t="shared" si="38"/>
        <v/>
      </c>
      <c r="P498" s="16" t="str">
        <f t="shared" si="39"/>
        <v/>
      </c>
      <c r="Q498" s="33"/>
      <c r="R498" s="53"/>
      <c r="S498" s="53"/>
    </row>
    <row r="499" spans="1:19" x14ac:dyDescent="0.45">
      <c r="A499" s="1"/>
      <c r="B499" s="2"/>
      <c r="C499" s="2"/>
      <c r="D499" s="2"/>
      <c r="E499" s="36"/>
      <c r="F499" s="3"/>
      <c r="G499" s="2"/>
      <c r="H499" s="4"/>
      <c r="I499" s="10"/>
      <c r="J499" s="14" t="str">
        <f>IF(LEN(A499)&gt;0,VLOOKUP((C499&amp;D499),Zonas!A:C,3,0),"")</f>
        <v/>
      </c>
      <c r="K499" s="15" t="str">
        <f t="shared" si="35"/>
        <v/>
      </c>
      <c r="L499" s="15" t="str">
        <f t="shared" si="36"/>
        <v/>
      </c>
      <c r="M499" s="15" t="str">
        <f t="shared" si="37"/>
        <v/>
      </c>
      <c r="N499" s="15" t="str">
        <f>IFERROR(VLOOKUP($D$7,Tabelas!$B$17:$C$18,2,0)*L499,"")</f>
        <v/>
      </c>
      <c r="O499" s="15" t="str">
        <f t="shared" si="38"/>
        <v/>
      </c>
      <c r="P499" s="16" t="str">
        <f t="shared" si="39"/>
        <v/>
      </c>
      <c r="Q499" s="33"/>
      <c r="R499" s="53"/>
      <c r="S499" s="53"/>
    </row>
    <row r="500" spans="1:19" x14ac:dyDescent="0.45">
      <c r="A500" s="1"/>
      <c r="B500" s="2"/>
      <c r="C500" s="2"/>
      <c r="D500" s="2"/>
      <c r="E500" s="36"/>
      <c r="F500" s="3"/>
      <c r="G500" s="2"/>
      <c r="H500" s="4"/>
      <c r="I500" s="10"/>
      <c r="J500" s="14" t="str">
        <f>IF(LEN(A500)&gt;0,VLOOKUP((C500&amp;D500),Zonas!A:C,3,0),"")</f>
        <v/>
      </c>
      <c r="K500" s="15" t="str">
        <f t="shared" si="35"/>
        <v/>
      </c>
      <c r="L500" s="15" t="str">
        <f t="shared" si="36"/>
        <v/>
      </c>
      <c r="M500" s="15" t="str">
        <f t="shared" si="37"/>
        <v/>
      </c>
      <c r="N500" s="15" t="str">
        <f>IFERROR(VLOOKUP($D$7,Tabelas!$B$17:$C$18,2,0)*L500,"")</f>
        <v/>
      </c>
      <c r="O500" s="15" t="str">
        <f t="shared" si="38"/>
        <v/>
      </c>
      <c r="P500" s="16" t="str">
        <f t="shared" si="39"/>
        <v/>
      </c>
      <c r="Q500" s="33"/>
      <c r="R500" s="53"/>
      <c r="S500" s="53"/>
    </row>
    <row r="501" spans="1:19" x14ac:dyDescent="0.45">
      <c r="A501" s="1"/>
      <c r="B501" s="2"/>
      <c r="C501" s="2"/>
      <c r="D501" s="2"/>
      <c r="E501" s="36"/>
      <c r="F501" s="3"/>
      <c r="G501" s="2"/>
      <c r="H501" s="4"/>
      <c r="I501" s="10"/>
      <c r="J501" s="14" t="str">
        <f>IF(LEN(A501)&gt;0,VLOOKUP((C501&amp;D501),Zonas!A:C,3,0),"")</f>
        <v/>
      </c>
      <c r="K501" s="15" t="str">
        <f t="shared" si="35"/>
        <v/>
      </c>
      <c r="L501" s="15" t="str">
        <f t="shared" si="36"/>
        <v/>
      </c>
      <c r="M501" s="15" t="str">
        <f t="shared" si="37"/>
        <v/>
      </c>
      <c r="N501" s="15" t="str">
        <f>IFERROR(VLOOKUP($D$7,Tabelas!$B$17:$C$18,2,0)*L501,"")</f>
        <v/>
      </c>
      <c r="O501" s="15" t="str">
        <f t="shared" si="38"/>
        <v/>
      </c>
      <c r="P501" s="16" t="str">
        <f t="shared" si="39"/>
        <v/>
      </c>
      <c r="Q501" s="33"/>
      <c r="R501" s="53"/>
      <c r="S501" s="53"/>
    </row>
    <row r="502" spans="1:19" x14ac:dyDescent="0.45">
      <c r="A502" s="1"/>
      <c r="B502" s="2"/>
      <c r="C502" s="2"/>
      <c r="D502" s="2"/>
      <c r="E502" s="36"/>
      <c r="F502" s="3"/>
      <c r="G502" s="2"/>
      <c r="H502" s="4"/>
      <c r="I502" s="10"/>
      <c r="J502" s="14" t="str">
        <f>IF(LEN(A502)&gt;0,VLOOKUP((C502&amp;D502),Zonas!A:C,3,0),"")</f>
        <v/>
      </c>
      <c r="K502" s="15" t="str">
        <f t="shared" si="35"/>
        <v/>
      </c>
      <c r="L502" s="15" t="str">
        <f t="shared" si="36"/>
        <v/>
      </c>
      <c r="M502" s="15" t="str">
        <f t="shared" si="37"/>
        <v/>
      </c>
      <c r="N502" s="15" t="str">
        <f>IFERROR(VLOOKUP($D$7,Tabelas!$B$17:$C$18,2,0)*L502,"")</f>
        <v/>
      </c>
      <c r="O502" s="15" t="str">
        <f t="shared" si="38"/>
        <v/>
      </c>
      <c r="P502" s="16" t="str">
        <f t="shared" si="39"/>
        <v/>
      </c>
      <c r="Q502" s="33"/>
      <c r="R502" s="53"/>
      <c r="S502" s="53"/>
    </row>
    <row r="503" spans="1:19" x14ac:dyDescent="0.45">
      <c r="A503" s="1"/>
      <c r="B503" s="2"/>
      <c r="C503" s="2"/>
      <c r="D503" s="2"/>
      <c r="E503" s="36"/>
      <c r="F503" s="3"/>
      <c r="G503" s="2"/>
      <c r="H503" s="4"/>
      <c r="I503" s="10"/>
      <c r="J503" s="14" t="str">
        <f>IF(LEN(A503)&gt;0,VLOOKUP((C503&amp;D503),Zonas!A:C,3,0),"")</f>
        <v/>
      </c>
      <c r="K503" s="15" t="str">
        <f t="shared" si="35"/>
        <v/>
      </c>
      <c r="L503" s="15" t="str">
        <f t="shared" si="36"/>
        <v/>
      </c>
      <c r="M503" s="15" t="str">
        <f t="shared" si="37"/>
        <v/>
      </c>
      <c r="N503" s="15" t="str">
        <f>IFERROR(VLOOKUP($D$7,Tabelas!$B$17:$C$18,2,0)*L503,"")</f>
        <v/>
      </c>
      <c r="O503" s="15" t="str">
        <f t="shared" si="38"/>
        <v/>
      </c>
      <c r="P503" s="16" t="str">
        <f t="shared" si="39"/>
        <v/>
      </c>
      <c r="Q503" s="33"/>
      <c r="R503" s="53"/>
      <c r="S503" s="53"/>
    </row>
    <row r="504" spans="1:19" x14ac:dyDescent="0.45">
      <c r="A504" s="1"/>
      <c r="B504" s="2"/>
      <c r="C504" s="2"/>
      <c r="D504" s="2"/>
      <c r="E504" s="36"/>
      <c r="F504" s="3"/>
      <c r="G504" s="2"/>
      <c r="H504" s="4"/>
      <c r="I504" s="10"/>
      <c r="J504" s="14" t="str">
        <f>IF(LEN(A504)&gt;0,VLOOKUP((C504&amp;D504),Zonas!A:C,3,0),"")</f>
        <v/>
      </c>
      <c r="K504" s="15" t="str">
        <f t="shared" si="35"/>
        <v/>
      </c>
      <c r="L504" s="15" t="str">
        <f t="shared" si="36"/>
        <v/>
      </c>
      <c r="M504" s="15" t="str">
        <f t="shared" si="37"/>
        <v/>
      </c>
      <c r="N504" s="15" t="str">
        <f>IFERROR(VLOOKUP($D$7,Tabelas!$B$17:$C$18,2,0)*L504,"")</f>
        <v/>
      </c>
      <c r="O504" s="15" t="str">
        <f t="shared" si="38"/>
        <v/>
      </c>
      <c r="P504" s="16" t="str">
        <f t="shared" si="39"/>
        <v/>
      </c>
      <c r="Q504" s="33"/>
      <c r="R504" s="53"/>
      <c r="S504" s="53"/>
    </row>
    <row r="505" spans="1:19" x14ac:dyDescent="0.45">
      <c r="A505" s="1"/>
      <c r="B505" s="2"/>
      <c r="C505" s="2"/>
      <c r="D505" s="2"/>
      <c r="E505" s="36"/>
      <c r="F505" s="3"/>
      <c r="G505" s="2"/>
      <c r="H505" s="4"/>
      <c r="I505" s="10"/>
      <c r="J505" s="14" t="str">
        <f>IF(LEN(A505)&gt;0,VLOOKUP((C505&amp;D505),Zonas!A:C,3,0),"")</f>
        <v/>
      </c>
      <c r="K505" s="15" t="str">
        <f t="shared" si="35"/>
        <v/>
      </c>
      <c r="L505" s="15" t="str">
        <f t="shared" si="36"/>
        <v/>
      </c>
      <c r="M505" s="15" t="str">
        <f t="shared" si="37"/>
        <v/>
      </c>
      <c r="N505" s="15" t="str">
        <f>IFERROR(VLOOKUP($D$7,Tabelas!$B$17:$C$18,2,0)*L505,"")</f>
        <v/>
      </c>
      <c r="O505" s="15" t="str">
        <f t="shared" si="38"/>
        <v/>
      </c>
      <c r="P505" s="16" t="str">
        <f t="shared" si="39"/>
        <v/>
      </c>
      <c r="Q505" s="33"/>
      <c r="R505" s="53"/>
      <c r="S505" s="53"/>
    </row>
    <row r="506" spans="1:19" x14ac:dyDescent="0.45">
      <c r="A506" s="1"/>
      <c r="B506" s="2"/>
      <c r="C506" s="2"/>
      <c r="D506" s="2"/>
      <c r="E506" s="36"/>
      <c r="F506" s="3"/>
      <c r="G506" s="2"/>
      <c r="H506" s="4"/>
      <c r="I506" s="10"/>
      <c r="J506" s="14" t="str">
        <f>IF(LEN(A506)&gt;0,VLOOKUP((C506&amp;D506),Zonas!A:C,3,0),"")</f>
        <v/>
      </c>
      <c r="K506" s="15" t="str">
        <f t="shared" si="35"/>
        <v/>
      </c>
      <c r="L506" s="15" t="str">
        <f t="shared" si="36"/>
        <v/>
      </c>
      <c r="M506" s="15" t="str">
        <f t="shared" si="37"/>
        <v/>
      </c>
      <c r="N506" s="15" t="str">
        <f>IFERROR(VLOOKUP($D$7,Tabelas!$B$17:$C$18,2,0)*L506,"")</f>
        <v/>
      </c>
      <c r="O506" s="15" t="str">
        <f t="shared" si="38"/>
        <v/>
      </c>
      <c r="P506" s="16" t="str">
        <f t="shared" si="39"/>
        <v/>
      </c>
      <c r="Q506" s="33"/>
      <c r="R506" s="53"/>
      <c r="S506" s="53"/>
    </row>
    <row r="507" spans="1:19" x14ac:dyDescent="0.45">
      <c r="A507" s="1"/>
      <c r="B507" s="2"/>
      <c r="C507" s="2"/>
      <c r="D507" s="2"/>
      <c r="E507" s="36"/>
      <c r="F507" s="3"/>
      <c r="G507" s="2"/>
      <c r="H507" s="4"/>
      <c r="I507" s="10"/>
      <c r="J507" s="14" t="str">
        <f>IF(LEN(A507)&gt;0,VLOOKUP((C507&amp;D507),Zonas!A:C,3,0),"")</f>
        <v/>
      </c>
      <c r="K507" s="15" t="str">
        <f t="shared" si="35"/>
        <v/>
      </c>
      <c r="L507" s="15" t="str">
        <f t="shared" si="36"/>
        <v/>
      </c>
      <c r="M507" s="15" t="str">
        <f t="shared" si="37"/>
        <v/>
      </c>
      <c r="N507" s="15" t="str">
        <f>IFERROR(VLOOKUP($D$7,Tabelas!$B$17:$C$18,2,0)*L507,"")</f>
        <v/>
      </c>
      <c r="O507" s="15" t="str">
        <f t="shared" si="38"/>
        <v/>
      </c>
      <c r="P507" s="16" t="str">
        <f t="shared" si="39"/>
        <v/>
      </c>
      <c r="Q507" s="33"/>
      <c r="R507" s="53"/>
      <c r="S507" s="53"/>
    </row>
    <row r="508" spans="1:19" x14ac:dyDescent="0.45">
      <c r="A508" s="1"/>
      <c r="B508" s="2"/>
      <c r="C508" s="2"/>
      <c r="D508" s="2"/>
      <c r="E508" s="36"/>
      <c r="F508" s="3"/>
      <c r="G508" s="2"/>
      <c r="H508" s="4"/>
      <c r="I508" s="10"/>
      <c r="J508" s="14" t="str">
        <f>IF(LEN(A508)&gt;0,VLOOKUP((C508&amp;D508),Zonas!A:C,3,0),"")</f>
        <v/>
      </c>
      <c r="K508" s="15" t="str">
        <f t="shared" si="35"/>
        <v/>
      </c>
      <c r="L508" s="15" t="str">
        <f t="shared" si="36"/>
        <v/>
      </c>
      <c r="M508" s="15" t="str">
        <f t="shared" si="37"/>
        <v/>
      </c>
      <c r="N508" s="15" t="str">
        <f>IFERROR(VLOOKUP($D$7,Tabelas!$B$17:$C$18,2,0)*L508,"")</f>
        <v/>
      </c>
      <c r="O508" s="15" t="str">
        <f t="shared" si="38"/>
        <v/>
      </c>
      <c r="P508" s="16" t="str">
        <f t="shared" si="39"/>
        <v/>
      </c>
      <c r="Q508" s="33"/>
      <c r="R508" s="53"/>
      <c r="S508" s="53"/>
    </row>
    <row r="509" spans="1:19" x14ac:dyDescent="0.45">
      <c r="A509" s="1"/>
      <c r="B509" s="2"/>
      <c r="C509" s="2"/>
      <c r="D509" s="2"/>
      <c r="E509" s="36"/>
      <c r="F509" s="3"/>
      <c r="G509" s="2"/>
      <c r="H509" s="4"/>
      <c r="I509" s="10"/>
      <c r="J509" s="14" t="str">
        <f>IF(LEN(A509)&gt;0,VLOOKUP((C509&amp;D509),Zonas!A:C,3,0),"")</f>
        <v/>
      </c>
      <c r="K509" s="15" t="str">
        <f t="shared" si="35"/>
        <v/>
      </c>
      <c r="L509" s="15" t="str">
        <f t="shared" si="36"/>
        <v/>
      </c>
      <c r="M509" s="15" t="str">
        <f t="shared" si="37"/>
        <v/>
      </c>
      <c r="N509" s="15" t="str">
        <f>IFERROR(VLOOKUP($D$7,Tabelas!$B$17:$C$18,2,0)*L509,"")</f>
        <v/>
      </c>
      <c r="O509" s="15" t="str">
        <f t="shared" si="38"/>
        <v/>
      </c>
      <c r="P509" s="16" t="str">
        <f t="shared" si="39"/>
        <v/>
      </c>
      <c r="Q509" s="33"/>
      <c r="R509" s="53"/>
      <c r="S509" s="53"/>
    </row>
    <row r="510" spans="1:19" x14ac:dyDescent="0.45">
      <c r="A510" s="1"/>
      <c r="B510" s="2"/>
      <c r="C510" s="2"/>
      <c r="D510" s="2"/>
      <c r="E510" s="36"/>
      <c r="F510" s="3"/>
      <c r="G510" s="2"/>
      <c r="H510" s="4"/>
      <c r="I510" s="10"/>
      <c r="J510" s="14" t="str">
        <f>IF(LEN(A510)&gt;0,VLOOKUP((C510&amp;D510),Zonas!A:C,3,0),"")</f>
        <v/>
      </c>
      <c r="K510" s="15" t="str">
        <f t="shared" si="35"/>
        <v/>
      </c>
      <c r="L510" s="15" t="str">
        <f t="shared" si="36"/>
        <v/>
      </c>
      <c r="M510" s="15" t="str">
        <f t="shared" si="37"/>
        <v/>
      </c>
      <c r="N510" s="15" t="str">
        <f>IFERROR(VLOOKUP($D$7,Tabelas!$B$17:$C$18,2,0)*L510,"")</f>
        <v/>
      </c>
      <c r="O510" s="15" t="str">
        <f t="shared" si="38"/>
        <v/>
      </c>
      <c r="P510" s="16" t="str">
        <f t="shared" si="39"/>
        <v/>
      </c>
      <c r="Q510" s="33"/>
      <c r="R510" s="53"/>
      <c r="S510" s="53"/>
    </row>
    <row r="511" spans="1:19" x14ac:dyDescent="0.45">
      <c r="A511" s="1"/>
      <c r="B511" s="2"/>
      <c r="C511" s="2"/>
      <c r="D511" s="2"/>
      <c r="E511" s="36"/>
      <c r="F511" s="3"/>
      <c r="G511" s="2"/>
      <c r="H511" s="4"/>
      <c r="I511" s="10"/>
      <c r="J511" s="14" t="str">
        <f>IF(LEN(A511)&gt;0,VLOOKUP((C511&amp;D511),Zonas!A:C,3,0),"")</f>
        <v/>
      </c>
      <c r="K511" s="15" t="str">
        <f t="shared" si="35"/>
        <v/>
      </c>
      <c r="L511" s="15" t="str">
        <f t="shared" si="36"/>
        <v/>
      </c>
      <c r="M511" s="15" t="str">
        <f t="shared" si="37"/>
        <v/>
      </c>
      <c r="N511" s="15" t="str">
        <f>IFERROR(VLOOKUP($D$7,Tabelas!$B$17:$C$18,2,0)*L511,"")</f>
        <v/>
      </c>
      <c r="O511" s="15" t="str">
        <f t="shared" si="38"/>
        <v/>
      </c>
      <c r="P511" s="16" t="str">
        <f t="shared" si="39"/>
        <v/>
      </c>
      <c r="Q511" s="33"/>
      <c r="R511" s="53"/>
      <c r="S511" s="53"/>
    </row>
    <row r="512" spans="1:19" x14ac:dyDescent="0.45">
      <c r="A512" s="1"/>
      <c r="B512" s="2"/>
      <c r="C512" s="2"/>
      <c r="D512" s="2"/>
      <c r="E512" s="36"/>
      <c r="F512" s="3"/>
      <c r="G512" s="2"/>
      <c r="H512" s="4"/>
      <c r="I512" s="10"/>
      <c r="J512" s="14" t="str">
        <f>IF(LEN(A512)&gt;0,VLOOKUP((C512&amp;D512),Zonas!A:C,3,0),"")</f>
        <v/>
      </c>
      <c r="K512" s="15" t="str">
        <f t="shared" si="35"/>
        <v/>
      </c>
      <c r="L512" s="15" t="str">
        <f t="shared" si="36"/>
        <v/>
      </c>
      <c r="M512" s="15" t="str">
        <f t="shared" si="37"/>
        <v/>
      </c>
      <c r="N512" s="15" t="str">
        <f>IFERROR(VLOOKUP($D$7,Tabelas!$B$17:$C$18,2,0)*L512,"")</f>
        <v/>
      </c>
      <c r="O512" s="15" t="str">
        <f t="shared" si="38"/>
        <v/>
      </c>
      <c r="P512" s="16" t="str">
        <f t="shared" si="39"/>
        <v/>
      </c>
      <c r="Q512" s="33"/>
      <c r="R512" s="53"/>
      <c r="S512" s="53"/>
    </row>
    <row r="513" spans="1:19" x14ac:dyDescent="0.45">
      <c r="A513" s="1"/>
      <c r="B513" s="2"/>
      <c r="C513" s="2"/>
      <c r="D513" s="2"/>
      <c r="E513" s="36"/>
      <c r="F513" s="3"/>
      <c r="G513" s="2"/>
      <c r="H513" s="4"/>
      <c r="I513" s="10"/>
      <c r="J513" s="14" t="str">
        <f>IF(LEN(A513)&gt;0,VLOOKUP((C513&amp;D513),Zonas!A:C,3,0),"")</f>
        <v/>
      </c>
      <c r="K513" s="15" t="str">
        <f t="shared" si="35"/>
        <v/>
      </c>
      <c r="L513" s="15" t="str">
        <f t="shared" si="36"/>
        <v/>
      </c>
      <c r="M513" s="15" t="str">
        <f t="shared" si="37"/>
        <v/>
      </c>
      <c r="N513" s="15" t="str">
        <f>IFERROR(VLOOKUP($D$7,Tabelas!$B$17:$C$18,2,0)*L513,"")</f>
        <v/>
      </c>
      <c r="O513" s="15" t="str">
        <f t="shared" si="38"/>
        <v/>
      </c>
      <c r="P513" s="16" t="str">
        <f t="shared" si="39"/>
        <v/>
      </c>
      <c r="Q513" s="33"/>
      <c r="R513" s="53"/>
      <c r="S513" s="53"/>
    </row>
    <row r="514" spans="1:19" x14ac:dyDescent="0.45">
      <c r="A514" s="1"/>
      <c r="B514" s="2"/>
      <c r="C514" s="2"/>
      <c r="D514" s="2"/>
      <c r="E514" s="36"/>
      <c r="F514" s="3"/>
      <c r="G514" s="2"/>
      <c r="H514" s="4"/>
      <c r="I514" s="10"/>
      <c r="J514" s="14" t="str">
        <f>IF(LEN(A514)&gt;0,VLOOKUP((C514&amp;D514),Zonas!A:C,3,0),"")</f>
        <v/>
      </c>
      <c r="K514" s="15" t="str">
        <f t="shared" si="35"/>
        <v/>
      </c>
      <c r="L514" s="15" t="str">
        <f t="shared" si="36"/>
        <v/>
      </c>
      <c r="M514" s="15" t="str">
        <f t="shared" si="37"/>
        <v/>
      </c>
      <c r="N514" s="15" t="str">
        <f>IFERROR(VLOOKUP($D$7,Tabelas!$B$17:$C$18,2,0)*L514,"")</f>
        <v/>
      </c>
      <c r="O514" s="15" t="str">
        <f t="shared" si="38"/>
        <v/>
      </c>
      <c r="P514" s="16" t="str">
        <f t="shared" si="39"/>
        <v/>
      </c>
      <c r="Q514" s="33"/>
      <c r="R514" s="53"/>
      <c r="S514" s="53"/>
    </row>
    <row r="515" spans="1:19" x14ac:dyDescent="0.45">
      <c r="A515" s="1"/>
      <c r="B515" s="2"/>
      <c r="C515" s="2"/>
      <c r="D515" s="2"/>
      <c r="E515" s="36"/>
      <c r="F515" s="3"/>
      <c r="G515" s="2"/>
      <c r="H515" s="4"/>
      <c r="I515" s="10"/>
      <c r="J515" s="14" t="str">
        <f>IF(LEN(A515)&gt;0,VLOOKUP((C515&amp;D515),Zonas!A:C,3,0),"")</f>
        <v/>
      </c>
      <c r="K515" s="15" t="str">
        <f t="shared" si="35"/>
        <v/>
      </c>
      <c r="L515" s="15" t="str">
        <f t="shared" si="36"/>
        <v/>
      </c>
      <c r="M515" s="15" t="str">
        <f t="shared" si="37"/>
        <v/>
      </c>
      <c r="N515" s="15" t="str">
        <f>IFERROR(VLOOKUP($D$7,Tabelas!$B$17:$C$18,2,0)*L515,"")</f>
        <v/>
      </c>
      <c r="O515" s="15" t="str">
        <f t="shared" si="38"/>
        <v/>
      </c>
      <c r="P515" s="16" t="str">
        <f t="shared" si="39"/>
        <v/>
      </c>
      <c r="Q515" s="33"/>
      <c r="R515" s="53"/>
      <c r="S515" s="53"/>
    </row>
    <row r="516" spans="1:19" x14ac:dyDescent="0.45">
      <c r="A516" s="1"/>
      <c r="B516" s="2"/>
      <c r="C516" s="2"/>
      <c r="D516" s="2"/>
      <c r="E516" s="36"/>
      <c r="F516" s="3"/>
      <c r="G516" s="2"/>
      <c r="H516" s="4"/>
      <c r="I516" s="10"/>
      <c r="J516" s="14" t="str">
        <f>IF(LEN(A516)&gt;0,VLOOKUP((C516&amp;D516),Zonas!A:C,3,0),"")</f>
        <v/>
      </c>
      <c r="K516" s="15" t="str">
        <f t="shared" si="35"/>
        <v/>
      </c>
      <c r="L516" s="15" t="str">
        <f t="shared" si="36"/>
        <v/>
      </c>
      <c r="M516" s="15" t="str">
        <f t="shared" si="37"/>
        <v/>
      </c>
      <c r="N516" s="15" t="str">
        <f>IFERROR(VLOOKUP($D$7,Tabelas!$B$17:$C$18,2,0)*L516,"")</f>
        <v/>
      </c>
      <c r="O516" s="15" t="str">
        <f t="shared" si="38"/>
        <v/>
      </c>
      <c r="P516" s="16" t="str">
        <f t="shared" si="39"/>
        <v/>
      </c>
      <c r="Q516" s="33"/>
      <c r="R516" s="53"/>
      <c r="S516" s="53"/>
    </row>
    <row r="517" spans="1:19" x14ac:dyDescent="0.45">
      <c r="A517" s="1"/>
      <c r="B517" s="2"/>
      <c r="C517" s="2"/>
      <c r="D517" s="2"/>
      <c r="E517" s="36"/>
      <c r="F517" s="3"/>
      <c r="G517" s="2"/>
      <c r="H517" s="4"/>
      <c r="I517" s="10"/>
      <c r="J517" s="14" t="str">
        <f>IF(LEN(A517)&gt;0,VLOOKUP((C517&amp;D517),Zonas!A:C,3,0),"")</f>
        <v/>
      </c>
      <c r="K517" s="15" t="str">
        <f t="shared" si="35"/>
        <v/>
      </c>
      <c r="L517" s="15" t="str">
        <f t="shared" si="36"/>
        <v/>
      </c>
      <c r="M517" s="15" t="str">
        <f t="shared" si="37"/>
        <v/>
      </c>
      <c r="N517" s="15" t="str">
        <f>IFERROR(VLOOKUP($D$7,Tabelas!$B$17:$C$18,2,0)*L517,"")</f>
        <v/>
      </c>
      <c r="O517" s="15" t="str">
        <f t="shared" si="38"/>
        <v/>
      </c>
      <c r="P517" s="16" t="str">
        <f t="shared" si="39"/>
        <v/>
      </c>
      <c r="Q517" s="33"/>
      <c r="R517" s="53"/>
      <c r="S517" s="53"/>
    </row>
    <row r="518" spans="1:19" x14ac:dyDescent="0.45">
      <c r="A518" s="1"/>
      <c r="B518" s="2"/>
      <c r="C518" s="2"/>
      <c r="D518" s="2"/>
      <c r="E518" s="36"/>
      <c r="F518" s="3"/>
      <c r="G518" s="2"/>
      <c r="H518" s="4"/>
      <c r="I518" s="10"/>
      <c r="J518" s="14" t="str">
        <f>IF(LEN(A518)&gt;0,VLOOKUP((C518&amp;D518),Zonas!A:C,3,0),"")</f>
        <v/>
      </c>
      <c r="K518" s="15" t="str">
        <f t="shared" si="35"/>
        <v/>
      </c>
      <c r="L518" s="15" t="str">
        <f t="shared" si="36"/>
        <v/>
      </c>
      <c r="M518" s="15" t="str">
        <f t="shared" si="37"/>
        <v/>
      </c>
      <c r="N518" s="15" t="str">
        <f>IFERROR(VLOOKUP($D$7,Tabelas!$B$17:$C$18,2,0)*L518,"")</f>
        <v/>
      </c>
      <c r="O518" s="15" t="str">
        <f t="shared" si="38"/>
        <v/>
      </c>
      <c r="P518" s="16" t="str">
        <f t="shared" si="39"/>
        <v/>
      </c>
      <c r="Q518" s="33"/>
      <c r="R518" s="53"/>
      <c r="S518" s="53"/>
    </row>
    <row r="519" spans="1:19" x14ac:dyDescent="0.45">
      <c r="A519" s="1"/>
      <c r="B519" s="2"/>
      <c r="C519" s="2"/>
      <c r="D519" s="2"/>
      <c r="E519" s="36"/>
      <c r="F519" s="3"/>
      <c r="G519" s="2"/>
      <c r="H519" s="4"/>
      <c r="I519" s="10"/>
      <c r="J519" s="14" t="str">
        <f>IF(LEN(A519)&gt;0,VLOOKUP((C519&amp;D519),Zonas!A:C,3,0),"")</f>
        <v/>
      </c>
      <c r="K519" s="15" t="str">
        <f t="shared" si="35"/>
        <v/>
      </c>
      <c r="L519" s="15" t="str">
        <f t="shared" si="36"/>
        <v/>
      </c>
      <c r="M519" s="15" t="str">
        <f t="shared" si="37"/>
        <v/>
      </c>
      <c r="N519" s="15" t="str">
        <f>IFERROR(VLOOKUP($D$7,Tabelas!$B$17:$C$18,2,0)*L519,"")</f>
        <v/>
      </c>
      <c r="O519" s="15" t="str">
        <f t="shared" si="38"/>
        <v/>
      </c>
      <c r="P519" s="16" t="str">
        <f t="shared" si="39"/>
        <v/>
      </c>
      <c r="Q519" s="33"/>
      <c r="R519" s="53"/>
      <c r="S519" s="53"/>
    </row>
    <row r="520" spans="1:19" x14ac:dyDescent="0.45">
      <c r="A520" s="1"/>
      <c r="B520" s="2"/>
      <c r="C520" s="2"/>
      <c r="D520" s="2"/>
      <c r="E520" s="36"/>
      <c r="F520" s="3"/>
      <c r="G520" s="2"/>
      <c r="H520" s="4"/>
      <c r="I520" s="10"/>
      <c r="J520" s="14" t="str">
        <f>IF(LEN(A520)&gt;0,VLOOKUP((C520&amp;D520),Zonas!A:C,3,0),"")</f>
        <v/>
      </c>
      <c r="K520" s="15" t="str">
        <f t="shared" si="35"/>
        <v/>
      </c>
      <c r="L520" s="15" t="str">
        <f t="shared" si="36"/>
        <v/>
      </c>
      <c r="M520" s="15" t="str">
        <f t="shared" si="37"/>
        <v/>
      </c>
      <c r="N520" s="15" t="str">
        <f>IFERROR(VLOOKUP($D$7,Tabelas!$B$17:$C$18,2,0)*L520,"")</f>
        <v/>
      </c>
      <c r="O520" s="15" t="str">
        <f t="shared" si="38"/>
        <v/>
      </c>
      <c r="P520" s="16" t="str">
        <f t="shared" si="39"/>
        <v/>
      </c>
      <c r="Q520" s="33"/>
      <c r="R520" s="53"/>
      <c r="S520" s="53"/>
    </row>
    <row r="521" spans="1:19" x14ac:dyDescent="0.45">
      <c r="A521" s="1"/>
      <c r="B521" s="2"/>
      <c r="C521" s="2"/>
      <c r="D521" s="2"/>
      <c r="E521" s="36"/>
      <c r="F521" s="3"/>
      <c r="G521" s="2"/>
      <c r="H521" s="4"/>
      <c r="I521" s="10"/>
      <c r="J521" s="14" t="str">
        <f>IF(LEN(A521)&gt;0,VLOOKUP((C521&amp;D521),Zonas!A:C,3,0),"")</f>
        <v/>
      </c>
      <c r="K521" s="15" t="str">
        <f t="shared" si="35"/>
        <v/>
      </c>
      <c r="L521" s="15" t="str">
        <f t="shared" si="36"/>
        <v/>
      </c>
      <c r="M521" s="15" t="str">
        <f t="shared" si="37"/>
        <v/>
      </c>
      <c r="N521" s="15" t="str">
        <f>IFERROR(VLOOKUP($D$7,Tabelas!$B$17:$C$18,2,0)*L521,"")</f>
        <v/>
      </c>
      <c r="O521" s="15" t="str">
        <f t="shared" si="38"/>
        <v/>
      </c>
      <c r="P521" s="16" t="str">
        <f t="shared" si="39"/>
        <v/>
      </c>
      <c r="Q521" s="33"/>
      <c r="R521" s="53"/>
      <c r="S521" s="53"/>
    </row>
    <row r="522" spans="1:19" x14ac:dyDescent="0.45">
      <c r="A522" s="1"/>
      <c r="B522" s="2"/>
      <c r="C522" s="2"/>
      <c r="D522" s="2"/>
      <c r="E522" s="36"/>
      <c r="F522" s="3"/>
      <c r="G522" s="2"/>
      <c r="H522" s="4"/>
      <c r="I522" s="10"/>
      <c r="J522" s="14" t="str">
        <f>IF(LEN(A522)&gt;0,VLOOKUP((C522&amp;D522),Zonas!A:C,3,0),"")</f>
        <v/>
      </c>
      <c r="K522" s="15" t="str">
        <f t="shared" si="35"/>
        <v/>
      </c>
      <c r="L522" s="15" t="str">
        <f t="shared" si="36"/>
        <v/>
      </c>
      <c r="M522" s="15" t="str">
        <f t="shared" si="37"/>
        <v/>
      </c>
      <c r="N522" s="15" t="str">
        <f>IFERROR(VLOOKUP($D$7,Tabelas!$B$17:$C$18,2,0)*L522,"")</f>
        <v/>
      </c>
      <c r="O522" s="15" t="str">
        <f t="shared" si="38"/>
        <v/>
      </c>
      <c r="P522" s="16" t="str">
        <f t="shared" si="39"/>
        <v/>
      </c>
      <c r="Q522" s="33"/>
      <c r="R522" s="53"/>
      <c r="S522" s="53"/>
    </row>
    <row r="523" spans="1:19" x14ac:dyDescent="0.45">
      <c r="A523" s="1"/>
      <c r="B523" s="2"/>
      <c r="C523" s="2"/>
      <c r="D523" s="2"/>
      <c r="E523" s="36"/>
      <c r="F523" s="3"/>
      <c r="G523" s="2"/>
      <c r="H523" s="4"/>
      <c r="I523" s="10"/>
      <c r="J523" s="14" t="str">
        <f>IF(LEN(A523)&gt;0,VLOOKUP((C523&amp;D523),Zonas!A:C,3,0),"")</f>
        <v/>
      </c>
      <c r="K523" s="15" t="str">
        <f t="shared" si="35"/>
        <v/>
      </c>
      <c r="L523" s="15" t="str">
        <f t="shared" si="36"/>
        <v/>
      </c>
      <c r="M523" s="15" t="str">
        <f t="shared" si="37"/>
        <v/>
      </c>
      <c r="N523" s="15" t="str">
        <f>IFERROR(VLOOKUP($D$7,Tabelas!$B$17:$C$18,2,0)*L523,"")</f>
        <v/>
      </c>
      <c r="O523" s="15" t="str">
        <f t="shared" si="38"/>
        <v/>
      </c>
      <c r="P523" s="16" t="str">
        <f t="shared" si="39"/>
        <v/>
      </c>
      <c r="Q523" s="33"/>
      <c r="R523" s="53"/>
      <c r="S523" s="53"/>
    </row>
    <row r="524" spans="1:19" x14ac:dyDescent="0.45">
      <c r="A524" s="1"/>
      <c r="B524" s="2"/>
      <c r="C524" s="2"/>
      <c r="D524" s="2"/>
      <c r="E524" s="36"/>
      <c r="F524" s="3"/>
      <c r="G524" s="2"/>
      <c r="H524" s="4"/>
      <c r="I524" s="10"/>
      <c r="J524" s="14" t="str">
        <f>IF(LEN(A524)&gt;0,VLOOKUP((C524&amp;D524),Zonas!A:C,3,0),"")</f>
        <v/>
      </c>
      <c r="K524" s="15" t="str">
        <f t="shared" ref="K524:K587" si="40">IF(LEN(A524)&gt;0,G524*I524*H524,"")</f>
        <v/>
      </c>
      <c r="L524" s="15" t="str">
        <f t="shared" si="36"/>
        <v/>
      </c>
      <c r="M524" s="15" t="str">
        <f t="shared" si="37"/>
        <v/>
      </c>
      <c r="N524" s="15" t="str">
        <f>IFERROR(VLOOKUP($D$7,Tabelas!$B$17:$C$18,2,0)*L524,"")</f>
        <v/>
      </c>
      <c r="O524" s="15" t="str">
        <f t="shared" si="38"/>
        <v/>
      </c>
      <c r="P524" s="16" t="str">
        <f t="shared" si="39"/>
        <v/>
      </c>
      <c r="Q524" s="33"/>
      <c r="R524" s="53"/>
      <c r="S524" s="53"/>
    </row>
    <row r="525" spans="1:19" x14ac:dyDescent="0.45">
      <c r="A525" s="1"/>
      <c r="B525" s="2"/>
      <c r="C525" s="2"/>
      <c r="D525" s="2"/>
      <c r="E525" s="36"/>
      <c r="F525" s="3"/>
      <c r="G525" s="2"/>
      <c r="H525" s="4"/>
      <c r="I525" s="10"/>
      <c r="J525" s="14" t="str">
        <f>IF(LEN(A525)&gt;0,VLOOKUP((C525&amp;D525),Zonas!A:C,3,0),"")</f>
        <v/>
      </c>
      <c r="K525" s="15" t="str">
        <f t="shared" si="40"/>
        <v/>
      </c>
      <c r="L525" s="15" t="str">
        <f t="shared" ref="L525:L588" si="41">IFERROR(IF(J525="A",$H$5,IF(J525="B",$I$5,IF(J525="C",$J$5,IF(J525="D",$K$5,IF(J525="E",$L$5,"")))))*K525,"")</f>
        <v/>
      </c>
      <c r="M525" s="15" t="str">
        <f t="shared" ref="M525:M588" si="42">IFERROR(IF($D$6=0.05,0.5,IF($B$3="Individual",0.75,0.8))*L525,"")</f>
        <v/>
      </c>
      <c r="N525" s="15" t="str">
        <f>IFERROR(VLOOKUP($D$7,Tabelas!$B$17:$C$18,2,0)*L525,"")</f>
        <v/>
      </c>
      <c r="O525" s="15" t="str">
        <f t="shared" ref="O525:O588" si="43">IFERROR(L525+N525,"")</f>
        <v/>
      </c>
      <c r="P525" s="16" t="str">
        <f t="shared" ref="P525:P588" si="44">IFERROR(L525-M525+N525,"")</f>
        <v/>
      </c>
      <c r="Q525" s="33"/>
      <c r="R525" s="53"/>
      <c r="S525" s="53"/>
    </row>
    <row r="526" spans="1:19" x14ac:dyDescent="0.45">
      <c r="A526" s="1"/>
      <c r="B526" s="2"/>
      <c r="C526" s="2"/>
      <c r="D526" s="2"/>
      <c r="E526" s="36"/>
      <c r="F526" s="3"/>
      <c r="G526" s="2"/>
      <c r="H526" s="4"/>
      <c r="I526" s="10"/>
      <c r="J526" s="14" t="str">
        <f>IF(LEN(A526)&gt;0,VLOOKUP((C526&amp;D526),Zonas!A:C,3,0),"")</f>
        <v/>
      </c>
      <c r="K526" s="15" t="str">
        <f t="shared" si="40"/>
        <v/>
      </c>
      <c r="L526" s="15" t="str">
        <f t="shared" si="41"/>
        <v/>
      </c>
      <c r="M526" s="15" t="str">
        <f t="shared" si="42"/>
        <v/>
      </c>
      <c r="N526" s="15" t="str">
        <f>IFERROR(VLOOKUP($D$7,Tabelas!$B$17:$C$18,2,0)*L526,"")</f>
        <v/>
      </c>
      <c r="O526" s="15" t="str">
        <f t="shared" si="43"/>
        <v/>
      </c>
      <c r="P526" s="16" t="str">
        <f t="shared" si="44"/>
        <v/>
      </c>
      <c r="Q526" s="33"/>
      <c r="R526" s="53"/>
      <c r="S526" s="53"/>
    </row>
    <row r="527" spans="1:19" x14ac:dyDescent="0.45">
      <c r="A527" s="1"/>
      <c r="B527" s="2"/>
      <c r="C527" s="2"/>
      <c r="D527" s="2"/>
      <c r="E527" s="36"/>
      <c r="F527" s="3"/>
      <c r="G527" s="2"/>
      <c r="H527" s="4"/>
      <c r="I527" s="10"/>
      <c r="J527" s="14" t="str">
        <f>IF(LEN(A527)&gt;0,VLOOKUP((C527&amp;D527),Zonas!A:C,3,0),"")</f>
        <v/>
      </c>
      <c r="K527" s="15" t="str">
        <f t="shared" si="40"/>
        <v/>
      </c>
      <c r="L527" s="15" t="str">
        <f t="shared" si="41"/>
        <v/>
      </c>
      <c r="M527" s="15" t="str">
        <f t="shared" si="42"/>
        <v/>
      </c>
      <c r="N527" s="15" t="str">
        <f>IFERROR(VLOOKUP($D$7,Tabelas!$B$17:$C$18,2,0)*L527,"")</f>
        <v/>
      </c>
      <c r="O527" s="15" t="str">
        <f t="shared" si="43"/>
        <v/>
      </c>
      <c r="P527" s="16" t="str">
        <f t="shared" si="44"/>
        <v/>
      </c>
      <c r="Q527" s="33"/>
      <c r="R527" s="53"/>
      <c r="S527" s="53"/>
    </row>
    <row r="528" spans="1:19" x14ac:dyDescent="0.45">
      <c r="A528" s="1"/>
      <c r="B528" s="2"/>
      <c r="C528" s="2"/>
      <c r="D528" s="2"/>
      <c r="E528" s="36"/>
      <c r="F528" s="3"/>
      <c r="G528" s="2"/>
      <c r="H528" s="4"/>
      <c r="I528" s="10"/>
      <c r="J528" s="14" t="str">
        <f>IF(LEN(A528)&gt;0,VLOOKUP((C528&amp;D528),Zonas!A:C,3,0),"")</f>
        <v/>
      </c>
      <c r="K528" s="15" t="str">
        <f t="shared" si="40"/>
        <v/>
      </c>
      <c r="L528" s="15" t="str">
        <f t="shared" si="41"/>
        <v/>
      </c>
      <c r="M528" s="15" t="str">
        <f t="shared" si="42"/>
        <v/>
      </c>
      <c r="N528" s="15" t="str">
        <f>IFERROR(VLOOKUP($D$7,Tabelas!$B$17:$C$18,2,0)*L528,"")</f>
        <v/>
      </c>
      <c r="O528" s="15" t="str">
        <f t="shared" si="43"/>
        <v/>
      </c>
      <c r="P528" s="16" t="str">
        <f t="shared" si="44"/>
        <v/>
      </c>
      <c r="Q528" s="33"/>
      <c r="R528" s="53"/>
      <c r="S528" s="53"/>
    </row>
    <row r="529" spans="1:19" x14ac:dyDescent="0.45">
      <c r="A529" s="1"/>
      <c r="B529" s="2"/>
      <c r="C529" s="2"/>
      <c r="D529" s="2"/>
      <c r="E529" s="36"/>
      <c r="F529" s="3"/>
      <c r="G529" s="2"/>
      <c r="H529" s="4"/>
      <c r="I529" s="10"/>
      <c r="J529" s="14" t="str">
        <f>IF(LEN(A529)&gt;0,VLOOKUP((C529&amp;D529),Zonas!A:C,3,0),"")</f>
        <v/>
      </c>
      <c r="K529" s="15" t="str">
        <f t="shared" si="40"/>
        <v/>
      </c>
      <c r="L529" s="15" t="str">
        <f t="shared" si="41"/>
        <v/>
      </c>
      <c r="M529" s="15" t="str">
        <f t="shared" si="42"/>
        <v/>
      </c>
      <c r="N529" s="15" t="str">
        <f>IFERROR(VLOOKUP($D$7,Tabelas!$B$17:$C$18,2,0)*L529,"")</f>
        <v/>
      </c>
      <c r="O529" s="15" t="str">
        <f t="shared" si="43"/>
        <v/>
      </c>
      <c r="P529" s="16" t="str">
        <f t="shared" si="44"/>
        <v/>
      </c>
      <c r="Q529" s="33"/>
      <c r="R529" s="53"/>
      <c r="S529" s="53"/>
    </row>
    <row r="530" spans="1:19" x14ac:dyDescent="0.45">
      <c r="A530" s="1"/>
      <c r="B530" s="2"/>
      <c r="C530" s="2"/>
      <c r="D530" s="2"/>
      <c r="E530" s="36"/>
      <c r="F530" s="3"/>
      <c r="G530" s="2"/>
      <c r="H530" s="4"/>
      <c r="I530" s="10"/>
      <c r="J530" s="14" t="str">
        <f>IF(LEN(A530)&gt;0,VLOOKUP((C530&amp;D530),Zonas!A:C,3,0),"")</f>
        <v/>
      </c>
      <c r="K530" s="15" t="str">
        <f t="shared" si="40"/>
        <v/>
      </c>
      <c r="L530" s="15" t="str">
        <f t="shared" si="41"/>
        <v/>
      </c>
      <c r="M530" s="15" t="str">
        <f t="shared" si="42"/>
        <v/>
      </c>
      <c r="N530" s="15" t="str">
        <f>IFERROR(VLOOKUP($D$7,Tabelas!$B$17:$C$18,2,0)*L530,"")</f>
        <v/>
      </c>
      <c r="O530" s="15" t="str">
        <f t="shared" si="43"/>
        <v/>
      </c>
      <c r="P530" s="16" t="str">
        <f t="shared" si="44"/>
        <v/>
      </c>
      <c r="Q530" s="33"/>
      <c r="R530" s="53"/>
      <c r="S530" s="53"/>
    </row>
    <row r="531" spans="1:19" x14ac:dyDescent="0.45">
      <c r="A531" s="1"/>
      <c r="B531" s="2"/>
      <c r="C531" s="2"/>
      <c r="D531" s="2"/>
      <c r="E531" s="36"/>
      <c r="F531" s="3"/>
      <c r="G531" s="2"/>
      <c r="H531" s="4"/>
      <c r="I531" s="10"/>
      <c r="J531" s="14" t="str">
        <f>IF(LEN(A531)&gt;0,VLOOKUP((C531&amp;D531),Zonas!A:C,3,0),"")</f>
        <v/>
      </c>
      <c r="K531" s="15" t="str">
        <f t="shared" si="40"/>
        <v/>
      </c>
      <c r="L531" s="15" t="str">
        <f t="shared" si="41"/>
        <v/>
      </c>
      <c r="M531" s="15" t="str">
        <f t="shared" si="42"/>
        <v/>
      </c>
      <c r="N531" s="15" t="str">
        <f>IFERROR(VLOOKUP($D$7,Tabelas!$B$17:$C$18,2,0)*L531,"")</f>
        <v/>
      </c>
      <c r="O531" s="15" t="str">
        <f t="shared" si="43"/>
        <v/>
      </c>
      <c r="P531" s="16" t="str">
        <f t="shared" si="44"/>
        <v/>
      </c>
      <c r="Q531" s="33"/>
      <c r="R531" s="53"/>
      <c r="S531" s="53"/>
    </row>
    <row r="532" spans="1:19" x14ac:dyDescent="0.45">
      <c r="A532" s="1"/>
      <c r="B532" s="2"/>
      <c r="C532" s="2"/>
      <c r="D532" s="2"/>
      <c r="E532" s="36"/>
      <c r="F532" s="3"/>
      <c r="G532" s="2"/>
      <c r="H532" s="4"/>
      <c r="I532" s="10"/>
      <c r="J532" s="14" t="str">
        <f>IF(LEN(A532)&gt;0,VLOOKUP((C532&amp;D532),Zonas!A:C,3,0),"")</f>
        <v/>
      </c>
      <c r="K532" s="15" t="str">
        <f t="shared" si="40"/>
        <v/>
      </c>
      <c r="L532" s="15" t="str">
        <f t="shared" si="41"/>
        <v/>
      </c>
      <c r="M532" s="15" t="str">
        <f t="shared" si="42"/>
        <v/>
      </c>
      <c r="N532" s="15" t="str">
        <f>IFERROR(VLOOKUP($D$7,Tabelas!$B$17:$C$18,2,0)*L532,"")</f>
        <v/>
      </c>
      <c r="O532" s="15" t="str">
        <f t="shared" si="43"/>
        <v/>
      </c>
      <c r="P532" s="16" t="str">
        <f t="shared" si="44"/>
        <v/>
      </c>
      <c r="Q532" s="33"/>
      <c r="R532" s="53"/>
      <c r="S532" s="53"/>
    </row>
    <row r="533" spans="1:19" x14ac:dyDescent="0.45">
      <c r="A533" s="1"/>
      <c r="B533" s="2"/>
      <c r="C533" s="2"/>
      <c r="D533" s="2"/>
      <c r="E533" s="36"/>
      <c r="F533" s="3"/>
      <c r="G533" s="2"/>
      <c r="H533" s="4"/>
      <c r="I533" s="10"/>
      <c r="J533" s="14" t="str">
        <f>IF(LEN(A533)&gt;0,VLOOKUP((C533&amp;D533),Zonas!A:C,3,0),"")</f>
        <v/>
      </c>
      <c r="K533" s="15" t="str">
        <f t="shared" si="40"/>
        <v/>
      </c>
      <c r="L533" s="15" t="str">
        <f t="shared" si="41"/>
        <v/>
      </c>
      <c r="M533" s="15" t="str">
        <f t="shared" si="42"/>
        <v/>
      </c>
      <c r="N533" s="15" t="str">
        <f>IFERROR(VLOOKUP($D$7,Tabelas!$B$17:$C$18,2,0)*L533,"")</f>
        <v/>
      </c>
      <c r="O533" s="15" t="str">
        <f t="shared" si="43"/>
        <v/>
      </c>
      <c r="P533" s="16" t="str">
        <f t="shared" si="44"/>
        <v/>
      </c>
      <c r="Q533" s="33"/>
      <c r="R533" s="53"/>
      <c r="S533" s="53"/>
    </row>
    <row r="534" spans="1:19" x14ac:dyDescent="0.45">
      <c r="A534" s="1"/>
      <c r="B534" s="2"/>
      <c r="C534" s="2"/>
      <c r="D534" s="2"/>
      <c r="E534" s="36"/>
      <c r="F534" s="3"/>
      <c r="G534" s="2"/>
      <c r="H534" s="4"/>
      <c r="I534" s="10"/>
      <c r="J534" s="14" t="str">
        <f>IF(LEN(A534)&gt;0,VLOOKUP((C534&amp;D534),Zonas!A:C,3,0),"")</f>
        <v/>
      </c>
      <c r="K534" s="15" t="str">
        <f t="shared" si="40"/>
        <v/>
      </c>
      <c r="L534" s="15" t="str">
        <f t="shared" si="41"/>
        <v/>
      </c>
      <c r="M534" s="15" t="str">
        <f t="shared" si="42"/>
        <v/>
      </c>
      <c r="N534" s="15" t="str">
        <f>IFERROR(VLOOKUP($D$7,Tabelas!$B$17:$C$18,2,0)*L534,"")</f>
        <v/>
      </c>
      <c r="O534" s="15" t="str">
        <f t="shared" si="43"/>
        <v/>
      </c>
      <c r="P534" s="16" t="str">
        <f t="shared" si="44"/>
        <v/>
      </c>
      <c r="Q534" s="33"/>
      <c r="R534" s="53"/>
      <c r="S534" s="53"/>
    </row>
    <row r="535" spans="1:19" x14ac:dyDescent="0.45">
      <c r="A535" s="1"/>
      <c r="B535" s="2"/>
      <c r="C535" s="2"/>
      <c r="D535" s="2"/>
      <c r="E535" s="36"/>
      <c r="F535" s="3"/>
      <c r="G535" s="2"/>
      <c r="H535" s="4"/>
      <c r="I535" s="10"/>
      <c r="J535" s="14" t="str">
        <f>IF(LEN(A535)&gt;0,VLOOKUP((C535&amp;D535),Zonas!A:C,3,0),"")</f>
        <v/>
      </c>
      <c r="K535" s="15" t="str">
        <f t="shared" si="40"/>
        <v/>
      </c>
      <c r="L535" s="15" t="str">
        <f t="shared" si="41"/>
        <v/>
      </c>
      <c r="M535" s="15" t="str">
        <f t="shared" si="42"/>
        <v/>
      </c>
      <c r="N535" s="15" t="str">
        <f>IFERROR(VLOOKUP($D$7,Tabelas!$B$17:$C$18,2,0)*L535,"")</f>
        <v/>
      </c>
      <c r="O535" s="15" t="str">
        <f t="shared" si="43"/>
        <v/>
      </c>
      <c r="P535" s="16" t="str">
        <f t="shared" si="44"/>
        <v/>
      </c>
      <c r="Q535" s="33"/>
      <c r="R535" s="53"/>
      <c r="S535" s="53"/>
    </row>
    <row r="536" spans="1:19" x14ac:dyDescent="0.45">
      <c r="A536" s="1"/>
      <c r="B536" s="2"/>
      <c r="C536" s="2"/>
      <c r="D536" s="2"/>
      <c r="E536" s="36"/>
      <c r="F536" s="3"/>
      <c r="G536" s="2"/>
      <c r="H536" s="4"/>
      <c r="I536" s="10"/>
      <c r="J536" s="14" t="str">
        <f>IF(LEN(A536)&gt;0,VLOOKUP((C536&amp;D536),Zonas!A:C,3,0),"")</f>
        <v/>
      </c>
      <c r="K536" s="15" t="str">
        <f t="shared" si="40"/>
        <v/>
      </c>
      <c r="L536" s="15" t="str">
        <f t="shared" si="41"/>
        <v/>
      </c>
      <c r="M536" s="15" t="str">
        <f t="shared" si="42"/>
        <v/>
      </c>
      <c r="N536" s="15" t="str">
        <f>IFERROR(VLOOKUP($D$7,Tabelas!$B$17:$C$18,2,0)*L536,"")</f>
        <v/>
      </c>
      <c r="O536" s="15" t="str">
        <f t="shared" si="43"/>
        <v/>
      </c>
      <c r="P536" s="16" t="str">
        <f t="shared" si="44"/>
        <v/>
      </c>
      <c r="Q536" s="33"/>
      <c r="R536" s="53"/>
      <c r="S536" s="53"/>
    </row>
    <row r="537" spans="1:19" x14ac:dyDescent="0.45">
      <c r="A537" s="1"/>
      <c r="B537" s="2"/>
      <c r="C537" s="2"/>
      <c r="D537" s="2"/>
      <c r="E537" s="36"/>
      <c r="F537" s="3"/>
      <c r="G537" s="2"/>
      <c r="H537" s="4"/>
      <c r="I537" s="10"/>
      <c r="J537" s="14" t="str">
        <f>IF(LEN(A537)&gt;0,VLOOKUP((C537&amp;D537),Zonas!A:C,3,0),"")</f>
        <v/>
      </c>
      <c r="K537" s="15" t="str">
        <f t="shared" si="40"/>
        <v/>
      </c>
      <c r="L537" s="15" t="str">
        <f t="shared" si="41"/>
        <v/>
      </c>
      <c r="M537" s="15" t="str">
        <f t="shared" si="42"/>
        <v/>
      </c>
      <c r="N537" s="15" t="str">
        <f>IFERROR(VLOOKUP($D$7,Tabelas!$B$17:$C$18,2,0)*L537,"")</f>
        <v/>
      </c>
      <c r="O537" s="15" t="str">
        <f t="shared" si="43"/>
        <v/>
      </c>
      <c r="P537" s="16" t="str">
        <f t="shared" si="44"/>
        <v/>
      </c>
      <c r="Q537" s="33"/>
      <c r="R537" s="53"/>
      <c r="S537" s="53"/>
    </row>
    <row r="538" spans="1:19" x14ac:dyDescent="0.45">
      <c r="A538" s="1"/>
      <c r="B538" s="2"/>
      <c r="C538" s="2"/>
      <c r="D538" s="2"/>
      <c r="E538" s="36"/>
      <c r="F538" s="3"/>
      <c r="G538" s="2"/>
      <c r="H538" s="4"/>
      <c r="I538" s="10"/>
      <c r="J538" s="14" t="str">
        <f>IF(LEN(A538)&gt;0,VLOOKUP((C538&amp;D538),Zonas!A:C,3,0),"")</f>
        <v/>
      </c>
      <c r="K538" s="15" t="str">
        <f t="shared" si="40"/>
        <v/>
      </c>
      <c r="L538" s="15" t="str">
        <f t="shared" si="41"/>
        <v/>
      </c>
      <c r="M538" s="15" t="str">
        <f t="shared" si="42"/>
        <v/>
      </c>
      <c r="N538" s="15" t="str">
        <f>IFERROR(VLOOKUP($D$7,Tabelas!$B$17:$C$18,2,0)*L538,"")</f>
        <v/>
      </c>
      <c r="O538" s="15" t="str">
        <f t="shared" si="43"/>
        <v/>
      </c>
      <c r="P538" s="16" t="str">
        <f t="shared" si="44"/>
        <v/>
      </c>
      <c r="Q538" s="33"/>
      <c r="R538" s="53"/>
      <c r="S538" s="53"/>
    </row>
    <row r="539" spans="1:19" x14ac:dyDescent="0.45">
      <c r="A539" s="1"/>
      <c r="B539" s="2"/>
      <c r="C539" s="2"/>
      <c r="D539" s="2"/>
      <c r="E539" s="36"/>
      <c r="F539" s="3"/>
      <c r="G539" s="2"/>
      <c r="H539" s="4"/>
      <c r="I539" s="10"/>
      <c r="J539" s="14" t="str">
        <f>IF(LEN(A539)&gt;0,VLOOKUP((C539&amp;D539),Zonas!A:C,3,0),"")</f>
        <v/>
      </c>
      <c r="K539" s="15" t="str">
        <f t="shared" si="40"/>
        <v/>
      </c>
      <c r="L539" s="15" t="str">
        <f t="shared" si="41"/>
        <v/>
      </c>
      <c r="M539" s="15" t="str">
        <f t="shared" si="42"/>
        <v/>
      </c>
      <c r="N539" s="15" t="str">
        <f>IFERROR(VLOOKUP($D$7,Tabelas!$B$17:$C$18,2,0)*L539,"")</f>
        <v/>
      </c>
      <c r="O539" s="15" t="str">
        <f t="shared" si="43"/>
        <v/>
      </c>
      <c r="P539" s="16" t="str">
        <f t="shared" si="44"/>
        <v/>
      </c>
      <c r="Q539" s="33"/>
      <c r="R539" s="53"/>
      <c r="S539" s="53"/>
    </row>
    <row r="540" spans="1:19" x14ac:dyDescent="0.45">
      <c r="A540" s="1"/>
      <c r="B540" s="2"/>
      <c r="C540" s="2"/>
      <c r="D540" s="2"/>
      <c r="E540" s="36"/>
      <c r="F540" s="3"/>
      <c r="G540" s="2"/>
      <c r="H540" s="4"/>
      <c r="I540" s="10"/>
      <c r="J540" s="14" t="str">
        <f>IF(LEN(A540)&gt;0,VLOOKUP((C540&amp;D540),Zonas!A:C,3,0),"")</f>
        <v/>
      </c>
      <c r="K540" s="15" t="str">
        <f t="shared" si="40"/>
        <v/>
      </c>
      <c r="L540" s="15" t="str">
        <f t="shared" si="41"/>
        <v/>
      </c>
      <c r="M540" s="15" t="str">
        <f t="shared" si="42"/>
        <v/>
      </c>
      <c r="N540" s="15" t="str">
        <f>IFERROR(VLOOKUP($D$7,Tabelas!$B$17:$C$18,2,0)*L540,"")</f>
        <v/>
      </c>
      <c r="O540" s="15" t="str">
        <f t="shared" si="43"/>
        <v/>
      </c>
      <c r="P540" s="16" t="str">
        <f t="shared" si="44"/>
        <v/>
      </c>
      <c r="Q540" s="33"/>
      <c r="R540" s="53"/>
      <c r="S540" s="53"/>
    </row>
    <row r="541" spans="1:19" x14ac:dyDescent="0.45">
      <c r="A541" s="1"/>
      <c r="B541" s="2"/>
      <c r="C541" s="2"/>
      <c r="D541" s="2"/>
      <c r="E541" s="36"/>
      <c r="F541" s="3"/>
      <c r="G541" s="2"/>
      <c r="H541" s="4"/>
      <c r="I541" s="10"/>
      <c r="J541" s="14" t="str">
        <f>IF(LEN(A541)&gt;0,VLOOKUP((C541&amp;D541),Zonas!A:C,3,0),"")</f>
        <v/>
      </c>
      <c r="K541" s="15" t="str">
        <f t="shared" si="40"/>
        <v/>
      </c>
      <c r="L541" s="15" t="str">
        <f t="shared" si="41"/>
        <v/>
      </c>
      <c r="M541" s="15" t="str">
        <f t="shared" si="42"/>
        <v/>
      </c>
      <c r="N541" s="15" t="str">
        <f>IFERROR(VLOOKUP($D$7,Tabelas!$B$17:$C$18,2,0)*L541,"")</f>
        <v/>
      </c>
      <c r="O541" s="15" t="str">
        <f t="shared" si="43"/>
        <v/>
      </c>
      <c r="P541" s="16" t="str">
        <f t="shared" si="44"/>
        <v/>
      </c>
      <c r="Q541" s="33"/>
      <c r="R541" s="53"/>
      <c r="S541" s="53"/>
    </row>
    <row r="542" spans="1:19" x14ac:dyDescent="0.45">
      <c r="A542" s="1"/>
      <c r="B542" s="2"/>
      <c r="C542" s="2"/>
      <c r="D542" s="2"/>
      <c r="E542" s="36"/>
      <c r="F542" s="3"/>
      <c r="G542" s="2"/>
      <c r="H542" s="4"/>
      <c r="I542" s="10"/>
      <c r="J542" s="14" t="str">
        <f>IF(LEN(A542)&gt;0,VLOOKUP((C542&amp;D542),Zonas!A:C,3,0),"")</f>
        <v/>
      </c>
      <c r="K542" s="15" t="str">
        <f t="shared" si="40"/>
        <v/>
      </c>
      <c r="L542" s="15" t="str">
        <f t="shared" si="41"/>
        <v/>
      </c>
      <c r="M542" s="15" t="str">
        <f t="shared" si="42"/>
        <v/>
      </c>
      <c r="N542" s="15" t="str">
        <f>IFERROR(VLOOKUP($D$7,Tabelas!$B$17:$C$18,2,0)*L542,"")</f>
        <v/>
      </c>
      <c r="O542" s="15" t="str">
        <f t="shared" si="43"/>
        <v/>
      </c>
      <c r="P542" s="16" t="str">
        <f t="shared" si="44"/>
        <v/>
      </c>
      <c r="Q542" s="33"/>
      <c r="R542" s="53"/>
      <c r="S542" s="53"/>
    </row>
    <row r="543" spans="1:19" x14ac:dyDescent="0.45">
      <c r="A543" s="1"/>
      <c r="B543" s="2"/>
      <c r="C543" s="2"/>
      <c r="D543" s="2"/>
      <c r="E543" s="36"/>
      <c r="F543" s="3"/>
      <c r="G543" s="2"/>
      <c r="H543" s="4"/>
      <c r="I543" s="10"/>
      <c r="J543" s="14" t="str">
        <f>IF(LEN(A543)&gt;0,VLOOKUP((C543&amp;D543),Zonas!A:C,3,0),"")</f>
        <v/>
      </c>
      <c r="K543" s="15" t="str">
        <f t="shared" si="40"/>
        <v/>
      </c>
      <c r="L543" s="15" t="str">
        <f t="shared" si="41"/>
        <v/>
      </c>
      <c r="M543" s="15" t="str">
        <f t="shared" si="42"/>
        <v/>
      </c>
      <c r="N543" s="15" t="str">
        <f>IFERROR(VLOOKUP($D$7,Tabelas!$B$17:$C$18,2,0)*L543,"")</f>
        <v/>
      </c>
      <c r="O543" s="15" t="str">
        <f t="shared" si="43"/>
        <v/>
      </c>
      <c r="P543" s="16" t="str">
        <f t="shared" si="44"/>
        <v/>
      </c>
      <c r="Q543" s="33"/>
      <c r="R543" s="53"/>
      <c r="S543" s="53"/>
    </row>
    <row r="544" spans="1:19" x14ac:dyDescent="0.45">
      <c r="A544" s="1"/>
      <c r="B544" s="2"/>
      <c r="C544" s="2"/>
      <c r="D544" s="2"/>
      <c r="E544" s="36"/>
      <c r="F544" s="3"/>
      <c r="G544" s="2"/>
      <c r="H544" s="4"/>
      <c r="I544" s="10"/>
      <c r="J544" s="14" t="str">
        <f>IF(LEN(A544)&gt;0,VLOOKUP((C544&amp;D544),Zonas!A:C,3,0),"")</f>
        <v/>
      </c>
      <c r="K544" s="15" t="str">
        <f t="shared" si="40"/>
        <v/>
      </c>
      <c r="L544" s="15" t="str">
        <f t="shared" si="41"/>
        <v/>
      </c>
      <c r="M544" s="15" t="str">
        <f t="shared" si="42"/>
        <v/>
      </c>
      <c r="N544" s="15" t="str">
        <f>IFERROR(VLOOKUP($D$7,Tabelas!$B$17:$C$18,2,0)*L544,"")</f>
        <v/>
      </c>
      <c r="O544" s="15" t="str">
        <f t="shared" si="43"/>
        <v/>
      </c>
      <c r="P544" s="16" t="str">
        <f t="shared" si="44"/>
        <v/>
      </c>
      <c r="Q544" s="33"/>
      <c r="R544" s="53"/>
      <c r="S544" s="53"/>
    </row>
    <row r="545" spans="1:19" x14ac:dyDescent="0.45">
      <c r="A545" s="1"/>
      <c r="B545" s="2"/>
      <c r="C545" s="2"/>
      <c r="D545" s="2"/>
      <c r="E545" s="36"/>
      <c r="F545" s="3"/>
      <c r="G545" s="2"/>
      <c r="H545" s="4"/>
      <c r="I545" s="10"/>
      <c r="J545" s="14" t="str">
        <f>IF(LEN(A545)&gt;0,VLOOKUP((C545&amp;D545),Zonas!A:C,3,0),"")</f>
        <v/>
      </c>
      <c r="K545" s="15" t="str">
        <f t="shared" si="40"/>
        <v/>
      </c>
      <c r="L545" s="15" t="str">
        <f t="shared" si="41"/>
        <v/>
      </c>
      <c r="M545" s="15" t="str">
        <f t="shared" si="42"/>
        <v/>
      </c>
      <c r="N545" s="15" t="str">
        <f>IFERROR(VLOOKUP($D$7,Tabelas!$B$17:$C$18,2,0)*L545,"")</f>
        <v/>
      </c>
      <c r="O545" s="15" t="str">
        <f t="shared" si="43"/>
        <v/>
      </c>
      <c r="P545" s="16" t="str">
        <f t="shared" si="44"/>
        <v/>
      </c>
      <c r="Q545" s="33"/>
      <c r="R545" s="53"/>
      <c r="S545" s="53"/>
    </row>
    <row r="546" spans="1:19" x14ac:dyDescent="0.45">
      <c r="A546" s="1"/>
      <c r="B546" s="2"/>
      <c r="C546" s="2"/>
      <c r="D546" s="2"/>
      <c r="E546" s="36"/>
      <c r="F546" s="3"/>
      <c r="G546" s="2"/>
      <c r="H546" s="4"/>
      <c r="I546" s="10"/>
      <c r="J546" s="14" t="str">
        <f>IF(LEN(A546)&gt;0,VLOOKUP((C546&amp;D546),Zonas!A:C,3,0),"")</f>
        <v/>
      </c>
      <c r="K546" s="15" t="str">
        <f t="shared" si="40"/>
        <v/>
      </c>
      <c r="L546" s="15" t="str">
        <f t="shared" si="41"/>
        <v/>
      </c>
      <c r="M546" s="15" t="str">
        <f t="shared" si="42"/>
        <v/>
      </c>
      <c r="N546" s="15" t="str">
        <f>IFERROR(VLOOKUP($D$7,Tabelas!$B$17:$C$18,2,0)*L546,"")</f>
        <v/>
      </c>
      <c r="O546" s="15" t="str">
        <f t="shared" si="43"/>
        <v/>
      </c>
      <c r="P546" s="16" t="str">
        <f t="shared" si="44"/>
        <v/>
      </c>
      <c r="Q546" s="33"/>
      <c r="R546" s="53"/>
      <c r="S546" s="53"/>
    </row>
    <row r="547" spans="1:19" x14ac:dyDescent="0.45">
      <c r="A547" s="1"/>
      <c r="B547" s="2"/>
      <c r="C547" s="2"/>
      <c r="D547" s="2"/>
      <c r="E547" s="36"/>
      <c r="F547" s="3"/>
      <c r="G547" s="2"/>
      <c r="H547" s="4"/>
      <c r="I547" s="10"/>
      <c r="J547" s="14" t="str">
        <f>IF(LEN(A547)&gt;0,VLOOKUP((C547&amp;D547),Zonas!A:C,3,0),"")</f>
        <v/>
      </c>
      <c r="K547" s="15" t="str">
        <f t="shared" si="40"/>
        <v/>
      </c>
      <c r="L547" s="15" t="str">
        <f t="shared" si="41"/>
        <v/>
      </c>
      <c r="M547" s="15" t="str">
        <f t="shared" si="42"/>
        <v/>
      </c>
      <c r="N547" s="15" t="str">
        <f>IFERROR(VLOOKUP($D$7,Tabelas!$B$17:$C$18,2,0)*L547,"")</f>
        <v/>
      </c>
      <c r="O547" s="15" t="str">
        <f t="shared" si="43"/>
        <v/>
      </c>
      <c r="P547" s="16" t="str">
        <f t="shared" si="44"/>
        <v/>
      </c>
      <c r="Q547" s="33"/>
      <c r="R547" s="53"/>
      <c r="S547" s="53"/>
    </row>
    <row r="548" spans="1:19" x14ac:dyDescent="0.45">
      <c r="A548" s="1"/>
      <c r="B548" s="2"/>
      <c r="C548" s="2"/>
      <c r="D548" s="2"/>
      <c r="E548" s="36"/>
      <c r="F548" s="3"/>
      <c r="G548" s="2"/>
      <c r="H548" s="4"/>
      <c r="I548" s="10"/>
      <c r="J548" s="14" t="str">
        <f>IF(LEN(A548)&gt;0,VLOOKUP((C548&amp;D548),Zonas!A:C,3,0),"")</f>
        <v/>
      </c>
      <c r="K548" s="15" t="str">
        <f t="shared" si="40"/>
        <v/>
      </c>
      <c r="L548" s="15" t="str">
        <f t="shared" si="41"/>
        <v/>
      </c>
      <c r="M548" s="15" t="str">
        <f t="shared" si="42"/>
        <v/>
      </c>
      <c r="N548" s="15" t="str">
        <f>IFERROR(VLOOKUP($D$7,Tabelas!$B$17:$C$18,2,0)*L548,"")</f>
        <v/>
      </c>
      <c r="O548" s="15" t="str">
        <f t="shared" si="43"/>
        <v/>
      </c>
      <c r="P548" s="16" t="str">
        <f t="shared" si="44"/>
        <v/>
      </c>
      <c r="Q548" s="33"/>
      <c r="R548" s="53"/>
      <c r="S548" s="53"/>
    </row>
    <row r="549" spans="1:19" x14ac:dyDescent="0.45">
      <c r="A549" s="1"/>
      <c r="B549" s="2"/>
      <c r="C549" s="2"/>
      <c r="D549" s="2"/>
      <c r="E549" s="36"/>
      <c r="F549" s="3"/>
      <c r="G549" s="2"/>
      <c r="H549" s="4"/>
      <c r="I549" s="10"/>
      <c r="J549" s="14" t="str">
        <f>IF(LEN(A549)&gt;0,VLOOKUP((C549&amp;D549),Zonas!A:C,3,0),"")</f>
        <v/>
      </c>
      <c r="K549" s="15" t="str">
        <f t="shared" si="40"/>
        <v/>
      </c>
      <c r="L549" s="15" t="str">
        <f t="shared" si="41"/>
        <v/>
      </c>
      <c r="M549" s="15" t="str">
        <f t="shared" si="42"/>
        <v/>
      </c>
      <c r="N549" s="15" t="str">
        <f>IFERROR(VLOOKUP($D$7,Tabelas!$B$17:$C$18,2,0)*L549,"")</f>
        <v/>
      </c>
      <c r="O549" s="15" t="str">
        <f t="shared" si="43"/>
        <v/>
      </c>
      <c r="P549" s="16" t="str">
        <f t="shared" si="44"/>
        <v/>
      </c>
      <c r="Q549" s="33"/>
      <c r="R549" s="53"/>
      <c r="S549" s="53"/>
    </row>
    <row r="550" spans="1:19" x14ac:dyDescent="0.45">
      <c r="A550" s="1"/>
      <c r="B550" s="2"/>
      <c r="C550" s="2"/>
      <c r="D550" s="2"/>
      <c r="E550" s="36"/>
      <c r="F550" s="3"/>
      <c r="G550" s="2"/>
      <c r="H550" s="4"/>
      <c r="I550" s="10"/>
      <c r="J550" s="14" t="str">
        <f>IF(LEN(A550)&gt;0,VLOOKUP((C550&amp;D550),Zonas!A:C,3,0),"")</f>
        <v/>
      </c>
      <c r="K550" s="15" t="str">
        <f t="shared" si="40"/>
        <v/>
      </c>
      <c r="L550" s="15" t="str">
        <f t="shared" si="41"/>
        <v/>
      </c>
      <c r="M550" s="15" t="str">
        <f t="shared" si="42"/>
        <v/>
      </c>
      <c r="N550" s="15" t="str">
        <f>IFERROR(VLOOKUP($D$7,Tabelas!$B$17:$C$18,2,0)*L550,"")</f>
        <v/>
      </c>
      <c r="O550" s="15" t="str">
        <f t="shared" si="43"/>
        <v/>
      </c>
      <c r="P550" s="16" t="str">
        <f t="shared" si="44"/>
        <v/>
      </c>
      <c r="Q550" s="33"/>
      <c r="R550" s="53"/>
      <c r="S550" s="53"/>
    </row>
    <row r="551" spans="1:19" x14ac:dyDescent="0.45">
      <c r="A551" s="1"/>
      <c r="B551" s="2"/>
      <c r="C551" s="2"/>
      <c r="D551" s="2"/>
      <c r="E551" s="36"/>
      <c r="F551" s="3"/>
      <c r="G551" s="2"/>
      <c r="H551" s="4"/>
      <c r="I551" s="10"/>
      <c r="J551" s="14" t="str">
        <f>IF(LEN(A551)&gt;0,VLOOKUP((C551&amp;D551),Zonas!A:C,3,0),"")</f>
        <v/>
      </c>
      <c r="K551" s="15" t="str">
        <f t="shared" si="40"/>
        <v/>
      </c>
      <c r="L551" s="15" t="str">
        <f t="shared" si="41"/>
        <v/>
      </c>
      <c r="M551" s="15" t="str">
        <f t="shared" si="42"/>
        <v/>
      </c>
      <c r="N551" s="15" t="str">
        <f>IFERROR(VLOOKUP($D$7,Tabelas!$B$17:$C$18,2,0)*L551,"")</f>
        <v/>
      </c>
      <c r="O551" s="15" t="str">
        <f t="shared" si="43"/>
        <v/>
      </c>
      <c r="P551" s="16" t="str">
        <f t="shared" si="44"/>
        <v/>
      </c>
      <c r="Q551" s="33"/>
      <c r="R551" s="53"/>
      <c r="S551" s="53"/>
    </row>
    <row r="552" spans="1:19" x14ac:dyDescent="0.45">
      <c r="A552" s="1"/>
      <c r="B552" s="2"/>
      <c r="C552" s="2"/>
      <c r="D552" s="2"/>
      <c r="E552" s="36"/>
      <c r="F552" s="3"/>
      <c r="G552" s="2"/>
      <c r="H552" s="4"/>
      <c r="I552" s="10"/>
      <c r="J552" s="14" t="str">
        <f>IF(LEN(A552)&gt;0,VLOOKUP((C552&amp;D552),Zonas!A:C,3,0),"")</f>
        <v/>
      </c>
      <c r="K552" s="15" t="str">
        <f t="shared" si="40"/>
        <v/>
      </c>
      <c r="L552" s="15" t="str">
        <f t="shared" si="41"/>
        <v/>
      </c>
      <c r="M552" s="15" t="str">
        <f t="shared" si="42"/>
        <v/>
      </c>
      <c r="N552" s="15" t="str">
        <f>IFERROR(VLOOKUP($D$7,Tabelas!$B$17:$C$18,2,0)*L552,"")</f>
        <v/>
      </c>
      <c r="O552" s="15" t="str">
        <f t="shared" si="43"/>
        <v/>
      </c>
      <c r="P552" s="16" t="str">
        <f t="shared" si="44"/>
        <v/>
      </c>
      <c r="Q552" s="33"/>
      <c r="R552" s="53"/>
      <c r="S552" s="53"/>
    </row>
    <row r="553" spans="1:19" x14ac:dyDescent="0.45">
      <c r="A553" s="1"/>
      <c r="B553" s="2"/>
      <c r="C553" s="2"/>
      <c r="D553" s="2"/>
      <c r="E553" s="36"/>
      <c r="F553" s="3"/>
      <c r="G553" s="2"/>
      <c r="H553" s="4"/>
      <c r="I553" s="10"/>
      <c r="J553" s="14" t="str">
        <f>IF(LEN(A553)&gt;0,VLOOKUP((C553&amp;D553),Zonas!A:C,3,0),"")</f>
        <v/>
      </c>
      <c r="K553" s="15" t="str">
        <f t="shared" si="40"/>
        <v/>
      </c>
      <c r="L553" s="15" t="str">
        <f t="shared" si="41"/>
        <v/>
      </c>
      <c r="M553" s="15" t="str">
        <f t="shared" si="42"/>
        <v/>
      </c>
      <c r="N553" s="15" t="str">
        <f>IFERROR(VLOOKUP($D$7,Tabelas!$B$17:$C$18,2,0)*L553,"")</f>
        <v/>
      </c>
      <c r="O553" s="15" t="str">
        <f t="shared" si="43"/>
        <v/>
      </c>
      <c r="P553" s="16" t="str">
        <f t="shared" si="44"/>
        <v/>
      </c>
      <c r="Q553" s="33"/>
      <c r="R553" s="53"/>
      <c r="S553" s="53"/>
    </row>
    <row r="554" spans="1:19" x14ac:dyDescent="0.45">
      <c r="A554" s="1"/>
      <c r="B554" s="2"/>
      <c r="C554" s="2"/>
      <c r="D554" s="2"/>
      <c r="E554" s="36"/>
      <c r="F554" s="3"/>
      <c r="G554" s="2"/>
      <c r="H554" s="4"/>
      <c r="I554" s="10"/>
      <c r="J554" s="14" t="str">
        <f>IF(LEN(A554)&gt;0,VLOOKUP((C554&amp;D554),Zonas!A:C,3,0),"")</f>
        <v/>
      </c>
      <c r="K554" s="15" t="str">
        <f t="shared" si="40"/>
        <v/>
      </c>
      <c r="L554" s="15" t="str">
        <f t="shared" si="41"/>
        <v/>
      </c>
      <c r="M554" s="15" t="str">
        <f t="shared" si="42"/>
        <v/>
      </c>
      <c r="N554" s="15" t="str">
        <f>IFERROR(VLOOKUP($D$7,Tabelas!$B$17:$C$18,2,0)*L554,"")</f>
        <v/>
      </c>
      <c r="O554" s="15" t="str">
        <f t="shared" si="43"/>
        <v/>
      </c>
      <c r="P554" s="16" t="str">
        <f t="shared" si="44"/>
        <v/>
      </c>
      <c r="Q554" s="33"/>
      <c r="R554" s="53"/>
      <c r="S554" s="53"/>
    </row>
    <row r="555" spans="1:19" x14ac:dyDescent="0.45">
      <c r="A555" s="1"/>
      <c r="B555" s="2"/>
      <c r="C555" s="2"/>
      <c r="D555" s="2"/>
      <c r="E555" s="36"/>
      <c r="F555" s="3"/>
      <c r="G555" s="2"/>
      <c r="H555" s="4"/>
      <c r="I555" s="10"/>
      <c r="J555" s="14" t="str">
        <f>IF(LEN(A555)&gt;0,VLOOKUP((C555&amp;D555),Zonas!A:C,3,0),"")</f>
        <v/>
      </c>
      <c r="K555" s="15" t="str">
        <f t="shared" si="40"/>
        <v/>
      </c>
      <c r="L555" s="15" t="str">
        <f t="shared" si="41"/>
        <v/>
      </c>
      <c r="M555" s="15" t="str">
        <f t="shared" si="42"/>
        <v/>
      </c>
      <c r="N555" s="15" t="str">
        <f>IFERROR(VLOOKUP($D$7,Tabelas!$B$17:$C$18,2,0)*L555,"")</f>
        <v/>
      </c>
      <c r="O555" s="15" t="str">
        <f t="shared" si="43"/>
        <v/>
      </c>
      <c r="P555" s="16" t="str">
        <f t="shared" si="44"/>
        <v/>
      </c>
      <c r="Q555" s="33"/>
      <c r="R555" s="53"/>
      <c r="S555" s="53"/>
    </row>
    <row r="556" spans="1:19" x14ac:dyDescent="0.45">
      <c r="A556" s="1"/>
      <c r="B556" s="2"/>
      <c r="C556" s="2"/>
      <c r="D556" s="2"/>
      <c r="E556" s="36"/>
      <c r="F556" s="3"/>
      <c r="G556" s="2"/>
      <c r="H556" s="4"/>
      <c r="I556" s="10"/>
      <c r="J556" s="14" t="str">
        <f>IF(LEN(A556)&gt;0,VLOOKUP((C556&amp;D556),Zonas!A:C,3,0),"")</f>
        <v/>
      </c>
      <c r="K556" s="15" t="str">
        <f t="shared" si="40"/>
        <v/>
      </c>
      <c r="L556" s="15" t="str">
        <f t="shared" si="41"/>
        <v/>
      </c>
      <c r="M556" s="15" t="str">
        <f t="shared" si="42"/>
        <v/>
      </c>
      <c r="N556" s="15" t="str">
        <f>IFERROR(VLOOKUP($D$7,Tabelas!$B$17:$C$18,2,0)*L556,"")</f>
        <v/>
      </c>
      <c r="O556" s="15" t="str">
        <f t="shared" si="43"/>
        <v/>
      </c>
      <c r="P556" s="16" t="str">
        <f t="shared" si="44"/>
        <v/>
      </c>
      <c r="Q556" s="33"/>
      <c r="R556" s="53"/>
      <c r="S556" s="53"/>
    </row>
    <row r="557" spans="1:19" x14ac:dyDescent="0.45">
      <c r="A557" s="1"/>
      <c r="B557" s="2"/>
      <c r="C557" s="2"/>
      <c r="D557" s="2"/>
      <c r="E557" s="36"/>
      <c r="F557" s="3"/>
      <c r="G557" s="2"/>
      <c r="H557" s="4"/>
      <c r="I557" s="10"/>
      <c r="J557" s="14" t="str">
        <f>IF(LEN(A557)&gt;0,VLOOKUP((C557&amp;D557),Zonas!A:C,3,0),"")</f>
        <v/>
      </c>
      <c r="K557" s="15" t="str">
        <f t="shared" si="40"/>
        <v/>
      </c>
      <c r="L557" s="15" t="str">
        <f t="shared" si="41"/>
        <v/>
      </c>
      <c r="M557" s="15" t="str">
        <f t="shared" si="42"/>
        <v/>
      </c>
      <c r="N557" s="15" t="str">
        <f>IFERROR(VLOOKUP($D$7,Tabelas!$B$17:$C$18,2,0)*L557,"")</f>
        <v/>
      </c>
      <c r="O557" s="15" t="str">
        <f t="shared" si="43"/>
        <v/>
      </c>
      <c r="P557" s="16" t="str">
        <f t="shared" si="44"/>
        <v/>
      </c>
      <c r="Q557" s="33"/>
      <c r="R557" s="53"/>
      <c r="S557" s="53"/>
    </row>
    <row r="558" spans="1:19" x14ac:dyDescent="0.45">
      <c r="A558" s="1"/>
      <c r="B558" s="2"/>
      <c r="C558" s="2"/>
      <c r="D558" s="2"/>
      <c r="E558" s="36"/>
      <c r="F558" s="3"/>
      <c r="G558" s="2"/>
      <c r="H558" s="4"/>
      <c r="I558" s="10"/>
      <c r="J558" s="14" t="str">
        <f>IF(LEN(A558)&gt;0,VLOOKUP((C558&amp;D558),Zonas!A:C,3,0),"")</f>
        <v/>
      </c>
      <c r="K558" s="15" t="str">
        <f t="shared" si="40"/>
        <v/>
      </c>
      <c r="L558" s="15" t="str">
        <f t="shared" si="41"/>
        <v/>
      </c>
      <c r="M558" s="15" t="str">
        <f t="shared" si="42"/>
        <v/>
      </c>
      <c r="N558" s="15" t="str">
        <f>IFERROR(VLOOKUP($D$7,Tabelas!$B$17:$C$18,2,0)*L558,"")</f>
        <v/>
      </c>
      <c r="O558" s="15" t="str">
        <f t="shared" si="43"/>
        <v/>
      </c>
      <c r="P558" s="16" t="str">
        <f t="shared" si="44"/>
        <v/>
      </c>
      <c r="Q558" s="33"/>
      <c r="R558" s="53"/>
      <c r="S558" s="53"/>
    </row>
    <row r="559" spans="1:19" x14ac:dyDescent="0.45">
      <c r="A559" s="1"/>
      <c r="B559" s="2"/>
      <c r="C559" s="2"/>
      <c r="D559" s="2"/>
      <c r="E559" s="36"/>
      <c r="F559" s="3"/>
      <c r="G559" s="2"/>
      <c r="H559" s="4"/>
      <c r="I559" s="10"/>
      <c r="J559" s="14" t="str">
        <f>IF(LEN(A559)&gt;0,VLOOKUP((C559&amp;D559),Zonas!A:C,3,0),"")</f>
        <v/>
      </c>
      <c r="K559" s="15" t="str">
        <f t="shared" si="40"/>
        <v/>
      </c>
      <c r="L559" s="15" t="str">
        <f t="shared" si="41"/>
        <v/>
      </c>
      <c r="M559" s="15" t="str">
        <f t="shared" si="42"/>
        <v/>
      </c>
      <c r="N559" s="15" t="str">
        <f>IFERROR(VLOOKUP($D$7,Tabelas!$B$17:$C$18,2,0)*L559,"")</f>
        <v/>
      </c>
      <c r="O559" s="15" t="str">
        <f t="shared" si="43"/>
        <v/>
      </c>
      <c r="P559" s="16" t="str">
        <f t="shared" si="44"/>
        <v/>
      </c>
      <c r="Q559" s="33"/>
      <c r="R559" s="53"/>
      <c r="S559" s="53"/>
    </row>
    <row r="560" spans="1:19" x14ac:dyDescent="0.45">
      <c r="A560" s="1"/>
      <c r="B560" s="2"/>
      <c r="C560" s="2"/>
      <c r="D560" s="2"/>
      <c r="E560" s="36"/>
      <c r="F560" s="3"/>
      <c r="G560" s="2"/>
      <c r="H560" s="4"/>
      <c r="I560" s="10"/>
      <c r="J560" s="14" t="str">
        <f>IF(LEN(A560)&gt;0,VLOOKUP((C560&amp;D560),Zonas!A:C,3,0),"")</f>
        <v/>
      </c>
      <c r="K560" s="15" t="str">
        <f t="shared" si="40"/>
        <v/>
      </c>
      <c r="L560" s="15" t="str">
        <f t="shared" si="41"/>
        <v/>
      </c>
      <c r="M560" s="15" t="str">
        <f t="shared" si="42"/>
        <v/>
      </c>
      <c r="N560" s="15" t="str">
        <f>IFERROR(VLOOKUP($D$7,Tabelas!$B$17:$C$18,2,0)*L560,"")</f>
        <v/>
      </c>
      <c r="O560" s="15" t="str">
        <f t="shared" si="43"/>
        <v/>
      </c>
      <c r="P560" s="16" t="str">
        <f t="shared" si="44"/>
        <v/>
      </c>
      <c r="Q560" s="33"/>
      <c r="R560" s="53"/>
      <c r="S560" s="53"/>
    </row>
    <row r="561" spans="1:19" x14ac:dyDescent="0.45">
      <c r="A561" s="1"/>
      <c r="B561" s="2"/>
      <c r="C561" s="2"/>
      <c r="D561" s="2"/>
      <c r="E561" s="36"/>
      <c r="F561" s="3"/>
      <c r="G561" s="2"/>
      <c r="H561" s="4"/>
      <c r="I561" s="10"/>
      <c r="J561" s="14" t="str">
        <f>IF(LEN(A561)&gt;0,VLOOKUP((C561&amp;D561),Zonas!A:C,3,0),"")</f>
        <v/>
      </c>
      <c r="K561" s="15" t="str">
        <f t="shared" si="40"/>
        <v/>
      </c>
      <c r="L561" s="15" t="str">
        <f t="shared" si="41"/>
        <v/>
      </c>
      <c r="M561" s="15" t="str">
        <f t="shared" si="42"/>
        <v/>
      </c>
      <c r="N561" s="15" t="str">
        <f>IFERROR(VLOOKUP($D$7,Tabelas!$B$17:$C$18,2,0)*L561,"")</f>
        <v/>
      </c>
      <c r="O561" s="15" t="str">
        <f t="shared" si="43"/>
        <v/>
      </c>
      <c r="P561" s="16" t="str">
        <f t="shared" si="44"/>
        <v/>
      </c>
      <c r="Q561" s="33"/>
      <c r="R561" s="53"/>
      <c r="S561" s="53"/>
    </row>
    <row r="562" spans="1:19" x14ac:dyDescent="0.45">
      <c r="A562" s="1"/>
      <c r="B562" s="2"/>
      <c r="C562" s="2"/>
      <c r="D562" s="2"/>
      <c r="E562" s="36"/>
      <c r="F562" s="3"/>
      <c r="G562" s="2"/>
      <c r="H562" s="4"/>
      <c r="I562" s="10"/>
      <c r="J562" s="14" t="str">
        <f>IF(LEN(A562)&gt;0,VLOOKUP((C562&amp;D562),Zonas!A:C,3,0),"")</f>
        <v/>
      </c>
      <c r="K562" s="15" t="str">
        <f t="shared" si="40"/>
        <v/>
      </c>
      <c r="L562" s="15" t="str">
        <f t="shared" si="41"/>
        <v/>
      </c>
      <c r="M562" s="15" t="str">
        <f t="shared" si="42"/>
        <v/>
      </c>
      <c r="N562" s="15" t="str">
        <f>IFERROR(VLOOKUP($D$7,Tabelas!$B$17:$C$18,2,0)*L562,"")</f>
        <v/>
      </c>
      <c r="O562" s="15" t="str">
        <f t="shared" si="43"/>
        <v/>
      </c>
      <c r="P562" s="16" t="str">
        <f t="shared" si="44"/>
        <v/>
      </c>
      <c r="Q562" s="33"/>
      <c r="R562" s="53"/>
      <c r="S562" s="53"/>
    </row>
    <row r="563" spans="1:19" x14ac:dyDescent="0.45">
      <c r="A563" s="1"/>
      <c r="B563" s="2"/>
      <c r="C563" s="2"/>
      <c r="D563" s="2"/>
      <c r="E563" s="36"/>
      <c r="F563" s="3"/>
      <c r="G563" s="2"/>
      <c r="H563" s="4"/>
      <c r="I563" s="10"/>
      <c r="J563" s="14" t="str">
        <f>IF(LEN(A563)&gt;0,VLOOKUP((C563&amp;D563),Zonas!A:C,3,0),"")</f>
        <v/>
      </c>
      <c r="K563" s="15" t="str">
        <f t="shared" si="40"/>
        <v/>
      </c>
      <c r="L563" s="15" t="str">
        <f t="shared" si="41"/>
        <v/>
      </c>
      <c r="M563" s="15" t="str">
        <f t="shared" si="42"/>
        <v/>
      </c>
      <c r="N563" s="15" t="str">
        <f>IFERROR(VLOOKUP($D$7,Tabelas!$B$17:$C$18,2,0)*L563,"")</f>
        <v/>
      </c>
      <c r="O563" s="15" t="str">
        <f t="shared" si="43"/>
        <v/>
      </c>
      <c r="P563" s="16" t="str">
        <f t="shared" si="44"/>
        <v/>
      </c>
      <c r="Q563" s="33"/>
      <c r="R563" s="53"/>
      <c r="S563" s="53"/>
    </row>
    <row r="564" spans="1:19" x14ac:dyDescent="0.45">
      <c r="A564" s="1"/>
      <c r="B564" s="2"/>
      <c r="C564" s="2"/>
      <c r="D564" s="2"/>
      <c r="E564" s="36"/>
      <c r="F564" s="3"/>
      <c r="G564" s="2"/>
      <c r="H564" s="4"/>
      <c r="I564" s="10"/>
      <c r="J564" s="14" t="str">
        <f>IF(LEN(A564)&gt;0,VLOOKUP((C564&amp;D564),Zonas!A:C,3,0),"")</f>
        <v/>
      </c>
      <c r="K564" s="15" t="str">
        <f t="shared" si="40"/>
        <v/>
      </c>
      <c r="L564" s="15" t="str">
        <f t="shared" si="41"/>
        <v/>
      </c>
      <c r="M564" s="15" t="str">
        <f t="shared" si="42"/>
        <v/>
      </c>
      <c r="N564" s="15" t="str">
        <f>IFERROR(VLOOKUP($D$7,Tabelas!$B$17:$C$18,2,0)*L564,"")</f>
        <v/>
      </c>
      <c r="O564" s="15" t="str">
        <f t="shared" si="43"/>
        <v/>
      </c>
      <c r="P564" s="16" t="str">
        <f t="shared" si="44"/>
        <v/>
      </c>
      <c r="Q564" s="33"/>
      <c r="R564" s="53"/>
      <c r="S564" s="53"/>
    </row>
    <row r="565" spans="1:19" x14ac:dyDescent="0.45">
      <c r="A565" s="1"/>
      <c r="B565" s="2"/>
      <c r="C565" s="2"/>
      <c r="D565" s="2"/>
      <c r="E565" s="36"/>
      <c r="F565" s="3"/>
      <c r="G565" s="2"/>
      <c r="H565" s="4"/>
      <c r="I565" s="10"/>
      <c r="J565" s="14" t="str">
        <f>IF(LEN(A565)&gt;0,VLOOKUP((C565&amp;D565),Zonas!A:C,3,0),"")</f>
        <v/>
      </c>
      <c r="K565" s="15" t="str">
        <f t="shared" si="40"/>
        <v/>
      </c>
      <c r="L565" s="15" t="str">
        <f t="shared" si="41"/>
        <v/>
      </c>
      <c r="M565" s="15" t="str">
        <f t="shared" si="42"/>
        <v/>
      </c>
      <c r="N565" s="15" t="str">
        <f>IFERROR(VLOOKUP($D$7,Tabelas!$B$17:$C$18,2,0)*L565,"")</f>
        <v/>
      </c>
      <c r="O565" s="15" t="str">
        <f t="shared" si="43"/>
        <v/>
      </c>
      <c r="P565" s="16" t="str">
        <f t="shared" si="44"/>
        <v/>
      </c>
      <c r="Q565" s="33"/>
      <c r="R565" s="53"/>
      <c r="S565" s="53"/>
    </row>
    <row r="566" spans="1:19" x14ac:dyDescent="0.45">
      <c r="A566" s="1"/>
      <c r="B566" s="2"/>
      <c r="C566" s="2"/>
      <c r="D566" s="2"/>
      <c r="E566" s="36"/>
      <c r="F566" s="3"/>
      <c r="G566" s="2"/>
      <c r="H566" s="4"/>
      <c r="I566" s="10"/>
      <c r="J566" s="14" t="str">
        <f>IF(LEN(A566)&gt;0,VLOOKUP((C566&amp;D566),Zonas!A:C,3,0),"")</f>
        <v/>
      </c>
      <c r="K566" s="15" t="str">
        <f t="shared" si="40"/>
        <v/>
      </c>
      <c r="L566" s="15" t="str">
        <f t="shared" si="41"/>
        <v/>
      </c>
      <c r="M566" s="15" t="str">
        <f t="shared" si="42"/>
        <v/>
      </c>
      <c r="N566" s="15" t="str">
        <f>IFERROR(VLOOKUP($D$7,Tabelas!$B$17:$C$18,2,0)*L566,"")</f>
        <v/>
      </c>
      <c r="O566" s="15" t="str">
        <f t="shared" si="43"/>
        <v/>
      </c>
      <c r="P566" s="16" t="str">
        <f t="shared" si="44"/>
        <v/>
      </c>
      <c r="Q566" s="33"/>
      <c r="R566" s="53"/>
      <c r="S566" s="53"/>
    </row>
    <row r="567" spans="1:19" x14ac:dyDescent="0.45">
      <c r="A567" s="1"/>
      <c r="B567" s="2"/>
      <c r="C567" s="2"/>
      <c r="D567" s="2"/>
      <c r="E567" s="36"/>
      <c r="F567" s="3"/>
      <c r="G567" s="2"/>
      <c r="H567" s="4"/>
      <c r="I567" s="10"/>
      <c r="J567" s="14" t="str">
        <f>IF(LEN(A567)&gt;0,VLOOKUP((C567&amp;D567),Zonas!A:C,3,0),"")</f>
        <v/>
      </c>
      <c r="K567" s="15" t="str">
        <f t="shared" si="40"/>
        <v/>
      </c>
      <c r="L567" s="15" t="str">
        <f t="shared" si="41"/>
        <v/>
      </c>
      <c r="M567" s="15" t="str">
        <f t="shared" si="42"/>
        <v/>
      </c>
      <c r="N567" s="15" t="str">
        <f>IFERROR(VLOOKUP($D$7,Tabelas!$B$17:$C$18,2,0)*L567,"")</f>
        <v/>
      </c>
      <c r="O567" s="15" t="str">
        <f t="shared" si="43"/>
        <v/>
      </c>
      <c r="P567" s="16" t="str">
        <f t="shared" si="44"/>
        <v/>
      </c>
      <c r="Q567" s="33"/>
      <c r="R567" s="53"/>
      <c r="S567" s="53"/>
    </row>
    <row r="568" spans="1:19" x14ac:dyDescent="0.45">
      <c r="A568" s="1"/>
      <c r="B568" s="2"/>
      <c r="C568" s="2"/>
      <c r="D568" s="2"/>
      <c r="E568" s="36"/>
      <c r="F568" s="3"/>
      <c r="G568" s="2"/>
      <c r="H568" s="4"/>
      <c r="I568" s="10"/>
      <c r="J568" s="14" t="str">
        <f>IF(LEN(A568)&gt;0,VLOOKUP((C568&amp;D568),Zonas!A:C,3,0),"")</f>
        <v/>
      </c>
      <c r="K568" s="15" t="str">
        <f t="shared" si="40"/>
        <v/>
      </c>
      <c r="L568" s="15" t="str">
        <f t="shared" si="41"/>
        <v/>
      </c>
      <c r="M568" s="15" t="str">
        <f t="shared" si="42"/>
        <v/>
      </c>
      <c r="N568" s="15" t="str">
        <f>IFERROR(VLOOKUP($D$7,Tabelas!$B$17:$C$18,2,0)*L568,"")</f>
        <v/>
      </c>
      <c r="O568" s="15" t="str">
        <f t="shared" si="43"/>
        <v/>
      </c>
      <c r="P568" s="16" t="str">
        <f t="shared" si="44"/>
        <v/>
      </c>
      <c r="Q568" s="33"/>
      <c r="R568" s="53"/>
      <c r="S568" s="53"/>
    </row>
    <row r="569" spans="1:19" x14ac:dyDescent="0.45">
      <c r="A569" s="1"/>
      <c r="B569" s="2"/>
      <c r="C569" s="2"/>
      <c r="D569" s="2"/>
      <c r="E569" s="36"/>
      <c r="F569" s="3"/>
      <c r="G569" s="2"/>
      <c r="H569" s="4"/>
      <c r="I569" s="10"/>
      <c r="J569" s="14" t="str">
        <f>IF(LEN(A569)&gt;0,VLOOKUP((C569&amp;D569),Zonas!A:C,3,0),"")</f>
        <v/>
      </c>
      <c r="K569" s="15" t="str">
        <f t="shared" si="40"/>
        <v/>
      </c>
      <c r="L569" s="15" t="str">
        <f t="shared" si="41"/>
        <v/>
      </c>
      <c r="M569" s="15" t="str">
        <f t="shared" si="42"/>
        <v/>
      </c>
      <c r="N569" s="15" t="str">
        <f>IFERROR(VLOOKUP($D$7,Tabelas!$B$17:$C$18,2,0)*L569,"")</f>
        <v/>
      </c>
      <c r="O569" s="15" t="str">
        <f t="shared" si="43"/>
        <v/>
      </c>
      <c r="P569" s="16" t="str">
        <f t="shared" si="44"/>
        <v/>
      </c>
      <c r="Q569" s="33"/>
      <c r="R569" s="53"/>
      <c r="S569" s="53"/>
    </row>
    <row r="570" spans="1:19" x14ac:dyDescent="0.45">
      <c r="A570" s="1"/>
      <c r="B570" s="2"/>
      <c r="C570" s="2"/>
      <c r="D570" s="2"/>
      <c r="E570" s="36"/>
      <c r="F570" s="3"/>
      <c r="G570" s="2"/>
      <c r="H570" s="4"/>
      <c r="I570" s="10"/>
      <c r="J570" s="14" t="str">
        <f>IF(LEN(A570)&gt;0,VLOOKUP((C570&amp;D570),Zonas!A:C,3,0),"")</f>
        <v/>
      </c>
      <c r="K570" s="15" t="str">
        <f t="shared" si="40"/>
        <v/>
      </c>
      <c r="L570" s="15" t="str">
        <f t="shared" si="41"/>
        <v/>
      </c>
      <c r="M570" s="15" t="str">
        <f t="shared" si="42"/>
        <v/>
      </c>
      <c r="N570" s="15" t="str">
        <f>IFERROR(VLOOKUP($D$7,Tabelas!$B$17:$C$18,2,0)*L570,"")</f>
        <v/>
      </c>
      <c r="O570" s="15" t="str">
        <f t="shared" si="43"/>
        <v/>
      </c>
      <c r="P570" s="16" t="str">
        <f t="shared" si="44"/>
        <v/>
      </c>
      <c r="Q570" s="33"/>
      <c r="R570" s="53"/>
      <c r="S570" s="53"/>
    </row>
    <row r="571" spans="1:19" x14ac:dyDescent="0.45">
      <c r="A571" s="1"/>
      <c r="B571" s="2"/>
      <c r="C571" s="2"/>
      <c r="D571" s="2"/>
      <c r="E571" s="36"/>
      <c r="F571" s="3"/>
      <c r="G571" s="2"/>
      <c r="H571" s="4"/>
      <c r="I571" s="10"/>
      <c r="J571" s="14" t="str">
        <f>IF(LEN(A571)&gt;0,VLOOKUP((C571&amp;D571),Zonas!A:C,3,0),"")</f>
        <v/>
      </c>
      <c r="K571" s="15" t="str">
        <f t="shared" si="40"/>
        <v/>
      </c>
      <c r="L571" s="15" t="str">
        <f t="shared" si="41"/>
        <v/>
      </c>
      <c r="M571" s="15" t="str">
        <f t="shared" si="42"/>
        <v/>
      </c>
      <c r="N571" s="15" t="str">
        <f>IFERROR(VLOOKUP($D$7,Tabelas!$B$17:$C$18,2,0)*L571,"")</f>
        <v/>
      </c>
      <c r="O571" s="15" t="str">
        <f t="shared" si="43"/>
        <v/>
      </c>
      <c r="P571" s="16" t="str">
        <f t="shared" si="44"/>
        <v/>
      </c>
      <c r="Q571" s="33"/>
      <c r="R571" s="53"/>
      <c r="S571" s="53"/>
    </row>
    <row r="572" spans="1:19" x14ac:dyDescent="0.45">
      <c r="A572" s="1"/>
      <c r="B572" s="2"/>
      <c r="C572" s="2"/>
      <c r="D572" s="2"/>
      <c r="E572" s="36"/>
      <c r="F572" s="3"/>
      <c r="G572" s="2"/>
      <c r="H572" s="4"/>
      <c r="I572" s="10"/>
      <c r="J572" s="14" t="str">
        <f>IF(LEN(A572)&gt;0,VLOOKUP((C572&amp;D572),Zonas!A:C,3,0),"")</f>
        <v/>
      </c>
      <c r="K572" s="15" t="str">
        <f t="shared" si="40"/>
        <v/>
      </c>
      <c r="L572" s="15" t="str">
        <f t="shared" si="41"/>
        <v/>
      </c>
      <c r="M572" s="15" t="str">
        <f t="shared" si="42"/>
        <v/>
      </c>
      <c r="N572" s="15" t="str">
        <f>IFERROR(VLOOKUP($D$7,Tabelas!$B$17:$C$18,2,0)*L572,"")</f>
        <v/>
      </c>
      <c r="O572" s="15" t="str">
        <f t="shared" si="43"/>
        <v/>
      </c>
      <c r="P572" s="16" t="str">
        <f t="shared" si="44"/>
        <v/>
      </c>
      <c r="Q572" s="33"/>
      <c r="R572" s="53"/>
      <c r="S572" s="53"/>
    </row>
    <row r="573" spans="1:19" x14ac:dyDescent="0.45">
      <c r="A573" s="1"/>
      <c r="B573" s="2"/>
      <c r="C573" s="2"/>
      <c r="D573" s="2"/>
      <c r="E573" s="36"/>
      <c r="F573" s="3"/>
      <c r="G573" s="2"/>
      <c r="H573" s="4"/>
      <c r="I573" s="10"/>
      <c r="J573" s="14" t="str">
        <f>IF(LEN(A573)&gt;0,VLOOKUP((C573&amp;D573),Zonas!A:C,3,0),"")</f>
        <v/>
      </c>
      <c r="K573" s="15" t="str">
        <f t="shared" si="40"/>
        <v/>
      </c>
      <c r="L573" s="15" t="str">
        <f t="shared" si="41"/>
        <v/>
      </c>
      <c r="M573" s="15" t="str">
        <f t="shared" si="42"/>
        <v/>
      </c>
      <c r="N573" s="15" t="str">
        <f>IFERROR(VLOOKUP($D$7,Tabelas!$B$17:$C$18,2,0)*L573,"")</f>
        <v/>
      </c>
      <c r="O573" s="15" t="str">
        <f t="shared" si="43"/>
        <v/>
      </c>
      <c r="P573" s="16" t="str">
        <f t="shared" si="44"/>
        <v/>
      </c>
      <c r="Q573" s="33"/>
      <c r="R573" s="53"/>
      <c r="S573" s="53"/>
    </row>
    <row r="574" spans="1:19" x14ac:dyDescent="0.45">
      <c r="A574" s="1"/>
      <c r="B574" s="2"/>
      <c r="C574" s="2"/>
      <c r="D574" s="2"/>
      <c r="E574" s="36"/>
      <c r="F574" s="3"/>
      <c r="G574" s="2"/>
      <c r="H574" s="4"/>
      <c r="I574" s="10"/>
      <c r="J574" s="14" t="str">
        <f>IF(LEN(A574)&gt;0,VLOOKUP((C574&amp;D574),Zonas!A:C,3,0),"")</f>
        <v/>
      </c>
      <c r="K574" s="15" t="str">
        <f t="shared" si="40"/>
        <v/>
      </c>
      <c r="L574" s="15" t="str">
        <f t="shared" si="41"/>
        <v/>
      </c>
      <c r="M574" s="15" t="str">
        <f t="shared" si="42"/>
        <v/>
      </c>
      <c r="N574" s="15" t="str">
        <f>IFERROR(VLOOKUP($D$7,Tabelas!$B$17:$C$18,2,0)*L574,"")</f>
        <v/>
      </c>
      <c r="O574" s="15" t="str">
        <f t="shared" si="43"/>
        <v/>
      </c>
      <c r="P574" s="16" t="str">
        <f t="shared" si="44"/>
        <v/>
      </c>
      <c r="Q574" s="33"/>
      <c r="R574" s="53"/>
      <c r="S574" s="53"/>
    </row>
    <row r="575" spans="1:19" x14ac:dyDescent="0.45">
      <c r="A575" s="1"/>
      <c r="B575" s="2"/>
      <c r="C575" s="2"/>
      <c r="D575" s="2"/>
      <c r="E575" s="36"/>
      <c r="F575" s="3"/>
      <c r="G575" s="2"/>
      <c r="H575" s="4"/>
      <c r="I575" s="10"/>
      <c r="J575" s="14" t="str">
        <f>IF(LEN(A575)&gt;0,VLOOKUP((C575&amp;D575),Zonas!A:C,3,0),"")</f>
        <v/>
      </c>
      <c r="K575" s="15" t="str">
        <f t="shared" si="40"/>
        <v/>
      </c>
      <c r="L575" s="15" t="str">
        <f t="shared" si="41"/>
        <v/>
      </c>
      <c r="M575" s="15" t="str">
        <f t="shared" si="42"/>
        <v/>
      </c>
      <c r="N575" s="15" t="str">
        <f>IFERROR(VLOOKUP($D$7,Tabelas!$B$17:$C$18,2,0)*L575,"")</f>
        <v/>
      </c>
      <c r="O575" s="15" t="str">
        <f t="shared" si="43"/>
        <v/>
      </c>
      <c r="P575" s="16" t="str">
        <f t="shared" si="44"/>
        <v/>
      </c>
      <c r="Q575" s="33"/>
      <c r="R575" s="53"/>
      <c r="S575" s="53"/>
    </row>
    <row r="576" spans="1:19" x14ac:dyDescent="0.45">
      <c r="A576" s="1"/>
      <c r="B576" s="2"/>
      <c r="C576" s="2"/>
      <c r="D576" s="2"/>
      <c r="E576" s="36"/>
      <c r="F576" s="3"/>
      <c r="G576" s="2"/>
      <c r="H576" s="4"/>
      <c r="I576" s="10"/>
      <c r="J576" s="14" t="str">
        <f>IF(LEN(A576)&gt;0,VLOOKUP((C576&amp;D576),Zonas!A:C,3,0),"")</f>
        <v/>
      </c>
      <c r="K576" s="15" t="str">
        <f t="shared" si="40"/>
        <v/>
      </c>
      <c r="L576" s="15" t="str">
        <f t="shared" si="41"/>
        <v/>
      </c>
      <c r="M576" s="15" t="str">
        <f t="shared" si="42"/>
        <v/>
      </c>
      <c r="N576" s="15" t="str">
        <f>IFERROR(VLOOKUP($D$7,Tabelas!$B$17:$C$18,2,0)*L576,"")</f>
        <v/>
      </c>
      <c r="O576" s="15" t="str">
        <f t="shared" si="43"/>
        <v/>
      </c>
      <c r="P576" s="16" t="str">
        <f t="shared" si="44"/>
        <v/>
      </c>
      <c r="Q576" s="33"/>
      <c r="R576" s="53"/>
      <c r="S576" s="53"/>
    </row>
    <row r="577" spans="1:19" x14ac:dyDescent="0.45">
      <c r="A577" s="1"/>
      <c r="B577" s="2"/>
      <c r="C577" s="2"/>
      <c r="D577" s="2"/>
      <c r="E577" s="36"/>
      <c r="F577" s="3"/>
      <c r="G577" s="2"/>
      <c r="H577" s="4"/>
      <c r="I577" s="10"/>
      <c r="J577" s="14" t="str">
        <f>IF(LEN(A577)&gt;0,VLOOKUP((C577&amp;D577),Zonas!A:C,3,0),"")</f>
        <v/>
      </c>
      <c r="K577" s="15" t="str">
        <f t="shared" si="40"/>
        <v/>
      </c>
      <c r="L577" s="15" t="str">
        <f t="shared" si="41"/>
        <v/>
      </c>
      <c r="M577" s="15" t="str">
        <f t="shared" si="42"/>
        <v/>
      </c>
      <c r="N577" s="15" t="str">
        <f>IFERROR(VLOOKUP($D$7,Tabelas!$B$17:$C$18,2,0)*L577,"")</f>
        <v/>
      </c>
      <c r="O577" s="15" t="str">
        <f t="shared" si="43"/>
        <v/>
      </c>
      <c r="P577" s="16" t="str">
        <f t="shared" si="44"/>
        <v/>
      </c>
      <c r="Q577" s="33"/>
      <c r="R577" s="53"/>
      <c r="S577" s="53"/>
    </row>
    <row r="578" spans="1:19" x14ac:dyDescent="0.45">
      <c r="A578" s="1"/>
      <c r="B578" s="2"/>
      <c r="C578" s="2"/>
      <c r="D578" s="2"/>
      <c r="E578" s="36"/>
      <c r="F578" s="3"/>
      <c r="G578" s="2"/>
      <c r="H578" s="4"/>
      <c r="I578" s="10"/>
      <c r="J578" s="14" t="str">
        <f>IF(LEN(A578)&gt;0,VLOOKUP((C578&amp;D578),Zonas!A:C,3,0),"")</f>
        <v/>
      </c>
      <c r="K578" s="15" t="str">
        <f t="shared" si="40"/>
        <v/>
      </c>
      <c r="L578" s="15" t="str">
        <f t="shared" si="41"/>
        <v/>
      </c>
      <c r="M578" s="15" t="str">
        <f t="shared" si="42"/>
        <v/>
      </c>
      <c r="N578" s="15" t="str">
        <f>IFERROR(VLOOKUP($D$7,Tabelas!$B$17:$C$18,2,0)*L578,"")</f>
        <v/>
      </c>
      <c r="O578" s="15" t="str">
        <f t="shared" si="43"/>
        <v/>
      </c>
      <c r="P578" s="16" t="str">
        <f t="shared" si="44"/>
        <v/>
      </c>
      <c r="Q578" s="33"/>
      <c r="R578" s="53"/>
      <c r="S578" s="53"/>
    </row>
    <row r="579" spans="1:19" x14ac:dyDescent="0.45">
      <c r="A579" s="1"/>
      <c r="B579" s="2"/>
      <c r="C579" s="2"/>
      <c r="D579" s="2"/>
      <c r="E579" s="36"/>
      <c r="F579" s="3"/>
      <c r="G579" s="2"/>
      <c r="H579" s="4"/>
      <c r="I579" s="10"/>
      <c r="J579" s="14" t="str">
        <f>IF(LEN(A579)&gt;0,VLOOKUP((C579&amp;D579),Zonas!A:C,3,0),"")</f>
        <v/>
      </c>
      <c r="K579" s="15" t="str">
        <f t="shared" si="40"/>
        <v/>
      </c>
      <c r="L579" s="15" t="str">
        <f t="shared" si="41"/>
        <v/>
      </c>
      <c r="M579" s="15" t="str">
        <f t="shared" si="42"/>
        <v/>
      </c>
      <c r="N579" s="15" t="str">
        <f>IFERROR(VLOOKUP($D$7,Tabelas!$B$17:$C$18,2,0)*L579,"")</f>
        <v/>
      </c>
      <c r="O579" s="15" t="str">
        <f t="shared" si="43"/>
        <v/>
      </c>
      <c r="P579" s="16" t="str">
        <f t="shared" si="44"/>
        <v/>
      </c>
      <c r="Q579" s="33"/>
      <c r="R579" s="53"/>
      <c r="S579" s="53"/>
    </row>
    <row r="580" spans="1:19" x14ac:dyDescent="0.45">
      <c r="A580" s="1"/>
      <c r="B580" s="2"/>
      <c r="C580" s="2"/>
      <c r="D580" s="2"/>
      <c r="E580" s="36"/>
      <c r="F580" s="3"/>
      <c r="G580" s="2"/>
      <c r="H580" s="4"/>
      <c r="I580" s="10"/>
      <c r="J580" s="14" t="str">
        <f>IF(LEN(A580)&gt;0,VLOOKUP((C580&amp;D580),Zonas!A:C,3,0),"")</f>
        <v/>
      </c>
      <c r="K580" s="15" t="str">
        <f t="shared" si="40"/>
        <v/>
      </c>
      <c r="L580" s="15" t="str">
        <f t="shared" si="41"/>
        <v/>
      </c>
      <c r="M580" s="15" t="str">
        <f t="shared" si="42"/>
        <v/>
      </c>
      <c r="N580" s="15" t="str">
        <f>IFERROR(VLOOKUP($D$7,Tabelas!$B$17:$C$18,2,0)*L580,"")</f>
        <v/>
      </c>
      <c r="O580" s="15" t="str">
        <f t="shared" si="43"/>
        <v/>
      </c>
      <c r="P580" s="16" t="str">
        <f t="shared" si="44"/>
        <v/>
      </c>
      <c r="Q580" s="33"/>
      <c r="R580" s="53"/>
      <c r="S580" s="53"/>
    </row>
    <row r="581" spans="1:19" x14ac:dyDescent="0.45">
      <c r="A581" s="1"/>
      <c r="B581" s="2"/>
      <c r="C581" s="2"/>
      <c r="D581" s="2"/>
      <c r="E581" s="36"/>
      <c r="F581" s="3"/>
      <c r="G581" s="2"/>
      <c r="H581" s="4"/>
      <c r="I581" s="10"/>
      <c r="J581" s="14" t="str">
        <f>IF(LEN(A581)&gt;0,VLOOKUP((C581&amp;D581),Zonas!A:C,3,0),"")</f>
        <v/>
      </c>
      <c r="K581" s="15" t="str">
        <f t="shared" si="40"/>
        <v/>
      </c>
      <c r="L581" s="15" t="str">
        <f t="shared" si="41"/>
        <v/>
      </c>
      <c r="M581" s="15" t="str">
        <f t="shared" si="42"/>
        <v/>
      </c>
      <c r="N581" s="15" t="str">
        <f>IFERROR(VLOOKUP($D$7,Tabelas!$B$17:$C$18,2,0)*L581,"")</f>
        <v/>
      </c>
      <c r="O581" s="15" t="str">
        <f t="shared" si="43"/>
        <v/>
      </c>
      <c r="P581" s="16" t="str">
        <f t="shared" si="44"/>
        <v/>
      </c>
      <c r="Q581" s="33"/>
      <c r="R581" s="53"/>
      <c r="S581" s="53"/>
    </row>
    <row r="582" spans="1:19" x14ac:dyDescent="0.45">
      <c r="A582" s="1"/>
      <c r="B582" s="2"/>
      <c r="C582" s="2"/>
      <c r="D582" s="2"/>
      <c r="E582" s="36"/>
      <c r="F582" s="3"/>
      <c r="G582" s="2"/>
      <c r="H582" s="4"/>
      <c r="I582" s="10"/>
      <c r="J582" s="14" t="str">
        <f>IF(LEN(A582)&gt;0,VLOOKUP((C582&amp;D582),Zonas!A:C,3,0),"")</f>
        <v/>
      </c>
      <c r="K582" s="15" t="str">
        <f t="shared" si="40"/>
        <v/>
      </c>
      <c r="L582" s="15" t="str">
        <f t="shared" si="41"/>
        <v/>
      </c>
      <c r="M582" s="15" t="str">
        <f t="shared" si="42"/>
        <v/>
      </c>
      <c r="N582" s="15" t="str">
        <f>IFERROR(VLOOKUP($D$7,Tabelas!$B$17:$C$18,2,0)*L582,"")</f>
        <v/>
      </c>
      <c r="O582" s="15" t="str">
        <f t="shared" si="43"/>
        <v/>
      </c>
      <c r="P582" s="16" t="str">
        <f t="shared" si="44"/>
        <v/>
      </c>
      <c r="Q582" s="33"/>
      <c r="R582" s="53"/>
      <c r="S582" s="53"/>
    </row>
    <row r="583" spans="1:19" x14ac:dyDescent="0.45">
      <c r="A583" s="1"/>
      <c r="B583" s="2"/>
      <c r="C583" s="2"/>
      <c r="D583" s="2"/>
      <c r="E583" s="36"/>
      <c r="F583" s="3"/>
      <c r="G583" s="2"/>
      <c r="H583" s="4"/>
      <c r="I583" s="10"/>
      <c r="J583" s="14" t="str">
        <f>IF(LEN(A583)&gt;0,VLOOKUP((C583&amp;D583),Zonas!A:C,3,0),"")</f>
        <v/>
      </c>
      <c r="K583" s="15" t="str">
        <f t="shared" si="40"/>
        <v/>
      </c>
      <c r="L583" s="15" t="str">
        <f t="shared" si="41"/>
        <v/>
      </c>
      <c r="M583" s="15" t="str">
        <f t="shared" si="42"/>
        <v/>
      </c>
      <c r="N583" s="15" t="str">
        <f>IFERROR(VLOOKUP($D$7,Tabelas!$B$17:$C$18,2,0)*L583,"")</f>
        <v/>
      </c>
      <c r="O583" s="15" t="str">
        <f t="shared" si="43"/>
        <v/>
      </c>
      <c r="P583" s="16" t="str">
        <f t="shared" si="44"/>
        <v/>
      </c>
      <c r="Q583" s="33"/>
      <c r="R583" s="53"/>
      <c r="S583" s="53"/>
    </row>
    <row r="584" spans="1:19" x14ac:dyDescent="0.45">
      <c r="A584" s="1"/>
      <c r="B584" s="2"/>
      <c r="C584" s="2"/>
      <c r="D584" s="2"/>
      <c r="E584" s="36"/>
      <c r="F584" s="3"/>
      <c r="G584" s="2"/>
      <c r="H584" s="4"/>
      <c r="I584" s="10"/>
      <c r="J584" s="14" t="str">
        <f>IF(LEN(A584)&gt;0,VLOOKUP((C584&amp;D584),Zonas!A:C,3,0),"")</f>
        <v/>
      </c>
      <c r="K584" s="15" t="str">
        <f t="shared" si="40"/>
        <v/>
      </c>
      <c r="L584" s="15" t="str">
        <f t="shared" si="41"/>
        <v/>
      </c>
      <c r="M584" s="15" t="str">
        <f t="shared" si="42"/>
        <v/>
      </c>
      <c r="N584" s="15" t="str">
        <f>IFERROR(VLOOKUP($D$7,Tabelas!$B$17:$C$18,2,0)*L584,"")</f>
        <v/>
      </c>
      <c r="O584" s="15" t="str">
        <f t="shared" si="43"/>
        <v/>
      </c>
      <c r="P584" s="16" t="str">
        <f t="shared" si="44"/>
        <v/>
      </c>
      <c r="Q584" s="33"/>
      <c r="R584" s="53"/>
      <c r="S584" s="53"/>
    </row>
    <row r="585" spans="1:19" x14ac:dyDescent="0.45">
      <c r="A585" s="1"/>
      <c r="B585" s="2"/>
      <c r="C585" s="2"/>
      <c r="D585" s="2"/>
      <c r="E585" s="36"/>
      <c r="F585" s="3"/>
      <c r="G585" s="2"/>
      <c r="H585" s="4"/>
      <c r="I585" s="10"/>
      <c r="J585" s="14" t="str">
        <f>IF(LEN(A585)&gt;0,VLOOKUP((C585&amp;D585),Zonas!A:C,3,0),"")</f>
        <v/>
      </c>
      <c r="K585" s="15" t="str">
        <f t="shared" si="40"/>
        <v/>
      </c>
      <c r="L585" s="15" t="str">
        <f t="shared" si="41"/>
        <v/>
      </c>
      <c r="M585" s="15" t="str">
        <f t="shared" si="42"/>
        <v/>
      </c>
      <c r="N585" s="15" t="str">
        <f>IFERROR(VLOOKUP($D$7,Tabelas!$B$17:$C$18,2,0)*L585,"")</f>
        <v/>
      </c>
      <c r="O585" s="15" t="str">
        <f t="shared" si="43"/>
        <v/>
      </c>
      <c r="P585" s="16" t="str">
        <f t="shared" si="44"/>
        <v/>
      </c>
      <c r="Q585" s="33"/>
      <c r="R585" s="53"/>
      <c r="S585" s="53"/>
    </row>
    <row r="586" spans="1:19" x14ac:dyDescent="0.45">
      <c r="A586" s="1"/>
      <c r="B586" s="2"/>
      <c r="C586" s="2"/>
      <c r="D586" s="2"/>
      <c r="E586" s="36"/>
      <c r="F586" s="3"/>
      <c r="G586" s="2"/>
      <c r="H586" s="4"/>
      <c r="I586" s="10"/>
      <c r="J586" s="14" t="str">
        <f>IF(LEN(A586)&gt;0,VLOOKUP((C586&amp;D586),Zonas!A:C,3,0),"")</f>
        <v/>
      </c>
      <c r="K586" s="15" t="str">
        <f t="shared" si="40"/>
        <v/>
      </c>
      <c r="L586" s="15" t="str">
        <f t="shared" si="41"/>
        <v/>
      </c>
      <c r="M586" s="15" t="str">
        <f t="shared" si="42"/>
        <v/>
      </c>
      <c r="N586" s="15" t="str">
        <f>IFERROR(VLOOKUP($D$7,Tabelas!$B$17:$C$18,2,0)*L586,"")</f>
        <v/>
      </c>
      <c r="O586" s="15" t="str">
        <f t="shared" si="43"/>
        <v/>
      </c>
      <c r="P586" s="16" t="str">
        <f t="shared" si="44"/>
        <v/>
      </c>
      <c r="Q586" s="33"/>
      <c r="R586" s="53"/>
      <c r="S586" s="53"/>
    </row>
    <row r="587" spans="1:19" x14ac:dyDescent="0.45">
      <c r="A587" s="1"/>
      <c r="B587" s="2"/>
      <c r="C587" s="2"/>
      <c r="D587" s="2"/>
      <c r="E587" s="36"/>
      <c r="F587" s="3"/>
      <c r="G587" s="2"/>
      <c r="H587" s="4"/>
      <c r="I587" s="10"/>
      <c r="J587" s="14" t="str">
        <f>IF(LEN(A587)&gt;0,VLOOKUP((C587&amp;D587),Zonas!A:C,3,0),"")</f>
        <v/>
      </c>
      <c r="K587" s="15" t="str">
        <f t="shared" si="40"/>
        <v/>
      </c>
      <c r="L587" s="15" t="str">
        <f t="shared" si="41"/>
        <v/>
      </c>
      <c r="M587" s="15" t="str">
        <f t="shared" si="42"/>
        <v/>
      </c>
      <c r="N587" s="15" t="str">
        <f>IFERROR(VLOOKUP($D$7,Tabelas!$B$17:$C$18,2,0)*L587,"")</f>
        <v/>
      </c>
      <c r="O587" s="15" t="str">
        <f t="shared" si="43"/>
        <v/>
      </c>
      <c r="P587" s="16" t="str">
        <f t="shared" si="44"/>
        <v/>
      </c>
      <c r="Q587" s="33"/>
      <c r="R587" s="53"/>
      <c r="S587" s="53"/>
    </row>
    <row r="588" spans="1:19" x14ac:dyDescent="0.45">
      <c r="A588" s="1"/>
      <c r="B588" s="2"/>
      <c r="C588" s="2"/>
      <c r="D588" s="2"/>
      <c r="E588" s="36"/>
      <c r="F588" s="3"/>
      <c r="G588" s="2"/>
      <c r="H588" s="4"/>
      <c r="I588" s="10"/>
      <c r="J588" s="14" t="str">
        <f>IF(LEN(A588)&gt;0,VLOOKUP((C588&amp;D588),Zonas!A:C,3,0),"")</f>
        <v/>
      </c>
      <c r="K588" s="15" t="str">
        <f t="shared" ref="K588:K651" si="45">IF(LEN(A588)&gt;0,G588*I588*H588,"")</f>
        <v/>
      </c>
      <c r="L588" s="15" t="str">
        <f t="shared" si="41"/>
        <v/>
      </c>
      <c r="M588" s="15" t="str">
        <f t="shared" si="42"/>
        <v/>
      </c>
      <c r="N588" s="15" t="str">
        <f>IFERROR(VLOOKUP($D$7,Tabelas!$B$17:$C$18,2,0)*L588,"")</f>
        <v/>
      </c>
      <c r="O588" s="15" t="str">
        <f t="shared" si="43"/>
        <v/>
      </c>
      <c r="P588" s="16" t="str">
        <f t="shared" si="44"/>
        <v/>
      </c>
      <c r="Q588" s="33"/>
      <c r="R588" s="53"/>
      <c r="S588" s="53"/>
    </row>
    <row r="589" spans="1:19" x14ac:dyDescent="0.45">
      <c r="A589" s="1"/>
      <c r="B589" s="2"/>
      <c r="C589" s="2"/>
      <c r="D589" s="2"/>
      <c r="E589" s="36"/>
      <c r="F589" s="3"/>
      <c r="G589" s="2"/>
      <c r="H589" s="4"/>
      <c r="I589" s="10"/>
      <c r="J589" s="14" t="str">
        <f>IF(LEN(A589)&gt;0,VLOOKUP((C589&amp;D589),Zonas!A:C,3,0),"")</f>
        <v/>
      </c>
      <c r="K589" s="15" t="str">
        <f t="shared" si="45"/>
        <v/>
      </c>
      <c r="L589" s="15" t="str">
        <f t="shared" ref="L589:L652" si="46">IFERROR(IF(J589="A",$H$5,IF(J589="B",$I$5,IF(J589="C",$J$5,IF(J589="D",$K$5,IF(J589="E",$L$5,"")))))*K589,"")</f>
        <v/>
      </c>
      <c r="M589" s="15" t="str">
        <f t="shared" ref="M589:M652" si="47">IFERROR(IF($D$6=0.05,0.5,IF($B$3="Individual",0.75,0.8))*L589,"")</f>
        <v/>
      </c>
      <c r="N589" s="15" t="str">
        <f>IFERROR(VLOOKUP($D$7,Tabelas!$B$17:$C$18,2,0)*L589,"")</f>
        <v/>
      </c>
      <c r="O589" s="15" t="str">
        <f t="shared" ref="O589:O652" si="48">IFERROR(L589+N589,"")</f>
        <v/>
      </c>
      <c r="P589" s="16" t="str">
        <f t="shared" ref="P589:P652" si="49">IFERROR(L589-M589+N589,"")</f>
        <v/>
      </c>
      <c r="Q589" s="33"/>
      <c r="R589" s="53"/>
      <c r="S589" s="53"/>
    </row>
    <row r="590" spans="1:19" x14ac:dyDescent="0.45">
      <c r="A590" s="1"/>
      <c r="B590" s="2"/>
      <c r="C590" s="2"/>
      <c r="D590" s="2"/>
      <c r="E590" s="36"/>
      <c r="F590" s="3"/>
      <c r="G590" s="2"/>
      <c r="H590" s="4"/>
      <c r="I590" s="10"/>
      <c r="J590" s="14" t="str">
        <f>IF(LEN(A590)&gt;0,VLOOKUP((C590&amp;D590),Zonas!A:C,3,0),"")</f>
        <v/>
      </c>
      <c r="K590" s="15" t="str">
        <f t="shared" si="45"/>
        <v/>
      </c>
      <c r="L590" s="15" t="str">
        <f t="shared" si="46"/>
        <v/>
      </c>
      <c r="M590" s="15" t="str">
        <f t="shared" si="47"/>
        <v/>
      </c>
      <c r="N590" s="15" t="str">
        <f>IFERROR(VLOOKUP($D$7,Tabelas!$B$17:$C$18,2,0)*L590,"")</f>
        <v/>
      </c>
      <c r="O590" s="15" t="str">
        <f t="shared" si="48"/>
        <v/>
      </c>
      <c r="P590" s="16" t="str">
        <f t="shared" si="49"/>
        <v/>
      </c>
      <c r="Q590" s="33"/>
      <c r="R590" s="53"/>
      <c r="S590" s="53"/>
    </row>
    <row r="591" spans="1:19" x14ac:dyDescent="0.45">
      <c r="A591" s="1"/>
      <c r="B591" s="2"/>
      <c r="C591" s="2"/>
      <c r="D591" s="2"/>
      <c r="E591" s="36"/>
      <c r="F591" s="3"/>
      <c r="G591" s="2"/>
      <c r="H591" s="4"/>
      <c r="I591" s="10"/>
      <c r="J591" s="14" t="str">
        <f>IF(LEN(A591)&gt;0,VLOOKUP((C591&amp;D591),Zonas!A:C,3,0),"")</f>
        <v/>
      </c>
      <c r="K591" s="15" t="str">
        <f t="shared" si="45"/>
        <v/>
      </c>
      <c r="L591" s="15" t="str">
        <f t="shared" si="46"/>
        <v/>
      </c>
      <c r="M591" s="15" t="str">
        <f t="shared" si="47"/>
        <v/>
      </c>
      <c r="N591" s="15" t="str">
        <f>IFERROR(VLOOKUP($D$7,Tabelas!$B$17:$C$18,2,0)*L591,"")</f>
        <v/>
      </c>
      <c r="O591" s="15" t="str">
        <f t="shared" si="48"/>
        <v/>
      </c>
      <c r="P591" s="16" t="str">
        <f t="shared" si="49"/>
        <v/>
      </c>
      <c r="Q591" s="33"/>
      <c r="R591" s="53"/>
      <c r="S591" s="53"/>
    </row>
    <row r="592" spans="1:19" x14ac:dyDescent="0.45">
      <c r="A592" s="1"/>
      <c r="B592" s="2"/>
      <c r="C592" s="2"/>
      <c r="D592" s="2"/>
      <c r="E592" s="36"/>
      <c r="F592" s="3"/>
      <c r="G592" s="2"/>
      <c r="H592" s="4"/>
      <c r="I592" s="10"/>
      <c r="J592" s="14" t="str">
        <f>IF(LEN(A592)&gt;0,VLOOKUP((C592&amp;D592),Zonas!A:C,3,0),"")</f>
        <v/>
      </c>
      <c r="K592" s="15" t="str">
        <f t="shared" si="45"/>
        <v/>
      </c>
      <c r="L592" s="15" t="str">
        <f t="shared" si="46"/>
        <v/>
      </c>
      <c r="M592" s="15" t="str">
        <f t="shared" si="47"/>
        <v/>
      </c>
      <c r="N592" s="15" t="str">
        <f>IFERROR(VLOOKUP($D$7,Tabelas!$B$17:$C$18,2,0)*L592,"")</f>
        <v/>
      </c>
      <c r="O592" s="15" t="str">
        <f t="shared" si="48"/>
        <v/>
      </c>
      <c r="P592" s="16" t="str">
        <f t="shared" si="49"/>
        <v/>
      </c>
      <c r="Q592" s="33"/>
      <c r="R592" s="53"/>
      <c r="S592" s="53"/>
    </row>
    <row r="593" spans="1:19" x14ac:dyDescent="0.45">
      <c r="A593" s="1"/>
      <c r="B593" s="2"/>
      <c r="C593" s="2"/>
      <c r="D593" s="2"/>
      <c r="E593" s="36"/>
      <c r="F593" s="3"/>
      <c r="G593" s="2"/>
      <c r="H593" s="4"/>
      <c r="I593" s="10"/>
      <c r="J593" s="14" t="str">
        <f>IF(LEN(A593)&gt;0,VLOOKUP((C593&amp;D593),Zonas!A:C,3,0),"")</f>
        <v/>
      </c>
      <c r="K593" s="15" t="str">
        <f t="shared" si="45"/>
        <v/>
      </c>
      <c r="L593" s="15" t="str">
        <f t="shared" si="46"/>
        <v/>
      </c>
      <c r="M593" s="15" t="str">
        <f t="shared" si="47"/>
        <v/>
      </c>
      <c r="N593" s="15" t="str">
        <f>IFERROR(VLOOKUP($D$7,Tabelas!$B$17:$C$18,2,0)*L593,"")</f>
        <v/>
      </c>
      <c r="O593" s="15" t="str">
        <f t="shared" si="48"/>
        <v/>
      </c>
      <c r="P593" s="16" t="str">
        <f t="shared" si="49"/>
        <v/>
      </c>
      <c r="Q593" s="33"/>
      <c r="R593" s="53"/>
      <c r="S593" s="53"/>
    </row>
    <row r="594" spans="1:19" x14ac:dyDescent="0.45">
      <c r="A594" s="1"/>
      <c r="B594" s="2"/>
      <c r="C594" s="2"/>
      <c r="D594" s="2"/>
      <c r="E594" s="36"/>
      <c r="F594" s="3"/>
      <c r="G594" s="2"/>
      <c r="H594" s="4"/>
      <c r="I594" s="10"/>
      <c r="J594" s="14" t="str">
        <f>IF(LEN(A594)&gt;0,VLOOKUP((C594&amp;D594),Zonas!A:C,3,0),"")</f>
        <v/>
      </c>
      <c r="K594" s="15" t="str">
        <f t="shared" si="45"/>
        <v/>
      </c>
      <c r="L594" s="15" t="str">
        <f t="shared" si="46"/>
        <v/>
      </c>
      <c r="M594" s="15" t="str">
        <f t="shared" si="47"/>
        <v/>
      </c>
      <c r="N594" s="15" t="str">
        <f>IFERROR(VLOOKUP($D$7,Tabelas!$B$17:$C$18,2,0)*L594,"")</f>
        <v/>
      </c>
      <c r="O594" s="15" t="str">
        <f t="shared" si="48"/>
        <v/>
      </c>
      <c r="P594" s="16" t="str">
        <f t="shared" si="49"/>
        <v/>
      </c>
      <c r="Q594" s="33"/>
      <c r="R594" s="53"/>
      <c r="S594" s="53"/>
    </row>
    <row r="595" spans="1:19" x14ac:dyDescent="0.45">
      <c r="A595" s="1"/>
      <c r="B595" s="2"/>
      <c r="C595" s="2"/>
      <c r="D595" s="2"/>
      <c r="E595" s="36"/>
      <c r="F595" s="3"/>
      <c r="G595" s="2"/>
      <c r="H595" s="4"/>
      <c r="I595" s="10"/>
      <c r="J595" s="14" t="str">
        <f>IF(LEN(A595)&gt;0,VLOOKUP((C595&amp;D595),Zonas!A:C,3,0),"")</f>
        <v/>
      </c>
      <c r="K595" s="15" t="str">
        <f t="shared" si="45"/>
        <v/>
      </c>
      <c r="L595" s="15" t="str">
        <f t="shared" si="46"/>
        <v/>
      </c>
      <c r="M595" s="15" t="str">
        <f t="shared" si="47"/>
        <v/>
      </c>
      <c r="N595" s="15" t="str">
        <f>IFERROR(VLOOKUP($D$7,Tabelas!$B$17:$C$18,2,0)*L595,"")</f>
        <v/>
      </c>
      <c r="O595" s="15" t="str">
        <f t="shared" si="48"/>
        <v/>
      </c>
      <c r="P595" s="16" t="str">
        <f t="shared" si="49"/>
        <v/>
      </c>
      <c r="Q595" s="33"/>
      <c r="R595" s="53"/>
      <c r="S595" s="53"/>
    </row>
    <row r="596" spans="1:19" x14ac:dyDescent="0.45">
      <c r="A596" s="1"/>
      <c r="B596" s="2"/>
      <c r="C596" s="2"/>
      <c r="D596" s="2"/>
      <c r="E596" s="36"/>
      <c r="F596" s="3"/>
      <c r="G596" s="2"/>
      <c r="H596" s="4"/>
      <c r="I596" s="10"/>
      <c r="J596" s="14" t="str">
        <f>IF(LEN(A596)&gt;0,VLOOKUP((C596&amp;D596),Zonas!A:C,3,0),"")</f>
        <v/>
      </c>
      <c r="K596" s="15" t="str">
        <f t="shared" si="45"/>
        <v/>
      </c>
      <c r="L596" s="15" t="str">
        <f t="shared" si="46"/>
        <v/>
      </c>
      <c r="M596" s="15" t="str">
        <f t="shared" si="47"/>
        <v/>
      </c>
      <c r="N596" s="15" t="str">
        <f>IFERROR(VLOOKUP($D$7,Tabelas!$B$17:$C$18,2,0)*L596,"")</f>
        <v/>
      </c>
      <c r="O596" s="15" t="str">
        <f t="shared" si="48"/>
        <v/>
      </c>
      <c r="P596" s="16" t="str">
        <f t="shared" si="49"/>
        <v/>
      </c>
      <c r="Q596" s="33"/>
      <c r="R596" s="53"/>
      <c r="S596" s="53"/>
    </row>
    <row r="597" spans="1:19" x14ac:dyDescent="0.45">
      <c r="A597" s="1"/>
      <c r="B597" s="2"/>
      <c r="C597" s="2"/>
      <c r="D597" s="2"/>
      <c r="E597" s="36"/>
      <c r="F597" s="3"/>
      <c r="G597" s="2"/>
      <c r="H597" s="4"/>
      <c r="I597" s="10"/>
      <c r="J597" s="14" t="str">
        <f>IF(LEN(A597)&gt;0,VLOOKUP((C597&amp;D597),Zonas!A:C,3,0),"")</f>
        <v/>
      </c>
      <c r="K597" s="15" t="str">
        <f t="shared" si="45"/>
        <v/>
      </c>
      <c r="L597" s="15" t="str">
        <f t="shared" si="46"/>
        <v/>
      </c>
      <c r="M597" s="15" t="str">
        <f t="shared" si="47"/>
        <v/>
      </c>
      <c r="N597" s="15" t="str">
        <f>IFERROR(VLOOKUP($D$7,Tabelas!$B$17:$C$18,2,0)*L597,"")</f>
        <v/>
      </c>
      <c r="O597" s="15" t="str">
        <f t="shared" si="48"/>
        <v/>
      </c>
      <c r="P597" s="16" t="str">
        <f t="shared" si="49"/>
        <v/>
      </c>
      <c r="Q597" s="33"/>
      <c r="R597" s="53"/>
      <c r="S597" s="53"/>
    </row>
    <row r="598" spans="1:19" x14ac:dyDescent="0.45">
      <c r="A598" s="1"/>
      <c r="B598" s="2"/>
      <c r="C598" s="2"/>
      <c r="D598" s="2"/>
      <c r="E598" s="36"/>
      <c r="F598" s="3"/>
      <c r="G598" s="2"/>
      <c r="H598" s="4"/>
      <c r="I598" s="10"/>
      <c r="J598" s="14" t="str">
        <f>IF(LEN(A598)&gt;0,VLOOKUP((C598&amp;D598),Zonas!A:C,3,0),"")</f>
        <v/>
      </c>
      <c r="K598" s="15" t="str">
        <f t="shared" si="45"/>
        <v/>
      </c>
      <c r="L598" s="15" t="str">
        <f t="shared" si="46"/>
        <v/>
      </c>
      <c r="M598" s="15" t="str">
        <f t="shared" si="47"/>
        <v/>
      </c>
      <c r="N598" s="15" t="str">
        <f>IFERROR(VLOOKUP($D$7,Tabelas!$B$17:$C$18,2,0)*L598,"")</f>
        <v/>
      </c>
      <c r="O598" s="15" t="str">
        <f t="shared" si="48"/>
        <v/>
      </c>
      <c r="P598" s="16" t="str">
        <f t="shared" si="49"/>
        <v/>
      </c>
      <c r="Q598" s="33"/>
      <c r="R598" s="53"/>
      <c r="S598" s="53"/>
    </row>
    <row r="599" spans="1:19" x14ac:dyDescent="0.45">
      <c r="A599" s="1"/>
      <c r="B599" s="2"/>
      <c r="C599" s="2"/>
      <c r="D599" s="2"/>
      <c r="E599" s="36"/>
      <c r="F599" s="3"/>
      <c r="G599" s="2"/>
      <c r="H599" s="4"/>
      <c r="I599" s="10"/>
      <c r="J599" s="14" t="str">
        <f>IF(LEN(A599)&gt;0,VLOOKUP((C599&amp;D599),Zonas!A:C,3,0),"")</f>
        <v/>
      </c>
      <c r="K599" s="15" t="str">
        <f t="shared" si="45"/>
        <v/>
      </c>
      <c r="L599" s="15" t="str">
        <f t="shared" si="46"/>
        <v/>
      </c>
      <c r="M599" s="15" t="str">
        <f t="shared" si="47"/>
        <v/>
      </c>
      <c r="N599" s="15" t="str">
        <f>IFERROR(VLOOKUP($D$7,Tabelas!$B$17:$C$18,2,0)*L599,"")</f>
        <v/>
      </c>
      <c r="O599" s="15" t="str">
        <f t="shared" si="48"/>
        <v/>
      </c>
      <c r="P599" s="16" t="str">
        <f t="shared" si="49"/>
        <v/>
      </c>
      <c r="Q599" s="33"/>
      <c r="R599" s="53"/>
      <c r="S599" s="53"/>
    </row>
    <row r="600" spans="1:19" x14ac:dyDescent="0.45">
      <c r="A600" s="1"/>
      <c r="B600" s="2"/>
      <c r="C600" s="2"/>
      <c r="D600" s="2"/>
      <c r="E600" s="36"/>
      <c r="F600" s="3"/>
      <c r="G600" s="2"/>
      <c r="H600" s="4"/>
      <c r="I600" s="10"/>
      <c r="J600" s="14" t="str">
        <f>IF(LEN(A600)&gt;0,VLOOKUP((C600&amp;D600),Zonas!A:C,3,0),"")</f>
        <v/>
      </c>
      <c r="K600" s="15" t="str">
        <f t="shared" si="45"/>
        <v/>
      </c>
      <c r="L600" s="15" t="str">
        <f t="shared" si="46"/>
        <v/>
      </c>
      <c r="M600" s="15" t="str">
        <f t="shared" si="47"/>
        <v/>
      </c>
      <c r="N600" s="15" t="str">
        <f>IFERROR(VLOOKUP($D$7,Tabelas!$B$17:$C$18,2,0)*L600,"")</f>
        <v/>
      </c>
      <c r="O600" s="15" t="str">
        <f t="shared" si="48"/>
        <v/>
      </c>
      <c r="P600" s="16" t="str">
        <f t="shared" si="49"/>
        <v/>
      </c>
      <c r="Q600" s="33"/>
      <c r="R600" s="53"/>
      <c r="S600" s="53"/>
    </row>
    <row r="601" spans="1:19" x14ac:dyDescent="0.45">
      <c r="A601" s="1"/>
      <c r="B601" s="2"/>
      <c r="C601" s="2"/>
      <c r="D601" s="2"/>
      <c r="E601" s="36"/>
      <c r="F601" s="3"/>
      <c r="G601" s="2"/>
      <c r="H601" s="4"/>
      <c r="I601" s="10"/>
      <c r="J601" s="14" t="str">
        <f>IF(LEN(A601)&gt;0,VLOOKUP((C601&amp;D601),Zonas!A:C,3,0),"")</f>
        <v/>
      </c>
      <c r="K601" s="15" t="str">
        <f t="shared" si="45"/>
        <v/>
      </c>
      <c r="L601" s="15" t="str">
        <f t="shared" si="46"/>
        <v/>
      </c>
      <c r="M601" s="15" t="str">
        <f t="shared" si="47"/>
        <v/>
      </c>
      <c r="N601" s="15" t="str">
        <f>IFERROR(VLOOKUP($D$7,Tabelas!$B$17:$C$18,2,0)*L601,"")</f>
        <v/>
      </c>
      <c r="O601" s="15" t="str">
        <f t="shared" si="48"/>
        <v/>
      </c>
      <c r="P601" s="16" t="str">
        <f t="shared" si="49"/>
        <v/>
      </c>
      <c r="Q601" s="33"/>
      <c r="R601" s="53"/>
      <c r="S601" s="53"/>
    </row>
    <row r="602" spans="1:19" x14ac:dyDescent="0.45">
      <c r="A602" s="1"/>
      <c r="B602" s="2"/>
      <c r="C602" s="2"/>
      <c r="D602" s="2"/>
      <c r="E602" s="36"/>
      <c r="F602" s="3"/>
      <c r="G602" s="2"/>
      <c r="H602" s="4"/>
      <c r="I602" s="10"/>
      <c r="J602" s="14" t="str">
        <f>IF(LEN(A602)&gt;0,VLOOKUP((C602&amp;D602),Zonas!A:C,3,0),"")</f>
        <v/>
      </c>
      <c r="K602" s="15" t="str">
        <f t="shared" si="45"/>
        <v/>
      </c>
      <c r="L602" s="15" t="str">
        <f t="shared" si="46"/>
        <v/>
      </c>
      <c r="M602" s="15" t="str">
        <f t="shared" si="47"/>
        <v/>
      </c>
      <c r="N602" s="15" t="str">
        <f>IFERROR(VLOOKUP($D$7,Tabelas!$B$17:$C$18,2,0)*L602,"")</f>
        <v/>
      </c>
      <c r="O602" s="15" t="str">
        <f t="shared" si="48"/>
        <v/>
      </c>
      <c r="P602" s="16" t="str">
        <f t="shared" si="49"/>
        <v/>
      </c>
      <c r="Q602" s="33"/>
      <c r="R602" s="53"/>
      <c r="S602" s="53"/>
    </row>
    <row r="603" spans="1:19" x14ac:dyDescent="0.45">
      <c r="A603" s="1"/>
      <c r="B603" s="2"/>
      <c r="C603" s="2"/>
      <c r="D603" s="2"/>
      <c r="E603" s="36"/>
      <c r="F603" s="3"/>
      <c r="G603" s="2"/>
      <c r="H603" s="4"/>
      <c r="I603" s="10"/>
      <c r="J603" s="14" t="str">
        <f>IF(LEN(A603)&gt;0,VLOOKUP((C603&amp;D603),Zonas!A:C,3,0),"")</f>
        <v/>
      </c>
      <c r="K603" s="15" t="str">
        <f t="shared" si="45"/>
        <v/>
      </c>
      <c r="L603" s="15" t="str">
        <f t="shared" si="46"/>
        <v/>
      </c>
      <c r="M603" s="15" t="str">
        <f t="shared" si="47"/>
        <v/>
      </c>
      <c r="N603" s="15" t="str">
        <f>IFERROR(VLOOKUP($D$7,Tabelas!$B$17:$C$18,2,0)*L603,"")</f>
        <v/>
      </c>
      <c r="O603" s="15" t="str">
        <f t="shared" si="48"/>
        <v/>
      </c>
      <c r="P603" s="16" t="str">
        <f t="shared" si="49"/>
        <v/>
      </c>
      <c r="Q603" s="33"/>
      <c r="R603" s="53"/>
      <c r="S603" s="53"/>
    </row>
    <row r="604" spans="1:19" x14ac:dyDescent="0.45">
      <c r="A604" s="1"/>
      <c r="B604" s="2"/>
      <c r="C604" s="2"/>
      <c r="D604" s="2"/>
      <c r="E604" s="36"/>
      <c r="F604" s="3"/>
      <c r="G604" s="2"/>
      <c r="H604" s="4"/>
      <c r="I604" s="10"/>
      <c r="J604" s="14" t="str">
        <f>IF(LEN(A604)&gt;0,VLOOKUP((C604&amp;D604),Zonas!A:C,3,0),"")</f>
        <v/>
      </c>
      <c r="K604" s="15" t="str">
        <f t="shared" si="45"/>
        <v/>
      </c>
      <c r="L604" s="15" t="str">
        <f t="shared" si="46"/>
        <v/>
      </c>
      <c r="M604" s="15" t="str">
        <f t="shared" si="47"/>
        <v/>
      </c>
      <c r="N604" s="15" t="str">
        <f>IFERROR(VLOOKUP($D$7,Tabelas!$B$17:$C$18,2,0)*L604,"")</f>
        <v/>
      </c>
      <c r="O604" s="15" t="str">
        <f t="shared" si="48"/>
        <v/>
      </c>
      <c r="P604" s="16" t="str">
        <f t="shared" si="49"/>
        <v/>
      </c>
      <c r="Q604" s="33"/>
      <c r="R604" s="53"/>
      <c r="S604" s="53"/>
    </row>
    <row r="605" spans="1:19" x14ac:dyDescent="0.45">
      <c r="A605" s="1"/>
      <c r="B605" s="2"/>
      <c r="C605" s="2"/>
      <c r="D605" s="2"/>
      <c r="E605" s="36"/>
      <c r="F605" s="3"/>
      <c r="G605" s="2"/>
      <c r="H605" s="4"/>
      <c r="I605" s="10"/>
      <c r="J605" s="14" t="str">
        <f>IF(LEN(A605)&gt;0,VLOOKUP((C605&amp;D605),Zonas!A:C,3,0),"")</f>
        <v/>
      </c>
      <c r="K605" s="15" t="str">
        <f t="shared" si="45"/>
        <v/>
      </c>
      <c r="L605" s="15" t="str">
        <f t="shared" si="46"/>
        <v/>
      </c>
      <c r="M605" s="15" t="str">
        <f t="shared" si="47"/>
        <v/>
      </c>
      <c r="N605" s="15" t="str">
        <f>IFERROR(VLOOKUP($D$7,Tabelas!$B$17:$C$18,2,0)*L605,"")</f>
        <v/>
      </c>
      <c r="O605" s="15" t="str">
        <f t="shared" si="48"/>
        <v/>
      </c>
      <c r="P605" s="16" t="str">
        <f t="shared" si="49"/>
        <v/>
      </c>
      <c r="Q605" s="33"/>
      <c r="R605" s="53"/>
      <c r="S605" s="53"/>
    </row>
    <row r="606" spans="1:19" x14ac:dyDescent="0.45">
      <c r="A606" s="1"/>
      <c r="B606" s="2"/>
      <c r="C606" s="2"/>
      <c r="D606" s="2"/>
      <c r="E606" s="36"/>
      <c r="F606" s="3"/>
      <c r="G606" s="2"/>
      <c r="H606" s="4"/>
      <c r="I606" s="10"/>
      <c r="J606" s="14" t="str">
        <f>IF(LEN(A606)&gt;0,VLOOKUP((C606&amp;D606),Zonas!A:C,3,0),"")</f>
        <v/>
      </c>
      <c r="K606" s="15" t="str">
        <f t="shared" si="45"/>
        <v/>
      </c>
      <c r="L606" s="15" t="str">
        <f t="shared" si="46"/>
        <v/>
      </c>
      <c r="M606" s="15" t="str">
        <f t="shared" si="47"/>
        <v/>
      </c>
      <c r="N606" s="15" t="str">
        <f>IFERROR(VLOOKUP($D$7,Tabelas!$B$17:$C$18,2,0)*L606,"")</f>
        <v/>
      </c>
      <c r="O606" s="15" t="str">
        <f t="shared" si="48"/>
        <v/>
      </c>
      <c r="P606" s="16" t="str">
        <f t="shared" si="49"/>
        <v/>
      </c>
      <c r="Q606" s="33"/>
      <c r="R606" s="53"/>
      <c r="S606" s="53"/>
    </row>
    <row r="607" spans="1:19" x14ac:dyDescent="0.45">
      <c r="A607" s="1"/>
      <c r="B607" s="2"/>
      <c r="C607" s="2"/>
      <c r="D607" s="2"/>
      <c r="E607" s="36"/>
      <c r="F607" s="3"/>
      <c r="G607" s="2"/>
      <c r="H607" s="4"/>
      <c r="I607" s="10"/>
      <c r="J607" s="14" t="str">
        <f>IF(LEN(A607)&gt;0,VLOOKUP((C607&amp;D607),Zonas!A:C,3,0),"")</f>
        <v/>
      </c>
      <c r="K607" s="15" t="str">
        <f t="shared" si="45"/>
        <v/>
      </c>
      <c r="L607" s="15" t="str">
        <f t="shared" si="46"/>
        <v/>
      </c>
      <c r="M607" s="15" t="str">
        <f t="shared" si="47"/>
        <v/>
      </c>
      <c r="N607" s="15" t="str">
        <f>IFERROR(VLOOKUP($D$7,Tabelas!$B$17:$C$18,2,0)*L607,"")</f>
        <v/>
      </c>
      <c r="O607" s="15" t="str">
        <f t="shared" si="48"/>
        <v/>
      </c>
      <c r="P607" s="16" t="str">
        <f t="shared" si="49"/>
        <v/>
      </c>
      <c r="Q607" s="33"/>
      <c r="R607" s="53"/>
      <c r="S607" s="53"/>
    </row>
    <row r="608" spans="1:19" x14ac:dyDescent="0.45">
      <c r="A608" s="1"/>
      <c r="B608" s="2"/>
      <c r="C608" s="2"/>
      <c r="D608" s="2"/>
      <c r="E608" s="36"/>
      <c r="F608" s="3"/>
      <c r="G608" s="2"/>
      <c r="H608" s="4"/>
      <c r="I608" s="10"/>
      <c r="J608" s="14" t="str">
        <f>IF(LEN(A608)&gt;0,VLOOKUP((C608&amp;D608),Zonas!A:C,3,0),"")</f>
        <v/>
      </c>
      <c r="K608" s="15" t="str">
        <f t="shared" si="45"/>
        <v/>
      </c>
      <c r="L608" s="15" t="str">
        <f t="shared" si="46"/>
        <v/>
      </c>
      <c r="M608" s="15" t="str">
        <f t="shared" si="47"/>
        <v/>
      </c>
      <c r="N608" s="15" t="str">
        <f>IFERROR(VLOOKUP($D$7,Tabelas!$B$17:$C$18,2,0)*L608,"")</f>
        <v/>
      </c>
      <c r="O608" s="15" t="str">
        <f t="shared" si="48"/>
        <v/>
      </c>
      <c r="P608" s="16" t="str">
        <f t="shared" si="49"/>
        <v/>
      </c>
      <c r="Q608" s="33"/>
      <c r="R608" s="53"/>
      <c r="S608" s="53"/>
    </row>
    <row r="609" spans="1:19" x14ac:dyDescent="0.45">
      <c r="A609" s="1"/>
      <c r="B609" s="2"/>
      <c r="C609" s="2"/>
      <c r="D609" s="2"/>
      <c r="E609" s="36"/>
      <c r="F609" s="3"/>
      <c r="G609" s="2"/>
      <c r="H609" s="4"/>
      <c r="I609" s="10"/>
      <c r="J609" s="14" t="str">
        <f>IF(LEN(A609)&gt;0,VLOOKUP((C609&amp;D609),Zonas!A:C,3,0),"")</f>
        <v/>
      </c>
      <c r="K609" s="15" t="str">
        <f t="shared" si="45"/>
        <v/>
      </c>
      <c r="L609" s="15" t="str">
        <f t="shared" si="46"/>
        <v/>
      </c>
      <c r="M609" s="15" t="str">
        <f t="shared" si="47"/>
        <v/>
      </c>
      <c r="N609" s="15" t="str">
        <f>IFERROR(VLOOKUP($D$7,Tabelas!$B$17:$C$18,2,0)*L609,"")</f>
        <v/>
      </c>
      <c r="O609" s="15" t="str">
        <f t="shared" si="48"/>
        <v/>
      </c>
      <c r="P609" s="16" t="str">
        <f t="shared" si="49"/>
        <v/>
      </c>
      <c r="Q609" s="33"/>
      <c r="R609" s="53"/>
      <c r="S609" s="53"/>
    </row>
    <row r="610" spans="1:19" x14ac:dyDescent="0.45">
      <c r="A610" s="1"/>
      <c r="B610" s="2"/>
      <c r="C610" s="2"/>
      <c r="D610" s="2"/>
      <c r="E610" s="36"/>
      <c r="F610" s="3"/>
      <c r="G610" s="2"/>
      <c r="H610" s="4"/>
      <c r="I610" s="10"/>
      <c r="J610" s="14" t="str">
        <f>IF(LEN(A610)&gt;0,VLOOKUP((C610&amp;D610),Zonas!A:C,3,0),"")</f>
        <v/>
      </c>
      <c r="K610" s="15" t="str">
        <f t="shared" si="45"/>
        <v/>
      </c>
      <c r="L610" s="15" t="str">
        <f t="shared" si="46"/>
        <v/>
      </c>
      <c r="M610" s="15" t="str">
        <f t="shared" si="47"/>
        <v/>
      </c>
      <c r="N610" s="15" t="str">
        <f>IFERROR(VLOOKUP($D$7,Tabelas!$B$17:$C$18,2,0)*L610,"")</f>
        <v/>
      </c>
      <c r="O610" s="15" t="str">
        <f t="shared" si="48"/>
        <v/>
      </c>
      <c r="P610" s="16" t="str">
        <f t="shared" si="49"/>
        <v/>
      </c>
      <c r="Q610" s="33"/>
      <c r="R610" s="53"/>
      <c r="S610" s="53"/>
    </row>
    <row r="611" spans="1:19" x14ac:dyDescent="0.45">
      <c r="A611" s="1"/>
      <c r="B611" s="2"/>
      <c r="C611" s="2"/>
      <c r="D611" s="2"/>
      <c r="E611" s="36"/>
      <c r="F611" s="3"/>
      <c r="G611" s="2"/>
      <c r="H611" s="4"/>
      <c r="I611" s="10"/>
      <c r="J611" s="14" t="str">
        <f>IF(LEN(A611)&gt;0,VLOOKUP((C611&amp;D611),Zonas!A:C,3,0),"")</f>
        <v/>
      </c>
      <c r="K611" s="15" t="str">
        <f t="shared" si="45"/>
        <v/>
      </c>
      <c r="L611" s="15" t="str">
        <f t="shared" si="46"/>
        <v/>
      </c>
      <c r="M611" s="15" t="str">
        <f t="shared" si="47"/>
        <v/>
      </c>
      <c r="N611" s="15" t="str">
        <f>IFERROR(VLOOKUP($D$7,Tabelas!$B$17:$C$18,2,0)*L611,"")</f>
        <v/>
      </c>
      <c r="O611" s="15" t="str">
        <f t="shared" si="48"/>
        <v/>
      </c>
      <c r="P611" s="16" t="str">
        <f t="shared" si="49"/>
        <v/>
      </c>
      <c r="Q611" s="33"/>
      <c r="R611" s="53"/>
      <c r="S611" s="53"/>
    </row>
    <row r="612" spans="1:19" x14ac:dyDescent="0.45">
      <c r="A612" s="1"/>
      <c r="B612" s="2"/>
      <c r="C612" s="2"/>
      <c r="D612" s="2"/>
      <c r="E612" s="36"/>
      <c r="F612" s="3"/>
      <c r="G612" s="2"/>
      <c r="H612" s="4"/>
      <c r="I612" s="10"/>
      <c r="J612" s="14" t="str">
        <f>IF(LEN(A612)&gt;0,VLOOKUP((C612&amp;D612),Zonas!A:C,3,0),"")</f>
        <v/>
      </c>
      <c r="K612" s="15" t="str">
        <f t="shared" si="45"/>
        <v/>
      </c>
      <c r="L612" s="15" t="str">
        <f t="shared" si="46"/>
        <v/>
      </c>
      <c r="M612" s="15" t="str">
        <f t="shared" si="47"/>
        <v/>
      </c>
      <c r="N612" s="15" t="str">
        <f>IFERROR(VLOOKUP($D$7,Tabelas!$B$17:$C$18,2,0)*L612,"")</f>
        <v/>
      </c>
      <c r="O612" s="15" t="str">
        <f t="shared" si="48"/>
        <v/>
      </c>
      <c r="P612" s="16" t="str">
        <f t="shared" si="49"/>
        <v/>
      </c>
      <c r="Q612" s="33"/>
      <c r="R612" s="53"/>
      <c r="S612" s="53"/>
    </row>
    <row r="613" spans="1:19" x14ac:dyDescent="0.45">
      <c r="A613" s="1"/>
      <c r="B613" s="2"/>
      <c r="C613" s="2"/>
      <c r="D613" s="2"/>
      <c r="E613" s="36"/>
      <c r="F613" s="3"/>
      <c r="G613" s="2"/>
      <c r="H613" s="4"/>
      <c r="I613" s="10"/>
      <c r="J613" s="14" t="str">
        <f>IF(LEN(A613)&gt;0,VLOOKUP((C613&amp;D613),Zonas!A:C,3,0),"")</f>
        <v/>
      </c>
      <c r="K613" s="15" t="str">
        <f t="shared" si="45"/>
        <v/>
      </c>
      <c r="L613" s="15" t="str">
        <f t="shared" si="46"/>
        <v/>
      </c>
      <c r="M613" s="15" t="str">
        <f t="shared" si="47"/>
        <v/>
      </c>
      <c r="N613" s="15" t="str">
        <f>IFERROR(VLOOKUP($D$7,Tabelas!$B$17:$C$18,2,0)*L613,"")</f>
        <v/>
      </c>
      <c r="O613" s="15" t="str">
        <f t="shared" si="48"/>
        <v/>
      </c>
      <c r="P613" s="16" t="str">
        <f t="shared" si="49"/>
        <v/>
      </c>
      <c r="Q613" s="33"/>
      <c r="R613" s="53"/>
      <c r="S613" s="53"/>
    </row>
    <row r="614" spans="1:19" x14ac:dyDescent="0.45">
      <c r="A614" s="1"/>
      <c r="B614" s="2"/>
      <c r="C614" s="2"/>
      <c r="D614" s="2"/>
      <c r="E614" s="36"/>
      <c r="F614" s="3"/>
      <c r="G614" s="2"/>
      <c r="H614" s="4"/>
      <c r="I614" s="10"/>
      <c r="J614" s="14" t="str">
        <f>IF(LEN(A614)&gt;0,VLOOKUP((C614&amp;D614),Zonas!A:C,3,0),"")</f>
        <v/>
      </c>
      <c r="K614" s="15" t="str">
        <f t="shared" si="45"/>
        <v/>
      </c>
      <c r="L614" s="15" t="str">
        <f t="shared" si="46"/>
        <v/>
      </c>
      <c r="M614" s="15" t="str">
        <f t="shared" si="47"/>
        <v/>
      </c>
      <c r="N614" s="15" t="str">
        <f>IFERROR(VLOOKUP($D$7,Tabelas!$B$17:$C$18,2,0)*L614,"")</f>
        <v/>
      </c>
      <c r="O614" s="15" t="str">
        <f t="shared" si="48"/>
        <v/>
      </c>
      <c r="P614" s="16" t="str">
        <f t="shared" si="49"/>
        <v/>
      </c>
      <c r="Q614" s="33"/>
      <c r="R614" s="53"/>
      <c r="S614" s="53"/>
    </row>
    <row r="615" spans="1:19" x14ac:dyDescent="0.45">
      <c r="A615" s="1"/>
      <c r="B615" s="2"/>
      <c r="C615" s="2"/>
      <c r="D615" s="2"/>
      <c r="E615" s="36"/>
      <c r="F615" s="3"/>
      <c r="G615" s="2"/>
      <c r="H615" s="4"/>
      <c r="I615" s="10"/>
      <c r="J615" s="14" t="str">
        <f>IF(LEN(A615)&gt;0,VLOOKUP((C615&amp;D615),Zonas!A:C,3,0),"")</f>
        <v/>
      </c>
      <c r="K615" s="15" t="str">
        <f t="shared" si="45"/>
        <v/>
      </c>
      <c r="L615" s="15" t="str">
        <f t="shared" si="46"/>
        <v/>
      </c>
      <c r="M615" s="15" t="str">
        <f t="shared" si="47"/>
        <v/>
      </c>
      <c r="N615" s="15" t="str">
        <f>IFERROR(VLOOKUP($D$7,Tabelas!$B$17:$C$18,2,0)*L615,"")</f>
        <v/>
      </c>
      <c r="O615" s="15" t="str">
        <f t="shared" si="48"/>
        <v/>
      </c>
      <c r="P615" s="16" t="str">
        <f t="shared" si="49"/>
        <v/>
      </c>
      <c r="Q615" s="33"/>
      <c r="R615" s="53"/>
      <c r="S615" s="53"/>
    </row>
    <row r="616" spans="1:19" x14ac:dyDescent="0.45">
      <c r="A616" s="1"/>
      <c r="B616" s="2"/>
      <c r="C616" s="2"/>
      <c r="D616" s="2"/>
      <c r="E616" s="36"/>
      <c r="F616" s="3"/>
      <c r="G616" s="2"/>
      <c r="H616" s="4"/>
      <c r="I616" s="10"/>
      <c r="J616" s="14" t="str">
        <f>IF(LEN(A616)&gt;0,VLOOKUP((C616&amp;D616),Zonas!A:C,3,0),"")</f>
        <v/>
      </c>
      <c r="K616" s="15" t="str">
        <f t="shared" si="45"/>
        <v/>
      </c>
      <c r="L616" s="15" t="str">
        <f t="shared" si="46"/>
        <v/>
      </c>
      <c r="M616" s="15" t="str">
        <f t="shared" si="47"/>
        <v/>
      </c>
      <c r="N616" s="15" t="str">
        <f>IFERROR(VLOOKUP($D$7,Tabelas!$B$17:$C$18,2,0)*L616,"")</f>
        <v/>
      </c>
      <c r="O616" s="15" t="str">
        <f t="shared" si="48"/>
        <v/>
      </c>
      <c r="P616" s="16" t="str">
        <f t="shared" si="49"/>
        <v/>
      </c>
      <c r="Q616" s="33"/>
      <c r="R616" s="53"/>
      <c r="S616" s="53"/>
    </row>
    <row r="617" spans="1:19" x14ac:dyDescent="0.45">
      <c r="A617" s="1"/>
      <c r="B617" s="2"/>
      <c r="C617" s="2"/>
      <c r="D617" s="2"/>
      <c r="E617" s="36"/>
      <c r="F617" s="3"/>
      <c r="G617" s="2"/>
      <c r="H617" s="4"/>
      <c r="I617" s="10"/>
      <c r="J617" s="14" t="str">
        <f>IF(LEN(A617)&gt;0,VLOOKUP((C617&amp;D617),Zonas!A:C,3,0),"")</f>
        <v/>
      </c>
      <c r="K617" s="15" t="str">
        <f t="shared" si="45"/>
        <v/>
      </c>
      <c r="L617" s="15" t="str">
        <f t="shared" si="46"/>
        <v/>
      </c>
      <c r="M617" s="15" t="str">
        <f t="shared" si="47"/>
        <v/>
      </c>
      <c r="N617" s="15" t="str">
        <f>IFERROR(VLOOKUP($D$7,Tabelas!$B$17:$C$18,2,0)*L617,"")</f>
        <v/>
      </c>
      <c r="O617" s="15" t="str">
        <f t="shared" si="48"/>
        <v/>
      </c>
      <c r="P617" s="16" t="str">
        <f t="shared" si="49"/>
        <v/>
      </c>
      <c r="Q617" s="33"/>
      <c r="R617" s="53"/>
      <c r="S617" s="53"/>
    </row>
    <row r="618" spans="1:19" x14ac:dyDescent="0.45">
      <c r="A618" s="1"/>
      <c r="B618" s="2"/>
      <c r="C618" s="2"/>
      <c r="D618" s="2"/>
      <c r="E618" s="36"/>
      <c r="F618" s="3"/>
      <c r="G618" s="2"/>
      <c r="H618" s="4"/>
      <c r="I618" s="10"/>
      <c r="J618" s="14" t="str">
        <f>IF(LEN(A618)&gt;0,VLOOKUP((C618&amp;D618),Zonas!A:C,3,0),"")</f>
        <v/>
      </c>
      <c r="K618" s="15" t="str">
        <f t="shared" si="45"/>
        <v/>
      </c>
      <c r="L618" s="15" t="str">
        <f t="shared" si="46"/>
        <v/>
      </c>
      <c r="M618" s="15" t="str">
        <f t="shared" si="47"/>
        <v/>
      </c>
      <c r="N618" s="15" t="str">
        <f>IFERROR(VLOOKUP($D$7,Tabelas!$B$17:$C$18,2,0)*L618,"")</f>
        <v/>
      </c>
      <c r="O618" s="15" t="str">
        <f t="shared" si="48"/>
        <v/>
      </c>
      <c r="P618" s="16" t="str">
        <f t="shared" si="49"/>
        <v/>
      </c>
      <c r="Q618" s="33"/>
      <c r="R618" s="53"/>
      <c r="S618" s="53"/>
    </row>
    <row r="619" spans="1:19" x14ac:dyDescent="0.45">
      <c r="A619" s="1"/>
      <c r="B619" s="2"/>
      <c r="C619" s="2"/>
      <c r="D619" s="2"/>
      <c r="E619" s="36"/>
      <c r="F619" s="3"/>
      <c r="G619" s="2"/>
      <c r="H619" s="4"/>
      <c r="I619" s="10"/>
      <c r="J619" s="14" t="str">
        <f>IF(LEN(A619)&gt;0,VLOOKUP((C619&amp;D619),Zonas!A:C,3,0),"")</f>
        <v/>
      </c>
      <c r="K619" s="15" t="str">
        <f t="shared" si="45"/>
        <v/>
      </c>
      <c r="L619" s="15" t="str">
        <f t="shared" si="46"/>
        <v/>
      </c>
      <c r="M619" s="15" t="str">
        <f t="shared" si="47"/>
        <v/>
      </c>
      <c r="N619" s="15" t="str">
        <f>IFERROR(VLOOKUP($D$7,Tabelas!$B$17:$C$18,2,0)*L619,"")</f>
        <v/>
      </c>
      <c r="O619" s="15" t="str">
        <f t="shared" si="48"/>
        <v/>
      </c>
      <c r="P619" s="16" t="str">
        <f t="shared" si="49"/>
        <v/>
      </c>
      <c r="Q619" s="33"/>
      <c r="R619" s="53"/>
      <c r="S619" s="53"/>
    </row>
    <row r="620" spans="1:19" x14ac:dyDescent="0.45">
      <c r="A620" s="1"/>
      <c r="B620" s="2"/>
      <c r="C620" s="2"/>
      <c r="D620" s="2"/>
      <c r="E620" s="36"/>
      <c r="F620" s="3"/>
      <c r="G620" s="2"/>
      <c r="H620" s="4"/>
      <c r="I620" s="10"/>
      <c r="J620" s="14" t="str">
        <f>IF(LEN(A620)&gt;0,VLOOKUP((C620&amp;D620),Zonas!A:C,3,0),"")</f>
        <v/>
      </c>
      <c r="K620" s="15" t="str">
        <f t="shared" si="45"/>
        <v/>
      </c>
      <c r="L620" s="15" t="str">
        <f t="shared" si="46"/>
        <v/>
      </c>
      <c r="M620" s="15" t="str">
        <f t="shared" si="47"/>
        <v/>
      </c>
      <c r="N620" s="15" t="str">
        <f>IFERROR(VLOOKUP($D$7,Tabelas!$B$17:$C$18,2,0)*L620,"")</f>
        <v/>
      </c>
      <c r="O620" s="15" t="str">
        <f t="shared" si="48"/>
        <v/>
      </c>
      <c r="P620" s="16" t="str">
        <f t="shared" si="49"/>
        <v/>
      </c>
      <c r="Q620" s="33"/>
      <c r="R620" s="53"/>
      <c r="S620" s="53"/>
    </row>
    <row r="621" spans="1:19" x14ac:dyDescent="0.45">
      <c r="A621" s="1"/>
      <c r="B621" s="2"/>
      <c r="C621" s="2"/>
      <c r="D621" s="2"/>
      <c r="E621" s="36"/>
      <c r="F621" s="3"/>
      <c r="G621" s="2"/>
      <c r="H621" s="4"/>
      <c r="I621" s="10"/>
      <c r="J621" s="14" t="str">
        <f>IF(LEN(A621)&gt;0,VLOOKUP((C621&amp;D621),Zonas!A:C,3,0),"")</f>
        <v/>
      </c>
      <c r="K621" s="15" t="str">
        <f t="shared" si="45"/>
        <v/>
      </c>
      <c r="L621" s="15" t="str">
        <f t="shared" si="46"/>
        <v/>
      </c>
      <c r="M621" s="15" t="str">
        <f t="shared" si="47"/>
        <v/>
      </c>
      <c r="N621" s="15" t="str">
        <f>IFERROR(VLOOKUP($D$7,Tabelas!$B$17:$C$18,2,0)*L621,"")</f>
        <v/>
      </c>
      <c r="O621" s="15" t="str">
        <f t="shared" si="48"/>
        <v/>
      </c>
      <c r="P621" s="16" t="str">
        <f t="shared" si="49"/>
        <v/>
      </c>
      <c r="Q621" s="33"/>
      <c r="R621" s="53"/>
      <c r="S621" s="53"/>
    </row>
    <row r="622" spans="1:19" x14ac:dyDescent="0.45">
      <c r="A622" s="1"/>
      <c r="B622" s="2"/>
      <c r="C622" s="2"/>
      <c r="D622" s="2"/>
      <c r="E622" s="36"/>
      <c r="F622" s="3"/>
      <c r="G622" s="2"/>
      <c r="H622" s="4"/>
      <c r="I622" s="10"/>
      <c r="J622" s="14" t="str">
        <f>IF(LEN(A622)&gt;0,VLOOKUP((C622&amp;D622),Zonas!A:C,3,0),"")</f>
        <v/>
      </c>
      <c r="K622" s="15" t="str">
        <f t="shared" si="45"/>
        <v/>
      </c>
      <c r="L622" s="15" t="str">
        <f t="shared" si="46"/>
        <v/>
      </c>
      <c r="M622" s="15" t="str">
        <f t="shared" si="47"/>
        <v/>
      </c>
      <c r="N622" s="15" t="str">
        <f>IFERROR(VLOOKUP($D$7,Tabelas!$B$17:$C$18,2,0)*L622,"")</f>
        <v/>
      </c>
      <c r="O622" s="15" t="str">
        <f t="shared" si="48"/>
        <v/>
      </c>
      <c r="P622" s="16" t="str">
        <f t="shared" si="49"/>
        <v/>
      </c>
      <c r="Q622" s="33"/>
      <c r="R622" s="53"/>
      <c r="S622" s="53"/>
    </row>
    <row r="623" spans="1:19" x14ac:dyDescent="0.45">
      <c r="A623" s="1"/>
      <c r="B623" s="2"/>
      <c r="C623" s="2"/>
      <c r="D623" s="2"/>
      <c r="E623" s="36"/>
      <c r="F623" s="3"/>
      <c r="G623" s="2"/>
      <c r="H623" s="4"/>
      <c r="I623" s="10"/>
      <c r="J623" s="14" t="str">
        <f>IF(LEN(A623)&gt;0,VLOOKUP((C623&amp;D623),Zonas!A:C,3,0),"")</f>
        <v/>
      </c>
      <c r="K623" s="15" t="str">
        <f t="shared" si="45"/>
        <v/>
      </c>
      <c r="L623" s="15" t="str">
        <f t="shared" si="46"/>
        <v/>
      </c>
      <c r="M623" s="15" t="str">
        <f t="shared" si="47"/>
        <v/>
      </c>
      <c r="N623" s="15" t="str">
        <f>IFERROR(VLOOKUP($D$7,Tabelas!$B$17:$C$18,2,0)*L623,"")</f>
        <v/>
      </c>
      <c r="O623" s="15" t="str">
        <f t="shared" si="48"/>
        <v/>
      </c>
      <c r="P623" s="16" t="str">
        <f t="shared" si="49"/>
        <v/>
      </c>
      <c r="Q623" s="33"/>
      <c r="R623" s="53"/>
      <c r="S623" s="53"/>
    </row>
    <row r="624" spans="1:19" x14ac:dyDescent="0.45">
      <c r="A624" s="1"/>
      <c r="B624" s="2"/>
      <c r="C624" s="2"/>
      <c r="D624" s="2"/>
      <c r="E624" s="36"/>
      <c r="F624" s="3"/>
      <c r="G624" s="2"/>
      <c r="H624" s="4"/>
      <c r="I624" s="10"/>
      <c r="J624" s="14" t="str">
        <f>IF(LEN(A624)&gt;0,VLOOKUP((C624&amp;D624),Zonas!A:C,3,0),"")</f>
        <v/>
      </c>
      <c r="K624" s="15" t="str">
        <f t="shared" si="45"/>
        <v/>
      </c>
      <c r="L624" s="15" t="str">
        <f t="shared" si="46"/>
        <v/>
      </c>
      <c r="M624" s="15" t="str">
        <f t="shared" si="47"/>
        <v/>
      </c>
      <c r="N624" s="15" t="str">
        <f>IFERROR(VLOOKUP($D$7,Tabelas!$B$17:$C$18,2,0)*L624,"")</f>
        <v/>
      </c>
      <c r="O624" s="15" t="str">
        <f t="shared" si="48"/>
        <v/>
      </c>
      <c r="P624" s="16" t="str">
        <f t="shared" si="49"/>
        <v/>
      </c>
      <c r="Q624" s="33"/>
      <c r="R624" s="53"/>
      <c r="S624" s="53"/>
    </row>
    <row r="625" spans="1:19" x14ac:dyDescent="0.45">
      <c r="A625" s="1"/>
      <c r="B625" s="2"/>
      <c r="C625" s="2"/>
      <c r="D625" s="2"/>
      <c r="E625" s="36"/>
      <c r="F625" s="3"/>
      <c r="G625" s="2"/>
      <c r="H625" s="4"/>
      <c r="I625" s="10"/>
      <c r="J625" s="14" t="str">
        <f>IF(LEN(A625)&gt;0,VLOOKUP((C625&amp;D625),Zonas!A:C,3,0),"")</f>
        <v/>
      </c>
      <c r="K625" s="15" t="str">
        <f t="shared" si="45"/>
        <v/>
      </c>
      <c r="L625" s="15" t="str">
        <f t="shared" si="46"/>
        <v/>
      </c>
      <c r="M625" s="15" t="str">
        <f t="shared" si="47"/>
        <v/>
      </c>
      <c r="N625" s="15" t="str">
        <f>IFERROR(VLOOKUP($D$7,Tabelas!$B$17:$C$18,2,0)*L625,"")</f>
        <v/>
      </c>
      <c r="O625" s="15" t="str">
        <f t="shared" si="48"/>
        <v/>
      </c>
      <c r="P625" s="16" t="str">
        <f t="shared" si="49"/>
        <v/>
      </c>
      <c r="Q625" s="33"/>
      <c r="R625" s="53"/>
      <c r="S625" s="53"/>
    </row>
    <row r="626" spans="1:19" x14ac:dyDescent="0.45">
      <c r="A626" s="1"/>
      <c r="B626" s="2"/>
      <c r="C626" s="2"/>
      <c r="D626" s="2"/>
      <c r="E626" s="36"/>
      <c r="F626" s="3"/>
      <c r="G626" s="2"/>
      <c r="H626" s="4"/>
      <c r="I626" s="10"/>
      <c r="J626" s="14" t="str">
        <f>IF(LEN(A626)&gt;0,VLOOKUP((C626&amp;D626),Zonas!A:C,3,0),"")</f>
        <v/>
      </c>
      <c r="K626" s="15" t="str">
        <f t="shared" si="45"/>
        <v/>
      </c>
      <c r="L626" s="15" t="str">
        <f t="shared" si="46"/>
        <v/>
      </c>
      <c r="M626" s="15" t="str">
        <f t="shared" si="47"/>
        <v/>
      </c>
      <c r="N626" s="15" t="str">
        <f>IFERROR(VLOOKUP($D$7,Tabelas!$B$17:$C$18,2,0)*L626,"")</f>
        <v/>
      </c>
      <c r="O626" s="15" t="str">
        <f t="shared" si="48"/>
        <v/>
      </c>
      <c r="P626" s="16" t="str">
        <f t="shared" si="49"/>
        <v/>
      </c>
      <c r="Q626" s="33"/>
      <c r="R626" s="53"/>
      <c r="S626" s="53"/>
    </row>
    <row r="627" spans="1:19" x14ac:dyDescent="0.45">
      <c r="A627" s="1"/>
      <c r="B627" s="2"/>
      <c r="C627" s="2"/>
      <c r="D627" s="2"/>
      <c r="E627" s="36"/>
      <c r="F627" s="3"/>
      <c r="G627" s="2"/>
      <c r="H627" s="4"/>
      <c r="I627" s="10"/>
      <c r="J627" s="14" t="str">
        <f>IF(LEN(A627)&gt;0,VLOOKUP((C627&amp;D627),Zonas!A:C,3,0),"")</f>
        <v/>
      </c>
      <c r="K627" s="15" t="str">
        <f t="shared" si="45"/>
        <v/>
      </c>
      <c r="L627" s="15" t="str">
        <f t="shared" si="46"/>
        <v/>
      </c>
      <c r="M627" s="15" t="str">
        <f t="shared" si="47"/>
        <v/>
      </c>
      <c r="N627" s="15" t="str">
        <f>IFERROR(VLOOKUP($D$7,Tabelas!$B$17:$C$18,2,0)*L627,"")</f>
        <v/>
      </c>
      <c r="O627" s="15" t="str">
        <f t="shared" si="48"/>
        <v/>
      </c>
      <c r="P627" s="16" t="str">
        <f t="shared" si="49"/>
        <v/>
      </c>
      <c r="Q627" s="33"/>
      <c r="R627" s="53"/>
      <c r="S627" s="53"/>
    </row>
    <row r="628" spans="1:19" x14ac:dyDescent="0.45">
      <c r="A628" s="1"/>
      <c r="B628" s="2"/>
      <c r="C628" s="2"/>
      <c r="D628" s="2"/>
      <c r="E628" s="36"/>
      <c r="F628" s="3"/>
      <c r="G628" s="2"/>
      <c r="H628" s="4"/>
      <c r="I628" s="10"/>
      <c r="J628" s="14" t="str">
        <f>IF(LEN(A628)&gt;0,VLOOKUP((C628&amp;D628),Zonas!A:C,3,0),"")</f>
        <v/>
      </c>
      <c r="K628" s="15" t="str">
        <f t="shared" si="45"/>
        <v/>
      </c>
      <c r="L628" s="15" t="str">
        <f t="shared" si="46"/>
        <v/>
      </c>
      <c r="M628" s="15" t="str">
        <f t="shared" si="47"/>
        <v/>
      </c>
      <c r="N628" s="15" t="str">
        <f>IFERROR(VLOOKUP($D$7,Tabelas!$B$17:$C$18,2,0)*L628,"")</f>
        <v/>
      </c>
      <c r="O628" s="15" t="str">
        <f t="shared" si="48"/>
        <v/>
      </c>
      <c r="P628" s="16" t="str">
        <f t="shared" si="49"/>
        <v/>
      </c>
      <c r="Q628" s="33"/>
      <c r="R628" s="53"/>
      <c r="S628" s="53"/>
    </row>
    <row r="629" spans="1:19" x14ac:dyDescent="0.45">
      <c r="A629" s="1"/>
      <c r="B629" s="2"/>
      <c r="C629" s="2"/>
      <c r="D629" s="2"/>
      <c r="E629" s="36"/>
      <c r="F629" s="3"/>
      <c r="G629" s="2"/>
      <c r="H629" s="4"/>
      <c r="I629" s="10"/>
      <c r="J629" s="14" t="str">
        <f>IF(LEN(A629)&gt;0,VLOOKUP((C629&amp;D629),Zonas!A:C,3,0),"")</f>
        <v/>
      </c>
      <c r="K629" s="15" t="str">
        <f t="shared" si="45"/>
        <v/>
      </c>
      <c r="L629" s="15" t="str">
        <f t="shared" si="46"/>
        <v/>
      </c>
      <c r="M629" s="15" t="str">
        <f t="shared" si="47"/>
        <v/>
      </c>
      <c r="N629" s="15" t="str">
        <f>IFERROR(VLOOKUP($D$7,Tabelas!$B$17:$C$18,2,0)*L629,"")</f>
        <v/>
      </c>
      <c r="O629" s="15" t="str">
        <f t="shared" si="48"/>
        <v/>
      </c>
      <c r="P629" s="16" t="str">
        <f t="shared" si="49"/>
        <v/>
      </c>
      <c r="Q629" s="33"/>
      <c r="R629" s="53"/>
      <c r="S629" s="53"/>
    </row>
    <row r="630" spans="1:19" x14ac:dyDescent="0.45">
      <c r="A630" s="1"/>
      <c r="B630" s="2"/>
      <c r="C630" s="2"/>
      <c r="D630" s="2"/>
      <c r="E630" s="36"/>
      <c r="F630" s="3"/>
      <c r="G630" s="2"/>
      <c r="H630" s="4"/>
      <c r="I630" s="10"/>
      <c r="J630" s="14" t="str">
        <f>IF(LEN(A630)&gt;0,VLOOKUP((C630&amp;D630),Zonas!A:C,3,0),"")</f>
        <v/>
      </c>
      <c r="K630" s="15" t="str">
        <f t="shared" si="45"/>
        <v/>
      </c>
      <c r="L630" s="15" t="str">
        <f t="shared" si="46"/>
        <v/>
      </c>
      <c r="M630" s="15" t="str">
        <f t="shared" si="47"/>
        <v/>
      </c>
      <c r="N630" s="15" t="str">
        <f>IFERROR(VLOOKUP($D$7,Tabelas!$B$17:$C$18,2,0)*L630,"")</f>
        <v/>
      </c>
      <c r="O630" s="15" t="str">
        <f t="shared" si="48"/>
        <v/>
      </c>
      <c r="P630" s="16" t="str">
        <f t="shared" si="49"/>
        <v/>
      </c>
      <c r="Q630" s="33"/>
      <c r="R630" s="53"/>
      <c r="S630" s="53"/>
    </row>
    <row r="631" spans="1:19" x14ac:dyDescent="0.45">
      <c r="A631" s="1"/>
      <c r="B631" s="2"/>
      <c r="C631" s="2"/>
      <c r="D631" s="2"/>
      <c r="E631" s="36"/>
      <c r="F631" s="3"/>
      <c r="G631" s="2"/>
      <c r="H631" s="4"/>
      <c r="I631" s="10"/>
      <c r="J631" s="14" t="str">
        <f>IF(LEN(A631)&gt;0,VLOOKUP((C631&amp;D631),Zonas!A:C,3,0),"")</f>
        <v/>
      </c>
      <c r="K631" s="15" t="str">
        <f t="shared" si="45"/>
        <v/>
      </c>
      <c r="L631" s="15" t="str">
        <f t="shared" si="46"/>
        <v/>
      </c>
      <c r="M631" s="15" t="str">
        <f t="shared" si="47"/>
        <v/>
      </c>
      <c r="N631" s="15" t="str">
        <f>IFERROR(VLOOKUP($D$7,Tabelas!$B$17:$C$18,2,0)*L631,"")</f>
        <v/>
      </c>
      <c r="O631" s="15" t="str">
        <f t="shared" si="48"/>
        <v/>
      </c>
      <c r="P631" s="16" t="str">
        <f t="shared" si="49"/>
        <v/>
      </c>
      <c r="Q631" s="33"/>
      <c r="R631" s="53"/>
      <c r="S631" s="53"/>
    </row>
    <row r="632" spans="1:19" x14ac:dyDescent="0.45">
      <c r="A632" s="1"/>
      <c r="B632" s="2"/>
      <c r="C632" s="2"/>
      <c r="D632" s="2"/>
      <c r="E632" s="36"/>
      <c r="F632" s="3"/>
      <c r="G632" s="2"/>
      <c r="H632" s="4"/>
      <c r="I632" s="10"/>
      <c r="J632" s="14" t="str">
        <f>IF(LEN(A632)&gt;0,VLOOKUP((C632&amp;D632),Zonas!A:C,3,0),"")</f>
        <v/>
      </c>
      <c r="K632" s="15" t="str">
        <f t="shared" si="45"/>
        <v/>
      </c>
      <c r="L632" s="15" t="str">
        <f t="shared" si="46"/>
        <v/>
      </c>
      <c r="M632" s="15" t="str">
        <f t="shared" si="47"/>
        <v/>
      </c>
      <c r="N632" s="15" t="str">
        <f>IFERROR(VLOOKUP($D$7,Tabelas!$B$17:$C$18,2,0)*L632,"")</f>
        <v/>
      </c>
      <c r="O632" s="15" t="str">
        <f t="shared" si="48"/>
        <v/>
      </c>
      <c r="P632" s="16" t="str">
        <f t="shared" si="49"/>
        <v/>
      </c>
      <c r="Q632" s="33"/>
      <c r="R632" s="53"/>
      <c r="S632" s="53"/>
    </row>
    <row r="633" spans="1:19" x14ac:dyDescent="0.45">
      <c r="A633" s="1"/>
      <c r="B633" s="2"/>
      <c r="C633" s="2"/>
      <c r="D633" s="2"/>
      <c r="E633" s="36"/>
      <c r="F633" s="3"/>
      <c r="G633" s="2"/>
      <c r="H633" s="4"/>
      <c r="I633" s="10"/>
      <c r="J633" s="14" t="str">
        <f>IF(LEN(A633)&gt;0,VLOOKUP((C633&amp;D633),Zonas!A:C,3,0),"")</f>
        <v/>
      </c>
      <c r="K633" s="15" t="str">
        <f t="shared" si="45"/>
        <v/>
      </c>
      <c r="L633" s="15" t="str">
        <f t="shared" si="46"/>
        <v/>
      </c>
      <c r="M633" s="15" t="str">
        <f t="shared" si="47"/>
        <v/>
      </c>
      <c r="N633" s="15" t="str">
        <f>IFERROR(VLOOKUP($D$7,Tabelas!$B$17:$C$18,2,0)*L633,"")</f>
        <v/>
      </c>
      <c r="O633" s="15" t="str">
        <f t="shared" si="48"/>
        <v/>
      </c>
      <c r="P633" s="16" t="str">
        <f t="shared" si="49"/>
        <v/>
      </c>
      <c r="Q633" s="33"/>
      <c r="R633" s="53"/>
      <c r="S633" s="53"/>
    </row>
    <row r="634" spans="1:19" x14ac:dyDescent="0.45">
      <c r="A634" s="1"/>
      <c r="B634" s="2"/>
      <c r="C634" s="2"/>
      <c r="D634" s="2"/>
      <c r="E634" s="36"/>
      <c r="F634" s="3"/>
      <c r="G634" s="2"/>
      <c r="H634" s="4"/>
      <c r="I634" s="10"/>
      <c r="J634" s="14" t="str">
        <f>IF(LEN(A634)&gt;0,VLOOKUP((C634&amp;D634),Zonas!A:C,3,0),"")</f>
        <v/>
      </c>
      <c r="K634" s="15" t="str">
        <f t="shared" si="45"/>
        <v/>
      </c>
      <c r="L634" s="15" t="str">
        <f t="shared" si="46"/>
        <v/>
      </c>
      <c r="M634" s="15" t="str">
        <f t="shared" si="47"/>
        <v/>
      </c>
      <c r="N634" s="15" t="str">
        <f>IFERROR(VLOOKUP($D$7,Tabelas!$B$17:$C$18,2,0)*L634,"")</f>
        <v/>
      </c>
      <c r="O634" s="15" t="str">
        <f t="shared" si="48"/>
        <v/>
      </c>
      <c r="P634" s="16" t="str">
        <f t="shared" si="49"/>
        <v/>
      </c>
      <c r="Q634" s="33"/>
      <c r="R634" s="53"/>
      <c r="S634" s="53"/>
    </row>
    <row r="635" spans="1:19" x14ac:dyDescent="0.45">
      <c r="A635" s="1"/>
      <c r="B635" s="2"/>
      <c r="C635" s="2"/>
      <c r="D635" s="2"/>
      <c r="E635" s="36"/>
      <c r="F635" s="3"/>
      <c r="G635" s="2"/>
      <c r="H635" s="4"/>
      <c r="I635" s="10"/>
      <c r="J635" s="14" t="str">
        <f>IF(LEN(A635)&gt;0,VLOOKUP((C635&amp;D635),Zonas!A:C,3,0),"")</f>
        <v/>
      </c>
      <c r="K635" s="15" t="str">
        <f t="shared" si="45"/>
        <v/>
      </c>
      <c r="L635" s="15" t="str">
        <f t="shared" si="46"/>
        <v/>
      </c>
      <c r="M635" s="15" t="str">
        <f t="shared" si="47"/>
        <v/>
      </c>
      <c r="N635" s="15" t="str">
        <f>IFERROR(VLOOKUP($D$7,Tabelas!$B$17:$C$18,2,0)*L635,"")</f>
        <v/>
      </c>
      <c r="O635" s="15" t="str">
        <f t="shared" si="48"/>
        <v/>
      </c>
      <c r="P635" s="16" t="str">
        <f t="shared" si="49"/>
        <v/>
      </c>
      <c r="Q635" s="33"/>
      <c r="R635" s="53"/>
      <c r="S635" s="53"/>
    </row>
    <row r="636" spans="1:19" x14ac:dyDescent="0.45">
      <c r="A636" s="1"/>
      <c r="B636" s="2"/>
      <c r="C636" s="2"/>
      <c r="D636" s="2"/>
      <c r="E636" s="36"/>
      <c r="F636" s="3"/>
      <c r="G636" s="2"/>
      <c r="H636" s="4"/>
      <c r="I636" s="10"/>
      <c r="J636" s="14" t="str">
        <f>IF(LEN(A636)&gt;0,VLOOKUP((C636&amp;D636),Zonas!A:C,3,0),"")</f>
        <v/>
      </c>
      <c r="K636" s="15" t="str">
        <f t="shared" si="45"/>
        <v/>
      </c>
      <c r="L636" s="15" t="str">
        <f t="shared" si="46"/>
        <v/>
      </c>
      <c r="M636" s="15" t="str">
        <f t="shared" si="47"/>
        <v/>
      </c>
      <c r="N636" s="15" t="str">
        <f>IFERROR(VLOOKUP($D$7,Tabelas!$B$17:$C$18,2,0)*L636,"")</f>
        <v/>
      </c>
      <c r="O636" s="15" t="str">
        <f t="shared" si="48"/>
        <v/>
      </c>
      <c r="P636" s="16" t="str">
        <f t="shared" si="49"/>
        <v/>
      </c>
      <c r="Q636" s="33"/>
      <c r="R636" s="53"/>
      <c r="S636" s="53"/>
    </row>
    <row r="637" spans="1:19" x14ac:dyDescent="0.45">
      <c r="A637" s="1"/>
      <c r="B637" s="2"/>
      <c r="C637" s="2"/>
      <c r="D637" s="2"/>
      <c r="E637" s="36"/>
      <c r="F637" s="3"/>
      <c r="G637" s="2"/>
      <c r="H637" s="4"/>
      <c r="I637" s="10"/>
      <c r="J637" s="14" t="str">
        <f>IF(LEN(A637)&gt;0,VLOOKUP((C637&amp;D637),Zonas!A:C,3,0),"")</f>
        <v/>
      </c>
      <c r="K637" s="15" t="str">
        <f t="shared" si="45"/>
        <v/>
      </c>
      <c r="L637" s="15" t="str">
        <f t="shared" si="46"/>
        <v/>
      </c>
      <c r="M637" s="15" t="str">
        <f t="shared" si="47"/>
        <v/>
      </c>
      <c r="N637" s="15" t="str">
        <f>IFERROR(VLOOKUP($D$7,Tabelas!$B$17:$C$18,2,0)*L637,"")</f>
        <v/>
      </c>
      <c r="O637" s="15" t="str">
        <f t="shared" si="48"/>
        <v/>
      </c>
      <c r="P637" s="16" t="str">
        <f t="shared" si="49"/>
        <v/>
      </c>
      <c r="Q637" s="33"/>
    </row>
    <row r="638" spans="1:19" x14ac:dyDescent="0.45">
      <c r="A638" s="1"/>
      <c r="B638" s="2"/>
      <c r="C638" s="2"/>
      <c r="D638" s="2"/>
      <c r="E638" s="36"/>
      <c r="F638" s="3"/>
      <c r="G638" s="2"/>
      <c r="H638" s="4"/>
      <c r="I638" s="10"/>
      <c r="J638" s="14" t="str">
        <f>IF(LEN(A638)&gt;0,VLOOKUP((C638&amp;D638),Zonas!A:C,3,0),"")</f>
        <v/>
      </c>
      <c r="K638" s="15" t="str">
        <f t="shared" si="45"/>
        <v/>
      </c>
      <c r="L638" s="15" t="str">
        <f t="shared" si="46"/>
        <v/>
      </c>
      <c r="M638" s="15" t="str">
        <f t="shared" si="47"/>
        <v/>
      </c>
      <c r="N638" s="15" t="str">
        <f>IFERROR(VLOOKUP($D$7,Tabelas!$B$17:$C$18,2,0)*L638,"")</f>
        <v/>
      </c>
      <c r="O638" s="15" t="str">
        <f t="shared" si="48"/>
        <v/>
      </c>
      <c r="P638" s="16" t="str">
        <f t="shared" si="49"/>
        <v/>
      </c>
      <c r="Q638" s="33"/>
    </row>
    <row r="639" spans="1:19" x14ac:dyDescent="0.45">
      <c r="A639" s="1"/>
      <c r="B639" s="2"/>
      <c r="C639" s="2"/>
      <c r="D639" s="2"/>
      <c r="E639" s="36"/>
      <c r="F639" s="3"/>
      <c r="G639" s="2"/>
      <c r="H639" s="4"/>
      <c r="I639" s="10"/>
      <c r="J639" s="14" t="str">
        <f>IF(LEN(A639)&gt;0,VLOOKUP((C639&amp;D639),Zonas!A:C,3,0),"")</f>
        <v/>
      </c>
      <c r="K639" s="15" t="str">
        <f t="shared" si="45"/>
        <v/>
      </c>
      <c r="L639" s="15" t="str">
        <f t="shared" si="46"/>
        <v/>
      </c>
      <c r="M639" s="15" t="str">
        <f t="shared" si="47"/>
        <v/>
      </c>
      <c r="N639" s="15" t="str">
        <f>IFERROR(VLOOKUP($D$7,Tabelas!$B$17:$C$18,2,0)*L639,"")</f>
        <v/>
      </c>
      <c r="O639" s="15" t="str">
        <f t="shared" si="48"/>
        <v/>
      </c>
      <c r="P639" s="16" t="str">
        <f t="shared" si="49"/>
        <v/>
      </c>
      <c r="Q639" s="33"/>
    </row>
    <row r="640" spans="1:19" x14ac:dyDescent="0.45">
      <c r="A640" s="1"/>
      <c r="B640" s="2"/>
      <c r="C640" s="2"/>
      <c r="D640" s="2"/>
      <c r="E640" s="36"/>
      <c r="F640" s="3"/>
      <c r="G640" s="2"/>
      <c r="H640" s="4"/>
      <c r="I640" s="10"/>
      <c r="J640" s="14" t="str">
        <f>IF(LEN(A640)&gt;0,VLOOKUP((C640&amp;D640),Zonas!A:C,3,0),"")</f>
        <v/>
      </c>
      <c r="K640" s="15" t="str">
        <f t="shared" si="45"/>
        <v/>
      </c>
      <c r="L640" s="15" t="str">
        <f t="shared" si="46"/>
        <v/>
      </c>
      <c r="M640" s="15" t="str">
        <f t="shared" si="47"/>
        <v/>
      </c>
      <c r="N640" s="15" t="str">
        <f>IFERROR(VLOOKUP($D$7,Tabelas!$B$17:$C$18,2,0)*L640,"")</f>
        <v/>
      </c>
      <c r="O640" s="15" t="str">
        <f t="shared" si="48"/>
        <v/>
      </c>
      <c r="P640" s="16" t="str">
        <f t="shared" si="49"/>
        <v/>
      </c>
      <c r="Q640" s="33"/>
    </row>
    <row r="641" spans="1:17" x14ac:dyDescent="0.45">
      <c r="A641" s="1"/>
      <c r="B641" s="2"/>
      <c r="C641" s="2"/>
      <c r="D641" s="2"/>
      <c r="E641" s="36"/>
      <c r="F641" s="3"/>
      <c r="G641" s="2"/>
      <c r="H641" s="4"/>
      <c r="I641" s="10"/>
      <c r="J641" s="14" t="str">
        <f>IF(LEN(A641)&gt;0,VLOOKUP((C641&amp;D641),Zonas!A:C,3,0),"")</f>
        <v/>
      </c>
      <c r="K641" s="15" t="str">
        <f t="shared" si="45"/>
        <v/>
      </c>
      <c r="L641" s="15" t="str">
        <f t="shared" si="46"/>
        <v/>
      </c>
      <c r="M641" s="15" t="str">
        <f t="shared" si="47"/>
        <v/>
      </c>
      <c r="N641" s="15" t="str">
        <f>IFERROR(VLOOKUP($D$7,Tabelas!$B$17:$C$18,2,0)*L641,"")</f>
        <v/>
      </c>
      <c r="O641" s="15" t="str">
        <f t="shared" si="48"/>
        <v/>
      </c>
      <c r="P641" s="16" t="str">
        <f t="shared" si="49"/>
        <v/>
      </c>
      <c r="Q641" s="33"/>
    </row>
    <row r="642" spans="1:17" x14ac:dyDescent="0.45">
      <c r="A642" s="1"/>
      <c r="B642" s="2"/>
      <c r="C642" s="2"/>
      <c r="D642" s="2"/>
      <c r="E642" s="36"/>
      <c r="F642" s="3"/>
      <c r="G642" s="2"/>
      <c r="H642" s="4"/>
      <c r="I642" s="10"/>
      <c r="J642" s="14" t="str">
        <f>IF(LEN(A642)&gt;0,VLOOKUP((C642&amp;D642),Zonas!A:C,3,0),"")</f>
        <v/>
      </c>
      <c r="K642" s="15" t="str">
        <f t="shared" si="45"/>
        <v/>
      </c>
      <c r="L642" s="15" t="str">
        <f t="shared" si="46"/>
        <v/>
      </c>
      <c r="M642" s="15" t="str">
        <f t="shared" si="47"/>
        <v/>
      </c>
      <c r="N642" s="15" t="str">
        <f>IFERROR(VLOOKUP($D$7,Tabelas!$B$17:$C$18,2,0)*L642,"")</f>
        <v/>
      </c>
      <c r="O642" s="15" t="str">
        <f t="shared" si="48"/>
        <v/>
      </c>
      <c r="P642" s="16" t="str">
        <f t="shared" si="49"/>
        <v/>
      </c>
      <c r="Q642" s="33"/>
    </row>
    <row r="643" spans="1:17" x14ac:dyDescent="0.45">
      <c r="A643" s="1"/>
      <c r="B643" s="2"/>
      <c r="C643" s="2"/>
      <c r="D643" s="2"/>
      <c r="E643" s="36"/>
      <c r="F643" s="3"/>
      <c r="G643" s="2"/>
      <c r="H643" s="4"/>
      <c r="I643" s="10"/>
      <c r="J643" s="14" t="str">
        <f>IF(LEN(A643)&gt;0,VLOOKUP((C643&amp;D643),Zonas!A:C,3,0),"")</f>
        <v/>
      </c>
      <c r="K643" s="15" t="str">
        <f t="shared" si="45"/>
        <v/>
      </c>
      <c r="L643" s="15" t="str">
        <f t="shared" si="46"/>
        <v/>
      </c>
      <c r="M643" s="15" t="str">
        <f t="shared" si="47"/>
        <v/>
      </c>
      <c r="N643" s="15" t="str">
        <f>IFERROR(VLOOKUP($D$7,Tabelas!$B$17:$C$18,2,0)*L643,"")</f>
        <v/>
      </c>
      <c r="O643" s="15" t="str">
        <f t="shared" si="48"/>
        <v/>
      </c>
      <c r="P643" s="16" t="str">
        <f t="shared" si="49"/>
        <v/>
      </c>
      <c r="Q643" s="33"/>
    </row>
    <row r="644" spans="1:17" x14ac:dyDescent="0.45">
      <c r="A644" s="1"/>
      <c r="B644" s="2"/>
      <c r="C644" s="2"/>
      <c r="D644" s="2"/>
      <c r="E644" s="36"/>
      <c r="F644" s="3"/>
      <c r="G644" s="2"/>
      <c r="H644" s="4"/>
      <c r="I644" s="10"/>
      <c r="J644" s="14" t="str">
        <f>IF(LEN(A644)&gt;0,VLOOKUP((C644&amp;D644),Zonas!A:C,3,0),"")</f>
        <v/>
      </c>
      <c r="K644" s="15" t="str">
        <f t="shared" si="45"/>
        <v/>
      </c>
      <c r="L644" s="15" t="str">
        <f t="shared" si="46"/>
        <v/>
      </c>
      <c r="M644" s="15" t="str">
        <f t="shared" si="47"/>
        <v/>
      </c>
      <c r="N644" s="15" t="str">
        <f>IFERROR(VLOOKUP($D$7,Tabelas!$B$17:$C$18,2,0)*L644,"")</f>
        <v/>
      </c>
      <c r="O644" s="15" t="str">
        <f t="shared" si="48"/>
        <v/>
      </c>
      <c r="P644" s="16" t="str">
        <f t="shared" si="49"/>
        <v/>
      </c>
      <c r="Q644" s="33"/>
    </row>
    <row r="645" spans="1:17" x14ac:dyDescent="0.45">
      <c r="A645" s="1"/>
      <c r="B645" s="2"/>
      <c r="C645" s="2"/>
      <c r="D645" s="2"/>
      <c r="E645" s="36"/>
      <c r="F645" s="3"/>
      <c r="G645" s="2"/>
      <c r="H645" s="4"/>
      <c r="I645" s="10"/>
      <c r="J645" s="14" t="str">
        <f>IF(LEN(A645)&gt;0,VLOOKUP((C645&amp;D645),Zonas!A:C,3,0),"")</f>
        <v/>
      </c>
      <c r="K645" s="15" t="str">
        <f t="shared" si="45"/>
        <v/>
      </c>
      <c r="L645" s="15" t="str">
        <f t="shared" si="46"/>
        <v/>
      </c>
      <c r="M645" s="15" t="str">
        <f t="shared" si="47"/>
        <v/>
      </c>
      <c r="N645" s="15" t="str">
        <f>IFERROR(VLOOKUP($D$7,Tabelas!$B$17:$C$18,2,0)*L645,"")</f>
        <v/>
      </c>
      <c r="O645" s="15" t="str">
        <f t="shared" si="48"/>
        <v/>
      </c>
      <c r="P645" s="16" t="str">
        <f t="shared" si="49"/>
        <v/>
      </c>
      <c r="Q645" s="33"/>
    </row>
    <row r="646" spans="1:17" x14ac:dyDescent="0.45">
      <c r="A646" s="1"/>
      <c r="B646" s="2"/>
      <c r="C646" s="2"/>
      <c r="D646" s="2"/>
      <c r="E646" s="36"/>
      <c r="F646" s="3"/>
      <c r="G646" s="2"/>
      <c r="H646" s="4"/>
      <c r="I646" s="10"/>
      <c r="J646" s="14" t="str">
        <f>IF(LEN(A646)&gt;0,VLOOKUP((C646&amp;D646),Zonas!A:C,3,0),"")</f>
        <v/>
      </c>
      <c r="K646" s="15" t="str">
        <f t="shared" si="45"/>
        <v/>
      </c>
      <c r="L646" s="15" t="str">
        <f t="shared" si="46"/>
        <v/>
      </c>
      <c r="M646" s="15" t="str">
        <f t="shared" si="47"/>
        <v/>
      </c>
      <c r="N646" s="15" t="str">
        <f>IFERROR(VLOOKUP($D$7,Tabelas!$B$17:$C$18,2,0)*L646,"")</f>
        <v/>
      </c>
      <c r="O646" s="15" t="str">
        <f t="shared" si="48"/>
        <v/>
      </c>
      <c r="P646" s="16" t="str">
        <f t="shared" si="49"/>
        <v/>
      </c>
      <c r="Q646" s="33"/>
    </row>
    <row r="647" spans="1:17" x14ac:dyDescent="0.45">
      <c r="A647" s="1"/>
      <c r="B647" s="2"/>
      <c r="C647" s="2"/>
      <c r="D647" s="2"/>
      <c r="E647" s="36"/>
      <c r="F647" s="3"/>
      <c r="G647" s="2"/>
      <c r="H647" s="4"/>
      <c r="I647" s="10"/>
      <c r="J647" s="14" t="str">
        <f>IF(LEN(A647)&gt;0,VLOOKUP((C647&amp;D647),Zonas!A:C,3,0),"")</f>
        <v/>
      </c>
      <c r="K647" s="15" t="str">
        <f t="shared" si="45"/>
        <v/>
      </c>
      <c r="L647" s="15" t="str">
        <f t="shared" si="46"/>
        <v/>
      </c>
      <c r="M647" s="15" t="str">
        <f t="shared" si="47"/>
        <v/>
      </c>
      <c r="N647" s="15" t="str">
        <f>IFERROR(VLOOKUP($D$7,Tabelas!$B$17:$C$18,2,0)*L647,"")</f>
        <v/>
      </c>
      <c r="O647" s="15" t="str">
        <f t="shared" si="48"/>
        <v/>
      </c>
      <c r="P647" s="16" t="str">
        <f t="shared" si="49"/>
        <v/>
      </c>
      <c r="Q647" s="33"/>
    </row>
    <row r="648" spans="1:17" x14ac:dyDescent="0.45">
      <c r="A648" s="1"/>
      <c r="B648" s="2"/>
      <c r="C648" s="2"/>
      <c r="D648" s="2"/>
      <c r="E648" s="36"/>
      <c r="F648" s="3"/>
      <c r="G648" s="2"/>
      <c r="H648" s="4"/>
      <c r="I648" s="10"/>
      <c r="J648" s="14" t="str">
        <f>IF(LEN(A648)&gt;0,VLOOKUP((C648&amp;D648),Zonas!A:C,3,0),"")</f>
        <v/>
      </c>
      <c r="K648" s="15" t="str">
        <f t="shared" si="45"/>
        <v/>
      </c>
      <c r="L648" s="15" t="str">
        <f t="shared" si="46"/>
        <v/>
      </c>
      <c r="M648" s="15" t="str">
        <f t="shared" si="47"/>
        <v/>
      </c>
      <c r="N648" s="15" t="str">
        <f>IFERROR(VLOOKUP($D$7,Tabelas!$B$17:$C$18,2,0)*L648,"")</f>
        <v/>
      </c>
      <c r="O648" s="15" t="str">
        <f t="shared" si="48"/>
        <v/>
      </c>
      <c r="P648" s="16" t="str">
        <f t="shared" si="49"/>
        <v/>
      </c>
      <c r="Q648" s="33"/>
    </row>
    <row r="649" spans="1:17" x14ac:dyDescent="0.45">
      <c r="A649" s="1"/>
      <c r="B649" s="2"/>
      <c r="C649" s="2"/>
      <c r="D649" s="2"/>
      <c r="E649" s="36"/>
      <c r="F649" s="3"/>
      <c r="G649" s="2"/>
      <c r="H649" s="4"/>
      <c r="I649" s="10"/>
      <c r="J649" s="14" t="str">
        <f>IF(LEN(A649)&gt;0,VLOOKUP((C649&amp;D649),Zonas!A:C,3,0),"")</f>
        <v/>
      </c>
      <c r="K649" s="15" t="str">
        <f t="shared" si="45"/>
        <v/>
      </c>
      <c r="L649" s="15" t="str">
        <f t="shared" si="46"/>
        <v/>
      </c>
      <c r="M649" s="15" t="str">
        <f t="shared" si="47"/>
        <v/>
      </c>
      <c r="N649" s="15" t="str">
        <f>IFERROR(VLOOKUP($D$7,Tabelas!$B$17:$C$18,2,0)*L649,"")</f>
        <v/>
      </c>
      <c r="O649" s="15" t="str">
        <f t="shared" si="48"/>
        <v/>
      </c>
      <c r="P649" s="16" t="str">
        <f t="shared" si="49"/>
        <v/>
      </c>
      <c r="Q649" s="33"/>
    </row>
    <row r="650" spans="1:17" x14ac:dyDescent="0.45">
      <c r="A650" s="1"/>
      <c r="B650" s="2"/>
      <c r="C650" s="2"/>
      <c r="D650" s="2"/>
      <c r="E650" s="36"/>
      <c r="F650" s="3"/>
      <c r="G650" s="2"/>
      <c r="H650" s="4"/>
      <c r="I650" s="10"/>
      <c r="J650" s="14" t="str">
        <f>IF(LEN(A650)&gt;0,VLOOKUP((C650&amp;D650),Zonas!A:C,3,0),"")</f>
        <v/>
      </c>
      <c r="K650" s="15" t="str">
        <f t="shared" si="45"/>
        <v/>
      </c>
      <c r="L650" s="15" t="str">
        <f t="shared" si="46"/>
        <v/>
      </c>
      <c r="M650" s="15" t="str">
        <f t="shared" si="47"/>
        <v/>
      </c>
      <c r="N650" s="15" t="str">
        <f>IFERROR(VLOOKUP($D$7,Tabelas!$B$17:$C$18,2,0)*L650,"")</f>
        <v/>
      </c>
      <c r="O650" s="15" t="str">
        <f t="shared" si="48"/>
        <v/>
      </c>
      <c r="P650" s="16" t="str">
        <f t="shared" si="49"/>
        <v/>
      </c>
      <c r="Q650" s="33"/>
    </row>
    <row r="651" spans="1:17" x14ac:dyDescent="0.45">
      <c r="A651" s="1"/>
      <c r="B651" s="2"/>
      <c r="C651" s="2"/>
      <c r="D651" s="2"/>
      <c r="E651" s="36"/>
      <c r="F651" s="3"/>
      <c r="G651" s="2"/>
      <c r="H651" s="4"/>
      <c r="I651" s="10"/>
      <c r="J651" s="14" t="str">
        <f>IF(LEN(A651)&gt;0,VLOOKUP((C651&amp;D651),Zonas!A:C,3,0),"")</f>
        <v/>
      </c>
      <c r="K651" s="15" t="str">
        <f t="shared" si="45"/>
        <v/>
      </c>
      <c r="L651" s="15" t="str">
        <f t="shared" si="46"/>
        <v/>
      </c>
      <c r="M651" s="15" t="str">
        <f t="shared" si="47"/>
        <v/>
      </c>
      <c r="N651" s="15" t="str">
        <f>IFERROR(VLOOKUP($D$7,Tabelas!$B$17:$C$18,2,0)*L651,"")</f>
        <v/>
      </c>
      <c r="O651" s="15" t="str">
        <f t="shared" si="48"/>
        <v/>
      </c>
      <c r="P651" s="16" t="str">
        <f t="shared" si="49"/>
        <v/>
      </c>
      <c r="Q651" s="33"/>
    </row>
    <row r="652" spans="1:17" x14ac:dyDescent="0.45">
      <c r="A652" s="1"/>
      <c r="B652" s="2"/>
      <c r="C652" s="2"/>
      <c r="D652" s="2"/>
      <c r="E652" s="36"/>
      <c r="F652" s="3"/>
      <c r="G652" s="2"/>
      <c r="H652" s="4"/>
      <c r="I652" s="10"/>
      <c r="J652" s="14" t="str">
        <f>IF(LEN(A652)&gt;0,VLOOKUP((C652&amp;D652),Zonas!A:C,3,0),"")</f>
        <v/>
      </c>
      <c r="K652" s="15" t="str">
        <f t="shared" ref="K652:K715" si="50">IF(LEN(A652)&gt;0,G652*I652*H652,"")</f>
        <v/>
      </c>
      <c r="L652" s="15" t="str">
        <f t="shared" si="46"/>
        <v/>
      </c>
      <c r="M652" s="15" t="str">
        <f t="shared" si="47"/>
        <v/>
      </c>
      <c r="N652" s="15" t="str">
        <f>IFERROR(VLOOKUP($D$7,Tabelas!$B$17:$C$18,2,0)*L652,"")</f>
        <v/>
      </c>
      <c r="O652" s="15" t="str">
        <f t="shared" si="48"/>
        <v/>
      </c>
      <c r="P652" s="16" t="str">
        <f t="shared" si="49"/>
        <v/>
      </c>
      <c r="Q652" s="33"/>
    </row>
    <row r="653" spans="1:17" x14ac:dyDescent="0.45">
      <c r="A653" s="1"/>
      <c r="B653" s="2"/>
      <c r="C653" s="2"/>
      <c r="D653" s="2"/>
      <c r="E653" s="36"/>
      <c r="F653" s="3"/>
      <c r="G653" s="2"/>
      <c r="H653" s="4"/>
      <c r="I653" s="10"/>
      <c r="J653" s="14" t="str">
        <f>IF(LEN(A653)&gt;0,VLOOKUP((C653&amp;D653),Zonas!A:C,3,0),"")</f>
        <v/>
      </c>
      <c r="K653" s="15" t="str">
        <f t="shared" si="50"/>
        <v/>
      </c>
      <c r="L653" s="15" t="str">
        <f t="shared" ref="L653:L716" si="51">IFERROR(IF(J653="A",$H$5,IF(J653="B",$I$5,IF(J653="C",$J$5,IF(J653="D",$K$5,IF(J653="E",$L$5,"")))))*K653,"")</f>
        <v/>
      </c>
      <c r="M653" s="15" t="str">
        <f t="shared" ref="M653:M716" si="52">IFERROR(IF($D$6=0.05,0.5,IF($B$3="Individual",0.75,0.8))*L653,"")</f>
        <v/>
      </c>
      <c r="N653" s="15" t="str">
        <f>IFERROR(VLOOKUP($D$7,Tabelas!$B$17:$C$18,2,0)*L653,"")</f>
        <v/>
      </c>
      <c r="O653" s="15" t="str">
        <f t="shared" ref="O653:O716" si="53">IFERROR(L653+N653,"")</f>
        <v/>
      </c>
      <c r="P653" s="16" t="str">
        <f t="shared" ref="P653:P716" si="54">IFERROR(L653-M653+N653,"")</f>
        <v/>
      </c>
      <c r="Q653" s="33"/>
    </row>
    <row r="654" spans="1:17" x14ac:dyDescent="0.45">
      <c r="A654" s="1"/>
      <c r="B654" s="2"/>
      <c r="C654" s="2"/>
      <c r="D654" s="2"/>
      <c r="E654" s="36"/>
      <c r="F654" s="3"/>
      <c r="G654" s="2"/>
      <c r="H654" s="4"/>
      <c r="I654" s="10"/>
      <c r="J654" s="14" t="str">
        <f>IF(LEN(A654)&gt;0,VLOOKUP((C654&amp;D654),Zonas!A:C,3,0),"")</f>
        <v/>
      </c>
      <c r="K654" s="15" t="str">
        <f t="shared" si="50"/>
        <v/>
      </c>
      <c r="L654" s="15" t="str">
        <f t="shared" si="51"/>
        <v/>
      </c>
      <c r="M654" s="15" t="str">
        <f t="shared" si="52"/>
        <v/>
      </c>
      <c r="N654" s="15" t="str">
        <f>IFERROR(VLOOKUP($D$7,Tabelas!$B$17:$C$18,2,0)*L654,"")</f>
        <v/>
      </c>
      <c r="O654" s="15" t="str">
        <f t="shared" si="53"/>
        <v/>
      </c>
      <c r="P654" s="16" t="str">
        <f t="shared" si="54"/>
        <v/>
      </c>
      <c r="Q654" s="33"/>
    </row>
    <row r="655" spans="1:17" x14ac:dyDescent="0.45">
      <c r="A655" s="1"/>
      <c r="B655" s="2"/>
      <c r="C655" s="2"/>
      <c r="D655" s="2"/>
      <c r="E655" s="36"/>
      <c r="F655" s="3"/>
      <c r="G655" s="2"/>
      <c r="H655" s="4"/>
      <c r="I655" s="10"/>
      <c r="J655" s="14" t="str">
        <f>IF(LEN(A655)&gt;0,VLOOKUP((C655&amp;D655),Zonas!A:C,3,0),"")</f>
        <v/>
      </c>
      <c r="K655" s="15" t="str">
        <f t="shared" si="50"/>
        <v/>
      </c>
      <c r="L655" s="15" t="str">
        <f t="shared" si="51"/>
        <v/>
      </c>
      <c r="M655" s="15" t="str">
        <f t="shared" si="52"/>
        <v/>
      </c>
      <c r="N655" s="15" t="str">
        <f>IFERROR(VLOOKUP($D$7,Tabelas!$B$17:$C$18,2,0)*L655,"")</f>
        <v/>
      </c>
      <c r="O655" s="15" t="str">
        <f t="shared" si="53"/>
        <v/>
      </c>
      <c r="P655" s="16" t="str">
        <f t="shared" si="54"/>
        <v/>
      </c>
      <c r="Q655" s="33"/>
    </row>
    <row r="656" spans="1:17" x14ac:dyDescent="0.45">
      <c r="A656" s="1"/>
      <c r="B656" s="2"/>
      <c r="C656" s="2"/>
      <c r="D656" s="2"/>
      <c r="E656" s="36"/>
      <c r="F656" s="3"/>
      <c r="G656" s="2"/>
      <c r="H656" s="4"/>
      <c r="I656" s="10"/>
      <c r="J656" s="14" t="str">
        <f>IF(LEN(A656)&gt;0,VLOOKUP((C656&amp;D656),Zonas!A:C,3,0),"")</f>
        <v/>
      </c>
      <c r="K656" s="15" t="str">
        <f t="shared" si="50"/>
        <v/>
      </c>
      <c r="L656" s="15" t="str">
        <f t="shared" si="51"/>
        <v/>
      </c>
      <c r="M656" s="15" t="str">
        <f t="shared" si="52"/>
        <v/>
      </c>
      <c r="N656" s="15" t="str">
        <f>IFERROR(VLOOKUP($D$7,Tabelas!$B$17:$C$18,2,0)*L656,"")</f>
        <v/>
      </c>
      <c r="O656" s="15" t="str">
        <f t="shared" si="53"/>
        <v/>
      </c>
      <c r="P656" s="16" t="str">
        <f t="shared" si="54"/>
        <v/>
      </c>
      <c r="Q656" s="33"/>
    </row>
    <row r="657" spans="1:17" x14ac:dyDescent="0.45">
      <c r="A657" s="1"/>
      <c r="B657" s="2"/>
      <c r="C657" s="2"/>
      <c r="D657" s="2"/>
      <c r="E657" s="36"/>
      <c r="F657" s="3"/>
      <c r="G657" s="2"/>
      <c r="H657" s="4"/>
      <c r="I657" s="10"/>
      <c r="J657" s="14" t="str">
        <f>IF(LEN(A657)&gt;0,VLOOKUP((C657&amp;D657),Zonas!A:C,3,0),"")</f>
        <v/>
      </c>
      <c r="K657" s="15" t="str">
        <f t="shared" si="50"/>
        <v/>
      </c>
      <c r="L657" s="15" t="str">
        <f t="shared" si="51"/>
        <v/>
      </c>
      <c r="M657" s="15" t="str">
        <f t="shared" si="52"/>
        <v/>
      </c>
      <c r="N657" s="15" t="str">
        <f>IFERROR(VLOOKUP($D$7,Tabelas!$B$17:$C$18,2,0)*L657,"")</f>
        <v/>
      </c>
      <c r="O657" s="15" t="str">
        <f t="shared" si="53"/>
        <v/>
      </c>
      <c r="P657" s="16" t="str">
        <f t="shared" si="54"/>
        <v/>
      </c>
      <c r="Q657" s="33"/>
    </row>
    <row r="658" spans="1:17" x14ac:dyDescent="0.45">
      <c r="A658" s="1"/>
      <c r="B658" s="2"/>
      <c r="C658" s="2"/>
      <c r="D658" s="2"/>
      <c r="E658" s="36"/>
      <c r="F658" s="3"/>
      <c r="G658" s="2"/>
      <c r="H658" s="4"/>
      <c r="I658" s="10"/>
      <c r="J658" s="14" t="str">
        <f>IF(LEN(A658)&gt;0,VLOOKUP((C658&amp;D658),Zonas!A:C,3,0),"")</f>
        <v/>
      </c>
      <c r="K658" s="15" t="str">
        <f t="shared" si="50"/>
        <v/>
      </c>
      <c r="L658" s="15" t="str">
        <f t="shared" si="51"/>
        <v/>
      </c>
      <c r="M658" s="15" t="str">
        <f t="shared" si="52"/>
        <v/>
      </c>
      <c r="N658" s="15" t="str">
        <f>IFERROR(VLOOKUP($D$7,Tabelas!$B$17:$C$18,2,0)*L658,"")</f>
        <v/>
      </c>
      <c r="O658" s="15" t="str">
        <f t="shared" si="53"/>
        <v/>
      </c>
      <c r="P658" s="16" t="str">
        <f t="shared" si="54"/>
        <v/>
      </c>
      <c r="Q658" s="33"/>
    </row>
    <row r="659" spans="1:17" x14ac:dyDescent="0.45">
      <c r="A659" s="1"/>
      <c r="B659" s="2"/>
      <c r="C659" s="2"/>
      <c r="D659" s="2"/>
      <c r="E659" s="36"/>
      <c r="F659" s="3"/>
      <c r="G659" s="2"/>
      <c r="H659" s="4"/>
      <c r="I659" s="10"/>
      <c r="J659" s="14" t="str">
        <f>IF(LEN(A659)&gt;0,VLOOKUP((C659&amp;D659),Zonas!A:C,3,0),"")</f>
        <v/>
      </c>
      <c r="K659" s="15" t="str">
        <f t="shared" si="50"/>
        <v/>
      </c>
      <c r="L659" s="15" t="str">
        <f t="shared" si="51"/>
        <v/>
      </c>
      <c r="M659" s="15" t="str">
        <f t="shared" si="52"/>
        <v/>
      </c>
      <c r="N659" s="15" t="str">
        <f>IFERROR(VLOOKUP($D$7,Tabelas!$B$17:$C$18,2,0)*L659,"")</f>
        <v/>
      </c>
      <c r="O659" s="15" t="str">
        <f t="shared" si="53"/>
        <v/>
      </c>
      <c r="P659" s="16" t="str">
        <f t="shared" si="54"/>
        <v/>
      </c>
      <c r="Q659" s="33"/>
    </row>
    <row r="660" spans="1:17" x14ac:dyDescent="0.45">
      <c r="A660" s="1"/>
      <c r="B660" s="2"/>
      <c r="C660" s="2"/>
      <c r="D660" s="2"/>
      <c r="E660" s="36"/>
      <c r="F660" s="3"/>
      <c r="G660" s="2"/>
      <c r="H660" s="4"/>
      <c r="I660" s="10"/>
      <c r="J660" s="14" t="str">
        <f>IF(LEN(A660)&gt;0,VLOOKUP((C660&amp;D660),Zonas!A:C,3,0),"")</f>
        <v/>
      </c>
      <c r="K660" s="15" t="str">
        <f t="shared" si="50"/>
        <v/>
      </c>
      <c r="L660" s="15" t="str">
        <f t="shared" si="51"/>
        <v/>
      </c>
      <c r="M660" s="15" t="str">
        <f t="shared" si="52"/>
        <v/>
      </c>
      <c r="N660" s="15" t="str">
        <f>IFERROR(VLOOKUP($D$7,Tabelas!$B$17:$C$18,2,0)*L660,"")</f>
        <v/>
      </c>
      <c r="O660" s="15" t="str">
        <f t="shared" si="53"/>
        <v/>
      </c>
      <c r="P660" s="16" t="str">
        <f t="shared" si="54"/>
        <v/>
      </c>
      <c r="Q660" s="33"/>
    </row>
    <row r="661" spans="1:17" x14ac:dyDescent="0.45">
      <c r="A661" s="1"/>
      <c r="B661" s="2"/>
      <c r="C661" s="2"/>
      <c r="D661" s="2"/>
      <c r="E661" s="36"/>
      <c r="F661" s="3"/>
      <c r="G661" s="2"/>
      <c r="H661" s="4"/>
      <c r="I661" s="10"/>
      <c r="J661" s="14" t="str">
        <f>IF(LEN(A661)&gt;0,VLOOKUP((C661&amp;D661),Zonas!A:C,3,0),"")</f>
        <v/>
      </c>
      <c r="K661" s="15" t="str">
        <f t="shared" si="50"/>
        <v/>
      </c>
      <c r="L661" s="15" t="str">
        <f t="shared" si="51"/>
        <v/>
      </c>
      <c r="M661" s="15" t="str">
        <f t="shared" si="52"/>
        <v/>
      </c>
      <c r="N661" s="15" t="str">
        <f>IFERROR(VLOOKUP($D$7,Tabelas!$B$17:$C$18,2,0)*L661,"")</f>
        <v/>
      </c>
      <c r="O661" s="15" t="str">
        <f t="shared" si="53"/>
        <v/>
      </c>
      <c r="P661" s="16" t="str">
        <f t="shared" si="54"/>
        <v/>
      </c>
      <c r="Q661" s="33"/>
    </row>
    <row r="662" spans="1:17" x14ac:dyDescent="0.45">
      <c r="A662" s="1"/>
      <c r="B662" s="2"/>
      <c r="C662" s="2"/>
      <c r="D662" s="2"/>
      <c r="E662" s="36"/>
      <c r="F662" s="3"/>
      <c r="G662" s="2"/>
      <c r="H662" s="4"/>
      <c r="I662" s="10"/>
      <c r="J662" s="14" t="str">
        <f>IF(LEN(A662)&gt;0,VLOOKUP((C662&amp;D662),Zonas!A:C,3,0),"")</f>
        <v/>
      </c>
      <c r="K662" s="15" t="str">
        <f t="shared" si="50"/>
        <v/>
      </c>
      <c r="L662" s="15" t="str">
        <f t="shared" si="51"/>
        <v/>
      </c>
      <c r="M662" s="15" t="str">
        <f t="shared" si="52"/>
        <v/>
      </c>
      <c r="N662" s="15" t="str">
        <f>IFERROR(VLOOKUP($D$7,Tabelas!$B$17:$C$18,2,0)*L662,"")</f>
        <v/>
      </c>
      <c r="O662" s="15" t="str">
        <f t="shared" si="53"/>
        <v/>
      </c>
      <c r="P662" s="16" t="str">
        <f t="shared" si="54"/>
        <v/>
      </c>
      <c r="Q662" s="33"/>
    </row>
    <row r="663" spans="1:17" x14ac:dyDescent="0.45">
      <c r="A663" s="1"/>
      <c r="B663" s="2"/>
      <c r="C663" s="2"/>
      <c r="D663" s="2"/>
      <c r="E663" s="36"/>
      <c r="F663" s="3"/>
      <c r="G663" s="2"/>
      <c r="H663" s="4"/>
      <c r="I663" s="10"/>
      <c r="J663" s="14" t="str">
        <f>IF(LEN(A663)&gt;0,VLOOKUP((C663&amp;D663),Zonas!A:C,3,0),"")</f>
        <v/>
      </c>
      <c r="K663" s="15" t="str">
        <f t="shared" si="50"/>
        <v/>
      </c>
      <c r="L663" s="15" t="str">
        <f t="shared" si="51"/>
        <v/>
      </c>
      <c r="M663" s="15" t="str">
        <f t="shared" si="52"/>
        <v/>
      </c>
      <c r="N663" s="15" t="str">
        <f>IFERROR(VLOOKUP($D$7,Tabelas!$B$17:$C$18,2,0)*L663,"")</f>
        <v/>
      </c>
      <c r="O663" s="15" t="str">
        <f t="shared" si="53"/>
        <v/>
      </c>
      <c r="P663" s="16" t="str">
        <f t="shared" si="54"/>
        <v/>
      </c>
      <c r="Q663" s="33"/>
    </row>
    <row r="664" spans="1:17" x14ac:dyDescent="0.45">
      <c r="A664" s="1"/>
      <c r="B664" s="2"/>
      <c r="C664" s="2"/>
      <c r="D664" s="2"/>
      <c r="E664" s="36"/>
      <c r="F664" s="3"/>
      <c r="G664" s="2"/>
      <c r="H664" s="4"/>
      <c r="I664" s="10"/>
      <c r="J664" s="14" t="str">
        <f>IF(LEN(A664)&gt;0,VLOOKUP((C664&amp;D664),Zonas!A:C,3,0),"")</f>
        <v/>
      </c>
      <c r="K664" s="15" t="str">
        <f t="shared" si="50"/>
        <v/>
      </c>
      <c r="L664" s="15" t="str">
        <f t="shared" si="51"/>
        <v/>
      </c>
      <c r="M664" s="15" t="str">
        <f t="shared" si="52"/>
        <v/>
      </c>
      <c r="N664" s="15" t="str">
        <f>IFERROR(VLOOKUP($D$7,Tabelas!$B$17:$C$18,2,0)*L664,"")</f>
        <v/>
      </c>
      <c r="O664" s="15" t="str">
        <f t="shared" si="53"/>
        <v/>
      </c>
      <c r="P664" s="16" t="str">
        <f t="shared" si="54"/>
        <v/>
      </c>
      <c r="Q664" s="33"/>
    </row>
    <row r="665" spans="1:17" x14ac:dyDescent="0.45">
      <c r="A665" s="1"/>
      <c r="B665" s="2"/>
      <c r="C665" s="2"/>
      <c r="D665" s="2"/>
      <c r="E665" s="36"/>
      <c r="F665" s="3"/>
      <c r="G665" s="2"/>
      <c r="H665" s="4"/>
      <c r="I665" s="10"/>
      <c r="J665" s="14" t="str">
        <f>IF(LEN(A665)&gt;0,VLOOKUP((C665&amp;D665),Zonas!A:C,3,0),"")</f>
        <v/>
      </c>
      <c r="K665" s="15" t="str">
        <f t="shared" si="50"/>
        <v/>
      </c>
      <c r="L665" s="15" t="str">
        <f t="shared" si="51"/>
        <v/>
      </c>
      <c r="M665" s="15" t="str">
        <f t="shared" si="52"/>
        <v/>
      </c>
      <c r="N665" s="15" t="str">
        <f>IFERROR(VLOOKUP($D$7,Tabelas!$B$17:$C$18,2,0)*L665,"")</f>
        <v/>
      </c>
      <c r="O665" s="15" t="str">
        <f t="shared" si="53"/>
        <v/>
      </c>
      <c r="P665" s="16" t="str">
        <f t="shared" si="54"/>
        <v/>
      </c>
      <c r="Q665" s="33"/>
    </row>
    <row r="666" spans="1:17" x14ac:dyDescent="0.45">
      <c r="A666" s="1"/>
      <c r="B666" s="2"/>
      <c r="C666" s="2"/>
      <c r="D666" s="2"/>
      <c r="E666" s="36"/>
      <c r="F666" s="3"/>
      <c r="G666" s="2"/>
      <c r="H666" s="4"/>
      <c r="I666" s="10"/>
      <c r="J666" s="14" t="str">
        <f>IF(LEN(A666)&gt;0,VLOOKUP((C666&amp;D666),Zonas!A:C,3,0),"")</f>
        <v/>
      </c>
      <c r="K666" s="15" t="str">
        <f t="shared" si="50"/>
        <v/>
      </c>
      <c r="L666" s="15" t="str">
        <f t="shared" si="51"/>
        <v/>
      </c>
      <c r="M666" s="15" t="str">
        <f t="shared" si="52"/>
        <v/>
      </c>
      <c r="N666" s="15" t="str">
        <f>IFERROR(VLOOKUP($D$7,Tabelas!$B$17:$C$18,2,0)*L666,"")</f>
        <v/>
      </c>
      <c r="O666" s="15" t="str">
        <f t="shared" si="53"/>
        <v/>
      </c>
      <c r="P666" s="16" t="str">
        <f t="shared" si="54"/>
        <v/>
      </c>
      <c r="Q666" s="33"/>
    </row>
    <row r="667" spans="1:17" x14ac:dyDescent="0.45">
      <c r="A667" s="1"/>
      <c r="B667" s="2"/>
      <c r="C667" s="2"/>
      <c r="D667" s="2"/>
      <c r="E667" s="36"/>
      <c r="F667" s="3"/>
      <c r="G667" s="2"/>
      <c r="H667" s="4"/>
      <c r="I667" s="10"/>
      <c r="J667" s="14" t="str">
        <f>IF(LEN(A667)&gt;0,VLOOKUP((C667&amp;D667),Zonas!A:C,3,0),"")</f>
        <v/>
      </c>
      <c r="K667" s="15" t="str">
        <f t="shared" si="50"/>
        <v/>
      </c>
      <c r="L667" s="15" t="str">
        <f t="shared" si="51"/>
        <v/>
      </c>
      <c r="M667" s="15" t="str">
        <f t="shared" si="52"/>
        <v/>
      </c>
      <c r="N667" s="15" t="str">
        <f>IFERROR(VLOOKUP($D$7,Tabelas!$B$17:$C$18,2,0)*L667,"")</f>
        <v/>
      </c>
      <c r="O667" s="15" t="str">
        <f t="shared" si="53"/>
        <v/>
      </c>
      <c r="P667" s="16" t="str">
        <f t="shared" si="54"/>
        <v/>
      </c>
      <c r="Q667" s="33"/>
    </row>
    <row r="668" spans="1:17" x14ac:dyDescent="0.45">
      <c r="A668" s="1"/>
      <c r="B668" s="2"/>
      <c r="C668" s="2"/>
      <c r="D668" s="2"/>
      <c r="E668" s="36"/>
      <c r="F668" s="3"/>
      <c r="G668" s="2"/>
      <c r="H668" s="4"/>
      <c r="I668" s="10"/>
      <c r="J668" s="14" t="str">
        <f>IF(LEN(A668)&gt;0,VLOOKUP((C668&amp;D668),Zonas!A:C,3,0),"")</f>
        <v/>
      </c>
      <c r="K668" s="15" t="str">
        <f t="shared" si="50"/>
        <v/>
      </c>
      <c r="L668" s="15" t="str">
        <f t="shared" si="51"/>
        <v/>
      </c>
      <c r="M668" s="15" t="str">
        <f t="shared" si="52"/>
        <v/>
      </c>
      <c r="N668" s="15" t="str">
        <f>IFERROR(VLOOKUP($D$7,Tabelas!$B$17:$C$18,2,0)*L668,"")</f>
        <v/>
      </c>
      <c r="O668" s="15" t="str">
        <f t="shared" si="53"/>
        <v/>
      </c>
      <c r="P668" s="16" t="str">
        <f t="shared" si="54"/>
        <v/>
      </c>
      <c r="Q668" s="33"/>
    </row>
    <row r="669" spans="1:17" x14ac:dyDescent="0.45">
      <c r="A669" s="1"/>
      <c r="B669" s="2"/>
      <c r="C669" s="2"/>
      <c r="D669" s="2"/>
      <c r="E669" s="36"/>
      <c r="F669" s="3"/>
      <c r="G669" s="2"/>
      <c r="H669" s="4"/>
      <c r="I669" s="10"/>
      <c r="J669" s="14" t="str">
        <f>IF(LEN(A669)&gt;0,VLOOKUP((C669&amp;D669),Zonas!A:C,3,0),"")</f>
        <v/>
      </c>
      <c r="K669" s="15" t="str">
        <f t="shared" si="50"/>
        <v/>
      </c>
      <c r="L669" s="15" t="str">
        <f t="shared" si="51"/>
        <v/>
      </c>
      <c r="M669" s="15" t="str">
        <f t="shared" si="52"/>
        <v/>
      </c>
      <c r="N669" s="15" t="str">
        <f>IFERROR(VLOOKUP($D$7,Tabelas!$B$17:$C$18,2,0)*L669,"")</f>
        <v/>
      </c>
      <c r="O669" s="15" t="str">
        <f t="shared" si="53"/>
        <v/>
      </c>
      <c r="P669" s="16" t="str">
        <f t="shared" si="54"/>
        <v/>
      </c>
      <c r="Q669" s="33"/>
    </row>
    <row r="670" spans="1:17" x14ac:dyDescent="0.45">
      <c r="A670" s="1"/>
      <c r="B670" s="2"/>
      <c r="C670" s="2"/>
      <c r="D670" s="2"/>
      <c r="E670" s="36"/>
      <c r="F670" s="3"/>
      <c r="G670" s="2"/>
      <c r="H670" s="4"/>
      <c r="I670" s="10"/>
      <c r="J670" s="14" t="str">
        <f>IF(LEN(A670)&gt;0,VLOOKUP((C670&amp;D670),Zonas!A:C,3,0),"")</f>
        <v/>
      </c>
      <c r="K670" s="15" t="str">
        <f t="shared" si="50"/>
        <v/>
      </c>
      <c r="L670" s="15" t="str">
        <f t="shared" si="51"/>
        <v/>
      </c>
      <c r="M670" s="15" t="str">
        <f t="shared" si="52"/>
        <v/>
      </c>
      <c r="N670" s="15" t="str">
        <f>IFERROR(VLOOKUP($D$7,Tabelas!$B$17:$C$18,2,0)*L670,"")</f>
        <v/>
      </c>
      <c r="O670" s="15" t="str">
        <f t="shared" si="53"/>
        <v/>
      </c>
      <c r="P670" s="16" t="str">
        <f t="shared" si="54"/>
        <v/>
      </c>
      <c r="Q670" s="33"/>
    </row>
    <row r="671" spans="1:17" x14ac:dyDescent="0.45">
      <c r="A671" s="1"/>
      <c r="B671" s="2"/>
      <c r="C671" s="2"/>
      <c r="D671" s="2"/>
      <c r="E671" s="36"/>
      <c r="F671" s="3"/>
      <c r="G671" s="2"/>
      <c r="H671" s="4"/>
      <c r="I671" s="10"/>
      <c r="J671" s="14" t="str">
        <f>IF(LEN(A671)&gt;0,VLOOKUP((C671&amp;D671),Zonas!A:C,3,0),"")</f>
        <v/>
      </c>
      <c r="K671" s="15" t="str">
        <f t="shared" si="50"/>
        <v/>
      </c>
      <c r="L671" s="15" t="str">
        <f t="shared" si="51"/>
        <v/>
      </c>
      <c r="M671" s="15" t="str">
        <f t="shared" si="52"/>
        <v/>
      </c>
      <c r="N671" s="15" t="str">
        <f>IFERROR(VLOOKUP($D$7,Tabelas!$B$17:$C$18,2,0)*L671,"")</f>
        <v/>
      </c>
      <c r="O671" s="15" t="str">
        <f t="shared" si="53"/>
        <v/>
      </c>
      <c r="P671" s="16" t="str">
        <f t="shared" si="54"/>
        <v/>
      </c>
      <c r="Q671" s="33"/>
    </row>
    <row r="672" spans="1:17" x14ac:dyDescent="0.45">
      <c r="A672" s="1"/>
      <c r="B672" s="2"/>
      <c r="C672" s="2"/>
      <c r="D672" s="2"/>
      <c r="E672" s="36"/>
      <c r="F672" s="3"/>
      <c r="G672" s="2"/>
      <c r="H672" s="4"/>
      <c r="I672" s="10"/>
      <c r="J672" s="14" t="str">
        <f>IF(LEN(A672)&gt;0,VLOOKUP((C672&amp;D672),Zonas!A:C,3,0),"")</f>
        <v/>
      </c>
      <c r="K672" s="15" t="str">
        <f t="shared" si="50"/>
        <v/>
      </c>
      <c r="L672" s="15" t="str">
        <f t="shared" si="51"/>
        <v/>
      </c>
      <c r="M672" s="15" t="str">
        <f t="shared" si="52"/>
        <v/>
      </c>
      <c r="N672" s="15" t="str">
        <f>IFERROR(VLOOKUP($D$7,Tabelas!$B$17:$C$18,2,0)*L672,"")</f>
        <v/>
      </c>
      <c r="O672" s="15" t="str">
        <f t="shared" si="53"/>
        <v/>
      </c>
      <c r="P672" s="16" t="str">
        <f t="shared" si="54"/>
        <v/>
      </c>
      <c r="Q672" s="33"/>
    </row>
    <row r="673" spans="1:17" x14ac:dyDescent="0.45">
      <c r="A673" s="1"/>
      <c r="B673" s="2"/>
      <c r="C673" s="2"/>
      <c r="D673" s="2"/>
      <c r="E673" s="36"/>
      <c r="F673" s="3"/>
      <c r="G673" s="2"/>
      <c r="H673" s="4"/>
      <c r="I673" s="10"/>
      <c r="J673" s="14" t="str">
        <f>IF(LEN(A673)&gt;0,VLOOKUP((C673&amp;D673),Zonas!A:C,3,0),"")</f>
        <v/>
      </c>
      <c r="K673" s="15" t="str">
        <f t="shared" si="50"/>
        <v/>
      </c>
      <c r="L673" s="15" t="str">
        <f t="shared" si="51"/>
        <v/>
      </c>
      <c r="M673" s="15" t="str">
        <f t="shared" si="52"/>
        <v/>
      </c>
      <c r="N673" s="15" t="str">
        <f>IFERROR(VLOOKUP($D$7,Tabelas!$B$17:$C$18,2,0)*L673,"")</f>
        <v/>
      </c>
      <c r="O673" s="15" t="str">
        <f t="shared" si="53"/>
        <v/>
      </c>
      <c r="P673" s="16" t="str">
        <f t="shared" si="54"/>
        <v/>
      </c>
      <c r="Q673" s="33"/>
    </row>
    <row r="674" spans="1:17" x14ac:dyDescent="0.45">
      <c r="A674" s="1"/>
      <c r="B674" s="2"/>
      <c r="C674" s="2"/>
      <c r="D674" s="2"/>
      <c r="E674" s="36"/>
      <c r="F674" s="3"/>
      <c r="G674" s="2"/>
      <c r="H674" s="4"/>
      <c r="I674" s="10"/>
      <c r="J674" s="14" t="str">
        <f>IF(LEN(A674)&gt;0,VLOOKUP((C674&amp;D674),Zonas!A:C,3,0),"")</f>
        <v/>
      </c>
      <c r="K674" s="15" t="str">
        <f t="shared" si="50"/>
        <v/>
      </c>
      <c r="L674" s="15" t="str">
        <f t="shared" si="51"/>
        <v/>
      </c>
      <c r="M674" s="15" t="str">
        <f t="shared" si="52"/>
        <v/>
      </c>
      <c r="N674" s="15" t="str">
        <f>IFERROR(VLOOKUP($D$7,Tabelas!$B$17:$C$18,2,0)*L674,"")</f>
        <v/>
      </c>
      <c r="O674" s="15" t="str">
        <f t="shared" si="53"/>
        <v/>
      </c>
      <c r="P674" s="16" t="str">
        <f t="shared" si="54"/>
        <v/>
      </c>
      <c r="Q674" s="33"/>
    </row>
    <row r="675" spans="1:17" x14ac:dyDescent="0.45">
      <c r="A675" s="1"/>
      <c r="B675" s="2"/>
      <c r="C675" s="2"/>
      <c r="D675" s="2"/>
      <c r="E675" s="36"/>
      <c r="F675" s="3"/>
      <c r="G675" s="2"/>
      <c r="H675" s="4"/>
      <c r="I675" s="10"/>
      <c r="J675" s="14" t="str">
        <f>IF(LEN(A675)&gt;0,VLOOKUP((C675&amp;D675),Zonas!A:C,3,0),"")</f>
        <v/>
      </c>
      <c r="K675" s="15" t="str">
        <f t="shared" si="50"/>
        <v/>
      </c>
      <c r="L675" s="15" t="str">
        <f t="shared" si="51"/>
        <v/>
      </c>
      <c r="M675" s="15" t="str">
        <f t="shared" si="52"/>
        <v/>
      </c>
      <c r="N675" s="15" t="str">
        <f>IFERROR(VLOOKUP($D$7,Tabelas!$B$17:$C$18,2,0)*L675,"")</f>
        <v/>
      </c>
      <c r="O675" s="15" t="str">
        <f t="shared" si="53"/>
        <v/>
      </c>
      <c r="P675" s="16" t="str">
        <f t="shared" si="54"/>
        <v/>
      </c>
      <c r="Q675" s="33"/>
    </row>
    <row r="676" spans="1:17" x14ac:dyDescent="0.45">
      <c r="A676" s="1"/>
      <c r="B676" s="2"/>
      <c r="C676" s="2"/>
      <c r="D676" s="2"/>
      <c r="E676" s="36"/>
      <c r="F676" s="3"/>
      <c r="G676" s="2"/>
      <c r="H676" s="4"/>
      <c r="I676" s="10"/>
      <c r="J676" s="14" t="str">
        <f>IF(LEN(A676)&gt;0,VLOOKUP((C676&amp;D676),Zonas!A:C,3,0),"")</f>
        <v/>
      </c>
      <c r="K676" s="15" t="str">
        <f t="shared" si="50"/>
        <v/>
      </c>
      <c r="L676" s="15" t="str">
        <f t="shared" si="51"/>
        <v/>
      </c>
      <c r="M676" s="15" t="str">
        <f t="shared" si="52"/>
        <v/>
      </c>
      <c r="N676" s="15" t="str">
        <f>IFERROR(VLOOKUP($D$7,Tabelas!$B$17:$C$18,2,0)*L676,"")</f>
        <v/>
      </c>
      <c r="O676" s="15" t="str">
        <f t="shared" si="53"/>
        <v/>
      </c>
      <c r="P676" s="16" t="str">
        <f t="shared" si="54"/>
        <v/>
      </c>
      <c r="Q676" s="33"/>
    </row>
    <row r="677" spans="1:17" x14ac:dyDescent="0.45">
      <c r="A677" s="1"/>
      <c r="B677" s="2"/>
      <c r="C677" s="2"/>
      <c r="D677" s="2"/>
      <c r="E677" s="36"/>
      <c r="F677" s="3"/>
      <c r="G677" s="2"/>
      <c r="H677" s="4"/>
      <c r="I677" s="10"/>
      <c r="J677" s="14" t="str">
        <f>IF(LEN(A677)&gt;0,VLOOKUP((C677&amp;D677),Zonas!A:C,3,0),"")</f>
        <v/>
      </c>
      <c r="K677" s="15" t="str">
        <f t="shared" si="50"/>
        <v/>
      </c>
      <c r="L677" s="15" t="str">
        <f t="shared" si="51"/>
        <v/>
      </c>
      <c r="M677" s="15" t="str">
        <f t="shared" si="52"/>
        <v/>
      </c>
      <c r="N677" s="15" t="str">
        <f>IFERROR(VLOOKUP($D$7,Tabelas!$B$17:$C$18,2,0)*L677,"")</f>
        <v/>
      </c>
      <c r="O677" s="15" t="str">
        <f t="shared" si="53"/>
        <v/>
      </c>
      <c r="P677" s="16" t="str">
        <f t="shared" si="54"/>
        <v/>
      </c>
      <c r="Q677" s="33"/>
    </row>
    <row r="678" spans="1:17" x14ac:dyDescent="0.45">
      <c r="A678" s="1"/>
      <c r="B678" s="2"/>
      <c r="C678" s="2"/>
      <c r="D678" s="2"/>
      <c r="E678" s="36"/>
      <c r="F678" s="3"/>
      <c r="G678" s="2"/>
      <c r="H678" s="4"/>
      <c r="I678" s="10"/>
      <c r="J678" s="14" t="str">
        <f>IF(LEN(A678)&gt;0,VLOOKUP((C678&amp;D678),Zonas!A:C,3,0),"")</f>
        <v/>
      </c>
      <c r="K678" s="15" t="str">
        <f t="shared" si="50"/>
        <v/>
      </c>
      <c r="L678" s="15" t="str">
        <f t="shared" si="51"/>
        <v/>
      </c>
      <c r="M678" s="15" t="str">
        <f t="shared" si="52"/>
        <v/>
      </c>
      <c r="N678" s="15" t="str">
        <f>IFERROR(VLOOKUP($D$7,Tabelas!$B$17:$C$18,2,0)*L678,"")</f>
        <v/>
      </c>
      <c r="O678" s="15" t="str">
        <f t="shared" si="53"/>
        <v/>
      </c>
      <c r="P678" s="16" t="str">
        <f t="shared" si="54"/>
        <v/>
      </c>
      <c r="Q678" s="33"/>
    </row>
    <row r="679" spans="1:17" x14ac:dyDescent="0.45">
      <c r="A679" s="1"/>
      <c r="B679" s="2"/>
      <c r="C679" s="2"/>
      <c r="D679" s="2"/>
      <c r="E679" s="36"/>
      <c r="F679" s="3"/>
      <c r="G679" s="2"/>
      <c r="H679" s="4"/>
      <c r="I679" s="10"/>
      <c r="J679" s="14" t="str">
        <f>IF(LEN(A679)&gt;0,VLOOKUP((C679&amp;D679),Zonas!A:C,3,0),"")</f>
        <v/>
      </c>
      <c r="K679" s="15" t="str">
        <f t="shared" si="50"/>
        <v/>
      </c>
      <c r="L679" s="15" t="str">
        <f t="shared" si="51"/>
        <v/>
      </c>
      <c r="M679" s="15" t="str">
        <f t="shared" si="52"/>
        <v/>
      </c>
      <c r="N679" s="15" t="str">
        <f>IFERROR(VLOOKUP($D$7,Tabelas!$B$17:$C$18,2,0)*L679,"")</f>
        <v/>
      </c>
      <c r="O679" s="15" t="str">
        <f t="shared" si="53"/>
        <v/>
      </c>
      <c r="P679" s="16" t="str">
        <f t="shared" si="54"/>
        <v/>
      </c>
      <c r="Q679" s="33"/>
    </row>
    <row r="680" spans="1:17" x14ac:dyDescent="0.45">
      <c r="A680" s="1"/>
      <c r="B680" s="2"/>
      <c r="C680" s="2"/>
      <c r="D680" s="2"/>
      <c r="E680" s="36"/>
      <c r="F680" s="3"/>
      <c r="G680" s="2"/>
      <c r="H680" s="4"/>
      <c r="I680" s="10"/>
      <c r="J680" s="14" t="str">
        <f>IF(LEN(A680)&gt;0,VLOOKUP((C680&amp;D680),Zonas!A:C,3,0),"")</f>
        <v/>
      </c>
      <c r="K680" s="15" t="str">
        <f t="shared" si="50"/>
        <v/>
      </c>
      <c r="L680" s="15" t="str">
        <f t="shared" si="51"/>
        <v/>
      </c>
      <c r="M680" s="15" t="str">
        <f t="shared" si="52"/>
        <v/>
      </c>
      <c r="N680" s="15" t="str">
        <f>IFERROR(VLOOKUP($D$7,Tabelas!$B$17:$C$18,2,0)*L680,"")</f>
        <v/>
      </c>
      <c r="O680" s="15" t="str">
        <f t="shared" si="53"/>
        <v/>
      </c>
      <c r="P680" s="16" t="str">
        <f t="shared" si="54"/>
        <v/>
      </c>
      <c r="Q680" s="33"/>
    </row>
    <row r="681" spans="1:17" x14ac:dyDescent="0.45">
      <c r="A681" s="1"/>
      <c r="B681" s="2"/>
      <c r="C681" s="2"/>
      <c r="D681" s="2"/>
      <c r="E681" s="36"/>
      <c r="F681" s="3"/>
      <c r="G681" s="2"/>
      <c r="H681" s="4"/>
      <c r="I681" s="10"/>
      <c r="J681" s="14" t="str">
        <f>IF(LEN(A681)&gt;0,VLOOKUP((C681&amp;D681),Zonas!A:C,3,0),"")</f>
        <v/>
      </c>
      <c r="K681" s="15" t="str">
        <f t="shared" si="50"/>
        <v/>
      </c>
      <c r="L681" s="15" t="str">
        <f t="shared" si="51"/>
        <v/>
      </c>
      <c r="M681" s="15" t="str">
        <f t="shared" si="52"/>
        <v/>
      </c>
      <c r="N681" s="15" t="str">
        <f>IFERROR(VLOOKUP($D$7,Tabelas!$B$17:$C$18,2,0)*L681,"")</f>
        <v/>
      </c>
      <c r="O681" s="15" t="str">
        <f t="shared" si="53"/>
        <v/>
      </c>
      <c r="P681" s="16" t="str">
        <f t="shared" si="54"/>
        <v/>
      </c>
      <c r="Q681" s="33"/>
    </row>
    <row r="682" spans="1:17" x14ac:dyDescent="0.45">
      <c r="A682" s="1"/>
      <c r="B682" s="2"/>
      <c r="C682" s="2"/>
      <c r="D682" s="2"/>
      <c r="E682" s="36"/>
      <c r="F682" s="3"/>
      <c r="G682" s="2"/>
      <c r="H682" s="4"/>
      <c r="I682" s="10"/>
      <c r="J682" s="14" t="str">
        <f>IF(LEN(A682)&gt;0,VLOOKUP((C682&amp;D682),Zonas!A:C,3,0),"")</f>
        <v/>
      </c>
      <c r="K682" s="15" t="str">
        <f t="shared" si="50"/>
        <v/>
      </c>
      <c r="L682" s="15" t="str">
        <f t="shared" si="51"/>
        <v/>
      </c>
      <c r="M682" s="15" t="str">
        <f t="shared" si="52"/>
        <v/>
      </c>
      <c r="N682" s="15" t="str">
        <f>IFERROR(VLOOKUP($D$7,Tabelas!$B$17:$C$18,2,0)*L682,"")</f>
        <v/>
      </c>
      <c r="O682" s="15" t="str">
        <f t="shared" si="53"/>
        <v/>
      </c>
      <c r="P682" s="16" t="str">
        <f t="shared" si="54"/>
        <v/>
      </c>
      <c r="Q682" s="33"/>
    </row>
    <row r="683" spans="1:17" x14ac:dyDescent="0.45">
      <c r="A683" s="1"/>
      <c r="B683" s="2"/>
      <c r="C683" s="2"/>
      <c r="D683" s="2"/>
      <c r="E683" s="36"/>
      <c r="F683" s="3"/>
      <c r="G683" s="2"/>
      <c r="H683" s="4"/>
      <c r="I683" s="10"/>
      <c r="J683" s="14" t="str">
        <f>IF(LEN(A683)&gt;0,VLOOKUP((C683&amp;D683),Zonas!A:C,3,0),"")</f>
        <v/>
      </c>
      <c r="K683" s="15" t="str">
        <f t="shared" si="50"/>
        <v/>
      </c>
      <c r="L683" s="15" t="str">
        <f t="shared" si="51"/>
        <v/>
      </c>
      <c r="M683" s="15" t="str">
        <f t="shared" si="52"/>
        <v/>
      </c>
      <c r="N683" s="15" t="str">
        <f>IFERROR(VLOOKUP($D$7,Tabelas!$B$17:$C$18,2,0)*L683,"")</f>
        <v/>
      </c>
      <c r="O683" s="15" t="str">
        <f t="shared" si="53"/>
        <v/>
      </c>
      <c r="P683" s="16" t="str">
        <f t="shared" si="54"/>
        <v/>
      </c>
      <c r="Q683" s="33"/>
    </row>
    <row r="684" spans="1:17" x14ac:dyDescent="0.45">
      <c r="A684" s="1"/>
      <c r="B684" s="2"/>
      <c r="C684" s="2"/>
      <c r="D684" s="2"/>
      <c r="E684" s="36"/>
      <c r="F684" s="3"/>
      <c r="G684" s="2"/>
      <c r="H684" s="4"/>
      <c r="I684" s="10"/>
      <c r="J684" s="14" t="str">
        <f>IF(LEN(A684)&gt;0,VLOOKUP((C684&amp;D684),Zonas!A:C,3,0),"")</f>
        <v/>
      </c>
      <c r="K684" s="15" t="str">
        <f t="shared" si="50"/>
        <v/>
      </c>
      <c r="L684" s="15" t="str">
        <f t="shared" si="51"/>
        <v/>
      </c>
      <c r="M684" s="15" t="str">
        <f t="shared" si="52"/>
        <v/>
      </c>
      <c r="N684" s="15" t="str">
        <f>IFERROR(VLOOKUP($D$7,Tabelas!$B$17:$C$18,2,0)*L684,"")</f>
        <v/>
      </c>
      <c r="O684" s="15" t="str">
        <f t="shared" si="53"/>
        <v/>
      </c>
      <c r="P684" s="16" t="str">
        <f t="shared" si="54"/>
        <v/>
      </c>
      <c r="Q684" s="33"/>
    </row>
    <row r="685" spans="1:17" x14ac:dyDescent="0.45">
      <c r="A685" s="1"/>
      <c r="B685" s="2"/>
      <c r="C685" s="2"/>
      <c r="D685" s="2"/>
      <c r="E685" s="36"/>
      <c r="F685" s="3"/>
      <c r="G685" s="2"/>
      <c r="H685" s="4"/>
      <c r="I685" s="10"/>
      <c r="J685" s="14" t="str">
        <f>IF(LEN(A685)&gt;0,VLOOKUP((C685&amp;D685),Zonas!A:C,3,0),"")</f>
        <v/>
      </c>
      <c r="K685" s="15" t="str">
        <f t="shared" si="50"/>
        <v/>
      </c>
      <c r="L685" s="15" t="str">
        <f t="shared" si="51"/>
        <v/>
      </c>
      <c r="M685" s="15" t="str">
        <f t="shared" si="52"/>
        <v/>
      </c>
      <c r="N685" s="15" t="str">
        <f>IFERROR(VLOOKUP($D$7,Tabelas!$B$17:$C$18,2,0)*L685,"")</f>
        <v/>
      </c>
      <c r="O685" s="15" t="str">
        <f t="shared" si="53"/>
        <v/>
      </c>
      <c r="P685" s="16" t="str">
        <f t="shared" si="54"/>
        <v/>
      </c>
      <c r="Q685" s="33"/>
    </row>
    <row r="686" spans="1:17" x14ac:dyDescent="0.45">
      <c r="A686" s="1"/>
      <c r="B686" s="2"/>
      <c r="C686" s="2"/>
      <c r="D686" s="2"/>
      <c r="E686" s="36"/>
      <c r="F686" s="3"/>
      <c r="G686" s="2"/>
      <c r="H686" s="4"/>
      <c r="I686" s="10"/>
      <c r="J686" s="14" t="str">
        <f>IF(LEN(A686)&gt;0,VLOOKUP((C686&amp;D686),Zonas!A:C,3,0),"")</f>
        <v/>
      </c>
      <c r="K686" s="15" t="str">
        <f t="shared" si="50"/>
        <v/>
      </c>
      <c r="L686" s="15" t="str">
        <f t="shared" si="51"/>
        <v/>
      </c>
      <c r="M686" s="15" t="str">
        <f t="shared" si="52"/>
        <v/>
      </c>
      <c r="N686" s="15" t="str">
        <f>IFERROR(VLOOKUP($D$7,Tabelas!$B$17:$C$18,2,0)*L686,"")</f>
        <v/>
      </c>
      <c r="O686" s="15" t="str">
        <f t="shared" si="53"/>
        <v/>
      </c>
      <c r="P686" s="16" t="str">
        <f t="shared" si="54"/>
        <v/>
      </c>
      <c r="Q686" s="33"/>
    </row>
    <row r="687" spans="1:17" x14ac:dyDescent="0.45">
      <c r="A687" s="1"/>
      <c r="B687" s="2"/>
      <c r="C687" s="2"/>
      <c r="D687" s="2"/>
      <c r="E687" s="36"/>
      <c r="F687" s="3"/>
      <c r="G687" s="2"/>
      <c r="H687" s="4"/>
      <c r="I687" s="10"/>
      <c r="J687" s="14" t="str">
        <f>IF(LEN(A687)&gt;0,VLOOKUP((C687&amp;D687),Zonas!A:C,3,0),"")</f>
        <v/>
      </c>
      <c r="K687" s="15" t="str">
        <f t="shared" si="50"/>
        <v/>
      </c>
      <c r="L687" s="15" t="str">
        <f t="shared" si="51"/>
        <v/>
      </c>
      <c r="M687" s="15" t="str">
        <f t="shared" si="52"/>
        <v/>
      </c>
      <c r="N687" s="15" t="str">
        <f>IFERROR(VLOOKUP($D$7,Tabelas!$B$17:$C$18,2,0)*L687,"")</f>
        <v/>
      </c>
      <c r="O687" s="15" t="str">
        <f t="shared" si="53"/>
        <v/>
      </c>
      <c r="P687" s="16" t="str">
        <f t="shared" si="54"/>
        <v/>
      </c>
      <c r="Q687" s="33"/>
    </row>
    <row r="688" spans="1:17" x14ac:dyDescent="0.45">
      <c r="A688" s="1"/>
      <c r="B688" s="2"/>
      <c r="C688" s="2"/>
      <c r="D688" s="2"/>
      <c r="E688" s="36"/>
      <c r="F688" s="3"/>
      <c r="G688" s="2"/>
      <c r="H688" s="4"/>
      <c r="I688" s="10"/>
      <c r="J688" s="14" t="str">
        <f>IF(LEN(A688)&gt;0,VLOOKUP((C688&amp;D688),Zonas!A:C,3,0),"")</f>
        <v/>
      </c>
      <c r="K688" s="15" t="str">
        <f t="shared" si="50"/>
        <v/>
      </c>
      <c r="L688" s="15" t="str">
        <f t="shared" si="51"/>
        <v/>
      </c>
      <c r="M688" s="15" t="str">
        <f t="shared" si="52"/>
        <v/>
      </c>
      <c r="N688" s="15" t="str">
        <f>IFERROR(VLOOKUP($D$7,Tabelas!$B$17:$C$18,2,0)*L688,"")</f>
        <v/>
      </c>
      <c r="O688" s="15" t="str">
        <f t="shared" si="53"/>
        <v/>
      </c>
      <c r="P688" s="16" t="str">
        <f t="shared" si="54"/>
        <v/>
      </c>
      <c r="Q688" s="33"/>
    </row>
    <row r="689" spans="1:17" x14ac:dyDescent="0.45">
      <c r="A689" s="1"/>
      <c r="B689" s="2"/>
      <c r="C689" s="2"/>
      <c r="D689" s="2"/>
      <c r="E689" s="36"/>
      <c r="F689" s="3"/>
      <c r="G689" s="2"/>
      <c r="H689" s="4"/>
      <c r="I689" s="10"/>
      <c r="J689" s="14" t="str">
        <f>IF(LEN(A689)&gt;0,VLOOKUP((C689&amp;D689),Zonas!A:C,3,0),"")</f>
        <v/>
      </c>
      <c r="K689" s="15" t="str">
        <f t="shared" si="50"/>
        <v/>
      </c>
      <c r="L689" s="15" t="str">
        <f t="shared" si="51"/>
        <v/>
      </c>
      <c r="M689" s="15" t="str">
        <f t="shared" si="52"/>
        <v/>
      </c>
      <c r="N689" s="15" t="str">
        <f>IFERROR(VLOOKUP($D$7,Tabelas!$B$17:$C$18,2,0)*L689,"")</f>
        <v/>
      </c>
      <c r="O689" s="15" t="str">
        <f t="shared" si="53"/>
        <v/>
      </c>
      <c r="P689" s="16" t="str">
        <f t="shared" si="54"/>
        <v/>
      </c>
      <c r="Q689" s="33"/>
    </row>
    <row r="690" spans="1:17" x14ac:dyDescent="0.45">
      <c r="A690" s="1"/>
      <c r="B690" s="2"/>
      <c r="C690" s="2"/>
      <c r="D690" s="2"/>
      <c r="E690" s="36"/>
      <c r="F690" s="3"/>
      <c r="G690" s="2"/>
      <c r="H690" s="4"/>
      <c r="I690" s="10"/>
      <c r="J690" s="14" t="str">
        <f>IF(LEN(A690)&gt;0,VLOOKUP((C690&amp;D690),Zonas!A:C,3,0),"")</f>
        <v/>
      </c>
      <c r="K690" s="15" t="str">
        <f t="shared" si="50"/>
        <v/>
      </c>
      <c r="L690" s="15" t="str">
        <f t="shared" si="51"/>
        <v/>
      </c>
      <c r="M690" s="15" t="str">
        <f t="shared" si="52"/>
        <v/>
      </c>
      <c r="N690" s="15" t="str">
        <f>IFERROR(VLOOKUP($D$7,Tabelas!$B$17:$C$18,2,0)*L690,"")</f>
        <v/>
      </c>
      <c r="O690" s="15" t="str">
        <f t="shared" si="53"/>
        <v/>
      </c>
      <c r="P690" s="16" t="str">
        <f t="shared" si="54"/>
        <v/>
      </c>
      <c r="Q690" s="33"/>
    </row>
    <row r="691" spans="1:17" x14ac:dyDescent="0.45">
      <c r="A691" s="1"/>
      <c r="B691" s="2"/>
      <c r="C691" s="2"/>
      <c r="D691" s="2"/>
      <c r="E691" s="36"/>
      <c r="F691" s="3"/>
      <c r="G691" s="2"/>
      <c r="H691" s="4"/>
      <c r="I691" s="10"/>
      <c r="J691" s="14" t="str">
        <f>IF(LEN(A691)&gt;0,VLOOKUP((C691&amp;D691),Zonas!A:C,3,0),"")</f>
        <v/>
      </c>
      <c r="K691" s="15" t="str">
        <f t="shared" si="50"/>
        <v/>
      </c>
      <c r="L691" s="15" t="str">
        <f t="shared" si="51"/>
        <v/>
      </c>
      <c r="M691" s="15" t="str">
        <f t="shared" si="52"/>
        <v/>
      </c>
      <c r="N691" s="15" t="str">
        <f>IFERROR(VLOOKUP($D$7,Tabelas!$B$17:$C$18,2,0)*L691,"")</f>
        <v/>
      </c>
      <c r="O691" s="15" t="str">
        <f t="shared" si="53"/>
        <v/>
      </c>
      <c r="P691" s="16" t="str">
        <f t="shared" si="54"/>
        <v/>
      </c>
      <c r="Q691" s="33"/>
    </row>
    <row r="692" spans="1:17" x14ac:dyDescent="0.45">
      <c r="A692" s="1"/>
      <c r="B692" s="2"/>
      <c r="C692" s="2"/>
      <c r="D692" s="2"/>
      <c r="E692" s="36"/>
      <c r="F692" s="3"/>
      <c r="G692" s="2"/>
      <c r="H692" s="4"/>
      <c r="I692" s="10"/>
      <c r="J692" s="14" t="str">
        <f>IF(LEN(A692)&gt;0,VLOOKUP((C692&amp;D692),Zonas!A:C,3,0),"")</f>
        <v/>
      </c>
      <c r="K692" s="15" t="str">
        <f t="shared" si="50"/>
        <v/>
      </c>
      <c r="L692" s="15" t="str">
        <f t="shared" si="51"/>
        <v/>
      </c>
      <c r="M692" s="15" t="str">
        <f t="shared" si="52"/>
        <v/>
      </c>
      <c r="N692" s="15" t="str">
        <f>IFERROR(VLOOKUP($D$7,Tabelas!$B$17:$C$18,2,0)*L692,"")</f>
        <v/>
      </c>
      <c r="O692" s="15" t="str">
        <f t="shared" si="53"/>
        <v/>
      </c>
      <c r="P692" s="16" t="str">
        <f t="shared" si="54"/>
        <v/>
      </c>
      <c r="Q692" s="33"/>
    </row>
    <row r="693" spans="1:17" x14ac:dyDescent="0.45">
      <c r="A693" s="1"/>
      <c r="B693" s="2"/>
      <c r="C693" s="2"/>
      <c r="D693" s="2"/>
      <c r="E693" s="36"/>
      <c r="F693" s="3"/>
      <c r="G693" s="2"/>
      <c r="H693" s="4"/>
      <c r="I693" s="10"/>
      <c r="J693" s="14" t="str">
        <f>IF(LEN(A693)&gt;0,VLOOKUP((C693&amp;D693),Zonas!A:C,3,0),"")</f>
        <v/>
      </c>
      <c r="K693" s="15" t="str">
        <f t="shared" si="50"/>
        <v/>
      </c>
      <c r="L693" s="15" t="str">
        <f t="shared" si="51"/>
        <v/>
      </c>
      <c r="M693" s="15" t="str">
        <f t="shared" si="52"/>
        <v/>
      </c>
      <c r="N693" s="15" t="str">
        <f>IFERROR(VLOOKUP($D$7,Tabelas!$B$17:$C$18,2,0)*L693,"")</f>
        <v/>
      </c>
      <c r="O693" s="15" t="str">
        <f t="shared" si="53"/>
        <v/>
      </c>
      <c r="P693" s="16" t="str">
        <f t="shared" si="54"/>
        <v/>
      </c>
      <c r="Q693" s="33"/>
    </row>
    <row r="694" spans="1:17" x14ac:dyDescent="0.45">
      <c r="A694" s="1"/>
      <c r="B694" s="2"/>
      <c r="C694" s="2"/>
      <c r="D694" s="2"/>
      <c r="E694" s="36"/>
      <c r="F694" s="3"/>
      <c r="G694" s="2"/>
      <c r="H694" s="4"/>
      <c r="I694" s="10"/>
      <c r="J694" s="14" t="str">
        <f>IF(LEN(A694)&gt;0,VLOOKUP((C694&amp;D694),Zonas!A:C,3,0),"")</f>
        <v/>
      </c>
      <c r="K694" s="15" t="str">
        <f t="shared" si="50"/>
        <v/>
      </c>
      <c r="L694" s="15" t="str">
        <f t="shared" si="51"/>
        <v/>
      </c>
      <c r="M694" s="15" t="str">
        <f t="shared" si="52"/>
        <v/>
      </c>
      <c r="N694" s="15" t="str">
        <f>IFERROR(VLOOKUP($D$7,Tabelas!$B$17:$C$18,2,0)*L694,"")</f>
        <v/>
      </c>
      <c r="O694" s="15" t="str">
        <f t="shared" si="53"/>
        <v/>
      </c>
      <c r="P694" s="16" t="str">
        <f t="shared" si="54"/>
        <v/>
      </c>
      <c r="Q694" s="33"/>
    </row>
    <row r="695" spans="1:17" x14ac:dyDescent="0.45">
      <c r="A695" s="1"/>
      <c r="B695" s="2"/>
      <c r="C695" s="2"/>
      <c r="D695" s="2"/>
      <c r="E695" s="36"/>
      <c r="F695" s="3"/>
      <c r="G695" s="2"/>
      <c r="H695" s="4"/>
      <c r="I695" s="10"/>
      <c r="J695" s="14" t="str">
        <f>IF(LEN(A695)&gt;0,VLOOKUP((C695&amp;D695),Zonas!A:C,3,0),"")</f>
        <v/>
      </c>
      <c r="K695" s="15" t="str">
        <f t="shared" si="50"/>
        <v/>
      </c>
      <c r="L695" s="15" t="str">
        <f t="shared" si="51"/>
        <v/>
      </c>
      <c r="M695" s="15" t="str">
        <f t="shared" si="52"/>
        <v/>
      </c>
      <c r="N695" s="15" t="str">
        <f>IFERROR(VLOOKUP($D$7,Tabelas!$B$17:$C$18,2,0)*L695,"")</f>
        <v/>
      </c>
      <c r="O695" s="15" t="str">
        <f t="shared" si="53"/>
        <v/>
      </c>
      <c r="P695" s="16" t="str">
        <f t="shared" si="54"/>
        <v/>
      </c>
      <c r="Q695" s="33"/>
    </row>
    <row r="696" spans="1:17" x14ac:dyDescent="0.45">
      <c r="A696" s="1"/>
      <c r="B696" s="2"/>
      <c r="C696" s="2"/>
      <c r="D696" s="2"/>
      <c r="E696" s="36"/>
      <c r="F696" s="3"/>
      <c r="G696" s="2"/>
      <c r="H696" s="4"/>
      <c r="I696" s="10"/>
      <c r="J696" s="14" t="str">
        <f>IF(LEN(A696)&gt;0,VLOOKUP((C696&amp;D696),Zonas!A:C,3,0),"")</f>
        <v/>
      </c>
      <c r="K696" s="15" t="str">
        <f t="shared" si="50"/>
        <v/>
      </c>
      <c r="L696" s="15" t="str">
        <f t="shared" si="51"/>
        <v/>
      </c>
      <c r="M696" s="15" t="str">
        <f t="shared" si="52"/>
        <v/>
      </c>
      <c r="N696" s="15" t="str">
        <f>IFERROR(VLOOKUP($D$7,Tabelas!$B$17:$C$18,2,0)*L696,"")</f>
        <v/>
      </c>
      <c r="O696" s="15" t="str">
        <f t="shared" si="53"/>
        <v/>
      </c>
      <c r="P696" s="16" t="str">
        <f t="shared" si="54"/>
        <v/>
      </c>
      <c r="Q696" s="33"/>
    </row>
    <row r="697" spans="1:17" x14ac:dyDescent="0.45">
      <c r="A697" s="1"/>
      <c r="B697" s="2"/>
      <c r="C697" s="2"/>
      <c r="D697" s="2"/>
      <c r="E697" s="36"/>
      <c r="F697" s="3"/>
      <c r="G697" s="2"/>
      <c r="H697" s="4"/>
      <c r="I697" s="10"/>
      <c r="J697" s="14" t="str">
        <f>IF(LEN(A697)&gt;0,VLOOKUP((C697&amp;D697),Zonas!A:C,3,0),"")</f>
        <v/>
      </c>
      <c r="K697" s="15" t="str">
        <f t="shared" si="50"/>
        <v/>
      </c>
      <c r="L697" s="15" t="str">
        <f t="shared" si="51"/>
        <v/>
      </c>
      <c r="M697" s="15" t="str">
        <f t="shared" si="52"/>
        <v/>
      </c>
      <c r="N697" s="15" t="str">
        <f>IFERROR(VLOOKUP($D$7,Tabelas!$B$17:$C$18,2,0)*L697,"")</f>
        <v/>
      </c>
      <c r="O697" s="15" t="str">
        <f t="shared" si="53"/>
        <v/>
      </c>
      <c r="P697" s="16" t="str">
        <f t="shared" si="54"/>
        <v/>
      </c>
      <c r="Q697" s="33"/>
    </row>
    <row r="698" spans="1:17" x14ac:dyDescent="0.45">
      <c r="A698" s="1"/>
      <c r="B698" s="2"/>
      <c r="C698" s="2"/>
      <c r="D698" s="2"/>
      <c r="E698" s="36"/>
      <c r="F698" s="3"/>
      <c r="G698" s="2"/>
      <c r="H698" s="4"/>
      <c r="I698" s="10"/>
      <c r="J698" s="14" t="str">
        <f>IF(LEN(A698)&gt;0,VLOOKUP((C698&amp;D698),Zonas!A:C,3,0),"")</f>
        <v/>
      </c>
      <c r="K698" s="15" t="str">
        <f t="shared" si="50"/>
        <v/>
      </c>
      <c r="L698" s="15" t="str">
        <f t="shared" si="51"/>
        <v/>
      </c>
      <c r="M698" s="15" t="str">
        <f t="shared" si="52"/>
        <v/>
      </c>
      <c r="N698" s="15" t="str">
        <f>IFERROR(VLOOKUP($D$7,Tabelas!$B$17:$C$18,2,0)*L698,"")</f>
        <v/>
      </c>
      <c r="O698" s="15" t="str">
        <f t="shared" si="53"/>
        <v/>
      </c>
      <c r="P698" s="16" t="str">
        <f t="shared" si="54"/>
        <v/>
      </c>
      <c r="Q698" s="33"/>
    </row>
    <row r="699" spans="1:17" x14ac:dyDescent="0.45">
      <c r="A699" s="1"/>
      <c r="B699" s="2"/>
      <c r="C699" s="2"/>
      <c r="D699" s="2"/>
      <c r="E699" s="36"/>
      <c r="F699" s="3"/>
      <c r="G699" s="2"/>
      <c r="H699" s="4"/>
      <c r="I699" s="10"/>
      <c r="J699" s="14" t="str">
        <f>IF(LEN(A699)&gt;0,VLOOKUP((C699&amp;D699),Zonas!A:C,3,0),"")</f>
        <v/>
      </c>
      <c r="K699" s="15" t="str">
        <f t="shared" si="50"/>
        <v/>
      </c>
      <c r="L699" s="15" t="str">
        <f t="shared" si="51"/>
        <v/>
      </c>
      <c r="M699" s="15" t="str">
        <f t="shared" si="52"/>
        <v/>
      </c>
      <c r="N699" s="15" t="str">
        <f>IFERROR(VLOOKUP($D$7,Tabelas!$B$17:$C$18,2,0)*L699,"")</f>
        <v/>
      </c>
      <c r="O699" s="15" t="str">
        <f t="shared" si="53"/>
        <v/>
      </c>
      <c r="P699" s="16" t="str">
        <f t="shared" si="54"/>
        <v/>
      </c>
      <c r="Q699" s="33"/>
    </row>
    <row r="700" spans="1:17" x14ac:dyDescent="0.45">
      <c r="A700" s="1"/>
      <c r="B700" s="2"/>
      <c r="C700" s="2"/>
      <c r="D700" s="2"/>
      <c r="E700" s="36"/>
      <c r="F700" s="3"/>
      <c r="G700" s="2"/>
      <c r="H700" s="4"/>
      <c r="I700" s="10"/>
      <c r="J700" s="14" t="str">
        <f>IF(LEN(A700)&gt;0,VLOOKUP((C700&amp;D700),Zonas!A:C,3,0),"")</f>
        <v/>
      </c>
      <c r="K700" s="15" t="str">
        <f t="shared" si="50"/>
        <v/>
      </c>
      <c r="L700" s="15" t="str">
        <f t="shared" si="51"/>
        <v/>
      </c>
      <c r="M700" s="15" t="str">
        <f t="shared" si="52"/>
        <v/>
      </c>
      <c r="N700" s="15" t="str">
        <f>IFERROR(VLOOKUP($D$7,Tabelas!$B$17:$C$18,2,0)*L700,"")</f>
        <v/>
      </c>
      <c r="O700" s="15" t="str">
        <f t="shared" si="53"/>
        <v/>
      </c>
      <c r="P700" s="16" t="str">
        <f t="shared" si="54"/>
        <v/>
      </c>
      <c r="Q700" s="33"/>
    </row>
    <row r="701" spans="1:17" x14ac:dyDescent="0.45">
      <c r="A701" s="1"/>
      <c r="B701" s="2"/>
      <c r="C701" s="2"/>
      <c r="D701" s="2"/>
      <c r="E701" s="36"/>
      <c r="F701" s="3"/>
      <c r="G701" s="2"/>
      <c r="H701" s="4"/>
      <c r="I701" s="10"/>
      <c r="J701" s="14" t="str">
        <f>IF(LEN(A701)&gt;0,VLOOKUP((C701&amp;D701),Zonas!A:C,3,0),"")</f>
        <v/>
      </c>
      <c r="K701" s="15" t="str">
        <f t="shared" si="50"/>
        <v/>
      </c>
      <c r="L701" s="15" t="str">
        <f t="shared" si="51"/>
        <v/>
      </c>
      <c r="M701" s="15" t="str">
        <f t="shared" si="52"/>
        <v/>
      </c>
      <c r="N701" s="15" t="str">
        <f>IFERROR(VLOOKUP($D$7,Tabelas!$B$17:$C$18,2,0)*L701,"")</f>
        <v/>
      </c>
      <c r="O701" s="15" t="str">
        <f t="shared" si="53"/>
        <v/>
      </c>
      <c r="P701" s="16" t="str">
        <f t="shared" si="54"/>
        <v/>
      </c>
      <c r="Q701" s="33"/>
    </row>
    <row r="702" spans="1:17" x14ac:dyDescent="0.45">
      <c r="A702" s="1"/>
      <c r="B702" s="2"/>
      <c r="C702" s="2"/>
      <c r="D702" s="2"/>
      <c r="E702" s="36"/>
      <c r="F702" s="3"/>
      <c r="G702" s="2"/>
      <c r="H702" s="4"/>
      <c r="I702" s="10"/>
      <c r="J702" s="14" t="str">
        <f>IF(LEN(A702)&gt;0,VLOOKUP((C702&amp;D702),Zonas!A:C,3,0),"")</f>
        <v/>
      </c>
      <c r="K702" s="15" t="str">
        <f t="shared" si="50"/>
        <v/>
      </c>
      <c r="L702" s="15" t="str">
        <f t="shared" si="51"/>
        <v/>
      </c>
      <c r="M702" s="15" t="str">
        <f t="shared" si="52"/>
        <v/>
      </c>
      <c r="N702" s="15" t="str">
        <f>IFERROR(VLOOKUP($D$7,Tabelas!$B$17:$C$18,2,0)*L702,"")</f>
        <v/>
      </c>
      <c r="O702" s="15" t="str">
        <f t="shared" si="53"/>
        <v/>
      </c>
      <c r="P702" s="16" t="str">
        <f t="shared" si="54"/>
        <v/>
      </c>
      <c r="Q702" s="33"/>
    </row>
    <row r="703" spans="1:17" x14ac:dyDescent="0.45">
      <c r="A703" s="1"/>
      <c r="B703" s="2"/>
      <c r="C703" s="2"/>
      <c r="D703" s="2"/>
      <c r="E703" s="36"/>
      <c r="F703" s="3"/>
      <c r="G703" s="2"/>
      <c r="H703" s="4"/>
      <c r="I703" s="10"/>
      <c r="J703" s="14" t="str">
        <f>IF(LEN(A703)&gt;0,VLOOKUP((C703&amp;D703),Zonas!A:C,3,0),"")</f>
        <v/>
      </c>
      <c r="K703" s="15" t="str">
        <f t="shared" si="50"/>
        <v/>
      </c>
      <c r="L703" s="15" t="str">
        <f t="shared" si="51"/>
        <v/>
      </c>
      <c r="M703" s="15" t="str">
        <f t="shared" si="52"/>
        <v/>
      </c>
      <c r="N703" s="15" t="str">
        <f>IFERROR(VLOOKUP($D$7,Tabelas!$B$17:$C$18,2,0)*L703,"")</f>
        <v/>
      </c>
      <c r="O703" s="15" t="str">
        <f t="shared" si="53"/>
        <v/>
      </c>
      <c r="P703" s="16" t="str">
        <f t="shared" si="54"/>
        <v/>
      </c>
      <c r="Q703" s="33"/>
    </row>
    <row r="704" spans="1:17" x14ac:dyDescent="0.45">
      <c r="A704" s="1"/>
      <c r="B704" s="2"/>
      <c r="C704" s="2"/>
      <c r="D704" s="2"/>
      <c r="E704" s="36"/>
      <c r="F704" s="3"/>
      <c r="G704" s="2"/>
      <c r="H704" s="4"/>
      <c r="I704" s="10"/>
      <c r="J704" s="14" t="str">
        <f>IF(LEN(A704)&gt;0,VLOOKUP((C704&amp;D704),Zonas!A:C,3,0),"")</f>
        <v/>
      </c>
      <c r="K704" s="15" t="str">
        <f t="shared" si="50"/>
        <v/>
      </c>
      <c r="L704" s="15" t="str">
        <f t="shared" si="51"/>
        <v/>
      </c>
      <c r="M704" s="15" t="str">
        <f t="shared" si="52"/>
        <v/>
      </c>
      <c r="N704" s="15" t="str">
        <f>IFERROR(VLOOKUP($D$7,Tabelas!$B$17:$C$18,2,0)*L704,"")</f>
        <v/>
      </c>
      <c r="O704" s="15" t="str">
        <f t="shared" si="53"/>
        <v/>
      </c>
      <c r="P704" s="16" t="str">
        <f t="shared" si="54"/>
        <v/>
      </c>
      <c r="Q704" s="33"/>
    </row>
    <row r="705" spans="1:17" x14ac:dyDescent="0.45">
      <c r="A705" s="1"/>
      <c r="B705" s="2"/>
      <c r="C705" s="2"/>
      <c r="D705" s="2"/>
      <c r="E705" s="36"/>
      <c r="F705" s="3"/>
      <c r="G705" s="2"/>
      <c r="H705" s="4"/>
      <c r="I705" s="10"/>
      <c r="J705" s="14" t="str">
        <f>IF(LEN(A705)&gt;0,VLOOKUP((C705&amp;D705),Zonas!A:C,3,0),"")</f>
        <v/>
      </c>
      <c r="K705" s="15" t="str">
        <f t="shared" si="50"/>
        <v/>
      </c>
      <c r="L705" s="15" t="str">
        <f t="shared" si="51"/>
        <v/>
      </c>
      <c r="M705" s="15" t="str">
        <f t="shared" si="52"/>
        <v/>
      </c>
      <c r="N705" s="15" t="str">
        <f>IFERROR(VLOOKUP($D$7,Tabelas!$B$17:$C$18,2,0)*L705,"")</f>
        <v/>
      </c>
      <c r="O705" s="15" t="str">
        <f t="shared" si="53"/>
        <v/>
      </c>
      <c r="P705" s="16" t="str">
        <f t="shared" si="54"/>
        <v/>
      </c>
      <c r="Q705" s="33"/>
    </row>
    <row r="706" spans="1:17" x14ac:dyDescent="0.45">
      <c r="A706" s="1"/>
      <c r="B706" s="2"/>
      <c r="C706" s="2"/>
      <c r="D706" s="2"/>
      <c r="E706" s="36"/>
      <c r="F706" s="3"/>
      <c r="G706" s="2"/>
      <c r="H706" s="4"/>
      <c r="I706" s="10"/>
      <c r="J706" s="14" t="str">
        <f>IF(LEN(A706)&gt;0,VLOOKUP((C706&amp;D706),Zonas!A:C,3,0),"")</f>
        <v/>
      </c>
      <c r="K706" s="15" t="str">
        <f t="shared" si="50"/>
        <v/>
      </c>
      <c r="L706" s="15" t="str">
        <f t="shared" si="51"/>
        <v/>
      </c>
      <c r="M706" s="15" t="str">
        <f t="shared" si="52"/>
        <v/>
      </c>
      <c r="N706" s="15" t="str">
        <f>IFERROR(VLOOKUP($D$7,Tabelas!$B$17:$C$18,2,0)*L706,"")</f>
        <v/>
      </c>
      <c r="O706" s="15" t="str">
        <f t="shared" si="53"/>
        <v/>
      </c>
      <c r="P706" s="16" t="str">
        <f t="shared" si="54"/>
        <v/>
      </c>
      <c r="Q706" s="33"/>
    </row>
    <row r="707" spans="1:17" x14ac:dyDescent="0.45">
      <c r="A707" s="1"/>
      <c r="B707" s="2"/>
      <c r="C707" s="2"/>
      <c r="D707" s="2"/>
      <c r="E707" s="36"/>
      <c r="F707" s="3"/>
      <c r="G707" s="2"/>
      <c r="H707" s="4"/>
      <c r="I707" s="10"/>
      <c r="J707" s="14" t="str">
        <f>IF(LEN(A707)&gt;0,VLOOKUP((C707&amp;D707),Zonas!A:C,3,0),"")</f>
        <v/>
      </c>
      <c r="K707" s="15" t="str">
        <f t="shared" si="50"/>
        <v/>
      </c>
      <c r="L707" s="15" t="str">
        <f t="shared" si="51"/>
        <v/>
      </c>
      <c r="M707" s="15" t="str">
        <f t="shared" si="52"/>
        <v/>
      </c>
      <c r="N707" s="15" t="str">
        <f>IFERROR(VLOOKUP($D$7,Tabelas!$B$17:$C$18,2,0)*L707,"")</f>
        <v/>
      </c>
      <c r="O707" s="15" t="str">
        <f t="shared" si="53"/>
        <v/>
      </c>
      <c r="P707" s="16" t="str">
        <f t="shared" si="54"/>
        <v/>
      </c>
      <c r="Q707" s="33"/>
    </row>
    <row r="708" spans="1:17" x14ac:dyDescent="0.45">
      <c r="A708" s="1"/>
      <c r="B708" s="2"/>
      <c r="C708" s="2"/>
      <c r="D708" s="2"/>
      <c r="E708" s="36"/>
      <c r="F708" s="3"/>
      <c r="G708" s="2"/>
      <c r="H708" s="4"/>
      <c r="I708" s="10"/>
      <c r="J708" s="14" t="str">
        <f>IF(LEN(A708)&gt;0,VLOOKUP((C708&amp;D708),Zonas!A:C,3,0),"")</f>
        <v/>
      </c>
      <c r="K708" s="15" t="str">
        <f t="shared" si="50"/>
        <v/>
      </c>
      <c r="L708" s="15" t="str">
        <f t="shared" si="51"/>
        <v/>
      </c>
      <c r="M708" s="15" t="str">
        <f t="shared" si="52"/>
        <v/>
      </c>
      <c r="N708" s="15" t="str">
        <f>IFERROR(VLOOKUP($D$7,Tabelas!$B$17:$C$18,2,0)*L708,"")</f>
        <v/>
      </c>
      <c r="O708" s="15" t="str">
        <f t="shared" si="53"/>
        <v/>
      </c>
      <c r="P708" s="16" t="str">
        <f t="shared" si="54"/>
        <v/>
      </c>
      <c r="Q708" s="33"/>
    </row>
    <row r="709" spans="1:17" x14ac:dyDescent="0.45">
      <c r="A709" s="1"/>
      <c r="B709" s="2"/>
      <c r="C709" s="2"/>
      <c r="D709" s="2"/>
      <c r="E709" s="36"/>
      <c r="F709" s="3"/>
      <c r="G709" s="2"/>
      <c r="H709" s="4"/>
      <c r="I709" s="10"/>
      <c r="J709" s="14" t="str">
        <f>IF(LEN(A709)&gt;0,VLOOKUP((C709&amp;D709),Zonas!A:C,3,0),"")</f>
        <v/>
      </c>
      <c r="K709" s="15" t="str">
        <f t="shared" si="50"/>
        <v/>
      </c>
      <c r="L709" s="15" t="str">
        <f t="shared" si="51"/>
        <v/>
      </c>
      <c r="M709" s="15" t="str">
        <f t="shared" si="52"/>
        <v/>
      </c>
      <c r="N709" s="15" t="str">
        <f>IFERROR(VLOOKUP($D$7,Tabelas!$B$17:$C$18,2,0)*L709,"")</f>
        <v/>
      </c>
      <c r="O709" s="15" t="str">
        <f t="shared" si="53"/>
        <v/>
      </c>
      <c r="P709" s="16" t="str">
        <f t="shared" si="54"/>
        <v/>
      </c>
      <c r="Q709" s="33"/>
    </row>
    <row r="710" spans="1:17" x14ac:dyDescent="0.45">
      <c r="A710" s="1"/>
      <c r="B710" s="2"/>
      <c r="C710" s="2"/>
      <c r="D710" s="2"/>
      <c r="E710" s="36"/>
      <c r="F710" s="3"/>
      <c r="G710" s="2"/>
      <c r="H710" s="4"/>
      <c r="I710" s="10"/>
      <c r="J710" s="14" t="str">
        <f>IF(LEN(A710)&gt;0,VLOOKUP((C710&amp;D710),Zonas!A:C,3,0),"")</f>
        <v/>
      </c>
      <c r="K710" s="15" t="str">
        <f t="shared" si="50"/>
        <v/>
      </c>
      <c r="L710" s="15" t="str">
        <f t="shared" si="51"/>
        <v/>
      </c>
      <c r="M710" s="15" t="str">
        <f t="shared" si="52"/>
        <v/>
      </c>
      <c r="N710" s="15" t="str">
        <f>IFERROR(VLOOKUP($D$7,Tabelas!$B$17:$C$18,2,0)*L710,"")</f>
        <v/>
      </c>
      <c r="O710" s="15" t="str">
        <f t="shared" si="53"/>
        <v/>
      </c>
      <c r="P710" s="16" t="str">
        <f t="shared" si="54"/>
        <v/>
      </c>
      <c r="Q710" s="33"/>
    </row>
    <row r="711" spans="1:17" x14ac:dyDescent="0.45">
      <c r="A711" s="1"/>
      <c r="B711" s="2"/>
      <c r="C711" s="2"/>
      <c r="D711" s="2"/>
      <c r="E711" s="36"/>
      <c r="F711" s="3"/>
      <c r="G711" s="2"/>
      <c r="H711" s="4"/>
      <c r="I711" s="10"/>
      <c r="J711" s="14" t="str">
        <f>IF(LEN(A711)&gt;0,VLOOKUP((C711&amp;D711),Zonas!A:C,3,0),"")</f>
        <v/>
      </c>
      <c r="K711" s="15" t="str">
        <f t="shared" si="50"/>
        <v/>
      </c>
      <c r="L711" s="15" t="str">
        <f t="shared" si="51"/>
        <v/>
      </c>
      <c r="M711" s="15" t="str">
        <f t="shared" si="52"/>
        <v/>
      </c>
      <c r="N711" s="15" t="str">
        <f>IFERROR(VLOOKUP($D$7,Tabelas!$B$17:$C$18,2,0)*L711,"")</f>
        <v/>
      </c>
      <c r="O711" s="15" t="str">
        <f t="shared" si="53"/>
        <v/>
      </c>
      <c r="P711" s="16" t="str">
        <f t="shared" si="54"/>
        <v/>
      </c>
      <c r="Q711" s="33"/>
    </row>
    <row r="712" spans="1:17" x14ac:dyDescent="0.45">
      <c r="A712" s="1"/>
      <c r="B712" s="2"/>
      <c r="C712" s="2"/>
      <c r="D712" s="2"/>
      <c r="E712" s="36"/>
      <c r="F712" s="3"/>
      <c r="G712" s="2"/>
      <c r="H712" s="4"/>
      <c r="I712" s="10"/>
      <c r="J712" s="14" t="str">
        <f>IF(LEN(A712)&gt;0,VLOOKUP((C712&amp;D712),Zonas!A:C,3,0),"")</f>
        <v/>
      </c>
      <c r="K712" s="15" t="str">
        <f t="shared" si="50"/>
        <v/>
      </c>
      <c r="L712" s="15" t="str">
        <f t="shared" si="51"/>
        <v/>
      </c>
      <c r="M712" s="15" t="str">
        <f t="shared" si="52"/>
        <v/>
      </c>
      <c r="N712" s="15" t="str">
        <f>IFERROR(VLOOKUP($D$7,Tabelas!$B$17:$C$18,2,0)*L712,"")</f>
        <v/>
      </c>
      <c r="O712" s="15" t="str">
        <f t="shared" si="53"/>
        <v/>
      </c>
      <c r="P712" s="16" t="str">
        <f t="shared" si="54"/>
        <v/>
      </c>
      <c r="Q712" s="33"/>
    </row>
    <row r="713" spans="1:17" x14ac:dyDescent="0.45">
      <c r="A713" s="1"/>
      <c r="B713" s="2"/>
      <c r="C713" s="2"/>
      <c r="D713" s="2"/>
      <c r="E713" s="36"/>
      <c r="F713" s="3"/>
      <c r="G713" s="2"/>
      <c r="H713" s="4"/>
      <c r="I713" s="10"/>
      <c r="J713" s="14" t="str">
        <f>IF(LEN(A713)&gt;0,VLOOKUP((C713&amp;D713),Zonas!A:C,3,0),"")</f>
        <v/>
      </c>
      <c r="K713" s="15" t="str">
        <f t="shared" si="50"/>
        <v/>
      </c>
      <c r="L713" s="15" t="str">
        <f t="shared" si="51"/>
        <v/>
      </c>
      <c r="M713" s="15" t="str">
        <f t="shared" si="52"/>
        <v/>
      </c>
      <c r="N713" s="15" t="str">
        <f>IFERROR(VLOOKUP($D$7,Tabelas!$B$17:$C$18,2,0)*L713,"")</f>
        <v/>
      </c>
      <c r="O713" s="15" t="str">
        <f t="shared" si="53"/>
        <v/>
      </c>
      <c r="P713" s="16" t="str">
        <f t="shared" si="54"/>
        <v/>
      </c>
      <c r="Q713" s="33"/>
    </row>
    <row r="714" spans="1:17" x14ac:dyDescent="0.45">
      <c r="A714" s="1"/>
      <c r="B714" s="2"/>
      <c r="C714" s="2"/>
      <c r="D714" s="2"/>
      <c r="E714" s="36"/>
      <c r="F714" s="3"/>
      <c r="G714" s="2"/>
      <c r="H714" s="4"/>
      <c r="I714" s="10"/>
      <c r="J714" s="14" t="str">
        <f>IF(LEN(A714)&gt;0,VLOOKUP((C714&amp;D714),Zonas!A:C,3,0),"")</f>
        <v/>
      </c>
      <c r="K714" s="15" t="str">
        <f t="shared" si="50"/>
        <v/>
      </c>
      <c r="L714" s="15" t="str">
        <f t="shared" si="51"/>
        <v/>
      </c>
      <c r="M714" s="15" t="str">
        <f t="shared" si="52"/>
        <v/>
      </c>
      <c r="N714" s="15" t="str">
        <f>IFERROR(VLOOKUP($D$7,Tabelas!$B$17:$C$18,2,0)*L714,"")</f>
        <v/>
      </c>
      <c r="O714" s="15" t="str">
        <f t="shared" si="53"/>
        <v/>
      </c>
      <c r="P714" s="16" t="str">
        <f t="shared" si="54"/>
        <v/>
      </c>
      <c r="Q714" s="33"/>
    </row>
    <row r="715" spans="1:17" x14ac:dyDescent="0.45">
      <c r="A715" s="1"/>
      <c r="B715" s="2"/>
      <c r="C715" s="2"/>
      <c r="D715" s="2"/>
      <c r="E715" s="36"/>
      <c r="F715" s="3"/>
      <c r="G715" s="2"/>
      <c r="H715" s="4"/>
      <c r="I715" s="10"/>
      <c r="J715" s="14" t="str">
        <f>IF(LEN(A715)&gt;0,VLOOKUP((C715&amp;D715),Zonas!A:C,3,0),"")</f>
        <v/>
      </c>
      <c r="K715" s="15" t="str">
        <f t="shared" si="50"/>
        <v/>
      </c>
      <c r="L715" s="15" t="str">
        <f t="shared" si="51"/>
        <v/>
      </c>
      <c r="M715" s="15" t="str">
        <f t="shared" si="52"/>
        <v/>
      </c>
      <c r="N715" s="15" t="str">
        <f>IFERROR(VLOOKUP($D$7,Tabelas!$B$17:$C$18,2,0)*L715,"")</f>
        <v/>
      </c>
      <c r="O715" s="15" t="str">
        <f t="shared" si="53"/>
        <v/>
      </c>
      <c r="P715" s="16" t="str">
        <f t="shared" si="54"/>
        <v/>
      </c>
      <c r="Q715" s="33"/>
    </row>
    <row r="716" spans="1:17" x14ac:dyDescent="0.45">
      <c r="A716" s="1"/>
      <c r="B716" s="2"/>
      <c r="C716" s="2"/>
      <c r="D716" s="2"/>
      <c r="E716" s="36"/>
      <c r="F716" s="3"/>
      <c r="G716" s="2"/>
      <c r="H716" s="4"/>
      <c r="I716" s="10"/>
      <c r="J716" s="14" t="str">
        <f>IF(LEN(A716)&gt;0,VLOOKUP((C716&amp;D716),Zonas!A:C,3,0),"")</f>
        <v/>
      </c>
      <c r="K716" s="15" t="str">
        <f t="shared" ref="K716:K779" si="55">IF(LEN(A716)&gt;0,G716*I716*H716,"")</f>
        <v/>
      </c>
      <c r="L716" s="15" t="str">
        <f t="shared" si="51"/>
        <v/>
      </c>
      <c r="M716" s="15" t="str">
        <f t="shared" si="52"/>
        <v/>
      </c>
      <c r="N716" s="15" t="str">
        <f>IFERROR(VLOOKUP($D$7,Tabelas!$B$17:$C$18,2,0)*L716,"")</f>
        <v/>
      </c>
      <c r="O716" s="15" t="str">
        <f t="shared" si="53"/>
        <v/>
      </c>
      <c r="P716" s="16" t="str">
        <f t="shared" si="54"/>
        <v/>
      </c>
      <c r="Q716" s="33"/>
    </row>
    <row r="717" spans="1:17" x14ac:dyDescent="0.45">
      <c r="A717" s="1"/>
      <c r="B717" s="2"/>
      <c r="C717" s="2"/>
      <c r="D717" s="2"/>
      <c r="E717" s="36"/>
      <c r="F717" s="3"/>
      <c r="G717" s="2"/>
      <c r="H717" s="4"/>
      <c r="I717" s="10"/>
      <c r="J717" s="14" t="str">
        <f>IF(LEN(A717)&gt;0,VLOOKUP((C717&amp;D717),Zonas!A:C,3,0),"")</f>
        <v/>
      </c>
      <c r="K717" s="15" t="str">
        <f t="shared" si="55"/>
        <v/>
      </c>
      <c r="L717" s="15" t="str">
        <f t="shared" ref="L717:L780" si="56">IFERROR(IF(J717="A",$H$5,IF(J717="B",$I$5,IF(J717="C",$J$5,IF(J717="D",$K$5,IF(J717="E",$L$5,"")))))*K717,"")</f>
        <v/>
      </c>
      <c r="M717" s="15" t="str">
        <f t="shared" ref="M717:M780" si="57">IFERROR(IF($D$6=0.05,0.5,IF($B$3="Individual",0.75,0.8))*L717,"")</f>
        <v/>
      </c>
      <c r="N717" s="15" t="str">
        <f>IFERROR(VLOOKUP($D$7,Tabelas!$B$17:$C$18,2,0)*L717,"")</f>
        <v/>
      </c>
      <c r="O717" s="15" t="str">
        <f t="shared" ref="O717:O780" si="58">IFERROR(L717+N717,"")</f>
        <v/>
      </c>
      <c r="P717" s="16" t="str">
        <f t="shared" ref="P717:P780" si="59">IFERROR(L717-M717+N717,"")</f>
        <v/>
      </c>
      <c r="Q717" s="33"/>
    </row>
    <row r="718" spans="1:17" x14ac:dyDescent="0.45">
      <c r="A718" s="1"/>
      <c r="B718" s="2"/>
      <c r="C718" s="2"/>
      <c r="D718" s="2"/>
      <c r="E718" s="36"/>
      <c r="F718" s="3"/>
      <c r="G718" s="2"/>
      <c r="H718" s="4"/>
      <c r="I718" s="10"/>
      <c r="J718" s="14" t="str">
        <f>IF(LEN(A718)&gt;0,VLOOKUP((C718&amp;D718),Zonas!A:C,3,0),"")</f>
        <v/>
      </c>
      <c r="K718" s="15" t="str">
        <f t="shared" si="55"/>
        <v/>
      </c>
      <c r="L718" s="15" t="str">
        <f t="shared" si="56"/>
        <v/>
      </c>
      <c r="M718" s="15" t="str">
        <f t="shared" si="57"/>
        <v/>
      </c>
      <c r="N718" s="15" t="str">
        <f>IFERROR(VLOOKUP($D$7,Tabelas!$B$17:$C$18,2,0)*L718,"")</f>
        <v/>
      </c>
      <c r="O718" s="15" t="str">
        <f t="shared" si="58"/>
        <v/>
      </c>
      <c r="P718" s="16" t="str">
        <f t="shared" si="59"/>
        <v/>
      </c>
      <c r="Q718" s="33"/>
    </row>
    <row r="719" spans="1:17" x14ac:dyDescent="0.45">
      <c r="A719" s="1"/>
      <c r="B719" s="2"/>
      <c r="C719" s="2"/>
      <c r="D719" s="2"/>
      <c r="E719" s="36"/>
      <c r="F719" s="3"/>
      <c r="G719" s="2"/>
      <c r="H719" s="4"/>
      <c r="I719" s="10"/>
      <c r="J719" s="14" t="str">
        <f>IF(LEN(A719)&gt;0,VLOOKUP((C719&amp;D719),Zonas!A:C,3,0),"")</f>
        <v/>
      </c>
      <c r="K719" s="15" t="str">
        <f t="shared" si="55"/>
        <v/>
      </c>
      <c r="L719" s="15" t="str">
        <f t="shared" si="56"/>
        <v/>
      </c>
      <c r="M719" s="15" t="str">
        <f t="shared" si="57"/>
        <v/>
      </c>
      <c r="N719" s="15" t="str">
        <f>IFERROR(VLOOKUP($D$7,Tabelas!$B$17:$C$18,2,0)*L719,"")</f>
        <v/>
      </c>
      <c r="O719" s="15" t="str">
        <f t="shared" si="58"/>
        <v/>
      </c>
      <c r="P719" s="16" t="str">
        <f t="shared" si="59"/>
        <v/>
      </c>
      <c r="Q719" s="33"/>
    </row>
    <row r="720" spans="1:17" x14ac:dyDescent="0.45">
      <c r="A720" s="1"/>
      <c r="B720" s="2"/>
      <c r="C720" s="2"/>
      <c r="D720" s="2"/>
      <c r="E720" s="36"/>
      <c r="F720" s="3"/>
      <c r="G720" s="2"/>
      <c r="H720" s="4"/>
      <c r="I720" s="10"/>
      <c r="J720" s="14" t="str">
        <f>IF(LEN(A720)&gt;0,VLOOKUP((C720&amp;D720),Zonas!A:C,3,0),"")</f>
        <v/>
      </c>
      <c r="K720" s="15" t="str">
        <f t="shared" si="55"/>
        <v/>
      </c>
      <c r="L720" s="15" t="str">
        <f t="shared" si="56"/>
        <v/>
      </c>
      <c r="M720" s="15" t="str">
        <f t="shared" si="57"/>
        <v/>
      </c>
      <c r="N720" s="15" t="str">
        <f>IFERROR(VLOOKUP($D$7,Tabelas!$B$17:$C$18,2,0)*L720,"")</f>
        <v/>
      </c>
      <c r="O720" s="15" t="str">
        <f t="shared" si="58"/>
        <v/>
      </c>
      <c r="P720" s="16" t="str">
        <f t="shared" si="59"/>
        <v/>
      </c>
      <c r="Q720" s="33"/>
    </row>
    <row r="721" spans="1:17" x14ac:dyDescent="0.45">
      <c r="A721" s="1"/>
      <c r="B721" s="2"/>
      <c r="C721" s="2"/>
      <c r="D721" s="2"/>
      <c r="E721" s="36"/>
      <c r="F721" s="3"/>
      <c r="G721" s="2"/>
      <c r="H721" s="4"/>
      <c r="I721" s="10"/>
      <c r="J721" s="14" t="str">
        <f>IF(LEN(A721)&gt;0,VLOOKUP((C721&amp;D721),Zonas!A:C,3,0),"")</f>
        <v/>
      </c>
      <c r="K721" s="15" t="str">
        <f t="shared" si="55"/>
        <v/>
      </c>
      <c r="L721" s="15" t="str">
        <f t="shared" si="56"/>
        <v/>
      </c>
      <c r="M721" s="15" t="str">
        <f t="shared" si="57"/>
        <v/>
      </c>
      <c r="N721" s="15" t="str">
        <f>IFERROR(VLOOKUP($D$7,Tabelas!$B$17:$C$18,2,0)*L721,"")</f>
        <v/>
      </c>
      <c r="O721" s="15" t="str">
        <f t="shared" si="58"/>
        <v/>
      </c>
      <c r="P721" s="16" t="str">
        <f t="shared" si="59"/>
        <v/>
      </c>
      <c r="Q721" s="33"/>
    </row>
    <row r="722" spans="1:17" x14ac:dyDescent="0.45">
      <c r="A722" s="1"/>
      <c r="B722" s="2"/>
      <c r="C722" s="2"/>
      <c r="D722" s="2"/>
      <c r="E722" s="36"/>
      <c r="F722" s="3"/>
      <c r="G722" s="2"/>
      <c r="H722" s="4"/>
      <c r="I722" s="10"/>
      <c r="J722" s="14" t="str">
        <f>IF(LEN(A722)&gt;0,VLOOKUP((C722&amp;D722),Zonas!A:C,3,0),"")</f>
        <v/>
      </c>
      <c r="K722" s="15" t="str">
        <f t="shared" si="55"/>
        <v/>
      </c>
      <c r="L722" s="15" t="str">
        <f t="shared" si="56"/>
        <v/>
      </c>
      <c r="M722" s="15" t="str">
        <f t="shared" si="57"/>
        <v/>
      </c>
      <c r="N722" s="15" t="str">
        <f>IFERROR(VLOOKUP($D$7,Tabelas!$B$17:$C$18,2,0)*L722,"")</f>
        <v/>
      </c>
      <c r="O722" s="15" t="str">
        <f t="shared" si="58"/>
        <v/>
      </c>
      <c r="P722" s="16" t="str">
        <f t="shared" si="59"/>
        <v/>
      </c>
      <c r="Q722" s="33"/>
    </row>
    <row r="723" spans="1:17" x14ac:dyDescent="0.45">
      <c r="A723" s="1"/>
      <c r="B723" s="2"/>
      <c r="C723" s="2"/>
      <c r="D723" s="2"/>
      <c r="E723" s="36"/>
      <c r="F723" s="3"/>
      <c r="G723" s="2"/>
      <c r="H723" s="4"/>
      <c r="I723" s="10"/>
      <c r="J723" s="14" t="str">
        <f>IF(LEN(A723)&gt;0,VLOOKUP((C723&amp;D723),Zonas!A:C,3,0),"")</f>
        <v/>
      </c>
      <c r="K723" s="15" t="str">
        <f t="shared" si="55"/>
        <v/>
      </c>
      <c r="L723" s="15" t="str">
        <f t="shared" si="56"/>
        <v/>
      </c>
      <c r="M723" s="15" t="str">
        <f t="shared" si="57"/>
        <v/>
      </c>
      <c r="N723" s="15" t="str">
        <f>IFERROR(VLOOKUP($D$7,Tabelas!$B$17:$C$18,2,0)*L723,"")</f>
        <v/>
      </c>
      <c r="O723" s="15" t="str">
        <f t="shared" si="58"/>
        <v/>
      </c>
      <c r="P723" s="16" t="str">
        <f t="shared" si="59"/>
        <v/>
      </c>
      <c r="Q723" s="33"/>
    </row>
    <row r="724" spans="1:17" x14ac:dyDescent="0.45">
      <c r="A724" s="1"/>
      <c r="B724" s="2"/>
      <c r="C724" s="2"/>
      <c r="D724" s="2"/>
      <c r="E724" s="36"/>
      <c r="F724" s="3"/>
      <c r="G724" s="2"/>
      <c r="H724" s="4"/>
      <c r="I724" s="10"/>
      <c r="J724" s="14" t="str">
        <f>IF(LEN(A724)&gt;0,VLOOKUP((C724&amp;D724),Zonas!A:C,3,0),"")</f>
        <v/>
      </c>
      <c r="K724" s="15" t="str">
        <f t="shared" si="55"/>
        <v/>
      </c>
      <c r="L724" s="15" t="str">
        <f t="shared" si="56"/>
        <v/>
      </c>
      <c r="M724" s="15" t="str">
        <f t="shared" si="57"/>
        <v/>
      </c>
      <c r="N724" s="15" t="str">
        <f>IFERROR(VLOOKUP($D$7,Tabelas!$B$17:$C$18,2,0)*L724,"")</f>
        <v/>
      </c>
      <c r="O724" s="15" t="str">
        <f t="shared" si="58"/>
        <v/>
      </c>
      <c r="P724" s="16" t="str">
        <f t="shared" si="59"/>
        <v/>
      </c>
      <c r="Q724" s="33"/>
    </row>
    <row r="725" spans="1:17" x14ac:dyDescent="0.45">
      <c r="A725" s="1"/>
      <c r="B725" s="2"/>
      <c r="C725" s="2"/>
      <c r="D725" s="2"/>
      <c r="E725" s="36"/>
      <c r="F725" s="3"/>
      <c r="G725" s="2"/>
      <c r="H725" s="4"/>
      <c r="I725" s="10"/>
      <c r="J725" s="14" t="str">
        <f>IF(LEN(A725)&gt;0,VLOOKUP((C725&amp;D725),Zonas!A:C,3,0),"")</f>
        <v/>
      </c>
      <c r="K725" s="15" t="str">
        <f t="shared" si="55"/>
        <v/>
      </c>
      <c r="L725" s="15" t="str">
        <f t="shared" si="56"/>
        <v/>
      </c>
      <c r="M725" s="15" t="str">
        <f t="shared" si="57"/>
        <v/>
      </c>
      <c r="N725" s="15" t="str">
        <f>IFERROR(VLOOKUP($D$7,Tabelas!$B$17:$C$18,2,0)*L725,"")</f>
        <v/>
      </c>
      <c r="O725" s="15" t="str">
        <f t="shared" si="58"/>
        <v/>
      </c>
      <c r="P725" s="16" t="str">
        <f t="shared" si="59"/>
        <v/>
      </c>
      <c r="Q725" s="33"/>
    </row>
    <row r="726" spans="1:17" x14ac:dyDescent="0.45">
      <c r="A726" s="1"/>
      <c r="B726" s="2"/>
      <c r="C726" s="2"/>
      <c r="D726" s="2"/>
      <c r="E726" s="36"/>
      <c r="F726" s="3"/>
      <c r="G726" s="2"/>
      <c r="H726" s="4"/>
      <c r="I726" s="10"/>
      <c r="J726" s="14" t="str">
        <f>IF(LEN(A726)&gt;0,VLOOKUP((C726&amp;D726),Zonas!A:C,3,0),"")</f>
        <v/>
      </c>
      <c r="K726" s="15" t="str">
        <f t="shared" si="55"/>
        <v/>
      </c>
      <c r="L726" s="15" t="str">
        <f t="shared" si="56"/>
        <v/>
      </c>
      <c r="M726" s="15" t="str">
        <f t="shared" si="57"/>
        <v/>
      </c>
      <c r="N726" s="15" t="str">
        <f>IFERROR(VLOOKUP($D$7,Tabelas!$B$17:$C$18,2,0)*L726,"")</f>
        <v/>
      </c>
      <c r="O726" s="15" t="str">
        <f t="shared" si="58"/>
        <v/>
      </c>
      <c r="P726" s="16" t="str">
        <f t="shared" si="59"/>
        <v/>
      </c>
      <c r="Q726" s="33"/>
    </row>
    <row r="727" spans="1:17" x14ac:dyDescent="0.45">
      <c r="A727" s="1"/>
      <c r="B727" s="2"/>
      <c r="C727" s="2"/>
      <c r="D727" s="2"/>
      <c r="E727" s="36"/>
      <c r="F727" s="3"/>
      <c r="G727" s="2"/>
      <c r="H727" s="4"/>
      <c r="I727" s="10"/>
      <c r="J727" s="14" t="str">
        <f>IF(LEN(A727)&gt;0,VLOOKUP((C727&amp;D727),Zonas!A:C,3,0),"")</f>
        <v/>
      </c>
      <c r="K727" s="15" t="str">
        <f t="shared" si="55"/>
        <v/>
      </c>
      <c r="L727" s="15" t="str">
        <f t="shared" si="56"/>
        <v/>
      </c>
      <c r="M727" s="15" t="str">
        <f t="shared" si="57"/>
        <v/>
      </c>
      <c r="N727" s="15" t="str">
        <f>IFERROR(VLOOKUP($D$7,Tabelas!$B$17:$C$18,2,0)*L727,"")</f>
        <v/>
      </c>
      <c r="O727" s="15" t="str">
        <f t="shared" si="58"/>
        <v/>
      </c>
      <c r="P727" s="16" t="str">
        <f t="shared" si="59"/>
        <v/>
      </c>
      <c r="Q727" s="33"/>
    </row>
    <row r="728" spans="1:17" x14ac:dyDescent="0.45">
      <c r="A728" s="1"/>
      <c r="B728" s="2"/>
      <c r="C728" s="2"/>
      <c r="D728" s="2"/>
      <c r="E728" s="36"/>
      <c r="F728" s="3"/>
      <c r="G728" s="2"/>
      <c r="H728" s="4"/>
      <c r="I728" s="10"/>
      <c r="J728" s="14" t="str">
        <f>IF(LEN(A728)&gt;0,VLOOKUP((C728&amp;D728),Zonas!A:C,3,0),"")</f>
        <v/>
      </c>
      <c r="K728" s="15" t="str">
        <f t="shared" si="55"/>
        <v/>
      </c>
      <c r="L728" s="15" t="str">
        <f t="shared" si="56"/>
        <v/>
      </c>
      <c r="M728" s="15" t="str">
        <f t="shared" si="57"/>
        <v/>
      </c>
      <c r="N728" s="15" t="str">
        <f>IFERROR(VLOOKUP($D$7,Tabelas!$B$17:$C$18,2,0)*L728,"")</f>
        <v/>
      </c>
      <c r="O728" s="15" t="str">
        <f t="shared" si="58"/>
        <v/>
      </c>
      <c r="P728" s="16" t="str">
        <f t="shared" si="59"/>
        <v/>
      </c>
      <c r="Q728" s="33"/>
    </row>
    <row r="729" spans="1:17" x14ac:dyDescent="0.45">
      <c r="A729" s="1"/>
      <c r="B729" s="2"/>
      <c r="C729" s="2"/>
      <c r="D729" s="2"/>
      <c r="E729" s="36"/>
      <c r="F729" s="3"/>
      <c r="G729" s="2"/>
      <c r="H729" s="4"/>
      <c r="I729" s="10"/>
      <c r="J729" s="14" t="str">
        <f>IF(LEN(A729)&gt;0,VLOOKUP((C729&amp;D729),Zonas!A:C,3,0),"")</f>
        <v/>
      </c>
      <c r="K729" s="15" t="str">
        <f t="shared" si="55"/>
        <v/>
      </c>
      <c r="L729" s="15" t="str">
        <f t="shared" si="56"/>
        <v/>
      </c>
      <c r="M729" s="15" t="str">
        <f t="shared" si="57"/>
        <v/>
      </c>
      <c r="N729" s="15" t="str">
        <f>IFERROR(VLOOKUP($D$7,Tabelas!$B$17:$C$18,2,0)*L729,"")</f>
        <v/>
      </c>
      <c r="O729" s="15" t="str">
        <f t="shared" si="58"/>
        <v/>
      </c>
      <c r="P729" s="16" t="str">
        <f t="shared" si="59"/>
        <v/>
      </c>
      <c r="Q729" s="33"/>
    </row>
    <row r="730" spans="1:17" x14ac:dyDescent="0.45">
      <c r="A730" s="1"/>
      <c r="B730" s="2"/>
      <c r="C730" s="2"/>
      <c r="D730" s="2"/>
      <c r="E730" s="36"/>
      <c r="F730" s="3"/>
      <c r="G730" s="2"/>
      <c r="H730" s="4"/>
      <c r="I730" s="10"/>
      <c r="J730" s="14" t="str">
        <f>IF(LEN(A730)&gt;0,VLOOKUP((C730&amp;D730),Zonas!A:C,3,0),"")</f>
        <v/>
      </c>
      <c r="K730" s="15" t="str">
        <f t="shared" si="55"/>
        <v/>
      </c>
      <c r="L730" s="15" t="str">
        <f t="shared" si="56"/>
        <v/>
      </c>
      <c r="M730" s="15" t="str">
        <f t="shared" si="57"/>
        <v/>
      </c>
      <c r="N730" s="15" t="str">
        <f>IFERROR(VLOOKUP($D$7,Tabelas!$B$17:$C$18,2,0)*L730,"")</f>
        <v/>
      </c>
      <c r="O730" s="15" t="str">
        <f t="shared" si="58"/>
        <v/>
      </c>
      <c r="P730" s="16" t="str">
        <f t="shared" si="59"/>
        <v/>
      </c>
      <c r="Q730" s="33"/>
    </row>
    <row r="731" spans="1:17" x14ac:dyDescent="0.45">
      <c r="A731" s="1"/>
      <c r="B731" s="2"/>
      <c r="C731" s="2"/>
      <c r="D731" s="2"/>
      <c r="E731" s="36"/>
      <c r="F731" s="3"/>
      <c r="G731" s="2"/>
      <c r="H731" s="4"/>
      <c r="I731" s="10"/>
      <c r="J731" s="14" t="str">
        <f>IF(LEN(A731)&gt;0,VLOOKUP((C731&amp;D731),Zonas!A:C,3,0),"")</f>
        <v/>
      </c>
      <c r="K731" s="15" t="str">
        <f t="shared" si="55"/>
        <v/>
      </c>
      <c r="L731" s="15" t="str">
        <f t="shared" si="56"/>
        <v/>
      </c>
      <c r="M731" s="15" t="str">
        <f t="shared" si="57"/>
        <v/>
      </c>
      <c r="N731" s="15" t="str">
        <f>IFERROR(VLOOKUP($D$7,Tabelas!$B$17:$C$18,2,0)*L731,"")</f>
        <v/>
      </c>
      <c r="O731" s="15" t="str">
        <f t="shared" si="58"/>
        <v/>
      </c>
      <c r="P731" s="16" t="str">
        <f t="shared" si="59"/>
        <v/>
      </c>
      <c r="Q731" s="33"/>
    </row>
    <row r="732" spans="1:17" x14ac:dyDescent="0.45">
      <c r="A732" s="1"/>
      <c r="B732" s="2"/>
      <c r="C732" s="2"/>
      <c r="D732" s="2"/>
      <c r="E732" s="36"/>
      <c r="F732" s="3"/>
      <c r="G732" s="2"/>
      <c r="H732" s="4"/>
      <c r="I732" s="10"/>
      <c r="J732" s="14" t="str">
        <f>IF(LEN(A732)&gt;0,VLOOKUP((C732&amp;D732),Zonas!A:C,3,0),"")</f>
        <v/>
      </c>
      <c r="K732" s="15" t="str">
        <f t="shared" si="55"/>
        <v/>
      </c>
      <c r="L732" s="15" t="str">
        <f t="shared" si="56"/>
        <v/>
      </c>
      <c r="M732" s="15" t="str">
        <f t="shared" si="57"/>
        <v/>
      </c>
      <c r="N732" s="15" t="str">
        <f>IFERROR(VLOOKUP($D$7,Tabelas!$B$17:$C$18,2,0)*L732,"")</f>
        <v/>
      </c>
      <c r="O732" s="15" t="str">
        <f t="shared" si="58"/>
        <v/>
      </c>
      <c r="P732" s="16" t="str">
        <f t="shared" si="59"/>
        <v/>
      </c>
      <c r="Q732" s="33"/>
    </row>
    <row r="733" spans="1:17" x14ac:dyDescent="0.45">
      <c r="A733" s="1"/>
      <c r="B733" s="2"/>
      <c r="C733" s="2"/>
      <c r="D733" s="2"/>
      <c r="E733" s="36"/>
      <c r="F733" s="3"/>
      <c r="G733" s="2"/>
      <c r="H733" s="4"/>
      <c r="I733" s="10"/>
      <c r="J733" s="14" t="str">
        <f>IF(LEN(A733)&gt;0,VLOOKUP((C733&amp;D733),Zonas!A:C,3,0),"")</f>
        <v/>
      </c>
      <c r="K733" s="15" t="str">
        <f t="shared" si="55"/>
        <v/>
      </c>
      <c r="L733" s="15" t="str">
        <f t="shared" si="56"/>
        <v/>
      </c>
      <c r="M733" s="15" t="str">
        <f t="shared" si="57"/>
        <v/>
      </c>
      <c r="N733" s="15" t="str">
        <f>IFERROR(VLOOKUP($D$7,Tabelas!$B$17:$C$18,2,0)*L733,"")</f>
        <v/>
      </c>
      <c r="O733" s="15" t="str">
        <f t="shared" si="58"/>
        <v/>
      </c>
      <c r="P733" s="16" t="str">
        <f t="shared" si="59"/>
        <v/>
      </c>
      <c r="Q733" s="33"/>
    </row>
    <row r="734" spans="1:17" x14ac:dyDescent="0.45">
      <c r="A734" s="1"/>
      <c r="B734" s="2"/>
      <c r="C734" s="2"/>
      <c r="D734" s="2"/>
      <c r="E734" s="36"/>
      <c r="F734" s="3"/>
      <c r="G734" s="2"/>
      <c r="H734" s="4"/>
      <c r="I734" s="10"/>
      <c r="J734" s="14" t="str">
        <f>IF(LEN(A734)&gt;0,VLOOKUP((C734&amp;D734),Zonas!A:C,3,0),"")</f>
        <v/>
      </c>
      <c r="K734" s="15" t="str">
        <f t="shared" si="55"/>
        <v/>
      </c>
      <c r="L734" s="15" t="str">
        <f t="shared" si="56"/>
        <v/>
      </c>
      <c r="M734" s="15" t="str">
        <f t="shared" si="57"/>
        <v/>
      </c>
      <c r="N734" s="15" t="str">
        <f>IFERROR(VLOOKUP($D$7,Tabelas!$B$17:$C$18,2,0)*L734,"")</f>
        <v/>
      </c>
      <c r="O734" s="15" t="str">
        <f t="shared" si="58"/>
        <v/>
      </c>
      <c r="P734" s="16" t="str">
        <f t="shared" si="59"/>
        <v/>
      </c>
      <c r="Q734" s="33"/>
    </row>
    <row r="735" spans="1:17" x14ac:dyDescent="0.45">
      <c r="A735" s="1"/>
      <c r="B735" s="2"/>
      <c r="C735" s="2"/>
      <c r="D735" s="2"/>
      <c r="E735" s="36"/>
      <c r="F735" s="3"/>
      <c r="G735" s="2"/>
      <c r="H735" s="4"/>
      <c r="I735" s="10"/>
      <c r="J735" s="14" t="str">
        <f>IF(LEN(A735)&gt;0,VLOOKUP((C735&amp;D735),Zonas!A:C,3,0),"")</f>
        <v/>
      </c>
      <c r="K735" s="15" t="str">
        <f t="shared" si="55"/>
        <v/>
      </c>
      <c r="L735" s="15" t="str">
        <f t="shared" si="56"/>
        <v/>
      </c>
      <c r="M735" s="15" t="str">
        <f t="shared" si="57"/>
        <v/>
      </c>
      <c r="N735" s="15" t="str">
        <f>IFERROR(VLOOKUP($D$7,Tabelas!$B$17:$C$18,2,0)*L735,"")</f>
        <v/>
      </c>
      <c r="O735" s="15" t="str">
        <f t="shared" si="58"/>
        <v/>
      </c>
      <c r="P735" s="16" t="str">
        <f t="shared" si="59"/>
        <v/>
      </c>
      <c r="Q735" s="33"/>
    </row>
    <row r="736" spans="1:17" x14ac:dyDescent="0.45">
      <c r="A736" s="1"/>
      <c r="B736" s="2"/>
      <c r="C736" s="2"/>
      <c r="D736" s="2"/>
      <c r="E736" s="36"/>
      <c r="F736" s="3"/>
      <c r="G736" s="2"/>
      <c r="H736" s="4"/>
      <c r="I736" s="10"/>
      <c r="J736" s="14" t="str">
        <f>IF(LEN(A736)&gt;0,VLOOKUP((C736&amp;D736),Zonas!A:C,3,0),"")</f>
        <v/>
      </c>
      <c r="K736" s="15" t="str">
        <f t="shared" si="55"/>
        <v/>
      </c>
      <c r="L736" s="15" t="str">
        <f t="shared" si="56"/>
        <v/>
      </c>
      <c r="M736" s="15" t="str">
        <f t="shared" si="57"/>
        <v/>
      </c>
      <c r="N736" s="15" t="str">
        <f>IFERROR(VLOOKUP($D$7,Tabelas!$B$17:$C$18,2,0)*L736,"")</f>
        <v/>
      </c>
      <c r="O736" s="15" t="str">
        <f t="shared" si="58"/>
        <v/>
      </c>
      <c r="P736" s="16" t="str">
        <f t="shared" si="59"/>
        <v/>
      </c>
      <c r="Q736" s="33"/>
    </row>
    <row r="737" spans="1:17" x14ac:dyDescent="0.45">
      <c r="A737" s="1"/>
      <c r="B737" s="2"/>
      <c r="C737" s="2"/>
      <c r="D737" s="2"/>
      <c r="E737" s="36"/>
      <c r="F737" s="3"/>
      <c r="G737" s="2"/>
      <c r="H737" s="4"/>
      <c r="I737" s="10"/>
      <c r="J737" s="14" t="str">
        <f>IF(LEN(A737)&gt;0,VLOOKUP((C737&amp;D737),Zonas!A:C,3,0),"")</f>
        <v/>
      </c>
      <c r="K737" s="15" t="str">
        <f t="shared" si="55"/>
        <v/>
      </c>
      <c r="L737" s="15" t="str">
        <f t="shared" si="56"/>
        <v/>
      </c>
      <c r="M737" s="15" t="str">
        <f t="shared" si="57"/>
        <v/>
      </c>
      <c r="N737" s="15" t="str">
        <f>IFERROR(VLOOKUP($D$7,Tabelas!$B$17:$C$18,2,0)*L737,"")</f>
        <v/>
      </c>
      <c r="O737" s="15" t="str">
        <f t="shared" si="58"/>
        <v/>
      </c>
      <c r="P737" s="16" t="str">
        <f t="shared" si="59"/>
        <v/>
      </c>
      <c r="Q737" s="33"/>
    </row>
    <row r="738" spans="1:17" x14ac:dyDescent="0.45">
      <c r="A738" s="1"/>
      <c r="B738" s="2"/>
      <c r="C738" s="2"/>
      <c r="D738" s="2"/>
      <c r="E738" s="36"/>
      <c r="F738" s="3"/>
      <c r="G738" s="2"/>
      <c r="H738" s="4"/>
      <c r="I738" s="10"/>
      <c r="J738" s="14" t="str">
        <f>IF(LEN(A738)&gt;0,VLOOKUP((C738&amp;D738),Zonas!A:C,3,0),"")</f>
        <v/>
      </c>
      <c r="K738" s="15" t="str">
        <f t="shared" si="55"/>
        <v/>
      </c>
      <c r="L738" s="15" t="str">
        <f t="shared" si="56"/>
        <v/>
      </c>
      <c r="M738" s="15" t="str">
        <f t="shared" si="57"/>
        <v/>
      </c>
      <c r="N738" s="15" t="str">
        <f>IFERROR(VLOOKUP($D$7,Tabelas!$B$17:$C$18,2,0)*L738,"")</f>
        <v/>
      </c>
      <c r="O738" s="15" t="str">
        <f t="shared" si="58"/>
        <v/>
      </c>
      <c r="P738" s="16" t="str">
        <f t="shared" si="59"/>
        <v/>
      </c>
      <c r="Q738" s="33"/>
    </row>
    <row r="739" spans="1:17" x14ac:dyDescent="0.45">
      <c r="A739" s="1"/>
      <c r="B739" s="2"/>
      <c r="C739" s="2"/>
      <c r="D739" s="2"/>
      <c r="E739" s="36"/>
      <c r="F739" s="3"/>
      <c r="G739" s="2"/>
      <c r="H739" s="4"/>
      <c r="I739" s="10"/>
      <c r="J739" s="14" t="str">
        <f>IF(LEN(A739)&gt;0,VLOOKUP((C739&amp;D739),Zonas!A:C,3,0),"")</f>
        <v/>
      </c>
      <c r="K739" s="15" t="str">
        <f t="shared" si="55"/>
        <v/>
      </c>
      <c r="L739" s="15" t="str">
        <f t="shared" si="56"/>
        <v/>
      </c>
      <c r="M739" s="15" t="str">
        <f t="shared" si="57"/>
        <v/>
      </c>
      <c r="N739" s="15" t="str">
        <f>IFERROR(VLOOKUP($D$7,Tabelas!$B$17:$C$18,2,0)*L739,"")</f>
        <v/>
      </c>
      <c r="O739" s="15" t="str">
        <f t="shared" si="58"/>
        <v/>
      </c>
      <c r="P739" s="16" t="str">
        <f t="shared" si="59"/>
        <v/>
      </c>
      <c r="Q739" s="33"/>
    </row>
    <row r="740" spans="1:17" x14ac:dyDescent="0.45">
      <c r="A740" s="1"/>
      <c r="B740" s="2"/>
      <c r="C740" s="2"/>
      <c r="D740" s="2"/>
      <c r="E740" s="36"/>
      <c r="F740" s="3"/>
      <c r="G740" s="2"/>
      <c r="H740" s="4"/>
      <c r="I740" s="10"/>
      <c r="J740" s="14" t="str">
        <f>IF(LEN(A740)&gt;0,VLOOKUP((C740&amp;D740),Zonas!A:C,3,0),"")</f>
        <v/>
      </c>
      <c r="K740" s="15" t="str">
        <f t="shared" si="55"/>
        <v/>
      </c>
      <c r="L740" s="15" t="str">
        <f t="shared" si="56"/>
        <v/>
      </c>
      <c r="M740" s="15" t="str">
        <f t="shared" si="57"/>
        <v/>
      </c>
      <c r="N740" s="15" t="str">
        <f>IFERROR(VLOOKUP($D$7,Tabelas!$B$17:$C$18,2,0)*L740,"")</f>
        <v/>
      </c>
      <c r="O740" s="15" t="str">
        <f t="shared" si="58"/>
        <v/>
      </c>
      <c r="P740" s="16" t="str">
        <f t="shared" si="59"/>
        <v/>
      </c>
      <c r="Q740" s="33"/>
    </row>
    <row r="741" spans="1:17" x14ac:dyDescent="0.45">
      <c r="A741" s="1"/>
      <c r="B741" s="2"/>
      <c r="C741" s="2"/>
      <c r="D741" s="2"/>
      <c r="E741" s="36"/>
      <c r="F741" s="3"/>
      <c r="G741" s="2"/>
      <c r="H741" s="4"/>
      <c r="I741" s="10"/>
      <c r="J741" s="14" t="str">
        <f>IF(LEN(A741)&gt;0,VLOOKUP((C741&amp;D741),Zonas!A:C,3,0),"")</f>
        <v/>
      </c>
      <c r="K741" s="15" t="str">
        <f t="shared" si="55"/>
        <v/>
      </c>
      <c r="L741" s="15" t="str">
        <f t="shared" si="56"/>
        <v/>
      </c>
      <c r="M741" s="15" t="str">
        <f t="shared" si="57"/>
        <v/>
      </c>
      <c r="N741" s="15" t="str">
        <f>IFERROR(VLOOKUP($D$7,Tabelas!$B$17:$C$18,2,0)*L741,"")</f>
        <v/>
      </c>
      <c r="O741" s="15" t="str">
        <f t="shared" si="58"/>
        <v/>
      </c>
      <c r="P741" s="16" t="str">
        <f t="shared" si="59"/>
        <v/>
      </c>
      <c r="Q741" s="33"/>
    </row>
    <row r="742" spans="1:17" x14ac:dyDescent="0.45">
      <c r="A742" s="1"/>
      <c r="B742" s="2"/>
      <c r="C742" s="2"/>
      <c r="D742" s="2"/>
      <c r="E742" s="36"/>
      <c r="F742" s="3"/>
      <c r="G742" s="2"/>
      <c r="H742" s="4"/>
      <c r="I742" s="10"/>
      <c r="J742" s="14" t="str">
        <f>IF(LEN(A742)&gt;0,VLOOKUP((C742&amp;D742),Zonas!A:C,3,0),"")</f>
        <v/>
      </c>
      <c r="K742" s="15" t="str">
        <f t="shared" si="55"/>
        <v/>
      </c>
      <c r="L742" s="15" t="str">
        <f t="shared" si="56"/>
        <v/>
      </c>
      <c r="M742" s="15" t="str">
        <f t="shared" si="57"/>
        <v/>
      </c>
      <c r="N742" s="15" t="str">
        <f>IFERROR(VLOOKUP($D$7,Tabelas!$B$17:$C$18,2,0)*L742,"")</f>
        <v/>
      </c>
      <c r="O742" s="15" t="str">
        <f t="shared" si="58"/>
        <v/>
      </c>
      <c r="P742" s="16" t="str">
        <f t="shared" si="59"/>
        <v/>
      </c>
      <c r="Q742" s="33"/>
    </row>
    <row r="743" spans="1:17" x14ac:dyDescent="0.45">
      <c r="A743" s="1"/>
      <c r="B743" s="2"/>
      <c r="C743" s="2"/>
      <c r="D743" s="2"/>
      <c r="E743" s="36"/>
      <c r="F743" s="3"/>
      <c r="G743" s="2"/>
      <c r="H743" s="4"/>
      <c r="I743" s="10"/>
      <c r="J743" s="14" t="str">
        <f>IF(LEN(A743)&gt;0,VLOOKUP((C743&amp;D743),Zonas!A:C,3,0),"")</f>
        <v/>
      </c>
      <c r="K743" s="15" t="str">
        <f t="shared" si="55"/>
        <v/>
      </c>
      <c r="L743" s="15" t="str">
        <f t="shared" si="56"/>
        <v/>
      </c>
      <c r="M743" s="15" t="str">
        <f t="shared" si="57"/>
        <v/>
      </c>
      <c r="N743" s="15" t="str">
        <f>IFERROR(VLOOKUP($D$7,Tabelas!$B$17:$C$18,2,0)*L743,"")</f>
        <v/>
      </c>
      <c r="O743" s="15" t="str">
        <f t="shared" si="58"/>
        <v/>
      </c>
      <c r="P743" s="16" t="str">
        <f t="shared" si="59"/>
        <v/>
      </c>
      <c r="Q743" s="33"/>
    </row>
    <row r="744" spans="1:17" x14ac:dyDescent="0.45">
      <c r="A744" s="1"/>
      <c r="B744" s="2"/>
      <c r="C744" s="2"/>
      <c r="D744" s="2"/>
      <c r="E744" s="36"/>
      <c r="F744" s="3"/>
      <c r="G744" s="2"/>
      <c r="H744" s="4"/>
      <c r="I744" s="10"/>
      <c r="J744" s="14" t="str">
        <f>IF(LEN(A744)&gt;0,VLOOKUP((C744&amp;D744),Zonas!A:C,3,0),"")</f>
        <v/>
      </c>
      <c r="K744" s="15" t="str">
        <f t="shared" si="55"/>
        <v/>
      </c>
      <c r="L744" s="15" t="str">
        <f t="shared" si="56"/>
        <v/>
      </c>
      <c r="M744" s="15" t="str">
        <f t="shared" si="57"/>
        <v/>
      </c>
      <c r="N744" s="15" t="str">
        <f>IFERROR(VLOOKUP($D$7,Tabelas!$B$17:$C$18,2,0)*L744,"")</f>
        <v/>
      </c>
      <c r="O744" s="15" t="str">
        <f t="shared" si="58"/>
        <v/>
      </c>
      <c r="P744" s="16" t="str">
        <f t="shared" si="59"/>
        <v/>
      </c>
      <c r="Q744" s="33"/>
    </row>
    <row r="745" spans="1:17" x14ac:dyDescent="0.45">
      <c r="A745" s="1"/>
      <c r="B745" s="2"/>
      <c r="C745" s="2"/>
      <c r="D745" s="2"/>
      <c r="E745" s="36"/>
      <c r="F745" s="3"/>
      <c r="G745" s="2"/>
      <c r="H745" s="4"/>
      <c r="I745" s="10"/>
      <c r="J745" s="14" t="str">
        <f>IF(LEN(A745)&gt;0,VLOOKUP((C745&amp;D745),Zonas!A:C,3,0),"")</f>
        <v/>
      </c>
      <c r="K745" s="15" t="str">
        <f t="shared" si="55"/>
        <v/>
      </c>
      <c r="L745" s="15" t="str">
        <f t="shared" si="56"/>
        <v/>
      </c>
      <c r="M745" s="15" t="str">
        <f t="shared" si="57"/>
        <v/>
      </c>
      <c r="N745" s="15" t="str">
        <f>IFERROR(VLOOKUP($D$7,Tabelas!$B$17:$C$18,2,0)*L745,"")</f>
        <v/>
      </c>
      <c r="O745" s="15" t="str">
        <f t="shared" si="58"/>
        <v/>
      </c>
      <c r="P745" s="16" t="str">
        <f t="shared" si="59"/>
        <v/>
      </c>
      <c r="Q745" s="33"/>
    </row>
    <row r="746" spans="1:17" x14ac:dyDescent="0.45">
      <c r="A746" s="1"/>
      <c r="B746" s="2"/>
      <c r="C746" s="2"/>
      <c r="D746" s="2"/>
      <c r="E746" s="36"/>
      <c r="F746" s="3"/>
      <c r="G746" s="2"/>
      <c r="H746" s="4"/>
      <c r="I746" s="10"/>
      <c r="J746" s="14" t="str">
        <f>IF(LEN(A746)&gt;0,VLOOKUP((C746&amp;D746),Zonas!A:C,3,0),"")</f>
        <v/>
      </c>
      <c r="K746" s="15" t="str">
        <f t="shared" si="55"/>
        <v/>
      </c>
      <c r="L746" s="15" t="str">
        <f t="shared" si="56"/>
        <v/>
      </c>
      <c r="M746" s="15" t="str">
        <f t="shared" si="57"/>
        <v/>
      </c>
      <c r="N746" s="15" t="str">
        <f>IFERROR(VLOOKUP($D$7,Tabelas!$B$17:$C$18,2,0)*L746,"")</f>
        <v/>
      </c>
      <c r="O746" s="15" t="str">
        <f t="shared" si="58"/>
        <v/>
      </c>
      <c r="P746" s="16" t="str">
        <f t="shared" si="59"/>
        <v/>
      </c>
      <c r="Q746" s="33"/>
    </row>
    <row r="747" spans="1:17" x14ac:dyDescent="0.45">
      <c r="A747" s="1"/>
      <c r="B747" s="2"/>
      <c r="C747" s="2"/>
      <c r="D747" s="2"/>
      <c r="E747" s="36"/>
      <c r="F747" s="3"/>
      <c r="G747" s="2"/>
      <c r="H747" s="4"/>
      <c r="I747" s="10"/>
      <c r="J747" s="14" t="str">
        <f>IF(LEN(A747)&gt;0,VLOOKUP((C747&amp;D747),Zonas!A:C,3,0),"")</f>
        <v/>
      </c>
      <c r="K747" s="15" t="str">
        <f t="shared" si="55"/>
        <v/>
      </c>
      <c r="L747" s="15" t="str">
        <f t="shared" si="56"/>
        <v/>
      </c>
      <c r="M747" s="15" t="str">
        <f t="shared" si="57"/>
        <v/>
      </c>
      <c r="N747" s="15" t="str">
        <f>IFERROR(VLOOKUP($D$7,Tabelas!$B$17:$C$18,2,0)*L747,"")</f>
        <v/>
      </c>
      <c r="O747" s="15" t="str">
        <f t="shared" si="58"/>
        <v/>
      </c>
      <c r="P747" s="16" t="str">
        <f t="shared" si="59"/>
        <v/>
      </c>
      <c r="Q747" s="33"/>
    </row>
    <row r="748" spans="1:17" x14ac:dyDescent="0.45">
      <c r="A748" s="1"/>
      <c r="B748" s="2"/>
      <c r="C748" s="2"/>
      <c r="D748" s="2"/>
      <c r="E748" s="36"/>
      <c r="F748" s="3"/>
      <c r="G748" s="2"/>
      <c r="H748" s="4"/>
      <c r="I748" s="10"/>
      <c r="J748" s="14" t="str">
        <f>IF(LEN(A748)&gt;0,VLOOKUP((C748&amp;D748),Zonas!A:C,3,0),"")</f>
        <v/>
      </c>
      <c r="K748" s="15" t="str">
        <f t="shared" si="55"/>
        <v/>
      </c>
      <c r="L748" s="15" t="str">
        <f t="shared" si="56"/>
        <v/>
      </c>
      <c r="M748" s="15" t="str">
        <f t="shared" si="57"/>
        <v/>
      </c>
      <c r="N748" s="15" t="str">
        <f>IFERROR(VLOOKUP($D$7,Tabelas!$B$17:$C$18,2,0)*L748,"")</f>
        <v/>
      </c>
      <c r="O748" s="15" t="str">
        <f t="shared" si="58"/>
        <v/>
      </c>
      <c r="P748" s="16" t="str">
        <f t="shared" si="59"/>
        <v/>
      </c>
      <c r="Q748" s="33"/>
    </row>
    <row r="749" spans="1:17" x14ac:dyDescent="0.45">
      <c r="A749" s="1"/>
      <c r="B749" s="2"/>
      <c r="C749" s="2"/>
      <c r="D749" s="2"/>
      <c r="E749" s="36"/>
      <c r="F749" s="3"/>
      <c r="G749" s="2"/>
      <c r="H749" s="4"/>
      <c r="I749" s="10"/>
      <c r="J749" s="14" t="str">
        <f>IF(LEN(A749)&gt;0,VLOOKUP((C749&amp;D749),Zonas!A:C,3,0),"")</f>
        <v/>
      </c>
      <c r="K749" s="15" t="str">
        <f t="shared" si="55"/>
        <v/>
      </c>
      <c r="L749" s="15" t="str">
        <f t="shared" si="56"/>
        <v/>
      </c>
      <c r="M749" s="15" t="str">
        <f t="shared" si="57"/>
        <v/>
      </c>
      <c r="N749" s="15" t="str">
        <f>IFERROR(VLOOKUP($D$7,Tabelas!$B$17:$C$18,2,0)*L749,"")</f>
        <v/>
      </c>
      <c r="O749" s="15" t="str">
        <f t="shared" si="58"/>
        <v/>
      </c>
      <c r="P749" s="16" t="str">
        <f t="shared" si="59"/>
        <v/>
      </c>
      <c r="Q749" s="33"/>
    </row>
    <row r="750" spans="1:17" x14ac:dyDescent="0.45">
      <c r="A750" s="1"/>
      <c r="B750" s="2"/>
      <c r="C750" s="2"/>
      <c r="D750" s="2"/>
      <c r="E750" s="36"/>
      <c r="F750" s="3"/>
      <c r="G750" s="2"/>
      <c r="H750" s="4"/>
      <c r="I750" s="10"/>
      <c r="J750" s="14" t="str">
        <f>IF(LEN(A750)&gt;0,VLOOKUP((C750&amp;D750),Zonas!A:C,3,0),"")</f>
        <v/>
      </c>
      <c r="K750" s="15" t="str">
        <f t="shared" si="55"/>
        <v/>
      </c>
      <c r="L750" s="15" t="str">
        <f t="shared" si="56"/>
        <v/>
      </c>
      <c r="M750" s="15" t="str">
        <f t="shared" si="57"/>
        <v/>
      </c>
      <c r="N750" s="15" t="str">
        <f>IFERROR(VLOOKUP($D$7,Tabelas!$B$17:$C$18,2,0)*L750,"")</f>
        <v/>
      </c>
      <c r="O750" s="15" t="str">
        <f t="shared" si="58"/>
        <v/>
      </c>
      <c r="P750" s="16" t="str">
        <f t="shared" si="59"/>
        <v/>
      </c>
      <c r="Q750" s="33"/>
    </row>
    <row r="751" spans="1:17" x14ac:dyDescent="0.45">
      <c r="A751" s="1"/>
      <c r="B751" s="2"/>
      <c r="C751" s="2"/>
      <c r="D751" s="2"/>
      <c r="E751" s="36"/>
      <c r="F751" s="3"/>
      <c r="G751" s="2"/>
      <c r="H751" s="4"/>
      <c r="I751" s="10"/>
      <c r="J751" s="14" t="str">
        <f>IF(LEN(A751)&gt;0,VLOOKUP((C751&amp;D751),Zonas!A:C,3,0),"")</f>
        <v/>
      </c>
      <c r="K751" s="15" t="str">
        <f t="shared" si="55"/>
        <v/>
      </c>
      <c r="L751" s="15" t="str">
        <f t="shared" si="56"/>
        <v/>
      </c>
      <c r="M751" s="15" t="str">
        <f t="shared" si="57"/>
        <v/>
      </c>
      <c r="N751" s="15" t="str">
        <f>IFERROR(VLOOKUP($D$7,Tabelas!$B$17:$C$18,2,0)*L751,"")</f>
        <v/>
      </c>
      <c r="O751" s="15" t="str">
        <f t="shared" si="58"/>
        <v/>
      </c>
      <c r="P751" s="16" t="str">
        <f t="shared" si="59"/>
        <v/>
      </c>
      <c r="Q751" s="33"/>
    </row>
    <row r="752" spans="1:17" x14ac:dyDescent="0.45">
      <c r="A752" s="1"/>
      <c r="B752" s="2"/>
      <c r="C752" s="2"/>
      <c r="D752" s="2"/>
      <c r="E752" s="36"/>
      <c r="F752" s="3"/>
      <c r="G752" s="2"/>
      <c r="H752" s="4"/>
      <c r="I752" s="10"/>
      <c r="J752" s="14" t="str">
        <f>IF(LEN(A752)&gt;0,VLOOKUP((C752&amp;D752),Zonas!A:C,3,0),"")</f>
        <v/>
      </c>
      <c r="K752" s="15" t="str">
        <f t="shared" si="55"/>
        <v/>
      </c>
      <c r="L752" s="15" t="str">
        <f t="shared" si="56"/>
        <v/>
      </c>
      <c r="M752" s="15" t="str">
        <f t="shared" si="57"/>
        <v/>
      </c>
      <c r="N752" s="15" t="str">
        <f>IFERROR(VLOOKUP($D$7,Tabelas!$B$17:$C$18,2,0)*L752,"")</f>
        <v/>
      </c>
      <c r="O752" s="15" t="str">
        <f t="shared" si="58"/>
        <v/>
      </c>
      <c r="P752" s="16" t="str">
        <f t="shared" si="59"/>
        <v/>
      </c>
      <c r="Q752" s="33"/>
    </row>
    <row r="753" spans="1:17" x14ac:dyDescent="0.45">
      <c r="A753" s="1"/>
      <c r="B753" s="2"/>
      <c r="C753" s="2"/>
      <c r="D753" s="2"/>
      <c r="E753" s="36"/>
      <c r="F753" s="3"/>
      <c r="G753" s="2"/>
      <c r="H753" s="4"/>
      <c r="I753" s="10"/>
      <c r="J753" s="14" t="str">
        <f>IF(LEN(A753)&gt;0,VLOOKUP((C753&amp;D753),Zonas!A:C,3,0),"")</f>
        <v/>
      </c>
      <c r="K753" s="15" t="str">
        <f t="shared" si="55"/>
        <v/>
      </c>
      <c r="L753" s="15" t="str">
        <f t="shared" si="56"/>
        <v/>
      </c>
      <c r="M753" s="15" t="str">
        <f t="shared" si="57"/>
        <v/>
      </c>
      <c r="N753" s="15" t="str">
        <f>IFERROR(VLOOKUP($D$7,Tabelas!$B$17:$C$18,2,0)*L753,"")</f>
        <v/>
      </c>
      <c r="O753" s="15" t="str">
        <f t="shared" si="58"/>
        <v/>
      </c>
      <c r="P753" s="16" t="str">
        <f t="shared" si="59"/>
        <v/>
      </c>
      <c r="Q753" s="33"/>
    </row>
    <row r="754" spans="1:17" x14ac:dyDescent="0.45">
      <c r="A754" s="1"/>
      <c r="B754" s="2"/>
      <c r="C754" s="2"/>
      <c r="D754" s="2"/>
      <c r="E754" s="36"/>
      <c r="F754" s="3"/>
      <c r="G754" s="2"/>
      <c r="H754" s="4"/>
      <c r="I754" s="10"/>
      <c r="J754" s="14" t="str">
        <f>IF(LEN(A754)&gt;0,VLOOKUP((C754&amp;D754),Zonas!A:C,3,0),"")</f>
        <v/>
      </c>
      <c r="K754" s="15" t="str">
        <f t="shared" si="55"/>
        <v/>
      </c>
      <c r="L754" s="15" t="str">
        <f t="shared" si="56"/>
        <v/>
      </c>
      <c r="M754" s="15" t="str">
        <f t="shared" si="57"/>
        <v/>
      </c>
      <c r="N754" s="15" t="str">
        <f>IFERROR(VLOOKUP($D$7,Tabelas!$B$17:$C$18,2,0)*L754,"")</f>
        <v/>
      </c>
      <c r="O754" s="15" t="str">
        <f t="shared" si="58"/>
        <v/>
      </c>
      <c r="P754" s="16" t="str">
        <f t="shared" si="59"/>
        <v/>
      </c>
      <c r="Q754" s="33"/>
    </row>
    <row r="755" spans="1:17" x14ac:dyDescent="0.45">
      <c r="A755" s="1"/>
      <c r="B755" s="2"/>
      <c r="C755" s="2"/>
      <c r="D755" s="2"/>
      <c r="E755" s="36"/>
      <c r="F755" s="3"/>
      <c r="G755" s="2"/>
      <c r="H755" s="4"/>
      <c r="I755" s="10"/>
      <c r="J755" s="14" t="str">
        <f>IF(LEN(A755)&gt;0,VLOOKUP((C755&amp;D755),Zonas!A:C,3,0),"")</f>
        <v/>
      </c>
      <c r="K755" s="15" t="str">
        <f t="shared" si="55"/>
        <v/>
      </c>
      <c r="L755" s="15" t="str">
        <f t="shared" si="56"/>
        <v/>
      </c>
      <c r="M755" s="15" t="str">
        <f t="shared" si="57"/>
        <v/>
      </c>
      <c r="N755" s="15" t="str">
        <f>IFERROR(VLOOKUP($D$7,Tabelas!$B$17:$C$18,2,0)*L755,"")</f>
        <v/>
      </c>
      <c r="O755" s="15" t="str">
        <f t="shared" si="58"/>
        <v/>
      </c>
      <c r="P755" s="16" t="str">
        <f t="shared" si="59"/>
        <v/>
      </c>
      <c r="Q755" s="33"/>
    </row>
    <row r="756" spans="1:17" x14ac:dyDescent="0.45">
      <c r="A756" s="1"/>
      <c r="B756" s="2"/>
      <c r="C756" s="2"/>
      <c r="D756" s="2"/>
      <c r="E756" s="36"/>
      <c r="F756" s="3"/>
      <c r="G756" s="2"/>
      <c r="H756" s="4"/>
      <c r="I756" s="10"/>
      <c r="J756" s="14" t="str">
        <f>IF(LEN(A756)&gt;0,VLOOKUP((C756&amp;D756),Zonas!A:C,3,0),"")</f>
        <v/>
      </c>
      <c r="K756" s="15" t="str">
        <f t="shared" si="55"/>
        <v/>
      </c>
      <c r="L756" s="15" t="str">
        <f t="shared" si="56"/>
        <v/>
      </c>
      <c r="M756" s="15" t="str">
        <f t="shared" si="57"/>
        <v/>
      </c>
      <c r="N756" s="15" t="str">
        <f>IFERROR(VLOOKUP($D$7,Tabelas!$B$17:$C$18,2,0)*L756,"")</f>
        <v/>
      </c>
      <c r="O756" s="15" t="str">
        <f t="shared" si="58"/>
        <v/>
      </c>
      <c r="P756" s="16" t="str">
        <f t="shared" si="59"/>
        <v/>
      </c>
      <c r="Q756" s="33"/>
    </row>
    <row r="757" spans="1:17" x14ac:dyDescent="0.45">
      <c r="A757" s="1"/>
      <c r="B757" s="2"/>
      <c r="C757" s="2"/>
      <c r="D757" s="2"/>
      <c r="E757" s="36"/>
      <c r="F757" s="3"/>
      <c r="G757" s="2"/>
      <c r="H757" s="4"/>
      <c r="I757" s="10"/>
      <c r="J757" s="14" t="str">
        <f>IF(LEN(A757)&gt;0,VLOOKUP((C757&amp;D757),Zonas!A:C,3,0),"")</f>
        <v/>
      </c>
      <c r="K757" s="15" t="str">
        <f t="shared" si="55"/>
        <v/>
      </c>
      <c r="L757" s="15" t="str">
        <f t="shared" si="56"/>
        <v/>
      </c>
      <c r="M757" s="15" t="str">
        <f t="shared" si="57"/>
        <v/>
      </c>
      <c r="N757" s="15" t="str">
        <f>IFERROR(VLOOKUP($D$7,Tabelas!$B$17:$C$18,2,0)*L757,"")</f>
        <v/>
      </c>
      <c r="O757" s="15" t="str">
        <f t="shared" si="58"/>
        <v/>
      </c>
      <c r="P757" s="16" t="str">
        <f t="shared" si="59"/>
        <v/>
      </c>
      <c r="Q757" s="33"/>
    </row>
    <row r="758" spans="1:17" x14ac:dyDescent="0.45">
      <c r="A758" s="1"/>
      <c r="B758" s="2"/>
      <c r="C758" s="2"/>
      <c r="D758" s="2"/>
      <c r="E758" s="36"/>
      <c r="F758" s="3"/>
      <c r="G758" s="2"/>
      <c r="H758" s="4"/>
      <c r="I758" s="10"/>
      <c r="J758" s="14" t="str">
        <f>IF(LEN(A758)&gt;0,VLOOKUP((C758&amp;D758),Zonas!A:C,3,0),"")</f>
        <v/>
      </c>
      <c r="K758" s="15" t="str">
        <f t="shared" si="55"/>
        <v/>
      </c>
      <c r="L758" s="15" t="str">
        <f t="shared" si="56"/>
        <v/>
      </c>
      <c r="M758" s="15" t="str">
        <f t="shared" si="57"/>
        <v/>
      </c>
      <c r="N758" s="15" t="str">
        <f>IFERROR(VLOOKUP($D$7,Tabelas!$B$17:$C$18,2,0)*L758,"")</f>
        <v/>
      </c>
      <c r="O758" s="15" t="str">
        <f t="shared" si="58"/>
        <v/>
      </c>
      <c r="P758" s="16" t="str">
        <f t="shared" si="59"/>
        <v/>
      </c>
      <c r="Q758" s="33"/>
    </row>
    <row r="759" spans="1:17" x14ac:dyDescent="0.45">
      <c r="A759" s="1"/>
      <c r="B759" s="2"/>
      <c r="C759" s="2"/>
      <c r="D759" s="2"/>
      <c r="E759" s="36"/>
      <c r="F759" s="3"/>
      <c r="G759" s="2"/>
      <c r="H759" s="4"/>
      <c r="I759" s="10"/>
      <c r="J759" s="14" t="str">
        <f>IF(LEN(A759)&gt;0,VLOOKUP((C759&amp;D759),Zonas!A:C,3,0),"")</f>
        <v/>
      </c>
      <c r="K759" s="15" t="str">
        <f t="shared" si="55"/>
        <v/>
      </c>
      <c r="L759" s="15" t="str">
        <f t="shared" si="56"/>
        <v/>
      </c>
      <c r="M759" s="15" t="str">
        <f t="shared" si="57"/>
        <v/>
      </c>
      <c r="N759" s="15" t="str">
        <f>IFERROR(VLOOKUP($D$7,Tabelas!$B$17:$C$18,2,0)*L759,"")</f>
        <v/>
      </c>
      <c r="O759" s="15" t="str">
        <f t="shared" si="58"/>
        <v/>
      </c>
      <c r="P759" s="16" t="str">
        <f t="shared" si="59"/>
        <v/>
      </c>
      <c r="Q759" s="33"/>
    </row>
    <row r="760" spans="1:17" x14ac:dyDescent="0.45">
      <c r="A760" s="1"/>
      <c r="B760" s="2"/>
      <c r="C760" s="2"/>
      <c r="D760" s="2"/>
      <c r="E760" s="36"/>
      <c r="F760" s="3"/>
      <c r="G760" s="2"/>
      <c r="H760" s="4"/>
      <c r="I760" s="10"/>
      <c r="J760" s="14" t="str">
        <f>IF(LEN(A760)&gt;0,VLOOKUP((C760&amp;D760),Zonas!A:C,3,0),"")</f>
        <v/>
      </c>
      <c r="K760" s="15" t="str">
        <f t="shared" si="55"/>
        <v/>
      </c>
      <c r="L760" s="15" t="str">
        <f t="shared" si="56"/>
        <v/>
      </c>
      <c r="M760" s="15" t="str">
        <f t="shared" si="57"/>
        <v/>
      </c>
      <c r="N760" s="15" t="str">
        <f>IFERROR(VLOOKUP($D$7,Tabelas!$B$17:$C$18,2,0)*L760,"")</f>
        <v/>
      </c>
      <c r="O760" s="15" t="str">
        <f t="shared" si="58"/>
        <v/>
      </c>
      <c r="P760" s="16" t="str">
        <f t="shared" si="59"/>
        <v/>
      </c>
      <c r="Q760" s="33"/>
    </row>
    <row r="761" spans="1:17" x14ac:dyDescent="0.45">
      <c r="A761" s="1"/>
      <c r="B761" s="2"/>
      <c r="C761" s="2"/>
      <c r="D761" s="2"/>
      <c r="E761" s="36"/>
      <c r="F761" s="3"/>
      <c r="G761" s="2"/>
      <c r="H761" s="4"/>
      <c r="I761" s="10"/>
      <c r="J761" s="14" t="str">
        <f>IF(LEN(A761)&gt;0,VLOOKUP((C761&amp;D761),Zonas!A:C,3,0),"")</f>
        <v/>
      </c>
      <c r="K761" s="15" t="str">
        <f t="shared" si="55"/>
        <v/>
      </c>
      <c r="L761" s="15" t="str">
        <f t="shared" si="56"/>
        <v/>
      </c>
      <c r="M761" s="15" t="str">
        <f t="shared" si="57"/>
        <v/>
      </c>
      <c r="N761" s="15" t="str">
        <f>IFERROR(VLOOKUP($D$7,Tabelas!$B$17:$C$18,2,0)*L761,"")</f>
        <v/>
      </c>
      <c r="O761" s="15" t="str">
        <f t="shared" si="58"/>
        <v/>
      </c>
      <c r="P761" s="16" t="str">
        <f t="shared" si="59"/>
        <v/>
      </c>
      <c r="Q761" s="33"/>
    </row>
    <row r="762" spans="1:17" x14ac:dyDescent="0.45">
      <c r="A762" s="1"/>
      <c r="B762" s="2"/>
      <c r="C762" s="2"/>
      <c r="D762" s="2"/>
      <c r="E762" s="36"/>
      <c r="F762" s="3"/>
      <c r="G762" s="2"/>
      <c r="H762" s="4"/>
      <c r="I762" s="10"/>
      <c r="J762" s="14" t="str">
        <f>IF(LEN(A762)&gt;0,VLOOKUP((C762&amp;D762),Zonas!A:C,3,0),"")</f>
        <v/>
      </c>
      <c r="K762" s="15" t="str">
        <f t="shared" si="55"/>
        <v/>
      </c>
      <c r="L762" s="15" t="str">
        <f t="shared" si="56"/>
        <v/>
      </c>
      <c r="M762" s="15" t="str">
        <f t="shared" si="57"/>
        <v/>
      </c>
      <c r="N762" s="15" t="str">
        <f>IFERROR(VLOOKUP($D$7,Tabelas!$B$17:$C$18,2,0)*L762,"")</f>
        <v/>
      </c>
      <c r="O762" s="15" t="str">
        <f t="shared" si="58"/>
        <v/>
      </c>
      <c r="P762" s="16" t="str">
        <f t="shared" si="59"/>
        <v/>
      </c>
      <c r="Q762" s="33"/>
    </row>
    <row r="763" spans="1:17" x14ac:dyDescent="0.45">
      <c r="A763" s="1"/>
      <c r="B763" s="2"/>
      <c r="C763" s="2"/>
      <c r="D763" s="2"/>
      <c r="E763" s="36"/>
      <c r="F763" s="3"/>
      <c r="G763" s="2"/>
      <c r="H763" s="4"/>
      <c r="I763" s="10"/>
      <c r="J763" s="14" t="str">
        <f>IF(LEN(A763)&gt;0,VLOOKUP((C763&amp;D763),Zonas!A:C,3,0),"")</f>
        <v/>
      </c>
      <c r="K763" s="15" t="str">
        <f t="shared" si="55"/>
        <v/>
      </c>
      <c r="L763" s="15" t="str">
        <f t="shared" si="56"/>
        <v/>
      </c>
      <c r="M763" s="15" t="str">
        <f t="shared" si="57"/>
        <v/>
      </c>
      <c r="N763" s="15" t="str">
        <f>IFERROR(VLOOKUP($D$7,Tabelas!$B$17:$C$18,2,0)*L763,"")</f>
        <v/>
      </c>
      <c r="O763" s="15" t="str">
        <f t="shared" si="58"/>
        <v/>
      </c>
      <c r="P763" s="16" t="str">
        <f t="shared" si="59"/>
        <v/>
      </c>
      <c r="Q763" s="33"/>
    </row>
    <row r="764" spans="1:17" x14ac:dyDescent="0.45">
      <c r="A764" s="1"/>
      <c r="B764" s="2"/>
      <c r="C764" s="2"/>
      <c r="D764" s="2"/>
      <c r="E764" s="36"/>
      <c r="F764" s="3"/>
      <c r="G764" s="2"/>
      <c r="H764" s="4"/>
      <c r="I764" s="10"/>
      <c r="J764" s="14" t="str">
        <f>IF(LEN(A764)&gt;0,VLOOKUP((C764&amp;D764),Zonas!A:C,3,0),"")</f>
        <v/>
      </c>
      <c r="K764" s="15" t="str">
        <f t="shared" si="55"/>
        <v/>
      </c>
      <c r="L764" s="15" t="str">
        <f t="shared" si="56"/>
        <v/>
      </c>
      <c r="M764" s="15" t="str">
        <f t="shared" si="57"/>
        <v/>
      </c>
      <c r="N764" s="15" t="str">
        <f>IFERROR(VLOOKUP($D$7,Tabelas!$B$17:$C$18,2,0)*L764,"")</f>
        <v/>
      </c>
      <c r="O764" s="15" t="str">
        <f t="shared" si="58"/>
        <v/>
      </c>
      <c r="P764" s="16" t="str">
        <f t="shared" si="59"/>
        <v/>
      </c>
      <c r="Q764" s="33"/>
    </row>
    <row r="765" spans="1:17" x14ac:dyDescent="0.45">
      <c r="A765" s="1"/>
      <c r="B765" s="2"/>
      <c r="C765" s="2"/>
      <c r="D765" s="2"/>
      <c r="E765" s="36"/>
      <c r="F765" s="3"/>
      <c r="G765" s="2"/>
      <c r="H765" s="4"/>
      <c r="I765" s="10"/>
      <c r="J765" s="14" t="str">
        <f>IF(LEN(A765)&gt;0,VLOOKUP((C765&amp;D765),Zonas!A:C,3,0),"")</f>
        <v/>
      </c>
      <c r="K765" s="15" t="str">
        <f t="shared" si="55"/>
        <v/>
      </c>
      <c r="L765" s="15" t="str">
        <f t="shared" si="56"/>
        <v/>
      </c>
      <c r="M765" s="15" t="str">
        <f t="shared" si="57"/>
        <v/>
      </c>
      <c r="N765" s="15" t="str">
        <f>IFERROR(VLOOKUP($D$7,Tabelas!$B$17:$C$18,2,0)*L765,"")</f>
        <v/>
      </c>
      <c r="O765" s="15" t="str">
        <f t="shared" si="58"/>
        <v/>
      </c>
      <c r="P765" s="16" t="str">
        <f t="shared" si="59"/>
        <v/>
      </c>
      <c r="Q765" s="33"/>
    </row>
    <row r="766" spans="1:17" x14ac:dyDescent="0.45">
      <c r="A766" s="1"/>
      <c r="B766" s="2"/>
      <c r="C766" s="2"/>
      <c r="D766" s="2"/>
      <c r="E766" s="36"/>
      <c r="F766" s="3"/>
      <c r="G766" s="2"/>
      <c r="H766" s="4"/>
      <c r="I766" s="10"/>
      <c r="J766" s="14" t="str">
        <f>IF(LEN(A766)&gt;0,VLOOKUP((C766&amp;D766),Zonas!A:C,3,0),"")</f>
        <v/>
      </c>
      <c r="K766" s="15" t="str">
        <f t="shared" si="55"/>
        <v/>
      </c>
      <c r="L766" s="15" t="str">
        <f t="shared" si="56"/>
        <v/>
      </c>
      <c r="M766" s="15" t="str">
        <f t="shared" si="57"/>
        <v/>
      </c>
      <c r="N766" s="15" t="str">
        <f>IFERROR(VLOOKUP($D$7,Tabelas!$B$17:$C$18,2,0)*L766,"")</f>
        <v/>
      </c>
      <c r="O766" s="15" t="str">
        <f t="shared" si="58"/>
        <v/>
      </c>
      <c r="P766" s="16" t="str">
        <f t="shared" si="59"/>
        <v/>
      </c>
      <c r="Q766" s="33"/>
    </row>
    <row r="767" spans="1:17" x14ac:dyDescent="0.45">
      <c r="A767" s="1"/>
      <c r="B767" s="2"/>
      <c r="C767" s="2"/>
      <c r="D767" s="2"/>
      <c r="E767" s="36"/>
      <c r="F767" s="3"/>
      <c r="G767" s="2"/>
      <c r="H767" s="4"/>
      <c r="I767" s="10"/>
      <c r="J767" s="14" t="str">
        <f>IF(LEN(A767)&gt;0,VLOOKUP((C767&amp;D767),Zonas!A:C,3,0),"")</f>
        <v/>
      </c>
      <c r="K767" s="15" t="str">
        <f t="shared" si="55"/>
        <v/>
      </c>
      <c r="L767" s="15" t="str">
        <f t="shared" si="56"/>
        <v/>
      </c>
      <c r="M767" s="15" t="str">
        <f t="shared" si="57"/>
        <v/>
      </c>
      <c r="N767" s="15" t="str">
        <f>IFERROR(VLOOKUP($D$7,Tabelas!$B$17:$C$18,2,0)*L767,"")</f>
        <v/>
      </c>
      <c r="O767" s="15" t="str">
        <f t="shared" si="58"/>
        <v/>
      </c>
      <c r="P767" s="16" t="str">
        <f t="shared" si="59"/>
        <v/>
      </c>
      <c r="Q767" s="33"/>
    </row>
    <row r="768" spans="1:17" x14ac:dyDescent="0.45">
      <c r="A768" s="1"/>
      <c r="B768" s="2"/>
      <c r="C768" s="2"/>
      <c r="D768" s="2"/>
      <c r="E768" s="36"/>
      <c r="F768" s="3"/>
      <c r="G768" s="2"/>
      <c r="H768" s="4"/>
      <c r="I768" s="10"/>
      <c r="J768" s="14" t="str">
        <f>IF(LEN(A768)&gt;0,VLOOKUP((C768&amp;D768),Zonas!A:C,3,0),"")</f>
        <v/>
      </c>
      <c r="K768" s="15" t="str">
        <f t="shared" si="55"/>
        <v/>
      </c>
      <c r="L768" s="15" t="str">
        <f t="shared" si="56"/>
        <v/>
      </c>
      <c r="M768" s="15" t="str">
        <f t="shared" si="57"/>
        <v/>
      </c>
      <c r="N768" s="15" t="str">
        <f>IFERROR(VLOOKUP($D$7,Tabelas!$B$17:$C$18,2,0)*L768,"")</f>
        <v/>
      </c>
      <c r="O768" s="15" t="str">
        <f t="shared" si="58"/>
        <v/>
      </c>
      <c r="P768" s="16" t="str">
        <f t="shared" si="59"/>
        <v/>
      </c>
      <c r="Q768" s="33"/>
    </row>
    <row r="769" spans="1:17" x14ac:dyDescent="0.45">
      <c r="A769" s="1"/>
      <c r="B769" s="2"/>
      <c r="C769" s="2"/>
      <c r="D769" s="2"/>
      <c r="E769" s="36"/>
      <c r="F769" s="3"/>
      <c r="G769" s="2"/>
      <c r="H769" s="4"/>
      <c r="I769" s="10"/>
      <c r="J769" s="14" t="str">
        <f>IF(LEN(A769)&gt;0,VLOOKUP((C769&amp;D769),Zonas!A:C,3,0),"")</f>
        <v/>
      </c>
      <c r="K769" s="15" t="str">
        <f t="shared" si="55"/>
        <v/>
      </c>
      <c r="L769" s="15" t="str">
        <f t="shared" si="56"/>
        <v/>
      </c>
      <c r="M769" s="15" t="str">
        <f t="shared" si="57"/>
        <v/>
      </c>
      <c r="N769" s="15" t="str">
        <f>IFERROR(VLOOKUP($D$7,Tabelas!$B$17:$C$18,2,0)*L769,"")</f>
        <v/>
      </c>
      <c r="O769" s="15" t="str">
        <f t="shared" si="58"/>
        <v/>
      </c>
      <c r="P769" s="16" t="str">
        <f t="shared" si="59"/>
        <v/>
      </c>
      <c r="Q769" s="33"/>
    </row>
    <row r="770" spans="1:17" x14ac:dyDescent="0.45">
      <c r="A770" s="1"/>
      <c r="B770" s="2"/>
      <c r="C770" s="2"/>
      <c r="D770" s="2"/>
      <c r="E770" s="36"/>
      <c r="F770" s="3"/>
      <c r="G770" s="2"/>
      <c r="H770" s="4"/>
      <c r="I770" s="10"/>
      <c r="J770" s="14" t="str">
        <f>IF(LEN(A770)&gt;0,VLOOKUP((C770&amp;D770),Zonas!A:C,3,0),"")</f>
        <v/>
      </c>
      <c r="K770" s="15" t="str">
        <f t="shared" si="55"/>
        <v/>
      </c>
      <c r="L770" s="15" t="str">
        <f t="shared" si="56"/>
        <v/>
      </c>
      <c r="M770" s="15" t="str">
        <f t="shared" si="57"/>
        <v/>
      </c>
      <c r="N770" s="15" t="str">
        <f>IFERROR(VLOOKUP($D$7,Tabelas!$B$17:$C$18,2,0)*L770,"")</f>
        <v/>
      </c>
      <c r="O770" s="15" t="str">
        <f t="shared" si="58"/>
        <v/>
      </c>
      <c r="P770" s="16" t="str">
        <f t="shared" si="59"/>
        <v/>
      </c>
      <c r="Q770" s="33"/>
    </row>
    <row r="771" spans="1:17" x14ac:dyDescent="0.45">
      <c r="A771" s="1"/>
      <c r="B771" s="2"/>
      <c r="C771" s="2"/>
      <c r="D771" s="2"/>
      <c r="E771" s="36"/>
      <c r="F771" s="3"/>
      <c r="G771" s="2"/>
      <c r="H771" s="4"/>
      <c r="I771" s="10"/>
      <c r="J771" s="14" t="str">
        <f>IF(LEN(A771)&gt;0,VLOOKUP((C771&amp;D771),Zonas!A:C,3,0),"")</f>
        <v/>
      </c>
      <c r="K771" s="15" t="str">
        <f t="shared" si="55"/>
        <v/>
      </c>
      <c r="L771" s="15" t="str">
        <f t="shared" si="56"/>
        <v/>
      </c>
      <c r="M771" s="15" t="str">
        <f t="shared" si="57"/>
        <v/>
      </c>
      <c r="N771" s="15" t="str">
        <f>IFERROR(VLOOKUP($D$7,Tabelas!$B$17:$C$18,2,0)*L771,"")</f>
        <v/>
      </c>
      <c r="O771" s="15" t="str">
        <f t="shared" si="58"/>
        <v/>
      </c>
      <c r="P771" s="16" t="str">
        <f t="shared" si="59"/>
        <v/>
      </c>
      <c r="Q771" s="33"/>
    </row>
    <row r="772" spans="1:17" x14ac:dyDescent="0.45">
      <c r="A772" s="1"/>
      <c r="B772" s="2"/>
      <c r="C772" s="2"/>
      <c r="D772" s="2"/>
      <c r="E772" s="36"/>
      <c r="F772" s="3"/>
      <c r="G772" s="2"/>
      <c r="H772" s="4"/>
      <c r="I772" s="10"/>
      <c r="J772" s="14" t="str">
        <f>IF(LEN(A772)&gt;0,VLOOKUP((C772&amp;D772),Zonas!A:C,3,0),"")</f>
        <v/>
      </c>
      <c r="K772" s="15" t="str">
        <f t="shared" si="55"/>
        <v/>
      </c>
      <c r="L772" s="15" t="str">
        <f t="shared" si="56"/>
        <v/>
      </c>
      <c r="M772" s="15" t="str">
        <f t="shared" si="57"/>
        <v/>
      </c>
      <c r="N772" s="15" t="str">
        <f>IFERROR(VLOOKUP($D$7,Tabelas!$B$17:$C$18,2,0)*L772,"")</f>
        <v/>
      </c>
      <c r="O772" s="15" t="str">
        <f t="shared" si="58"/>
        <v/>
      </c>
      <c r="P772" s="16" t="str">
        <f t="shared" si="59"/>
        <v/>
      </c>
      <c r="Q772" s="33"/>
    </row>
    <row r="773" spans="1:17" x14ac:dyDescent="0.45">
      <c r="A773" s="1"/>
      <c r="B773" s="2"/>
      <c r="C773" s="2"/>
      <c r="D773" s="2"/>
      <c r="E773" s="36"/>
      <c r="F773" s="3"/>
      <c r="G773" s="2"/>
      <c r="H773" s="4"/>
      <c r="I773" s="10"/>
      <c r="J773" s="14" t="str">
        <f>IF(LEN(A773)&gt;0,VLOOKUP((C773&amp;D773),Zonas!A:C,3,0),"")</f>
        <v/>
      </c>
      <c r="K773" s="15" t="str">
        <f t="shared" si="55"/>
        <v/>
      </c>
      <c r="L773" s="15" t="str">
        <f t="shared" si="56"/>
        <v/>
      </c>
      <c r="M773" s="15" t="str">
        <f t="shared" si="57"/>
        <v/>
      </c>
      <c r="N773" s="15" t="str">
        <f>IFERROR(VLOOKUP($D$7,Tabelas!$B$17:$C$18,2,0)*L773,"")</f>
        <v/>
      </c>
      <c r="O773" s="15" t="str">
        <f t="shared" si="58"/>
        <v/>
      </c>
      <c r="P773" s="16" t="str">
        <f t="shared" si="59"/>
        <v/>
      </c>
      <c r="Q773" s="33"/>
    </row>
    <row r="774" spans="1:17" x14ac:dyDescent="0.45">
      <c r="A774" s="1"/>
      <c r="B774" s="2"/>
      <c r="C774" s="2"/>
      <c r="D774" s="2"/>
      <c r="E774" s="36"/>
      <c r="F774" s="3"/>
      <c r="G774" s="2"/>
      <c r="H774" s="4"/>
      <c r="I774" s="10"/>
      <c r="J774" s="14" t="str">
        <f>IF(LEN(A774)&gt;0,VLOOKUP((C774&amp;D774),Zonas!A:C,3,0),"")</f>
        <v/>
      </c>
      <c r="K774" s="15" t="str">
        <f t="shared" si="55"/>
        <v/>
      </c>
      <c r="L774" s="15" t="str">
        <f t="shared" si="56"/>
        <v/>
      </c>
      <c r="M774" s="15" t="str">
        <f t="shared" si="57"/>
        <v/>
      </c>
      <c r="N774" s="15" t="str">
        <f>IFERROR(VLOOKUP($D$7,Tabelas!$B$17:$C$18,2,0)*L774,"")</f>
        <v/>
      </c>
      <c r="O774" s="15" t="str">
        <f t="shared" si="58"/>
        <v/>
      </c>
      <c r="P774" s="16" t="str">
        <f t="shared" si="59"/>
        <v/>
      </c>
      <c r="Q774" s="33"/>
    </row>
    <row r="775" spans="1:17" x14ac:dyDescent="0.45">
      <c r="A775" s="1"/>
      <c r="B775" s="2"/>
      <c r="C775" s="2"/>
      <c r="D775" s="2"/>
      <c r="E775" s="36"/>
      <c r="F775" s="3"/>
      <c r="G775" s="2"/>
      <c r="H775" s="4"/>
      <c r="I775" s="10"/>
      <c r="J775" s="14" t="str">
        <f>IF(LEN(A775)&gt;0,VLOOKUP((C775&amp;D775),Zonas!A:C,3,0),"")</f>
        <v/>
      </c>
      <c r="K775" s="15" t="str">
        <f t="shared" si="55"/>
        <v/>
      </c>
      <c r="L775" s="15" t="str">
        <f t="shared" si="56"/>
        <v/>
      </c>
      <c r="M775" s="15" t="str">
        <f t="shared" si="57"/>
        <v/>
      </c>
      <c r="N775" s="15" t="str">
        <f>IFERROR(VLOOKUP($D$7,Tabelas!$B$17:$C$18,2,0)*L775,"")</f>
        <v/>
      </c>
      <c r="O775" s="15" t="str">
        <f t="shared" si="58"/>
        <v/>
      </c>
      <c r="P775" s="16" t="str">
        <f t="shared" si="59"/>
        <v/>
      </c>
      <c r="Q775" s="33"/>
    </row>
    <row r="776" spans="1:17" x14ac:dyDescent="0.45">
      <c r="A776" s="1"/>
      <c r="B776" s="2"/>
      <c r="C776" s="2"/>
      <c r="D776" s="2"/>
      <c r="E776" s="36"/>
      <c r="F776" s="3"/>
      <c r="G776" s="2"/>
      <c r="H776" s="4"/>
      <c r="I776" s="10"/>
      <c r="J776" s="14" t="str">
        <f>IF(LEN(A776)&gt;0,VLOOKUP((C776&amp;D776),Zonas!A:C,3,0),"")</f>
        <v/>
      </c>
      <c r="K776" s="15" t="str">
        <f t="shared" si="55"/>
        <v/>
      </c>
      <c r="L776" s="15" t="str">
        <f t="shared" si="56"/>
        <v/>
      </c>
      <c r="M776" s="15" t="str">
        <f t="shared" si="57"/>
        <v/>
      </c>
      <c r="N776" s="15" t="str">
        <f>IFERROR(VLOOKUP($D$7,Tabelas!$B$17:$C$18,2,0)*L776,"")</f>
        <v/>
      </c>
      <c r="O776" s="15" t="str">
        <f t="shared" si="58"/>
        <v/>
      </c>
      <c r="P776" s="16" t="str">
        <f t="shared" si="59"/>
        <v/>
      </c>
      <c r="Q776" s="33"/>
    </row>
    <row r="777" spans="1:17" x14ac:dyDescent="0.45">
      <c r="A777" s="1"/>
      <c r="B777" s="2"/>
      <c r="C777" s="2"/>
      <c r="D777" s="2"/>
      <c r="E777" s="36"/>
      <c r="F777" s="3"/>
      <c r="G777" s="2"/>
      <c r="H777" s="4"/>
      <c r="I777" s="10"/>
      <c r="J777" s="14" t="str">
        <f>IF(LEN(A777)&gt;0,VLOOKUP((C777&amp;D777),Zonas!A:C,3,0),"")</f>
        <v/>
      </c>
      <c r="K777" s="15" t="str">
        <f t="shared" si="55"/>
        <v/>
      </c>
      <c r="L777" s="15" t="str">
        <f t="shared" si="56"/>
        <v/>
      </c>
      <c r="M777" s="15" t="str">
        <f t="shared" si="57"/>
        <v/>
      </c>
      <c r="N777" s="15" t="str">
        <f>IFERROR(VLOOKUP($D$7,Tabelas!$B$17:$C$18,2,0)*L777,"")</f>
        <v/>
      </c>
      <c r="O777" s="15" t="str">
        <f t="shared" si="58"/>
        <v/>
      </c>
      <c r="P777" s="16" t="str">
        <f t="shared" si="59"/>
        <v/>
      </c>
      <c r="Q777" s="33"/>
    </row>
    <row r="778" spans="1:17" x14ac:dyDescent="0.45">
      <c r="A778" s="1"/>
      <c r="B778" s="2"/>
      <c r="C778" s="2"/>
      <c r="D778" s="2"/>
      <c r="E778" s="36"/>
      <c r="F778" s="3"/>
      <c r="G778" s="2"/>
      <c r="H778" s="4"/>
      <c r="I778" s="10"/>
      <c r="J778" s="14" t="str">
        <f>IF(LEN(A778)&gt;0,VLOOKUP((C778&amp;D778),Zonas!A:C,3,0),"")</f>
        <v/>
      </c>
      <c r="K778" s="15" t="str">
        <f t="shared" si="55"/>
        <v/>
      </c>
      <c r="L778" s="15" t="str">
        <f t="shared" si="56"/>
        <v/>
      </c>
      <c r="M778" s="15" t="str">
        <f t="shared" si="57"/>
        <v/>
      </c>
      <c r="N778" s="15" t="str">
        <f>IFERROR(VLOOKUP($D$7,Tabelas!$B$17:$C$18,2,0)*L778,"")</f>
        <v/>
      </c>
      <c r="O778" s="15" t="str">
        <f t="shared" si="58"/>
        <v/>
      </c>
      <c r="P778" s="16" t="str">
        <f t="shared" si="59"/>
        <v/>
      </c>
      <c r="Q778" s="33"/>
    </row>
    <row r="779" spans="1:17" x14ac:dyDescent="0.45">
      <c r="A779" s="1"/>
      <c r="B779" s="2"/>
      <c r="C779" s="2"/>
      <c r="D779" s="2"/>
      <c r="E779" s="36"/>
      <c r="F779" s="3"/>
      <c r="G779" s="2"/>
      <c r="H779" s="4"/>
      <c r="I779" s="10"/>
      <c r="J779" s="14" t="str">
        <f>IF(LEN(A779)&gt;0,VLOOKUP((C779&amp;D779),Zonas!A:C,3,0),"")</f>
        <v/>
      </c>
      <c r="K779" s="15" t="str">
        <f t="shared" si="55"/>
        <v/>
      </c>
      <c r="L779" s="15" t="str">
        <f t="shared" si="56"/>
        <v/>
      </c>
      <c r="M779" s="15" t="str">
        <f t="shared" si="57"/>
        <v/>
      </c>
      <c r="N779" s="15" t="str">
        <f>IFERROR(VLOOKUP($D$7,Tabelas!$B$17:$C$18,2,0)*L779,"")</f>
        <v/>
      </c>
      <c r="O779" s="15" t="str">
        <f t="shared" si="58"/>
        <v/>
      </c>
      <c r="P779" s="16" t="str">
        <f t="shared" si="59"/>
        <v/>
      </c>
      <c r="Q779" s="33"/>
    </row>
    <row r="780" spans="1:17" x14ac:dyDescent="0.45">
      <c r="A780" s="1"/>
      <c r="B780" s="2"/>
      <c r="C780" s="2"/>
      <c r="D780" s="2"/>
      <c r="E780" s="36"/>
      <c r="F780" s="3"/>
      <c r="G780" s="2"/>
      <c r="H780" s="4"/>
      <c r="I780" s="10"/>
      <c r="J780" s="14" t="str">
        <f>IF(LEN(A780)&gt;0,VLOOKUP((C780&amp;D780),Zonas!A:C,3,0),"")</f>
        <v/>
      </c>
      <c r="K780" s="15" t="str">
        <f t="shared" ref="K780:K843" si="60">IF(LEN(A780)&gt;0,G780*I780*H780,"")</f>
        <v/>
      </c>
      <c r="L780" s="15" t="str">
        <f t="shared" si="56"/>
        <v/>
      </c>
      <c r="M780" s="15" t="str">
        <f t="shared" si="57"/>
        <v/>
      </c>
      <c r="N780" s="15" t="str">
        <f>IFERROR(VLOOKUP($D$7,Tabelas!$B$17:$C$18,2,0)*L780,"")</f>
        <v/>
      </c>
      <c r="O780" s="15" t="str">
        <f t="shared" si="58"/>
        <v/>
      </c>
      <c r="P780" s="16" t="str">
        <f t="shared" si="59"/>
        <v/>
      </c>
      <c r="Q780" s="33"/>
    </row>
    <row r="781" spans="1:17" x14ac:dyDescent="0.45">
      <c r="A781" s="1"/>
      <c r="B781" s="2"/>
      <c r="C781" s="2"/>
      <c r="D781" s="2"/>
      <c r="E781" s="36"/>
      <c r="F781" s="3"/>
      <c r="G781" s="2"/>
      <c r="H781" s="4"/>
      <c r="I781" s="10"/>
      <c r="J781" s="14" t="str">
        <f>IF(LEN(A781)&gt;0,VLOOKUP((C781&amp;D781),Zonas!A:C,3,0),"")</f>
        <v/>
      </c>
      <c r="K781" s="15" t="str">
        <f t="shared" si="60"/>
        <v/>
      </c>
      <c r="L781" s="15" t="str">
        <f t="shared" ref="L781:L844" si="61">IFERROR(IF(J781="A",$H$5,IF(J781="B",$I$5,IF(J781="C",$J$5,IF(J781="D",$K$5,IF(J781="E",$L$5,"")))))*K781,"")</f>
        <v/>
      </c>
      <c r="M781" s="15" t="str">
        <f t="shared" ref="M781:M844" si="62">IFERROR(IF($D$6=0.05,0.5,IF($B$3="Individual",0.75,0.8))*L781,"")</f>
        <v/>
      </c>
      <c r="N781" s="15" t="str">
        <f>IFERROR(VLOOKUP($D$7,Tabelas!$B$17:$C$18,2,0)*L781,"")</f>
        <v/>
      </c>
      <c r="O781" s="15" t="str">
        <f t="shared" ref="O781:O844" si="63">IFERROR(L781+N781,"")</f>
        <v/>
      </c>
      <c r="P781" s="16" t="str">
        <f t="shared" ref="P781:P844" si="64">IFERROR(L781-M781+N781,"")</f>
        <v/>
      </c>
      <c r="Q781" s="33"/>
    </row>
    <row r="782" spans="1:17" x14ac:dyDescent="0.45">
      <c r="A782" s="1"/>
      <c r="B782" s="2"/>
      <c r="C782" s="2"/>
      <c r="D782" s="2"/>
      <c r="E782" s="36"/>
      <c r="F782" s="3"/>
      <c r="G782" s="2"/>
      <c r="H782" s="4"/>
      <c r="I782" s="10"/>
      <c r="J782" s="14" t="str">
        <f>IF(LEN(A782)&gt;0,VLOOKUP((C782&amp;D782),Zonas!A:C,3,0),"")</f>
        <v/>
      </c>
      <c r="K782" s="15" t="str">
        <f t="shared" si="60"/>
        <v/>
      </c>
      <c r="L782" s="15" t="str">
        <f t="shared" si="61"/>
        <v/>
      </c>
      <c r="M782" s="15" t="str">
        <f t="shared" si="62"/>
        <v/>
      </c>
      <c r="N782" s="15" t="str">
        <f>IFERROR(VLOOKUP($D$7,Tabelas!$B$17:$C$18,2,0)*L782,"")</f>
        <v/>
      </c>
      <c r="O782" s="15" t="str">
        <f t="shared" si="63"/>
        <v/>
      </c>
      <c r="P782" s="16" t="str">
        <f t="shared" si="64"/>
        <v/>
      </c>
      <c r="Q782" s="33"/>
    </row>
    <row r="783" spans="1:17" x14ac:dyDescent="0.45">
      <c r="A783" s="1"/>
      <c r="B783" s="2"/>
      <c r="C783" s="2"/>
      <c r="D783" s="2"/>
      <c r="E783" s="36"/>
      <c r="F783" s="3"/>
      <c r="G783" s="2"/>
      <c r="H783" s="4"/>
      <c r="I783" s="10"/>
      <c r="J783" s="14" t="str">
        <f>IF(LEN(A783)&gt;0,VLOOKUP((C783&amp;D783),Zonas!A:C,3,0),"")</f>
        <v/>
      </c>
      <c r="K783" s="15" t="str">
        <f t="shared" si="60"/>
        <v/>
      </c>
      <c r="L783" s="15" t="str">
        <f t="shared" si="61"/>
        <v/>
      </c>
      <c r="M783" s="15" t="str">
        <f t="shared" si="62"/>
        <v/>
      </c>
      <c r="N783" s="15" t="str">
        <f>IFERROR(VLOOKUP($D$7,Tabelas!$B$17:$C$18,2,0)*L783,"")</f>
        <v/>
      </c>
      <c r="O783" s="15" t="str">
        <f t="shared" si="63"/>
        <v/>
      </c>
      <c r="P783" s="16" t="str">
        <f t="shared" si="64"/>
        <v/>
      </c>
      <c r="Q783" s="33"/>
    </row>
    <row r="784" spans="1:17" x14ac:dyDescent="0.45">
      <c r="A784" s="1"/>
      <c r="B784" s="2"/>
      <c r="C784" s="2"/>
      <c r="D784" s="2"/>
      <c r="E784" s="36"/>
      <c r="F784" s="3"/>
      <c r="G784" s="2"/>
      <c r="H784" s="4"/>
      <c r="I784" s="10"/>
      <c r="J784" s="14" t="str">
        <f>IF(LEN(A784)&gt;0,VLOOKUP((C784&amp;D784),Zonas!A:C,3,0),"")</f>
        <v/>
      </c>
      <c r="K784" s="15" t="str">
        <f t="shared" si="60"/>
        <v/>
      </c>
      <c r="L784" s="15" t="str">
        <f t="shared" si="61"/>
        <v/>
      </c>
      <c r="M784" s="15" t="str">
        <f t="shared" si="62"/>
        <v/>
      </c>
      <c r="N784" s="15" t="str">
        <f>IFERROR(VLOOKUP($D$7,Tabelas!$B$17:$C$18,2,0)*L784,"")</f>
        <v/>
      </c>
      <c r="O784" s="15" t="str">
        <f t="shared" si="63"/>
        <v/>
      </c>
      <c r="P784" s="16" t="str">
        <f t="shared" si="64"/>
        <v/>
      </c>
      <c r="Q784" s="33"/>
    </row>
    <row r="785" spans="1:17" x14ac:dyDescent="0.45">
      <c r="A785" s="1"/>
      <c r="B785" s="2"/>
      <c r="C785" s="2"/>
      <c r="D785" s="2"/>
      <c r="E785" s="36"/>
      <c r="F785" s="3"/>
      <c r="G785" s="2"/>
      <c r="H785" s="4"/>
      <c r="I785" s="10"/>
      <c r="J785" s="14" t="str">
        <f>IF(LEN(A785)&gt;0,VLOOKUP((C785&amp;D785),Zonas!A:C,3,0),"")</f>
        <v/>
      </c>
      <c r="K785" s="15" t="str">
        <f t="shared" si="60"/>
        <v/>
      </c>
      <c r="L785" s="15" t="str">
        <f t="shared" si="61"/>
        <v/>
      </c>
      <c r="M785" s="15" t="str">
        <f t="shared" si="62"/>
        <v/>
      </c>
      <c r="N785" s="15" t="str">
        <f>IFERROR(VLOOKUP($D$7,Tabelas!$B$17:$C$18,2,0)*L785,"")</f>
        <v/>
      </c>
      <c r="O785" s="15" t="str">
        <f t="shared" si="63"/>
        <v/>
      </c>
      <c r="P785" s="16" t="str">
        <f t="shared" si="64"/>
        <v/>
      </c>
      <c r="Q785" s="33"/>
    </row>
    <row r="786" spans="1:17" x14ac:dyDescent="0.45">
      <c r="A786" s="1"/>
      <c r="B786" s="2"/>
      <c r="C786" s="2"/>
      <c r="D786" s="2"/>
      <c r="E786" s="36"/>
      <c r="F786" s="3"/>
      <c r="G786" s="2"/>
      <c r="H786" s="4"/>
      <c r="I786" s="10"/>
      <c r="J786" s="14" t="str">
        <f>IF(LEN(A786)&gt;0,VLOOKUP((C786&amp;D786),Zonas!A:C,3,0),"")</f>
        <v/>
      </c>
      <c r="K786" s="15" t="str">
        <f t="shared" si="60"/>
        <v/>
      </c>
      <c r="L786" s="15" t="str">
        <f t="shared" si="61"/>
        <v/>
      </c>
      <c r="M786" s="15" t="str">
        <f t="shared" si="62"/>
        <v/>
      </c>
      <c r="N786" s="15" t="str">
        <f>IFERROR(VLOOKUP($D$7,Tabelas!$B$17:$C$18,2,0)*L786,"")</f>
        <v/>
      </c>
      <c r="O786" s="15" t="str">
        <f t="shared" si="63"/>
        <v/>
      </c>
      <c r="P786" s="16" t="str">
        <f t="shared" si="64"/>
        <v/>
      </c>
      <c r="Q786" s="33"/>
    </row>
    <row r="787" spans="1:17" x14ac:dyDescent="0.45">
      <c r="A787" s="1"/>
      <c r="B787" s="2"/>
      <c r="C787" s="2"/>
      <c r="D787" s="2"/>
      <c r="E787" s="36"/>
      <c r="F787" s="3"/>
      <c r="G787" s="2"/>
      <c r="H787" s="4"/>
      <c r="I787" s="10"/>
      <c r="J787" s="14" t="str">
        <f>IF(LEN(A787)&gt;0,VLOOKUP((C787&amp;D787),Zonas!A:C,3,0),"")</f>
        <v/>
      </c>
      <c r="K787" s="15" t="str">
        <f t="shared" si="60"/>
        <v/>
      </c>
      <c r="L787" s="15" t="str">
        <f t="shared" si="61"/>
        <v/>
      </c>
      <c r="M787" s="15" t="str">
        <f t="shared" si="62"/>
        <v/>
      </c>
      <c r="N787" s="15" t="str">
        <f>IFERROR(VLOOKUP($D$7,Tabelas!$B$17:$C$18,2,0)*L787,"")</f>
        <v/>
      </c>
      <c r="O787" s="15" t="str">
        <f t="shared" si="63"/>
        <v/>
      </c>
      <c r="P787" s="16" t="str">
        <f t="shared" si="64"/>
        <v/>
      </c>
      <c r="Q787" s="33"/>
    </row>
    <row r="788" spans="1:17" x14ac:dyDescent="0.45">
      <c r="A788" s="1"/>
      <c r="B788" s="2"/>
      <c r="C788" s="2"/>
      <c r="D788" s="2"/>
      <c r="E788" s="36"/>
      <c r="F788" s="3"/>
      <c r="G788" s="2"/>
      <c r="H788" s="4"/>
      <c r="I788" s="10"/>
      <c r="J788" s="14" t="str">
        <f>IF(LEN(A788)&gt;0,VLOOKUP((C788&amp;D788),Zonas!A:C,3,0),"")</f>
        <v/>
      </c>
      <c r="K788" s="15" t="str">
        <f t="shared" si="60"/>
        <v/>
      </c>
      <c r="L788" s="15" t="str">
        <f t="shared" si="61"/>
        <v/>
      </c>
      <c r="M788" s="15" t="str">
        <f t="shared" si="62"/>
        <v/>
      </c>
      <c r="N788" s="15" t="str">
        <f>IFERROR(VLOOKUP($D$7,Tabelas!$B$17:$C$18,2,0)*L788,"")</f>
        <v/>
      </c>
      <c r="O788" s="15" t="str">
        <f t="shared" si="63"/>
        <v/>
      </c>
      <c r="P788" s="16" t="str">
        <f t="shared" si="64"/>
        <v/>
      </c>
      <c r="Q788" s="33"/>
    </row>
    <row r="789" spans="1:17" x14ac:dyDescent="0.45">
      <c r="A789" s="1"/>
      <c r="B789" s="2"/>
      <c r="C789" s="2"/>
      <c r="D789" s="2"/>
      <c r="E789" s="36"/>
      <c r="F789" s="3"/>
      <c r="G789" s="2"/>
      <c r="H789" s="4"/>
      <c r="I789" s="10"/>
      <c r="J789" s="14" t="str">
        <f>IF(LEN(A789)&gt;0,VLOOKUP((C789&amp;D789),Zonas!A:C,3,0),"")</f>
        <v/>
      </c>
      <c r="K789" s="15" t="str">
        <f t="shared" si="60"/>
        <v/>
      </c>
      <c r="L789" s="15" t="str">
        <f t="shared" si="61"/>
        <v/>
      </c>
      <c r="M789" s="15" t="str">
        <f t="shared" si="62"/>
        <v/>
      </c>
      <c r="N789" s="15" t="str">
        <f>IFERROR(VLOOKUP($D$7,Tabelas!$B$17:$C$18,2,0)*L789,"")</f>
        <v/>
      </c>
      <c r="O789" s="15" t="str">
        <f t="shared" si="63"/>
        <v/>
      </c>
      <c r="P789" s="16" t="str">
        <f t="shared" si="64"/>
        <v/>
      </c>
      <c r="Q789" s="33"/>
    </row>
    <row r="790" spans="1:17" x14ac:dyDescent="0.45">
      <c r="A790" s="1"/>
      <c r="B790" s="2"/>
      <c r="C790" s="2"/>
      <c r="D790" s="2"/>
      <c r="E790" s="36"/>
      <c r="F790" s="3"/>
      <c r="G790" s="2"/>
      <c r="H790" s="4"/>
      <c r="I790" s="10"/>
      <c r="J790" s="14" t="str">
        <f>IF(LEN(A790)&gt;0,VLOOKUP((C790&amp;D790),Zonas!A:C,3,0),"")</f>
        <v/>
      </c>
      <c r="K790" s="15" t="str">
        <f t="shared" si="60"/>
        <v/>
      </c>
      <c r="L790" s="15" t="str">
        <f t="shared" si="61"/>
        <v/>
      </c>
      <c r="M790" s="15" t="str">
        <f t="shared" si="62"/>
        <v/>
      </c>
      <c r="N790" s="15" t="str">
        <f>IFERROR(VLOOKUP($D$7,Tabelas!$B$17:$C$18,2,0)*L790,"")</f>
        <v/>
      </c>
      <c r="O790" s="15" t="str">
        <f t="shared" si="63"/>
        <v/>
      </c>
      <c r="P790" s="16" t="str">
        <f t="shared" si="64"/>
        <v/>
      </c>
      <c r="Q790" s="33"/>
    </row>
    <row r="791" spans="1:17" x14ac:dyDescent="0.45">
      <c r="A791" s="1"/>
      <c r="B791" s="2"/>
      <c r="C791" s="2"/>
      <c r="D791" s="2"/>
      <c r="E791" s="36"/>
      <c r="F791" s="3"/>
      <c r="G791" s="2"/>
      <c r="H791" s="4"/>
      <c r="I791" s="10"/>
      <c r="J791" s="14" t="str">
        <f>IF(LEN(A791)&gt;0,VLOOKUP((C791&amp;D791),Zonas!A:C,3,0),"")</f>
        <v/>
      </c>
      <c r="K791" s="15" t="str">
        <f t="shared" si="60"/>
        <v/>
      </c>
      <c r="L791" s="15" t="str">
        <f t="shared" si="61"/>
        <v/>
      </c>
      <c r="M791" s="15" t="str">
        <f t="shared" si="62"/>
        <v/>
      </c>
      <c r="N791" s="15" t="str">
        <f>IFERROR(VLOOKUP($D$7,Tabelas!$B$17:$C$18,2,0)*L791,"")</f>
        <v/>
      </c>
      <c r="O791" s="15" t="str">
        <f t="shared" si="63"/>
        <v/>
      </c>
      <c r="P791" s="16" t="str">
        <f t="shared" si="64"/>
        <v/>
      </c>
      <c r="Q791" s="33"/>
    </row>
    <row r="792" spans="1:17" x14ac:dyDescent="0.45">
      <c r="A792" s="1"/>
      <c r="B792" s="2"/>
      <c r="C792" s="2"/>
      <c r="D792" s="2"/>
      <c r="E792" s="36"/>
      <c r="F792" s="3"/>
      <c r="G792" s="2"/>
      <c r="H792" s="4"/>
      <c r="I792" s="10"/>
      <c r="J792" s="14" t="str">
        <f>IF(LEN(A792)&gt;0,VLOOKUP((C792&amp;D792),Zonas!A:C,3,0),"")</f>
        <v/>
      </c>
      <c r="K792" s="15" t="str">
        <f t="shared" si="60"/>
        <v/>
      </c>
      <c r="L792" s="15" t="str">
        <f t="shared" si="61"/>
        <v/>
      </c>
      <c r="M792" s="15" t="str">
        <f t="shared" si="62"/>
        <v/>
      </c>
      <c r="N792" s="15" t="str">
        <f>IFERROR(VLOOKUP($D$7,Tabelas!$B$17:$C$18,2,0)*L792,"")</f>
        <v/>
      </c>
      <c r="O792" s="15" t="str">
        <f t="shared" si="63"/>
        <v/>
      </c>
      <c r="P792" s="16" t="str">
        <f t="shared" si="64"/>
        <v/>
      </c>
      <c r="Q792" s="33"/>
    </row>
    <row r="793" spans="1:17" x14ac:dyDescent="0.45">
      <c r="A793" s="1"/>
      <c r="B793" s="2"/>
      <c r="C793" s="2"/>
      <c r="D793" s="2"/>
      <c r="E793" s="36"/>
      <c r="F793" s="3"/>
      <c r="G793" s="2"/>
      <c r="H793" s="4"/>
      <c r="I793" s="10"/>
      <c r="J793" s="14" t="str">
        <f>IF(LEN(A793)&gt;0,VLOOKUP((C793&amp;D793),Zonas!A:C,3,0),"")</f>
        <v/>
      </c>
      <c r="K793" s="15" t="str">
        <f t="shared" si="60"/>
        <v/>
      </c>
      <c r="L793" s="15" t="str">
        <f t="shared" si="61"/>
        <v/>
      </c>
      <c r="M793" s="15" t="str">
        <f t="shared" si="62"/>
        <v/>
      </c>
      <c r="N793" s="15" t="str">
        <f>IFERROR(VLOOKUP($D$7,Tabelas!$B$17:$C$18,2,0)*L793,"")</f>
        <v/>
      </c>
      <c r="O793" s="15" t="str">
        <f t="shared" si="63"/>
        <v/>
      </c>
      <c r="P793" s="16" t="str">
        <f t="shared" si="64"/>
        <v/>
      </c>
      <c r="Q793" s="33"/>
    </row>
    <row r="794" spans="1:17" x14ac:dyDescent="0.45">
      <c r="A794" s="1"/>
      <c r="B794" s="2"/>
      <c r="C794" s="2"/>
      <c r="D794" s="2"/>
      <c r="E794" s="36"/>
      <c r="F794" s="3"/>
      <c r="G794" s="2"/>
      <c r="H794" s="4"/>
      <c r="I794" s="10"/>
      <c r="J794" s="14" t="str">
        <f>IF(LEN(A794)&gt;0,VLOOKUP((C794&amp;D794),Zonas!A:C,3,0),"")</f>
        <v/>
      </c>
      <c r="K794" s="15" t="str">
        <f t="shared" si="60"/>
        <v/>
      </c>
      <c r="L794" s="15" t="str">
        <f t="shared" si="61"/>
        <v/>
      </c>
      <c r="M794" s="15" t="str">
        <f t="shared" si="62"/>
        <v/>
      </c>
      <c r="N794" s="15" t="str">
        <f>IFERROR(VLOOKUP($D$7,Tabelas!$B$17:$C$18,2,0)*L794,"")</f>
        <v/>
      </c>
      <c r="O794" s="15" t="str">
        <f t="shared" si="63"/>
        <v/>
      </c>
      <c r="P794" s="16" t="str">
        <f t="shared" si="64"/>
        <v/>
      </c>
      <c r="Q794" s="33"/>
    </row>
    <row r="795" spans="1:17" x14ac:dyDescent="0.45">
      <c r="A795" s="1"/>
      <c r="B795" s="2"/>
      <c r="C795" s="2"/>
      <c r="D795" s="2"/>
      <c r="E795" s="36"/>
      <c r="F795" s="3"/>
      <c r="G795" s="2"/>
      <c r="H795" s="4"/>
      <c r="I795" s="10"/>
      <c r="J795" s="14" t="str">
        <f>IF(LEN(A795)&gt;0,VLOOKUP((C795&amp;D795),Zonas!A:C,3,0),"")</f>
        <v/>
      </c>
      <c r="K795" s="15" t="str">
        <f t="shared" si="60"/>
        <v/>
      </c>
      <c r="L795" s="15" t="str">
        <f t="shared" si="61"/>
        <v/>
      </c>
      <c r="M795" s="15" t="str">
        <f t="shared" si="62"/>
        <v/>
      </c>
      <c r="N795" s="15" t="str">
        <f>IFERROR(VLOOKUP($D$7,Tabelas!$B$17:$C$18,2,0)*L795,"")</f>
        <v/>
      </c>
      <c r="O795" s="15" t="str">
        <f t="shared" si="63"/>
        <v/>
      </c>
      <c r="P795" s="16" t="str">
        <f t="shared" si="64"/>
        <v/>
      </c>
      <c r="Q795" s="33"/>
    </row>
    <row r="796" spans="1:17" x14ac:dyDescent="0.45">
      <c r="A796" s="1"/>
      <c r="B796" s="2"/>
      <c r="C796" s="2"/>
      <c r="D796" s="2"/>
      <c r="E796" s="36"/>
      <c r="F796" s="3"/>
      <c r="G796" s="2"/>
      <c r="H796" s="4"/>
      <c r="I796" s="10"/>
      <c r="J796" s="14" t="str">
        <f>IF(LEN(A796)&gt;0,VLOOKUP((C796&amp;D796),Zonas!A:C,3,0),"")</f>
        <v/>
      </c>
      <c r="K796" s="15" t="str">
        <f t="shared" si="60"/>
        <v/>
      </c>
      <c r="L796" s="15" t="str">
        <f t="shared" si="61"/>
        <v/>
      </c>
      <c r="M796" s="15" t="str">
        <f t="shared" si="62"/>
        <v/>
      </c>
      <c r="N796" s="15" t="str">
        <f>IFERROR(VLOOKUP($D$7,Tabelas!$B$17:$C$18,2,0)*L796,"")</f>
        <v/>
      </c>
      <c r="O796" s="15" t="str">
        <f t="shared" si="63"/>
        <v/>
      </c>
      <c r="P796" s="16" t="str">
        <f t="shared" si="64"/>
        <v/>
      </c>
      <c r="Q796" s="33"/>
    </row>
    <row r="797" spans="1:17" x14ac:dyDescent="0.45">
      <c r="A797" s="1"/>
      <c r="B797" s="2"/>
      <c r="C797" s="2"/>
      <c r="D797" s="2"/>
      <c r="E797" s="36"/>
      <c r="F797" s="3"/>
      <c r="G797" s="2"/>
      <c r="H797" s="4"/>
      <c r="I797" s="10"/>
      <c r="J797" s="14" t="str">
        <f>IF(LEN(A797)&gt;0,VLOOKUP((C797&amp;D797),Zonas!A:C,3,0),"")</f>
        <v/>
      </c>
      <c r="K797" s="15" t="str">
        <f t="shared" si="60"/>
        <v/>
      </c>
      <c r="L797" s="15" t="str">
        <f t="shared" si="61"/>
        <v/>
      </c>
      <c r="M797" s="15" t="str">
        <f t="shared" si="62"/>
        <v/>
      </c>
      <c r="N797" s="15" t="str">
        <f>IFERROR(VLOOKUP($D$7,Tabelas!$B$17:$C$18,2,0)*L797,"")</f>
        <v/>
      </c>
      <c r="O797" s="15" t="str">
        <f t="shared" si="63"/>
        <v/>
      </c>
      <c r="P797" s="16" t="str">
        <f t="shared" si="64"/>
        <v/>
      </c>
      <c r="Q797" s="33"/>
    </row>
    <row r="798" spans="1:17" x14ac:dyDescent="0.45">
      <c r="A798" s="1"/>
      <c r="B798" s="2"/>
      <c r="C798" s="2"/>
      <c r="D798" s="2"/>
      <c r="E798" s="36"/>
      <c r="F798" s="3"/>
      <c r="G798" s="2"/>
      <c r="H798" s="4"/>
      <c r="I798" s="10"/>
      <c r="J798" s="14" t="str">
        <f>IF(LEN(A798)&gt;0,VLOOKUP((C798&amp;D798),Zonas!A:C,3,0),"")</f>
        <v/>
      </c>
      <c r="K798" s="15" t="str">
        <f t="shared" si="60"/>
        <v/>
      </c>
      <c r="L798" s="15" t="str">
        <f t="shared" si="61"/>
        <v/>
      </c>
      <c r="M798" s="15" t="str">
        <f t="shared" si="62"/>
        <v/>
      </c>
      <c r="N798" s="15" t="str">
        <f>IFERROR(VLOOKUP($D$7,Tabelas!$B$17:$C$18,2,0)*L798,"")</f>
        <v/>
      </c>
      <c r="O798" s="15" t="str">
        <f t="shared" si="63"/>
        <v/>
      </c>
      <c r="P798" s="16" t="str">
        <f t="shared" si="64"/>
        <v/>
      </c>
      <c r="Q798" s="33"/>
    </row>
    <row r="799" spans="1:17" x14ac:dyDescent="0.45">
      <c r="A799" s="1"/>
      <c r="B799" s="2"/>
      <c r="C799" s="2"/>
      <c r="D799" s="2"/>
      <c r="E799" s="36"/>
      <c r="F799" s="3"/>
      <c r="G799" s="2"/>
      <c r="H799" s="4"/>
      <c r="I799" s="10"/>
      <c r="J799" s="14" t="str">
        <f>IF(LEN(A799)&gt;0,VLOOKUP((C799&amp;D799),Zonas!A:C,3,0),"")</f>
        <v/>
      </c>
      <c r="K799" s="15" t="str">
        <f t="shared" si="60"/>
        <v/>
      </c>
      <c r="L799" s="15" t="str">
        <f t="shared" si="61"/>
        <v/>
      </c>
      <c r="M799" s="15" t="str">
        <f t="shared" si="62"/>
        <v/>
      </c>
      <c r="N799" s="15" t="str">
        <f>IFERROR(VLOOKUP($D$7,Tabelas!$B$17:$C$18,2,0)*L799,"")</f>
        <v/>
      </c>
      <c r="O799" s="15" t="str">
        <f t="shared" si="63"/>
        <v/>
      </c>
      <c r="P799" s="16" t="str">
        <f t="shared" si="64"/>
        <v/>
      </c>
      <c r="Q799" s="33"/>
    </row>
    <row r="800" spans="1:17" x14ac:dyDescent="0.45">
      <c r="A800" s="1"/>
      <c r="B800" s="2"/>
      <c r="C800" s="2"/>
      <c r="D800" s="2"/>
      <c r="E800" s="36"/>
      <c r="F800" s="3"/>
      <c r="G800" s="2"/>
      <c r="H800" s="4"/>
      <c r="I800" s="10"/>
      <c r="J800" s="14" t="str">
        <f>IF(LEN(A800)&gt;0,VLOOKUP((C800&amp;D800),Zonas!A:C,3,0),"")</f>
        <v/>
      </c>
      <c r="K800" s="15" t="str">
        <f t="shared" si="60"/>
        <v/>
      </c>
      <c r="L800" s="15" t="str">
        <f t="shared" si="61"/>
        <v/>
      </c>
      <c r="M800" s="15" t="str">
        <f t="shared" si="62"/>
        <v/>
      </c>
      <c r="N800" s="15" t="str">
        <f>IFERROR(VLOOKUP($D$7,Tabelas!$B$17:$C$18,2,0)*L800,"")</f>
        <v/>
      </c>
      <c r="O800" s="15" t="str">
        <f t="shared" si="63"/>
        <v/>
      </c>
      <c r="P800" s="16" t="str">
        <f t="shared" si="64"/>
        <v/>
      </c>
      <c r="Q800" s="33"/>
    </row>
    <row r="801" spans="1:17" x14ac:dyDescent="0.45">
      <c r="A801" s="1"/>
      <c r="B801" s="2"/>
      <c r="C801" s="2"/>
      <c r="D801" s="2"/>
      <c r="E801" s="36"/>
      <c r="F801" s="3"/>
      <c r="G801" s="2"/>
      <c r="H801" s="4"/>
      <c r="I801" s="10"/>
      <c r="J801" s="14" t="str">
        <f>IF(LEN(A801)&gt;0,VLOOKUP((C801&amp;D801),Zonas!A:C,3,0),"")</f>
        <v/>
      </c>
      <c r="K801" s="15" t="str">
        <f t="shared" si="60"/>
        <v/>
      </c>
      <c r="L801" s="15" t="str">
        <f t="shared" si="61"/>
        <v/>
      </c>
      <c r="M801" s="15" t="str">
        <f t="shared" si="62"/>
        <v/>
      </c>
      <c r="N801" s="15" t="str">
        <f>IFERROR(VLOOKUP($D$7,Tabelas!$B$17:$C$18,2,0)*L801,"")</f>
        <v/>
      </c>
      <c r="O801" s="15" t="str">
        <f t="shared" si="63"/>
        <v/>
      </c>
      <c r="P801" s="16" t="str">
        <f t="shared" si="64"/>
        <v/>
      </c>
      <c r="Q801" s="33"/>
    </row>
    <row r="802" spans="1:17" x14ac:dyDescent="0.45">
      <c r="A802" s="1"/>
      <c r="B802" s="2"/>
      <c r="C802" s="2"/>
      <c r="D802" s="2"/>
      <c r="E802" s="36"/>
      <c r="F802" s="3"/>
      <c r="G802" s="2"/>
      <c r="H802" s="4"/>
      <c r="I802" s="10"/>
      <c r="J802" s="14" t="str">
        <f>IF(LEN(A802)&gt;0,VLOOKUP((C802&amp;D802),Zonas!A:C,3,0),"")</f>
        <v/>
      </c>
      <c r="K802" s="15" t="str">
        <f t="shared" si="60"/>
        <v/>
      </c>
      <c r="L802" s="15" t="str">
        <f t="shared" si="61"/>
        <v/>
      </c>
      <c r="M802" s="15" t="str">
        <f t="shared" si="62"/>
        <v/>
      </c>
      <c r="N802" s="15" t="str">
        <f>IFERROR(VLOOKUP($D$7,Tabelas!$B$17:$C$18,2,0)*L802,"")</f>
        <v/>
      </c>
      <c r="O802" s="15" t="str">
        <f t="shared" si="63"/>
        <v/>
      </c>
      <c r="P802" s="16" t="str">
        <f t="shared" si="64"/>
        <v/>
      </c>
      <c r="Q802" s="33"/>
    </row>
    <row r="803" spans="1:17" x14ac:dyDescent="0.45">
      <c r="A803" s="1"/>
      <c r="B803" s="2"/>
      <c r="C803" s="2"/>
      <c r="D803" s="2"/>
      <c r="E803" s="36"/>
      <c r="F803" s="3"/>
      <c r="G803" s="2"/>
      <c r="H803" s="4"/>
      <c r="I803" s="10"/>
      <c r="J803" s="14" t="str">
        <f>IF(LEN(A803)&gt;0,VLOOKUP((C803&amp;D803),Zonas!A:C,3,0),"")</f>
        <v/>
      </c>
      <c r="K803" s="15" t="str">
        <f t="shared" si="60"/>
        <v/>
      </c>
      <c r="L803" s="15" t="str">
        <f t="shared" si="61"/>
        <v/>
      </c>
      <c r="M803" s="15" t="str">
        <f t="shared" si="62"/>
        <v/>
      </c>
      <c r="N803" s="15" t="str">
        <f>IFERROR(VLOOKUP($D$7,Tabelas!$B$17:$C$18,2,0)*L803,"")</f>
        <v/>
      </c>
      <c r="O803" s="15" t="str">
        <f t="shared" si="63"/>
        <v/>
      </c>
      <c r="P803" s="16" t="str">
        <f t="shared" si="64"/>
        <v/>
      </c>
      <c r="Q803" s="33"/>
    </row>
    <row r="804" spans="1:17" x14ac:dyDescent="0.45">
      <c r="A804" s="1"/>
      <c r="B804" s="2"/>
      <c r="C804" s="2"/>
      <c r="D804" s="2"/>
      <c r="E804" s="36"/>
      <c r="F804" s="3"/>
      <c r="G804" s="2"/>
      <c r="H804" s="4"/>
      <c r="I804" s="10"/>
      <c r="J804" s="14" t="str">
        <f>IF(LEN(A804)&gt;0,VLOOKUP((C804&amp;D804),Zonas!A:C,3,0),"")</f>
        <v/>
      </c>
      <c r="K804" s="15" t="str">
        <f t="shared" si="60"/>
        <v/>
      </c>
      <c r="L804" s="15" t="str">
        <f t="shared" si="61"/>
        <v/>
      </c>
      <c r="M804" s="15" t="str">
        <f t="shared" si="62"/>
        <v/>
      </c>
      <c r="N804" s="15" t="str">
        <f>IFERROR(VLOOKUP($D$7,Tabelas!$B$17:$C$18,2,0)*L804,"")</f>
        <v/>
      </c>
      <c r="O804" s="15" t="str">
        <f t="shared" si="63"/>
        <v/>
      </c>
      <c r="P804" s="16" t="str">
        <f t="shared" si="64"/>
        <v/>
      </c>
      <c r="Q804" s="33"/>
    </row>
    <row r="805" spans="1:17" x14ac:dyDescent="0.45">
      <c r="A805" s="1"/>
      <c r="B805" s="2"/>
      <c r="C805" s="2"/>
      <c r="D805" s="2"/>
      <c r="E805" s="36"/>
      <c r="F805" s="3"/>
      <c r="G805" s="2"/>
      <c r="H805" s="4"/>
      <c r="I805" s="10"/>
      <c r="J805" s="14" t="str">
        <f>IF(LEN(A805)&gt;0,VLOOKUP((C805&amp;D805),Zonas!A:C,3,0),"")</f>
        <v/>
      </c>
      <c r="K805" s="15" t="str">
        <f t="shared" si="60"/>
        <v/>
      </c>
      <c r="L805" s="15" t="str">
        <f t="shared" si="61"/>
        <v/>
      </c>
      <c r="M805" s="15" t="str">
        <f t="shared" si="62"/>
        <v/>
      </c>
      <c r="N805" s="15" t="str">
        <f>IFERROR(VLOOKUP($D$7,Tabelas!$B$17:$C$18,2,0)*L805,"")</f>
        <v/>
      </c>
      <c r="O805" s="15" t="str">
        <f t="shared" si="63"/>
        <v/>
      </c>
      <c r="P805" s="16" t="str">
        <f t="shared" si="64"/>
        <v/>
      </c>
      <c r="Q805" s="33"/>
    </row>
    <row r="806" spans="1:17" x14ac:dyDescent="0.45">
      <c r="A806" s="1"/>
      <c r="B806" s="2"/>
      <c r="C806" s="2"/>
      <c r="D806" s="2"/>
      <c r="E806" s="36"/>
      <c r="F806" s="3"/>
      <c r="G806" s="2"/>
      <c r="H806" s="4"/>
      <c r="I806" s="10"/>
      <c r="J806" s="14" t="str">
        <f>IF(LEN(A806)&gt;0,VLOOKUP((C806&amp;D806),Zonas!A:C,3,0),"")</f>
        <v/>
      </c>
      <c r="K806" s="15" t="str">
        <f t="shared" si="60"/>
        <v/>
      </c>
      <c r="L806" s="15" t="str">
        <f t="shared" si="61"/>
        <v/>
      </c>
      <c r="M806" s="15" t="str">
        <f t="shared" si="62"/>
        <v/>
      </c>
      <c r="N806" s="15" t="str">
        <f>IFERROR(VLOOKUP($D$7,Tabelas!$B$17:$C$18,2,0)*L806,"")</f>
        <v/>
      </c>
      <c r="O806" s="15" t="str">
        <f t="shared" si="63"/>
        <v/>
      </c>
      <c r="P806" s="16" t="str">
        <f t="shared" si="64"/>
        <v/>
      </c>
      <c r="Q806" s="33"/>
    </row>
    <row r="807" spans="1:17" x14ac:dyDescent="0.45">
      <c r="A807" s="1"/>
      <c r="B807" s="2"/>
      <c r="C807" s="2"/>
      <c r="D807" s="2"/>
      <c r="E807" s="36"/>
      <c r="F807" s="3"/>
      <c r="G807" s="2"/>
      <c r="H807" s="4"/>
      <c r="I807" s="10"/>
      <c r="J807" s="14" t="str">
        <f>IF(LEN(A807)&gt;0,VLOOKUP((C807&amp;D807),Zonas!A:C,3,0),"")</f>
        <v/>
      </c>
      <c r="K807" s="15" t="str">
        <f t="shared" si="60"/>
        <v/>
      </c>
      <c r="L807" s="15" t="str">
        <f t="shared" si="61"/>
        <v/>
      </c>
      <c r="M807" s="15" t="str">
        <f t="shared" si="62"/>
        <v/>
      </c>
      <c r="N807" s="15" t="str">
        <f>IFERROR(VLOOKUP($D$7,Tabelas!$B$17:$C$18,2,0)*L807,"")</f>
        <v/>
      </c>
      <c r="O807" s="15" t="str">
        <f t="shared" si="63"/>
        <v/>
      </c>
      <c r="P807" s="16" t="str">
        <f t="shared" si="64"/>
        <v/>
      </c>
      <c r="Q807" s="33"/>
    </row>
    <row r="808" spans="1:17" x14ac:dyDescent="0.45">
      <c r="A808" s="1"/>
      <c r="B808" s="2"/>
      <c r="C808" s="2"/>
      <c r="D808" s="2"/>
      <c r="E808" s="36"/>
      <c r="F808" s="3"/>
      <c r="G808" s="2"/>
      <c r="H808" s="4"/>
      <c r="I808" s="10"/>
      <c r="J808" s="14" t="str">
        <f>IF(LEN(A808)&gt;0,VLOOKUP((C808&amp;D808),Zonas!A:C,3,0),"")</f>
        <v/>
      </c>
      <c r="K808" s="15" t="str">
        <f t="shared" si="60"/>
        <v/>
      </c>
      <c r="L808" s="15" t="str">
        <f t="shared" si="61"/>
        <v/>
      </c>
      <c r="M808" s="15" t="str">
        <f t="shared" si="62"/>
        <v/>
      </c>
      <c r="N808" s="15" t="str">
        <f>IFERROR(VLOOKUP($D$7,Tabelas!$B$17:$C$18,2,0)*L808,"")</f>
        <v/>
      </c>
      <c r="O808" s="15" t="str">
        <f t="shared" si="63"/>
        <v/>
      </c>
      <c r="P808" s="16" t="str">
        <f t="shared" si="64"/>
        <v/>
      </c>
      <c r="Q808" s="33"/>
    </row>
    <row r="809" spans="1:17" x14ac:dyDescent="0.45">
      <c r="A809" s="1"/>
      <c r="B809" s="2"/>
      <c r="C809" s="2"/>
      <c r="D809" s="2"/>
      <c r="E809" s="36"/>
      <c r="F809" s="3"/>
      <c r="G809" s="2"/>
      <c r="H809" s="4"/>
      <c r="I809" s="10"/>
      <c r="J809" s="14" t="str">
        <f>IF(LEN(A809)&gt;0,VLOOKUP((C809&amp;D809),Zonas!A:C,3,0),"")</f>
        <v/>
      </c>
      <c r="K809" s="15" t="str">
        <f t="shared" si="60"/>
        <v/>
      </c>
      <c r="L809" s="15" t="str">
        <f t="shared" si="61"/>
        <v/>
      </c>
      <c r="M809" s="15" t="str">
        <f t="shared" si="62"/>
        <v/>
      </c>
      <c r="N809" s="15" t="str">
        <f>IFERROR(VLOOKUP($D$7,Tabelas!$B$17:$C$18,2,0)*L809,"")</f>
        <v/>
      </c>
      <c r="O809" s="15" t="str">
        <f t="shared" si="63"/>
        <v/>
      </c>
      <c r="P809" s="16" t="str">
        <f t="shared" si="64"/>
        <v/>
      </c>
      <c r="Q809" s="33"/>
    </row>
    <row r="810" spans="1:17" x14ac:dyDescent="0.45">
      <c r="A810" s="1"/>
      <c r="B810" s="2"/>
      <c r="C810" s="2"/>
      <c r="D810" s="2"/>
      <c r="E810" s="36"/>
      <c r="F810" s="3"/>
      <c r="G810" s="2"/>
      <c r="H810" s="4"/>
      <c r="I810" s="10"/>
      <c r="J810" s="14" t="str">
        <f>IF(LEN(A810)&gt;0,VLOOKUP((C810&amp;D810),Zonas!A:C,3,0),"")</f>
        <v/>
      </c>
      <c r="K810" s="15" t="str">
        <f t="shared" si="60"/>
        <v/>
      </c>
      <c r="L810" s="15" t="str">
        <f t="shared" si="61"/>
        <v/>
      </c>
      <c r="M810" s="15" t="str">
        <f t="shared" si="62"/>
        <v/>
      </c>
      <c r="N810" s="15" t="str">
        <f>IFERROR(VLOOKUP($D$7,Tabelas!$B$17:$C$18,2,0)*L810,"")</f>
        <v/>
      </c>
      <c r="O810" s="15" t="str">
        <f t="shared" si="63"/>
        <v/>
      </c>
      <c r="P810" s="16" t="str">
        <f t="shared" si="64"/>
        <v/>
      </c>
      <c r="Q810" s="33"/>
    </row>
    <row r="811" spans="1:17" x14ac:dyDescent="0.45">
      <c r="A811" s="1"/>
      <c r="B811" s="2"/>
      <c r="C811" s="2"/>
      <c r="D811" s="2"/>
      <c r="E811" s="36"/>
      <c r="F811" s="3"/>
      <c r="G811" s="2"/>
      <c r="H811" s="4"/>
      <c r="I811" s="10"/>
      <c r="J811" s="14" t="str">
        <f>IF(LEN(A811)&gt;0,VLOOKUP((C811&amp;D811),Zonas!A:C,3,0),"")</f>
        <v/>
      </c>
      <c r="K811" s="15" t="str">
        <f t="shared" si="60"/>
        <v/>
      </c>
      <c r="L811" s="15" t="str">
        <f t="shared" si="61"/>
        <v/>
      </c>
      <c r="M811" s="15" t="str">
        <f t="shared" si="62"/>
        <v/>
      </c>
      <c r="N811" s="15" t="str">
        <f>IFERROR(VLOOKUP($D$7,Tabelas!$B$17:$C$18,2,0)*L811,"")</f>
        <v/>
      </c>
      <c r="O811" s="15" t="str">
        <f t="shared" si="63"/>
        <v/>
      </c>
      <c r="P811" s="16" t="str">
        <f t="shared" si="64"/>
        <v/>
      </c>
      <c r="Q811" s="33"/>
    </row>
    <row r="812" spans="1:17" x14ac:dyDescent="0.45">
      <c r="A812" s="1"/>
      <c r="B812" s="2"/>
      <c r="C812" s="2"/>
      <c r="D812" s="2"/>
      <c r="E812" s="36"/>
      <c r="F812" s="3"/>
      <c r="G812" s="2"/>
      <c r="H812" s="4"/>
      <c r="I812" s="10"/>
      <c r="J812" s="14" t="str">
        <f>IF(LEN(A812)&gt;0,VLOOKUP((C812&amp;D812),Zonas!A:C,3,0),"")</f>
        <v/>
      </c>
      <c r="K812" s="15" t="str">
        <f t="shared" si="60"/>
        <v/>
      </c>
      <c r="L812" s="15" t="str">
        <f t="shared" si="61"/>
        <v/>
      </c>
      <c r="M812" s="15" t="str">
        <f t="shared" si="62"/>
        <v/>
      </c>
      <c r="N812" s="15" t="str">
        <f>IFERROR(VLOOKUP($D$7,Tabelas!$B$17:$C$18,2,0)*L812,"")</f>
        <v/>
      </c>
      <c r="O812" s="15" t="str">
        <f t="shared" si="63"/>
        <v/>
      </c>
      <c r="P812" s="16" t="str">
        <f t="shared" si="64"/>
        <v/>
      </c>
      <c r="Q812" s="33"/>
    </row>
    <row r="813" spans="1:17" x14ac:dyDescent="0.45">
      <c r="A813" s="1"/>
      <c r="B813" s="2"/>
      <c r="C813" s="2"/>
      <c r="D813" s="2"/>
      <c r="E813" s="36"/>
      <c r="F813" s="3"/>
      <c r="G813" s="2"/>
      <c r="H813" s="4"/>
      <c r="I813" s="10"/>
      <c r="J813" s="14" t="str">
        <f>IF(LEN(A813)&gt;0,VLOOKUP((C813&amp;D813),Zonas!A:C,3,0),"")</f>
        <v/>
      </c>
      <c r="K813" s="15" t="str">
        <f t="shared" si="60"/>
        <v/>
      </c>
      <c r="L813" s="15" t="str">
        <f t="shared" si="61"/>
        <v/>
      </c>
      <c r="M813" s="15" t="str">
        <f t="shared" si="62"/>
        <v/>
      </c>
      <c r="N813" s="15" t="str">
        <f>IFERROR(VLOOKUP($D$7,Tabelas!$B$17:$C$18,2,0)*L813,"")</f>
        <v/>
      </c>
      <c r="O813" s="15" t="str">
        <f t="shared" si="63"/>
        <v/>
      </c>
      <c r="P813" s="16" t="str">
        <f t="shared" si="64"/>
        <v/>
      </c>
      <c r="Q813" s="33"/>
    </row>
    <row r="814" spans="1:17" x14ac:dyDescent="0.45">
      <c r="A814" s="1"/>
      <c r="B814" s="2"/>
      <c r="C814" s="2"/>
      <c r="D814" s="2"/>
      <c r="E814" s="36"/>
      <c r="F814" s="3"/>
      <c r="G814" s="2"/>
      <c r="H814" s="4"/>
      <c r="I814" s="10"/>
      <c r="J814" s="14" t="str">
        <f>IF(LEN(A814)&gt;0,VLOOKUP((C814&amp;D814),Zonas!A:C,3,0),"")</f>
        <v/>
      </c>
      <c r="K814" s="15" t="str">
        <f t="shared" si="60"/>
        <v/>
      </c>
      <c r="L814" s="15" t="str">
        <f t="shared" si="61"/>
        <v/>
      </c>
      <c r="M814" s="15" t="str">
        <f t="shared" si="62"/>
        <v/>
      </c>
      <c r="N814" s="15" t="str">
        <f>IFERROR(VLOOKUP($D$7,Tabelas!$B$17:$C$18,2,0)*L814,"")</f>
        <v/>
      </c>
      <c r="O814" s="15" t="str">
        <f t="shared" si="63"/>
        <v/>
      </c>
      <c r="P814" s="16" t="str">
        <f t="shared" si="64"/>
        <v/>
      </c>
      <c r="Q814" s="33"/>
    </row>
    <row r="815" spans="1:17" x14ac:dyDescent="0.45">
      <c r="A815" s="1"/>
      <c r="B815" s="2"/>
      <c r="C815" s="2"/>
      <c r="D815" s="2"/>
      <c r="E815" s="36"/>
      <c r="F815" s="3"/>
      <c r="G815" s="2"/>
      <c r="H815" s="4"/>
      <c r="I815" s="10"/>
      <c r="J815" s="14" t="str">
        <f>IF(LEN(A815)&gt;0,VLOOKUP((C815&amp;D815),Zonas!A:C,3,0),"")</f>
        <v/>
      </c>
      <c r="K815" s="15" t="str">
        <f t="shared" si="60"/>
        <v/>
      </c>
      <c r="L815" s="15" t="str">
        <f t="shared" si="61"/>
        <v/>
      </c>
      <c r="M815" s="15" t="str">
        <f t="shared" si="62"/>
        <v/>
      </c>
      <c r="N815" s="15" t="str">
        <f>IFERROR(VLOOKUP($D$7,Tabelas!$B$17:$C$18,2,0)*L815,"")</f>
        <v/>
      </c>
      <c r="O815" s="15" t="str">
        <f t="shared" si="63"/>
        <v/>
      </c>
      <c r="P815" s="16" t="str">
        <f t="shared" si="64"/>
        <v/>
      </c>
      <c r="Q815" s="33"/>
    </row>
    <row r="816" spans="1:17" x14ac:dyDescent="0.45">
      <c r="A816" s="1"/>
      <c r="B816" s="2"/>
      <c r="C816" s="2"/>
      <c r="D816" s="2"/>
      <c r="E816" s="36"/>
      <c r="F816" s="3"/>
      <c r="G816" s="2"/>
      <c r="H816" s="4"/>
      <c r="I816" s="10"/>
      <c r="J816" s="14" t="str">
        <f>IF(LEN(A816)&gt;0,VLOOKUP((C816&amp;D816),Zonas!A:C,3,0),"")</f>
        <v/>
      </c>
      <c r="K816" s="15" t="str">
        <f t="shared" si="60"/>
        <v/>
      </c>
      <c r="L816" s="15" t="str">
        <f t="shared" si="61"/>
        <v/>
      </c>
      <c r="M816" s="15" t="str">
        <f t="shared" si="62"/>
        <v/>
      </c>
      <c r="N816" s="15" t="str">
        <f>IFERROR(VLOOKUP($D$7,Tabelas!$B$17:$C$18,2,0)*L816,"")</f>
        <v/>
      </c>
      <c r="O816" s="15" t="str">
        <f t="shared" si="63"/>
        <v/>
      </c>
      <c r="P816" s="16" t="str">
        <f t="shared" si="64"/>
        <v/>
      </c>
      <c r="Q816" s="33"/>
    </row>
    <row r="817" spans="1:17" x14ac:dyDescent="0.45">
      <c r="A817" s="1"/>
      <c r="B817" s="2"/>
      <c r="C817" s="2"/>
      <c r="D817" s="2"/>
      <c r="E817" s="36"/>
      <c r="F817" s="3"/>
      <c r="G817" s="2"/>
      <c r="H817" s="4"/>
      <c r="I817" s="10"/>
      <c r="J817" s="14" t="str">
        <f>IF(LEN(A817)&gt;0,VLOOKUP((C817&amp;D817),Zonas!A:C,3,0),"")</f>
        <v/>
      </c>
      <c r="K817" s="15" t="str">
        <f t="shared" si="60"/>
        <v/>
      </c>
      <c r="L817" s="15" t="str">
        <f t="shared" si="61"/>
        <v/>
      </c>
      <c r="M817" s="15" t="str">
        <f t="shared" si="62"/>
        <v/>
      </c>
      <c r="N817" s="15" t="str">
        <f>IFERROR(VLOOKUP($D$7,Tabelas!$B$17:$C$18,2,0)*L817,"")</f>
        <v/>
      </c>
      <c r="O817" s="15" t="str">
        <f t="shared" si="63"/>
        <v/>
      </c>
      <c r="P817" s="16" t="str">
        <f t="shared" si="64"/>
        <v/>
      </c>
      <c r="Q817" s="33"/>
    </row>
    <row r="818" spans="1:17" x14ac:dyDescent="0.45">
      <c r="A818" s="1"/>
      <c r="B818" s="2"/>
      <c r="C818" s="2"/>
      <c r="D818" s="2"/>
      <c r="E818" s="36"/>
      <c r="F818" s="3"/>
      <c r="G818" s="2"/>
      <c r="H818" s="4"/>
      <c r="I818" s="10"/>
      <c r="J818" s="14" t="str">
        <f>IF(LEN(A818)&gt;0,VLOOKUP((C818&amp;D818),Zonas!A:C,3,0),"")</f>
        <v/>
      </c>
      <c r="K818" s="15" t="str">
        <f t="shared" si="60"/>
        <v/>
      </c>
      <c r="L818" s="15" t="str">
        <f t="shared" si="61"/>
        <v/>
      </c>
      <c r="M818" s="15" t="str">
        <f t="shared" si="62"/>
        <v/>
      </c>
      <c r="N818" s="15" t="str">
        <f>IFERROR(VLOOKUP($D$7,Tabelas!$B$17:$C$18,2,0)*L818,"")</f>
        <v/>
      </c>
      <c r="O818" s="15" t="str">
        <f t="shared" si="63"/>
        <v/>
      </c>
      <c r="P818" s="16" t="str">
        <f t="shared" si="64"/>
        <v/>
      </c>
      <c r="Q818" s="33"/>
    </row>
    <row r="819" spans="1:17" x14ac:dyDescent="0.45">
      <c r="A819" s="1"/>
      <c r="B819" s="2"/>
      <c r="C819" s="2"/>
      <c r="D819" s="2"/>
      <c r="E819" s="36"/>
      <c r="F819" s="3"/>
      <c r="G819" s="2"/>
      <c r="H819" s="4"/>
      <c r="I819" s="10"/>
      <c r="J819" s="14" t="str">
        <f>IF(LEN(A819)&gt;0,VLOOKUP((C819&amp;D819),Zonas!A:C,3,0),"")</f>
        <v/>
      </c>
      <c r="K819" s="15" t="str">
        <f t="shared" si="60"/>
        <v/>
      </c>
      <c r="L819" s="15" t="str">
        <f t="shared" si="61"/>
        <v/>
      </c>
      <c r="M819" s="15" t="str">
        <f t="shared" si="62"/>
        <v/>
      </c>
      <c r="N819" s="15" t="str">
        <f>IFERROR(VLOOKUP($D$7,Tabelas!$B$17:$C$18,2,0)*L819,"")</f>
        <v/>
      </c>
      <c r="O819" s="15" t="str">
        <f t="shared" si="63"/>
        <v/>
      </c>
      <c r="P819" s="16" t="str">
        <f t="shared" si="64"/>
        <v/>
      </c>
      <c r="Q819" s="33"/>
    </row>
    <row r="820" spans="1:17" x14ac:dyDescent="0.45">
      <c r="A820" s="1"/>
      <c r="B820" s="2"/>
      <c r="C820" s="2"/>
      <c r="D820" s="2"/>
      <c r="E820" s="36"/>
      <c r="F820" s="3"/>
      <c r="G820" s="2"/>
      <c r="H820" s="4"/>
      <c r="I820" s="10"/>
      <c r="J820" s="14" t="str">
        <f>IF(LEN(A820)&gt;0,VLOOKUP((C820&amp;D820),Zonas!A:C,3,0),"")</f>
        <v/>
      </c>
      <c r="K820" s="15" t="str">
        <f t="shared" si="60"/>
        <v/>
      </c>
      <c r="L820" s="15" t="str">
        <f t="shared" si="61"/>
        <v/>
      </c>
      <c r="M820" s="15" t="str">
        <f t="shared" si="62"/>
        <v/>
      </c>
      <c r="N820" s="15" t="str">
        <f>IFERROR(VLOOKUP($D$7,Tabelas!$B$17:$C$18,2,0)*L820,"")</f>
        <v/>
      </c>
      <c r="O820" s="15" t="str">
        <f t="shared" si="63"/>
        <v/>
      </c>
      <c r="P820" s="16" t="str">
        <f t="shared" si="64"/>
        <v/>
      </c>
      <c r="Q820" s="33"/>
    </row>
    <row r="821" spans="1:17" x14ac:dyDescent="0.45">
      <c r="A821" s="1"/>
      <c r="B821" s="2"/>
      <c r="C821" s="2"/>
      <c r="D821" s="2"/>
      <c r="E821" s="36"/>
      <c r="F821" s="3"/>
      <c r="G821" s="2"/>
      <c r="H821" s="4"/>
      <c r="I821" s="10"/>
      <c r="J821" s="14" t="str">
        <f>IF(LEN(A821)&gt;0,VLOOKUP((C821&amp;D821),Zonas!A:C,3,0),"")</f>
        <v/>
      </c>
      <c r="K821" s="15" t="str">
        <f t="shared" si="60"/>
        <v/>
      </c>
      <c r="L821" s="15" t="str">
        <f t="shared" si="61"/>
        <v/>
      </c>
      <c r="M821" s="15" t="str">
        <f t="shared" si="62"/>
        <v/>
      </c>
      <c r="N821" s="15" t="str">
        <f>IFERROR(VLOOKUP($D$7,Tabelas!$B$17:$C$18,2,0)*L821,"")</f>
        <v/>
      </c>
      <c r="O821" s="15" t="str">
        <f t="shared" si="63"/>
        <v/>
      </c>
      <c r="P821" s="16" t="str">
        <f t="shared" si="64"/>
        <v/>
      </c>
      <c r="Q821" s="33"/>
    </row>
    <row r="822" spans="1:17" x14ac:dyDescent="0.45">
      <c r="A822" s="1"/>
      <c r="B822" s="2"/>
      <c r="C822" s="2"/>
      <c r="D822" s="2"/>
      <c r="E822" s="36"/>
      <c r="F822" s="3"/>
      <c r="G822" s="2"/>
      <c r="H822" s="4"/>
      <c r="I822" s="10"/>
      <c r="J822" s="14" t="str">
        <f>IF(LEN(A822)&gt;0,VLOOKUP((C822&amp;D822),Zonas!A:C,3,0),"")</f>
        <v/>
      </c>
      <c r="K822" s="15" t="str">
        <f t="shared" si="60"/>
        <v/>
      </c>
      <c r="L822" s="15" t="str">
        <f t="shared" si="61"/>
        <v/>
      </c>
      <c r="M822" s="15" t="str">
        <f t="shared" si="62"/>
        <v/>
      </c>
      <c r="N822" s="15" t="str">
        <f>IFERROR(VLOOKUP($D$7,Tabelas!$B$17:$C$18,2,0)*L822,"")</f>
        <v/>
      </c>
      <c r="O822" s="15" t="str">
        <f t="shared" si="63"/>
        <v/>
      </c>
      <c r="P822" s="16" t="str">
        <f t="shared" si="64"/>
        <v/>
      </c>
      <c r="Q822" s="33"/>
    </row>
    <row r="823" spans="1:17" x14ac:dyDescent="0.45">
      <c r="A823" s="1"/>
      <c r="B823" s="2"/>
      <c r="C823" s="2"/>
      <c r="D823" s="2"/>
      <c r="E823" s="36"/>
      <c r="F823" s="3"/>
      <c r="G823" s="2"/>
      <c r="H823" s="4"/>
      <c r="I823" s="10"/>
      <c r="J823" s="14" t="str">
        <f>IF(LEN(A823)&gt;0,VLOOKUP((C823&amp;D823),Zonas!A:C,3,0),"")</f>
        <v/>
      </c>
      <c r="K823" s="15" t="str">
        <f t="shared" si="60"/>
        <v/>
      </c>
      <c r="L823" s="15" t="str">
        <f t="shared" si="61"/>
        <v/>
      </c>
      <c r="M823" s="15" t="str">
        <f t="shared" si="62"/>
        <v/>
      </c>
      <c r="N823" s="15" t="str">
        <f>IFERROR(VLOOKUP($D$7,Tabelas!$B$17:$C$18,2,0)*L823,"")</f>
        <v/>
      </c>
      <c r="O823" s="15" t="str">
        <f t="shared" si="63"/>
        <v/>
      </c>
      <c r="P823" s="16" t="str">
        <f t="shared" si="64"/>
        <v/>
      </c>
      <c r="Q823" s="33"/>
    </row>
    <row r="824" spans="1:17" x14ac:dyDescent="0.45">
      <c r="A824" s="1"/>
      <c r="B824" s="2"/>
      <c r="C824" s="2"/>
      <c r="D824" s="2"/>
      <c r="E824" s="36"/>
      <c r="F824" s="3"/>
      <c r="G824" s="2"/>
      <c r="H824" s="4"/>
      <c r="I824" s="10"/>
      <c r="J824" s="14" t="str">
        <f>IF(LEN(A824)&gt;0,VLOOKUP((C824&amp;D824),Zonas!A:C,3,0),"")</f>
        <v/>
      </c>
      <c r="K824" s="15" t="str">
        <f t="shared" si="60"/>
        <v/>
      </c>
      <c r="L824" s="15" t="str">
        <f t="shared" si="61"/>
        <v/>
      </c>
      <c r="M824" s="15" t="str">
        <f t="shared" si="62"/>
        <v/>
      </c>
      <c r="N824" s="15" t="str">
        <f>IFERROR(VLOOKUP($D$7,Tabelas!$B$17:$C$18,2,0)*L824,"")</f>
        <v/>
      </c>
      <c r="O824" s="15" t="str">
        <f t="shared" si="63"/>
        <v/>
      </c>
      <c r="P824" s="16" t="str">
        <f t="shared" si="64"/>
        <v/>
      </c>
      <c r="Q824" s="33"/>
    </row>
    <row r="825" spans="1:17" x14ac:dyDescent="0.45">
      <c r="A825" s="1"/>
      <c r="B825" s="2"/>
      <c r="C825" s="2"/>
      <c r="D825" s="2"/>
      <c r="E825" s="36"/>
      <c r="F825" s="3"/>
      <c r="G825" s="2"/>
      <c r="H825" s="4"/>
      <c r="I825" s="10"/>
      <c r="J825" s="14" t="str">
        <f>IF(LEN(A825)&gt;0,VLOOKUP((C825&amp;D825),Zonas!A:C,3,0),"")</f>
        <v/>
      </c>
      <c r="K825" s="15" t="str">
        <f t="shared" si="60"/>
        <v/>
      </c>
      <c r="L825" s="15" t="str">
        <f t="shared" si="61"/>
        <v/>
      </c>
      <c r="M825" s="15" t="str">
        <f t="shared" si="62"/>
        <v/>
      </c>
      <c r="N825" s="15" t="str">
        <f>IFERROR(VLOOKUP($D$7,Tabelas!$B$17:$C$18,2,0)*L825,"")</f>
        <v/>
      </c>
      <c r="O825" s="15" t="str">
        <f t="shared" si="63"/>
        <v/>
      </c>
      <c r="P825" s="16" t="str">
        <f t="shared" si="64"/>
        <v/>
      </c>
      <c r="Q825" s="33"/>
    </row>
    <row r="826" spans="1:17" x14ac:dyDescent="0.45">
      <c r="A826" s="1"/>
      <c r="B826" s="2"/>
      <c r="C826" s="2"/>
      <c r="D826" s="2"/>
      <c r="E826" s="36"/>
      <c r="F826" s="3"/>
      <c r="G826" s="2"/>
      <c r="H826" s="4"/>
      <c r="I826" s="10"/>
      <c r="J826" s="14" t="str">
        <f>IF(LEN(A826)&gt;0,VLOOKUP((C826&amp;D826),Zonas!A:C,3,0),"")</f>
        <v/>
      </c>
      <c r="K826" s="15" t="str">
        <f t="shared" si="60"/>
        <v/>
      </c>
      <c r="L826" s="15" t="str">
        <f t="shared" si="61"/>
        <v/>
      </c>
      <c r="M826" s="15" t="str">
        <f t="shared" si="62"/>
        <v/>
      </c>
      <c r="N826" s="15" t="str">
        <f>IFERROR(VLOOKUP($D$7,Tabelas!$B$17:$C$18,2,0)*L826,"")</f>
        <v/>
      </c>
      <c r="O826" s="15" t="str">
        <f t="shared" si="63"/>
        <v/>
      </c>
      <c r="P826" s="16" t="str">
        <f t="shared" si="64"/>
        <v/>
      </c>
      <c r="Q826" s="33"/>
    </row>
    <row r="827" spans="1:17" x14ac:dyDescent="0.45">
      <c r="A827" s="1"/>
      <c r="B827" s="2"/>
      <c r="C827" s="2"/>
      <c r="D827" s="2"/>
      <c r="E827" s="36"/>
      <c r="F827" s="3"/>
      <c r="G827" s="2"/>
      <c r="H827" s="4"/>
      <c r="I827" s="10"/>
      <c r="J827" s="14" t="str">
        <f>IF(LEN(A827)&gt;0,VLOOKUP((C827&amp;D827),Zonas!A:C,3,0),"")</f>
        <v/>
      </c>
      <c r="K827" s="15" t="str">
        <f t="shared" si="60"/>
        <v/>
      </c>
      <c r="L827" s="15" t="str">
        <f t="shared" si="61"/>
        <v/>
      </c>
      <c r="M827" s="15" t="str">
        <f t="shared" si="62"/>
        <v/>
      </c>
      <c r="N827" s="15" t="str">
        <f>IFERROR(VLOOKUP($D$7,Tabelas!$B$17:$C$18,2,0)*L827,"")</f>
        <v/>
      </c>
      <c r="O827" s="15" t="str">
        <f t="shared" si="63"/>
        <v/>
      </c>
      <c r="P827" s="16" t="str">
        <f t="shared" si="64"/>
        <v/>
      </c>
      <c r="Q827" s="33"/>
    </row>
    <row r="828" spans="1:17" x14ac:dyDescent="0.45">
      <c r="A828" s="1"/>
      <c r="B828" s="2"/>
      <c r="C828" s="2"/>
      <c r="D828" s="2"/>
      <c r="E828" s="36"/>
      <c r="F828" s="3"/>
      <c r="G828" s="2"/>
      <c r="H828" s="4"/>
      <c r="I828" s="10"/>
      <c r="J828" s="14" t="str">
        <f>IF(LEN(A828)&gt;0,VLOOKUP((C828&amp;D828),Zonas!A:C,3,0),"")</f>
        <v/>
      </c>
      <c r="K828" s="15" t="str">
        <f t="shared" si="60"/>
        <v/>
      </c>
      <c r="L828" s="15" t="str">
        <f t="shared" si="61"/>
        <v/>
      </c>
      <c r="M828" s="15" t="str">
        <f t="shared" si="62"/>
        <v/>
      </c>
      <c r="N828" s="15" t="str">
        <f>IFERROR(VLOOKUP($D$7,Tabelas!$B$17:$C$18,2,0)*L828,"")</f>
        <v/>
      </c>
      <c r="O828" s="15" t="str">
        <f t="shared" si="63"/>
        <v/>
      </c>
      <c r="P828" s="16" t="str">
        <f t="shared" si="64"/>
        <v/>
      </c>
      <c r="Q828" s="33"/>
    </row>
    <row r="829" spans="1:17" x14ac:dyDescent="0.45">
      <c r="A829" s="1"/>
      <c r="B829" s="2"/>
      <c r="C829" s="2"/>
      <c r="D829" s="2"/>
      <c r="E829" s="36"/>
      <c r="F829" s="3"/>
      <c r="G829" s="2"/>
      <c r="H829" s="4"/>
      <c r="I829" s="10"/>
      <c r="J829" s="14" t="str">
        <f>IF(LEN(A829)&gt;0,VLOOKUP((C829&amp;D829),Zonas!A:C,3,0),"")</f>
        <v/>
      </c>
      <c r="K829" s="15" t="str">
        <f t="shared" si="60"/>
        <v/>
      </c>
      <c r="L829" s="15" t="str">
        <f t="shared" si="61"/>
        <v/>
      </c>
      <c r="M829" s="15" t="str">
        <f t="shared" si="62"/>
        <v/>
      </c>
      <c r="N829" s="15" t="str">
        <f>IFERROR(VLOOKUP($D$7,Tabelas!$B$17:$C$18,2,0)*L829,"")</f>
        <v/>
      </c>
      <c r="O829" s="15" t="str">
        <f t="shared" si="63"/>
        <v/>
      </c>
      <c r="P829" s="16" t="str">
        <f t="shared" si="64"/>
        <v/>
      </c>
      <c r="Q829" s="33"/>
    </row>
    <row r="830" spans="1:17" x14ac:dyDescent="0.45">
      <c r="A830" s="1"/>
      <c r="B830" s="2"/>
      <c r="C830" s="2"/>
      <c r="D830" s="2"/>
      <c r="E830" s="36"/>
      <c r="F830" s="3"/>
      <c r="G830" s="2"/>
      <c r="H830" s="4"/>
      <c r="I830" s="10"/>
      <c r="J830" s="14" t="str">
        <f>IF(LEN(A830)&gt;0,VLOOKUP((C830&amp;D830),Zonas!A:C,3,0),"")</f>
        <v/>
      </c>
      <c r="K830" s="15" t="str">
        <f t="shared" si="60"/>
        <v/>
      </c>
      <c r="L830" s="15" t="str">
        <f t="shared" si="61"/>
        <v/>
      </c>
      <c r="M830" s="15" t="str">
        <f t="shared" si="62"/>
        <v/>
      </c>
      <c r="N830" s="15" t="str">
        <f>IFERROR(VLOOKUP($D$7,Tabelas!$B$17:$C$18,2,0)*L830,"")</f>
        <v/>
      </c>
      <c r="O830" s="15" t="str">
        <f t="shared" si="63"/>
        <v/>
      </c>
      <c r="P830" s="16" t="str">
        <f t="shared" si="64"/>
        <v/>
      </c>
      <c r="Q830" s="33"/>
    </row>
    <row r="831" spans="1:17" x14ac:dyDescent="0.45">
      <c r="A831" s="1"/>
      <c r="B831" s="2"/>
      <c r="C831" s="2"/>
      <c r="D831" s="2"/>
      <c r="E831" s="36"/>
      <c r="F831" s="3"/>
      <c r="G831" s="2"/>
      <c r="H831" s="4"/>
      <c r="I831" s="10"/>
      <c r="J831" s="14" t="str">
        <f>IF(LEN(A831)&gt;0,VLOOKUP((C831&amp;D831),Zonas!A:C,3,0),"")</f>
        <v/>
      </c>
      <c r="K831" s="15" t="str">
        <f t="shared" si="60"/>
        <v/>
      </c>
      <c r="L831" s="15" t="str">
        <f t="shared" si="61"/>
        <v/>
      </c>
      <c r="M831" s="15" t="str">
        <f t="shared" si="62"/>
        <v/>
      </c>
      <c r="N831" s="15" t="str">
        <f>IFERROR(VLOOKUP($D$7,Tabelas!$B$17:$C$18,2,0)*L831,"")</f>
        <v/>
      </c>
      <c r="O831" s="15" t="str">
        <f t="shared" si="63"/>
        <v/>
      </c>
      <c r="P831" s="16" t="str">
        <f t="shared" si="64"/>
        <v/>
      </c>
      <c r="Q831" s="33"/>
    </row>
    <row r="832" spans="1:17" x14ac:dyDescent="0.45">
      <c r="A832" s="1"/>
      <c r="B832" s="2"/>
      <c r="C832" s="2"/>
      <c r="D832" s="2"/>
      <c r="E832" s="36"/>
      <c r="F832" s="3"/>
      <c r="G832" s="2"/>
      <c r="H832" s="4"/>
      <c r="I832" s="10"/>
      <c r="J832" s="14" t="str">
        <f>IF(LEN(A832)&gt;0,VLOOKUP((C832&amp;D832),Zonas!A:C,3,0),"")</f>
        <v/>
      </c>
      <c r="K832" s="15" t="str">
        <f t="shared" si="60"/>
        <v/>
      </c>
      <c r="L832" s="15" t="str">
        <f t="shared" si="61"/>
        <v/>
      </c>
      <c r="M832" s="15" t="str">
        <f t="shared" si="62"/>
        <v/>
      </c>
      <c r="N832" s="15" t="str">
        <f>IFERROR(VLOOKUP($D$7,Tabelas!$B$17:$C$18,2,0)*L832,"")</f>
        <v/>
      </c>
      <c r="O832" s="15" t="str">
        <f t="shared" si="63"/>
        <v/>
      </c>
      <c r="P832" s="16" t="str">
        <f t="shared" si="64"/>
        <v/>
      </c>
      <c r="Q832" s="33"/>
    </row>
    <row r="833" spans="1:17" x14ac:dyDescent="0.45">
      <c r="A833" s="1"/>
      <c r="B833" s="2"/>
      <c r="C833" s="2"/>
      <c r="D833" s="2"/>
      <c r="E833" s="36"/>
      <c r="F833" s="3"/>
      <c r="G833" s="2"/>
      <c r="H833" s="4"/>
      <c r="I833" s="10"/>
      <c r="J833" s="14" t="str">
        <f>IF(LEN(A833)&gt;0,VLOOKUP((C833&amp;D833),Zonas!A:C,3,0),"")</f>
        <v/>
      </c>
      <c r="K833" s="15" t="str">
        <f t="shared" si="60"/>
        <v/>
      </c>
      <c r="L833" s="15" t="str">
        <f t="shared" si="61"/>
        <v/>
      </c>
      <c r="M833" s="15" t="str">
        <f t="shared" si="62"/>
        <v/>
      </c>
      <c r="N833" s="15" t="str">
        <f>IFERROR(VLOOKUP($D$7,Tabelas!$B$17:$C$18,2,0)*L833,"")</f>
        <v/>
      </c>
      <c r="O833" s="15" t="str">
        <f t="shared" si="63"/>
        <v/>
      </c>
      <c r="P833" s="16" t="str">
        <f t="shared" si="64"/>
        <v/>
      </c>
      <c r="Q833" s="33"/>
    </row>
    <row r="834" spans="1:17" x14ac:dyDescent="0.45">
      <c r="A834" s="1"/>
      <c r="B834" s="2"/>
      <c r="C834" s="2"/>
      <c r="D834" s="2"/>
      <c r="E834" s="36"/>
      <c r="F834" s="3"/>
      <c r="G834" s="2"/>
      <c r="H834" s="4"/>
      <c r="I834" s="10"/>
      <c r="J834" s="14" t="str">
        <f>IF(LEN(A834)&gt;0,VLOOKUP((C834&amp;D834),Zonas!A:C,3,0),"")</f>
        <v/>
      </c>
      <c r="K834" s="15" t="str">
        <f t="shared" si="60"/>
        <v/>
      </c>
      <c r="L834" s="15" t="str">
        <f t="shared" si="61"/>
        <v/>
      </c>
      <c r="M834" s="15" t="str">
        <f t="shared" si="62"/>
        <v/>
      </c>
      <c r="N834" s="15" t="str">
        <f>IFERROR(VLOOKUP($D$7,Tabelas!$B$17:$C$18,2,0)*L834,"")</f>
        <v/>
      </c>
      <c r="O834" s="15" t="str">
        <f t="shared" si="63"/>
        <v/>
      </c>
      <c r="P834" s="16" t="str">
        <f t="shared" si="64"/>
        <v/>
      </c>
      <c r="Q834" s="33"/>
    </row>
    <row r="835" spans="1:17" x14ac:dyDescent="0.45">
      <c r="A835" s="1"/>
      <c r="B835" s="2"/>
      <c r="C835" s="2"/>
      <c r="D835" s="2"/>
      <c r="E835" s="36"/>
      <c r="F835" s="3"/>
      <c r="G835" s="2"/>
      <c r="H835" s="4"/>
      <c r="I835" s="10"/>
      <c r="J835" s="14" t="str">
        <f>IF(LEN(A835)&gt;0,VLOOKUP((C835&amp;D835),Zonas!A:C,3,0),"")</f>
        <v/>
      </c>
      <c r="K835" s="15" t="str">
        <f t="shared" si="60"/>
        <v/>
      </c>
      <c r="L835" s="15" t="str">
        <f t="shared" si="61"/>
        <v/>
      </c>
      <c r="M835" s="15" t="str">
        <f t="shared" si="62"/>
        <v/>
      </c>
      <c r="N835" s="15" t="str">
        <f>IFERROR(VLOOKUP($D$7,Tabelas!$B$17:$C$18,2,0)*L835,"")</f>
        <v/>
      </c>
      <c r="O835" s="15" t="str">
        <f t="shared" si="63"/>
        <v/>
      </c>
      <c r="P835" s="16" t="str">
        <f t="shared" si="64"/>
        <v/>
      </c>
      <c r="Q835" s="33"/>
    </row>
    <row r="836" spans="1:17" x14ac:dyDescent="0.45">
      <c r="A836" s="1"/>
      <c r="B836" s="2"/>
      <c r="C836" s="2"/>
      <c r="D836" s="2"/>
      <c r="E836" s="36"/>
      <c r="F836" s="3"/>
      <c r="G836" s="2"/>
      <c r="H836" s="4"/>
      <c r="I836" s="10"/>
      <c r="J836" s="14" t="str">
        <f>IF(LEN(A836)&gt;0,VLOOKUP((C836&amp;D836),Zonas!A:C,3,0),"")</f>
        <v/>
      </c>
      <c r="K836" s="15" t="str">
        <f t="shared" si="60"/>
        <v/>
      </c>
      <c r="L836" s="15" t="str">
        <f t="shared" si="61"/>
        <v/>
      </c>
      <c r="M836" s="15" t="str">
        <f t="shared" si="62"/>
        <v/>
      </c>
      <c r="N836" s="15" t="str">
        <f>IFERROR(VLOOKUP($D$7,Tabelas!$B$17:$C$18,2,0)*L836,"")</f>
        <v/>
      </c>
      <c r="O836" s="15" t="str">
        <f t="shared" si="63"/>
        <v/>
      </c>
      <c r="P836" s="16" t="str">
        <f t="shared" si="64"/>
        <v/>
      </c>
      <c r="Q836" s="33"/>
    </row>
    <row r="837" spans="1:17" x14ac:dyDescent="0.45">
      <c r="A837" s="1"/>
      <c r="B837" s="2"/>
      <c r="C837" s="2"/>
      <c r="D837" s="2"/>
      <c r="E837" s="36"/>
      <c r="F837" s="3"/>
      <c r="G837" s="2"/>
      <c r="H837" s="4"/>
      <c r="I837" s="10"/>
      <c r="J837" s="14" t="str">
        <f>IF(LEN(A837)&gt;0,VLOOKUP((C837&amp;D837),Zonas!A:C,3,0),"")</f>
        <v/>
      </c>
      <c r="K837" s="15" t="str">
        <f t="shared" si="60"/>
        <v/>
      </c>
      <c r="L837" s="15" t="str">
        <f t="shared" si="61"/>
        <v/>
      </c>
      <c r="M837" s="15" t="str">
        <f t="shared" si="62"/>
        <v/>
      </c>
      <c r="N837" s="15" t="str">
        <f>IFERROR(VLOOKUP($D$7,Tabelas!$B$17:$C$18,2,0)*L837,"")</f>
        <v/>
      </c>
      <c r="O837" s="15" t="str">
        <f t="shared" si="63"/>
        <v/>
      </c>
      <c r="P837" s="16" t="str">
        <f t="shared" si="64"/>
        <v/>
      </c>
      <c r="Q837" s="33"/>
    </row>
    <row r="838" spans="1:17" x14ac:dyDescent="0.45">
      <c r="A838" s="1"/>
      <c r="B838" s="2"/>
      <c r="C838" s="2"/>
      <c r="D838" s="2"/>
      <c r="E838" s="36"/>
      <c r="F838" s="3"/>
      <c r="G838" s="2"/>
      <c r="H838" s="4"/>
      <c r="I838" s="10"/>
      <c r="J838" s="14" t="str">
        <f>IF(LEN(A838)&gt;0,VLOOKUP((C838&amp;D838),Zonas!A:C,3,0),"")</f>
        <v/>
      </c>
      <c r="K838" s="15" t="str">
        <f t="shared" si="60"/>
        <v/>
      </c>
      <c r="L838" s="15" t="str">
        <f t="shared" si="61"/>
        <v/>
      </c>
      <c r="M838" s="15" t="str">
        <f t="shared" si="62"/>
        <v/>
      </c>
      <c r="N838" s="15" t="str">
        <f>IFERROR(VLOOKUP($D$7,Tabelas!$B$17:$C$18,2,0)*L838,"")</f>
        <v/>
      </c>
      <c r="O838" s="15" t="str">
        <f t="shared" si="63"/>
        <v/>
      </c>
      <c r="P838" s="16" t="str">
        <f t="shared" si="64"/>
        <v/>
      </c>
      <c r="Q838" s="33"/>
    </row>
    <row r="839" spans="1:17" x14ac:dyDescent="0.45">
      <c r="A839" s="1"/>
      <c r="B839" s="2"/>
      <c r="C839" s="2"/>
      <c r="D839" s="2"/>
      <c r="E839" s="36"/>
      <c r="F839" s="3"/>
      <c r="G839" s="2"/>
      <c r="H839" s="4"/>
      <c r="I839" s="10"/>
      <c r="J839" s="14" t="str">
        <f>IF(LEN(A839)&gt;0,VLOOKUP((C839&amp;D839),Zonas!A:C,3,0),"")</f>
        <v/>
      </c>
      <c r="K839" s="15" t="str">
        <f t="shared" si="60"/>
        <v/>
      </c>
      <c r="L839" s="15" t="str">
        <f t="shared" si="61"/>
        <v/>
      </c>
      <c r="M839" s="15" t="str">
        <f t="shared" si="62"/>
        <v/>
      </c>
      <c r="N839" s="15" t="str">
        <f>IFERROR(VLOOKUP($D$7,Tabelas!$B$17:$C$18,2,0)*L839,"")</f>
        <v/>
      </c>
      <c r="O839" s="15" t="str">
        <f t="shared" si="63"/>
        <v/>
      </c>
      <c r="P839" s="16" t="str">
        <f t="shared" si="64"/>
        <v/>
      </c>
      <c r="Q839" s="33"/>
    </row>
    <row r="840" spans="1:17" x14ac:dyDescent="0.45">
      <c r="A840" s="1"/>
      <c r="B840" s="2"/>
      <c r="C840" s="2"/>
      <c r="D840" s="2"/>
      <c r="E840" s="36"/>
      <c r="F840" s="3"/>
      <c r="G840" s="2"/>
      <c r="H840" s="4"/>
      <c r="I840" s="10"/>
      <c r="J840" s="14" t="str">
        <f>IF(LEN(A840)&gt;0,VLOOKUP((C840&amp;D840),Zonas!A:C,3,0),"")</f>
        <v/>
      </c>
      <c r="K840" s="15" t="str">
        <f t="shared" si="60"/>
        <v/>
      </c>
      <c r="L840" s="15" t="str">
        <f t="shared" si="61"/>
        <v/>
      </c>
      <c r="M840" s="15" t="str">
        <f t="shared" si="62"/>
        <v/>
      </c>
      <c r="N840" s="15" t="str">
        <f>IFERROR(VLOOKUP($D$7,Tabelas!$B$17:$C$18,2,0)*L840,"")</f>
        <v/>
      </c>
      <c r="O840" s="15" t="str">
        <f t="shared" si="63"/>
        <v/>
      </c>
      <c r="P840" s="16" t="str">
        <f t="shared" si="64"/>
        <v/>
      </c>
      <c r="Q840" s="33"/>
    </row>
    <row r="841" spans="1:17" x14ac:dyDescent="0.45">
      <c r="A841" s="1"/>
      <c r="B841" s="2"/>
      <c r="C841" s="2"/>
      <c r="D841" s="2"/>
      <c r="E841" s="36"/>
      <c r="F841" s="3"/>
      <c r="G841" s="2"/>
      <c r="H841" s="4"/>
      <c r="I841" s="10"/>
      <c r="J841" s="14" t="str">
        <f>IF(LEN(A841)&gt;0,VLOOKUP((C841&amp;D841),Zonas!A:C,3,0),"")</f>
        <v/>
      </c>
      <c r="K841" s="15" t="str">
        <f t="shared" si="60"/>
        <v/>
      </c>
      <c r="L841" s="15" t="str">
        <f t="shared" si="61"/>
        <v/>
      </c>
      <c r="M841" s="15" t="str">
        <f t="shared" si="62"/>
        <v/>
      </c>
      <c r="N841" s="15" t="str">
        <f>IFERROR(VLOOKUP($D$7,Tabelas!$B$17:$C$18,2,0)*L841,"")</f>
        <v/>
      </c>
      <c r="O841" s="15" t="str">
        <f t="shared" si="63"/>
        <v/>
      </c>
      <c r="P841" s="16" t="str">
        <f t="shared" si="64"/>
        <v/>
      </c>
      <c r="Q841" s="33"/>
    </row>
    <row r="842" spans="1:17" x14ac:dyDescent="0.45">
      <c r="A842" s="1"/>
      <c r="B842" s="2"/>
      <c r="C842" s="2"/>
      <c r="D842" s="2"/>
      <c r="E842" s="36"/>
      <c r="F842" s="3"/>
      <c r="G842" s="2"/>
      <c r="H842" s="4"/>
      <c r="I842" s="10"/>
      <c r="J842" s="14" t="str">
        <f>IF(LEN(A842)&gt;0,VLOOKUP((C842&amp;D842),Zonas!A:C,3,0),"")</f>
        <v/>
      </c>
      <c r="K842" s="15" t="str">
        <f t="shared" si="60"/>
        <v/>
      </c>
      <c r="L842" s="15" t="str">
        <f t="shared" si="61"/>
        <v/>
      </c>
      <c r="M842" s="15" t="str">
        <f t="shared" si="62"/>
        <v/>
      </c>
      <c r="N842" s="15" t="str">
        <f>IFERROR(VLOOKUP($D$7,Tabelas!$B$17:$C$18,2,0)*L842,"")</f>
        <v/>
      </c>
      <c r="O842" s="15" t="str">
        <f t="shared" si="63"/>
        <v/>
      </c>
      <c r="P842" s="16" t="str">
        <f t="shared" si="64"/>
        <v/>
      </c>
      <c r="Q842" s="33"/>
    </row>
    <row r="843" spans="1:17" x14ac:dyDescent="0.45">
      <c r="A843" s="1"/>
      <c r="B843" s="2"/>
      <c r="C843" s="2"/>
      <c r="D843" s="2"/>
      <c r="E843" s="36"/>
      <c r="F843" s="3"/>
      <c r="G843" s="2"/>
      <c r="H843" s="4"/>
      <c r="I843" s="10"/>
      <c r="J843" s="14" t="str">
        <f>IF(LEN(A843)&gt;0,VLOOKUP((C843&amp;D843),Zonas!A:C,3,0),"")</f>
        <v/>
      </c>
      <c r="K843" s="15" t="str">
        <f t="shared" si="60"/>
        <v/>
      </c>
      <c r="L843" s="15" t="str">
        <f t="shared" si="61"/>
        <v/>
      </c>
      <c r="M843" s="15" t="str">
        <f t="shared" si="62"/>
        <v/>
      </c>
      <c r="N843" s="15" t="str">
        <f>IFERROR(VLOOKUP($D$7,Tabelas!$B$17:$C$18,2,0)*L843,"")</f>
        <v/>
      </c>
      <c r="O843" s="15" t="str">
        <f t="shared" si="63"/>
        <v/>
      </c>
      <c r="P843" s="16" t="str">
        <f t="shared" si="64"/>
        <v/>
      </c>
      <c r="Q843" s="33"/>
    </row>
    <row r="844" spans="1:17" x14ac:dyDescent="0.45">
      <c r="A844" s="1"/>
      <c r="B844" s="2"/>
      <c r="C844" s="2"/>
      <c r="D844" s="2"/>
      <c r="E844" s="36"/>
      <c r="F844" s="3"/>
      <c r="G844" s="2"/>
      <c r="H844" s="4"/>
      <c r="I844" s="10"/>
      <c r="J844" s="14" t="str">
        <f>IF(LEN(A844)&gt;0,VLOOKUP((C844&amp;D844),Zonas!A:C,3,0),"")</f>
        <v/>
      </c>
      <c r="K844" s="15" t="str">
        <f t="shared" ref="K844:K907" si="65">IF(LEN(A844)&gt;0,G844*I844*H844,"")</f>
        <v/>
      </c>
      <c r="L844" s="15" t="str">
        <f t="shared" si="61"/>
        <v/>
      </c>
      <c r="M844" s="15" t="str">
        <f t="shared" si="62"/>
        <v/>
      </c>
      <c r="N844" s="15" t="str">
        <f>IFERROR(VLOOKUP($D$7,Tabelas!$B$17:$C$18,2,0)*L844,"")</f>
        <v/>
      </c>
      <c r="O844" s="15" t="str">
        <f t="shared" si="63"/>
        <v/>
      </c>
      <c r="P844" s="16" t="str">
        <f t="shared" si="64"/>
        <v/>
      </c>
      <c r="Q844" s="33"/>
    </row>
    <row r="845" spans="1:17" x14ac:dyDescent="0.45">
      <c r="A845" s="1"/>
      <c r="B845" s="2"/>
      <c r="C845" s="2"/>
      <c r="D845" s="2"/>
      <c r="E845" s="36"/>
      <c r="F845" s="3"/>
      <c r="G845" s="2"/>
      <c r="H845" s="4"/>
      <c r="I845" s="10"/>
      <c r="J845" s="14" t="str">
        <f>IF(LEN(A845)&gt;0,VLOOKUP((C845&amp;D845),Zonas!A:C,3,0),"")</f>
        <v/>
      </c>
      <c r="K845" s="15" t="str">
        <f t="shared" si="65"/>
        <v/>
      </c>
      <c r="L845" s="15" t="str">
        <f t="shared" ref="L845:L908" si="66">IFERROR(IF(J845="A",$H$5,IF(J845="B",$I$5,IF(J845="C",$J$5,IF(J845="D",$K$5,IF(J845="E",$L$5,"")))))*K845,"")</f>
        <v/>
      </c>
      <c r="M845" s="15" t="str">
        <f t="shared" ref="M845:M908" si="67">IFERROR(IF($D$6=0.05,0.5,IF($B$3="Individual",0.75,0.8))*L845,"")</f>
        <v/>
      </c>
      <c r="N845" s="15" t="str">
        <f>IFERROR(VLOOKUP($D$7,Tabelas!$B$17:$C$18,2,0)*L845,"")</f>
        <v/>
      </c>
      <c r="O845" s="15" t="str">
        <f t="shared" ref="O845:O908" si="68">IFERROR(L845+N845,"")</f>
        <v/>
      </c>
      <c r="P845" s="16" t="str">
        <f t="shared" ref="P845:P908" si="69">IFERROR(L845-M845+N845,"")</f>
        <v/>
      </c>
      <c r="Q845" s="33"/>
    </row>
    <row r="846" spans="1:17" x14ac:dyDescent="0.45">
      <c r="A846" s="1"/>
      <c r="B846" s="2"/>
      <c r="C846" s="2"/>
      <c r="D846" s="2"/>
      <c r="E846" s="36"/>
      <c r="F846" s="3"/>
      <c r="G846" s="2"/>
      <c r="H846" s="4"/>
      <c r="I846" s="10"/>
      <c r="J846" s="14" t="str">
        <f>IF(LEN(A846)&gt;0,VLOOKUP((C846&amp;D846),Zonas!A:C,3,0),"")</f>
        <v/>
      </c>
      <c r="K846" s="15" t="str">
        <f t="shared" si="65"/>
        <v/>
      </c>
      <c r="L846" s="15" t="str">
        <f t="shared" si="66"/>
        <v/>
      </c>
      <c r="M846" s="15" t="str">
        <f t="shared" si="67"/>
        <v/>
      </c>
      <c r="N846" s="15" t="str">
        <f>IFERROR(VLOOKUP($D$7,Tabelas!$B$17:$C$18,2,0)*L846,"")</f>
        <v/>
      </c>
      <c r="O846" s="15" t="str">
        <f t="shared" si="68"/>
        <v/>
      </c>
      <c r="P846" s="16" t="str">
        <f t="shared" si="69"/>
        <v/>
      </c>
      <c r="Q846" s="33"/>
    </row>
    <row r="847" spans="1:17" x14ac:dyDescent="0.45">
      <c r="A847" s="1"/>
      <c r="B847" s="2"/>
      <c r="C847" s="2"/>
      <c r="D847" s="2"/>
      <c r="E847" s="36"/>
      <c r="F847" s="3"/>
      <c r="G847" s="2"/>
      <c r="H847" s="4"/>
      <c r="I847" s="10"/>
      <c r="J847" s="14" t="str">
        <f>IF(LEN(A847)&gt;0,VLOOKUP((C847&amp;D847),Zonas!A:C,3,0),"")</f>
        <v/>
      </c>
      <c r="K847" s="15" t="str">
        <f t="shared" si="65"/>
        <v/>
      </c>
      <c r="L847" s="15" t="str">
        <f t="shared" si="66"/>
        <v/>
      </c>
      <c r="M847" s="15" t="str">
        <f t="shared" si="67"/>
        <v/>
      </c>
      <c r="N847" s="15" t="str">
        <f>IFERROR(VLOOKUP($D$7,Tabelas!$B$17:$C$18,2,0)*L847,"")</f>
        <v/>
      </c>
      <c r="O847" s="15" t="str">
        <f t="shared" si="68"/>
        <v/>
      </c>
      <c r="P847" s="16" t="str">
        <f t="shared" si="69"/>
        <v/>
      </c>
      <c r="Q847" s="33"/>
    </row>
    <row r="848" spans="1:17" x14ac:dyDescent="0.45">
      <c r="A848" s="1"/>
      <c r="B848" s="2"/>
      <c r="C848" s="2"/>
      <c r="D848" s="2"/>
      <c r="E848" s="36"/>
      <c r="F848" s="3"/>
      <c r="G848" s="2"/>
      <c r="H848" s="4"/>
      <c r="I848" s="10"/>
      <c r="J848" s="14" t="str">
        <f>IF(LEN(A848)&gt;0,VLOOKUP((C848&amp;D848),Zonas!A:C,3,0),"")</f>
        <v/>
      </c>
      <c r="K848" s="15" t="str">
        <f t="shared" si="65"/>
        <v/>
      </c>
      <c r="L848" s="15" t="str">
        <f t="shared" si="66"/>
        <v/>
      </c>
      <c r="M848" s="15" t="str">
        <f t="shared" si="67"/>
        <v/>
      </c>
      <c r="N848" s="15" t="str">
        <f>IFERROR(VLOOKUP($D$7,Tabelas!$B$17:$C$18,2,0)*L848,"")</f>
        <v/>
      </c>
      <c r="O848" s="15" t="str">
        <f t="shared" si="68"/>
        <v/>
      </c>
      <c r="P848" s="16" t="str">
        <f t="shared" si="69"/>
        <v/>
      </c>
      <c r="Q848" s="33"/>
    </row>
    <row r="849" spans="1:17" x14ac:dyDescent="0.45">
      <c r="A849" s="1"/>
      <c r="B849" s="2"/>
      <c r="C849" s="2"/>
      <c r="D849" s="2"/>
      <c r="E849" s="36"/>
      <c r="F849" s="3"/>
      <c r="G849" s="2"/>
      <c r="H849" s="4"/>
      <c r="I849" s="10"/>
      <c r="J849" s="14" t="str">
        <f>IF(LEN(A849)&gt;0,VLOOKUP((C849&amp;D849),Zonas!A:C,3,0),"")</f>
        <v/>
      </c>
      <c r="K849" s="15" t="str">
        <f t="shared" si="65"/>
        <v/>
      </c>
      <c r="L849" s="15" t="str">
        <f t="shared" si="66"/>
        <v/>
      </c>
      <c r="M849" s="15" t="str">
        <f t="shared" si="67"/>
        <v/>
      </c>
      <c r="N849" s="15" t="str">
        <f>IFERROR(VLOOKUP($D$7,Tabelas!$B$17:$C$18,2,0)*L849,"")</f>
        <v/>
      </c>
      <c r="O849" s="15" t="str">
        <f t="shared" si="68"/>
        <v/>
      </c>
      <c r="P849" s="16" t="str">
        <f t="shared" si="69"/>
        <v/>
      </c>
      <c r="Q849" s="33"/>
    </row>
    <row r="850" spans="1:17" x14ac:dyDescent="0.45">
      <c r="A850" s="1"/>
      <c r="B850" s="2"/>
      <c r="C850" s="2"/>
      <c r="D850" s="2"/>
      <c r="E850" s="36"/>
      <c r="F850" s="3"/>
      <c r="G850" s="2"/>
      <c r="H850" s="4"/>
      <c r="I850" s="10"/>
      <c r="J850" s="14" t="str">
        <f>IF(LEN(A850)&gt;0,VLOOKUP((C850&amp;D850),Zonas!A:C,3,0),"")</f>
        <v/>
      </c>
      <c r="K850" s="15" t="str">
        <f t="shared" si="65"/>
        <v/>
      </c>
      <c r="L850" s="15" t="str">
        <f t="shared" si="66"/>
        <v/>
      </c>
      <c r="M850" s="15" t="str">
        <f t="shared" si="67"/>
        <v/>
      </c>
      <c r="N850" s="15" t="str">
        <f>IFERROR(VLOOKUP($D$7,Tabelas!$B$17:$C$18,2,0)*L850,"")</f>
        <v/>
      </c>
      <c r="O850" s="15" t="str">
        <f t="shared" si="68"/>
        <v/>
      </c>
      <c r="P850" s="16" t="str">
        <f t="shared" si="69"/>
        <v/>
      </c>
      <c r="Q850" s="33"/>
    </row>
    <row r="851" spans="1:17" x14ac:dyDescent="0.45">
      <c r="A851" s="1"/>
      <c r="B851" s="2"/>
      <c r="C851" s="2"/>
      <c r="D851" s="2"/>
      <c r="E851" s="36"/>
      <c r="F851" s="3"/>
      <c r="G851" s="2"/>
      <c r="H851" s="4"/>
      <c r="I851" s="10"/>
      <c r="J851" s="14" t="str">
        <f>IF(LEN(A851)&gt;0,VLOOKUP((C851&amp;D851),Zonas!A:C,3,0),"")</f>
        <v/>
      </c>
      <c r="K851" s="15" t="str">
        <f t="shared" si="65"/>
        <v/>
      </c>
      <c r="L851" s="15" t="str">
        <f t="shared" si="66"/>
        <v/>
      </c>
      <c r="M851" s="15" t="str">
        <f t="shared" si="67"/>
        <v/>
      </c>
      <c r="N851" s="15" t="str">
        <f>IFERROR(VLOOKUP($D$7,Tabelas!$B$17:$C$18,2,0)*L851,"")</f>
        <v/>
      </c>
      <c r="O851" s="15" t="str">
        <f t="shared" si="68"/>
        <v/>
      </c>
      <c r="P851" s="16" t="str">
        <f t="shared" si="69"/>
        <v/>
      </c>
      <c r="Q851" s="33"/>
    </row>
    <row r="852" spans="1:17" x14ac:dyDescent="0.45">
      <c r="A852" s="1"/>
      <c r="B852" s="2"/>
      <c r="C852" s="2"/>
      <c r="D852" s="2"/>
      <c r="E852" s="36"/>
      <c r="F852" s="3"/>
      <c r="G852" s="2"/>
      <c r="H852" s="4"/>
      <c r="I852" s="10"/>
      <c r="J852" s="14" t="str">
        <f>IF(LEN(A852)&gt;0,VLOOKUP((C852&amp;D852),Zonas!A:C,3,0),"")</f>
        <v/>
      </c>
      <c r="K852" s="15" t="str">
        <f t="shared" si="65"/>
        <v/>
      </c>
      <c r="L852" s="15" t="str">
        <f t="shared" si="66"/>
        <v/>
      </c>
      <c r="M852" s="15" t="str">
        <f t="shared" si="67"/>
        <v/>
      </c>
      <c r="N852" s="15" t="str">
        <f>IFERROR(VLOOKUP($D$7,Tabelas!$B$17:$C$18,2,0)*L852,"")</f>
        <v/>
      </c>
      <c r="O852" s="15" t="str">
        <f t="shared" si="68"/>
        <v/>
      </c>
      <c r="P852" s="16" t="str">
        <f t="shared" si="69"/>
        <v/>
      </c>
      <c r="Q852" s="33"/>
    </row>
    <row r="853" spans="1:17" x14ac:dyDescent="0.45">
      <c r="A853" s="1"/>
      <c r="B853" s="2"/>
      <c r="C853" s="2"/>
      <c r="D853" s="2"/>
      <c r="E853" s="36"/>
      <c r="F853" s="3"/>
      <c r="G853" s="2"/>
      <c r="H853" s="4"/>
      <c r="I853" s="10"/>
      <c r="J853" s="14" t="str">
        <f>IF(LEN(A853)&gt;0,VLOOKUP((C853&amp;D853),Zonas!A:C,3,0),"")</f>
        <v/>
      </c>
      <c r="K853" s="15" t="str">
        <f t="shared" si="65"/>
        <v/>
      </c>
      <c r="L853" s="15" t="str">
        <f t="shared" si="66"/>
        <v/>
      </c>
      <c r="M853" s="15" t="str">
        <f t="shared" si="67"/>
        <v/>
      </c>
      <c r="N853" s="15" t="str">
        <f>IFERROR(VLOOKUP($D$7,Tabelas!$B$17:$C$18,2,0)*L853,"")</f>
        <v/>
      </c>
      <c r="O853" s="15" t="str">
        <f t="shared" si="68"/>
        <v/>
      </c>
      <c r="P853" s="16" t="str">
        <f t="shared" si="69"/>
        <v/>
      </c>
      <c r="Q853" s="33"/>
    </row>
    <row r="854" spans="1:17" x14ac:dyDescent="0.45">
      <c r="A854" s="1"/>
      <c r="B854" s="2"/>
      <c r="C854" s="2"/>
      <c r="D854" s="2"/>
      <c r="E854" s="36"/>
      <c r="F854" s="3"/>
      <c r="G854" s="2"/>
      <c r="H854" s="4"/>
      <c r="I854" s="10"/>
      <c r="J854" s="14" t="str">
        <f>IF(LEN(A854)&gt;0,VLOOKUP((C854&amp;D854),Zonas!A:C,3,0),"")</f>
        <v/>
      </c>
      <c r="K854" s="15" t="str">
        <f t="shared" si="65"/>
        <v/>
      </c>
      <c r="L854" s="15" t="str">
        <f t="shared" si="66"/>
        <v/>
      </c>
      <c r="M854" s="15" t="str">
        <f t="shared" si="67"/>
        <v/>
      </c>
      <c r="N854" s="15" t="str">
        <f>IFERROR(VLOOKUP($D$7,Tabelas!$B$17:$C$18,2,0)*L854,"")</f>
        <v/>
      </c>
      <c r="O854" s="15" t="str">
        <f t="shared" si="68"/>
        <v/>
      </c>
      <c r="P854" s="16" t="str">
        <f t="shared" si="69"/>
        <v/>
      </c>
      <c r="Q854" s="33"/>
    </row>
    <row r="855" spans="1:17" x14ac:dyDescent="0.45">
      <c r="A855" s="1"/>
      <c r="B855" s="2"/>
      <c r="C855" s="2"/>
      <c r="D855" s="2"/>
      <c r="E855" s="36"/>
      <c r="F855" s="3"/>
      <c r="G855" s="2"/>
      <c r="H855" s="4"/>
      <c r="I855" s="10"/>
      <c r="J855" s="14" t="str">
        <f>IF(LEN(A855)&gt;0,VLOOKUP((C855&amp;D855),Zonas!A:C,3,0),"")</f>
        <v/>
      </c>
      <c r="K855" s="15" t="str">
        <f t="shared" si="65"/>
        <v/>
      </c>
      <c r="L855" s="15" t="str">
        <f t="shared" si="66"/>
        <v/>
      </c>
      <c r="M855" s="15" t="str">
        <f t="shared" si="67"/>
        <v/>
      </c>
      <c r="N855" s="15" t="str">
        <f>IFERROR(VLOOKUP($D$7,Tabelas!$B$17:$C$18,2,0)*L855,"")</f>
        <v/>
      </c>
      <c r="O855" s="15" t="str">
        <f t="shared" si="68"/>
        <v/>
      </c>
      <c r="P855" s="16" t="str">
        <f t="shared" si="69"/>
        <v/>
      </c>
      <c r="Q855" s="33"/>
    </row>
    <row r="856" spans="1:17" x14ac:dyDescent="0.45">
      <c r="A856" s="1"/>
      <c r="B856" s="2"/>
      <c r="C856" s="2"/>
      <c r="D856" s="2"/>
      <c r="E856" s="36"/>
      <c r="F856" s="3"/>
      <c r="G856" s="2"/>
      <c r="H856" s="4"/>
      <c r="I856" s="10"/>
      <c r="J856" s="14" t="str">
        <f>IF(LEN(A856)&gt;0,VLOOKUP((C856&amp;D856),Zonas!A:C,3,0),"")</f>
        <v/>
      </c>
      <c r="K856" s="15" t="str">
        <f t="shared" si="65"/>
        <v/>
      </c>
      <c r="L856" s="15" t="str">
        <f t="shared" si="66"/>
        <v/>
      </c>
      <c r="M856" s="15" t="str">
        <f t="shared" si="67"/>
        <v/>
      </c>
      <c r="N856" s="15" t="str">
        <f>IFERROR(VLOOKUP($D$7,Tabelas!$B$17:$C$18,2,0)*L856,"")</f>
        <v/>
      </c>
      <c r="O856" s="15" t="str">
        <f t="shared" si="68"/>
        <v/>
      </c>
      <c r="P856" s="16" t="str">
        <f t="shared" si="69"/>
        <v/>
      </c>
      <c r="Q856" s="33"/>
    </row>
    <row r="857" spans="1:17" x14ac:dyDescent="0.45">
      <c r="A857" s="1"/>
      <c r="B857" s="2"/>
      <c r="C857" s="2"/>
      <c r="D857" s="2"/>
      <c r="E857" s="36"/>
      <c r="F857" s="3"/>
      <c r="G857" s="2"/>
      <c r="H857" s="4"/>
      <c r="I857" s="10"/>
      <c r="J857" s="14" t="str">
        <f>IF(LEN(A857)&gt;0,VLOOKUP((C857&amp;D857),Zonas!A:C,3,0),"")</f>
        <v/>
      </c>
      <c r="K857" s="15" t="str">
        <f t="shared" si="65"/>
        <v/>
      </c>
      <c r="L857" s="15" t="str">
        <f t="shared" si="66"/>
        <v/>
      </c>
      <c r="M857" s="15" t="str">
        <f t="shared" si="67"/>
        <v/>
      </c>
      <c r="N857" s="15" t="str">
        <f>IFERROR(VLOOKUP($D$7,Tabelas!$B$17:$C$18,2,0)*L857,"")</f>
        <v/>
      </c>
      <c r="O857" s="15" t="str">
        <f t="shared" si="68"/>
        <v/>
      </c>
      <c r="P857" s="16" t="str">
        <f t="shared" si="69"/>
        <v/>
      </c>
      <c r="Q857" s="33"/>
    </row>
    <row r="858" spans="1:17" x14ac:dyDescent="0.45">
      <c r="A858" s="1"/>
      <c r="B858" s="2"/>
      <c r="C858" s="2"/>
      <c r="D858" s="2"/>
      <c r="E858" s="36"/>
      <c r="F858" s="3"/>
      <c r="G858" s="2"/>
      <c r="H858" s="4"/>
      <c r="I858" s="10"/>
      <c r="J858" s="14" t="str">
        <f>IF(LEN(A858)&gt;0,VLOOKUP((C858&amp;D858),Zonas!A:C,3,0),"")</f>
        <v/>
      </c>
      <c r="K858" s="15" t="str">
        <f t="shared" si="65"/>
        <v/>
      </c>
      <c r="L858" s="15" t="str">
        <f t="shared" si="66"/>
        <v/>
      </c>
      <c r="M858" s="15" t="str">
        <f t="shared" si="67"/>
        <v/>
      </c>
      <c r="N858" s="15" t="str">
        <f>IFERROR(VLOOKUP($D$7,Tabelas!$B$17:$C$18,2,0)*L858,"")</f>
        <v/>
      </c>
      <c r="O858" s="15" t="str">
        <f t="shared" si="68"/>
        <v/>
      </c>
      <c r="P858" s="16" t="str">
        <f t="shared" si="69"/>
        <v/>
      </c>
      <c r="Q858" s="33"/>
    </row>
    <row r="859" spans="1:17" x14ac:dyDescent="0.45">
      <c r="A859" s="1"/>
      <c r="B859" s="2"/>
      <c r="C859" s="2"/>
      <c r="D859" s="2"/>
      <c r="E859" s="36"/>
      <c r="F859" s="3"/>
      <c r="G859" s="2"/>
      <c r="H859" s="4"/>
      <c r="I859" s="10"/>
      <c r="J859" s="14" t="str">
        <f>IF(LEN(A859)&gt;0,VLOOKUP((C859&amp;D859),Zonas!A:C,3,0),"")</f>
        <v/>
      </c>
      <c r="K859" s="15" t="str">
        <f t="shared" si="65"/>
        <v/>
      </c>
      <c r="L859" s="15" t="str">
        <f t="shared" si="66"/>
        <v/>
      </c>
      <c r="M859" s="15" t="str">
        <f t="shared" si="67"/>
        <v/>
      </c>
      <c r="N859" s="15" t="str">
        <f>IFERROR(VLOOKUP($D$7,Tabelas!$B$17:$C$18,2,0)*L859,"")</f>
        <v/>
      </c>
      <c r="O859" s="15" t="str">
        <f t="shared" si="68"/>
        <v/>
      </c>
      <c r="P859" s="16" t="str">
        <f t="shared" si="69"/>
        <v/>
      </c>
      <c r="Q859" s="33"/>
    </row>
    <row r="860" spans="1:17" x14ac:dyDescent="0.45">
      <c r="A860" s="1"/>
      <c r="B860" s="2"/>
      <c r="C860" s="2"/>
      <c r="D860" s="2"/>
      <c r="E860" s="36"/>
      <c r="F860" s="3"/>
      <c r="G860" s="2"/>
      <c r="H860" s="4"/>
      <c r="I860" s="10"/>
      <c r="J860" s="14" t="str">
        <f>IF(LEN(A860)&gt;0,VLOOKUP((C860&amp;D860),Zonas!A:C,3,0),"")</f>
        <v/>
      </c>
      <c r="K860" s="15" t="str">
        <f t="shared" si="65"/>
        <v/>
      </c>
      <c r="L860" s="15" t="str">
        <f t="shared" si="66"/>
        <v/>
      </c>
      <c r="M860" s="15" t="str">
        <f t="shared" si="67"/>
        <v/>
      </c>
      <c r="N860" s="15" t="str">
        <f>IFERROR(VLOOKUP($D$7,Tabelas!$B$17:$C$18,2,0)*L860,"")</f>
        <v/>
      </c>
      <c r="O860" s="15" t="str">
        <f t="shared" si="68"/>
        <v/>
      </c>
      <c r="P860" s="16" t="str">
        <f t="shared" si="69"/>
        <v/>
      </c>
      <c r="Q860" s="33"/>
    </row>
    <row r="861" spans="1:17" x14ac:dyDescent="0.45">
      <c r="A861" s="1"/>
      <c r="B861" s="2"/>
      <c r="C861" s="2"/>
      <c r="D861" s="2"/>
      <c r="E861" s="36"/>
      <c r="F861" s="3"/>
      <c r="G861" s="2"/>
      <c r="H861" s="4"/>
      <c r="I861" s="10"/>
      <c r="J861" s="14" t="str">
        <f>IF(LEN(A861)&gt;0,VLOOKUP((C861&amp;D861),Zonas!A:C,3,0),"")</f>
        <v/>
      </c>
      <c r="K861" s="15" t="str">
        <f t="shared" si="65"/>
        <v/>
      </c>
      <c r="L861" s="15" t="str">
        <f t="shared" si="66"/>
        <v/>
      </c>
      <c r="M861" s="15" t="str">
        <f t="shared" si="67"/>
        <v/>
      </c>
      <c r="N861" s="15" t="str">
        <f>IFERROR(VLOOKUP($D$7,Tabelas!$B$17:$C$18,2,0)*L861,"")</f>
        <v/>
      </c>
      <c r="O861" s="15" t="str">
        <f t="shared" si="68"/>
        <v/>
      </c>
      <c r="P861" s="16" t="str">
        <f t="shared" si="69"/>
        <v/>
      </c>
      <c r="Q861" s="33"/>
    </row>
    <row r="862" spans="1:17" x14ac:dyDescent="0.45">
      <c r="A862" s="1"/>
      <c r="B862" s="2"/>
      <c r="C862" s="2"/>
      <c r="D862" s="2"/>
      <c r="E862" s="36"/>
      <c r="F862" s="3"/>
      <c r="G862" s="2"/>
      <c r="H862" s="4"/>
      <c r="I862" s="10"/>
      <c r="J862" s="14" t="str">
        <f>IF(LEN(A862)&gt;0,VLOOKUP((C862&amp;D862),Zonas!A:C,3,0),"")</f>
        <v/>
      </c>
      <c r="K862" s="15" t="str">
        <f t="shared" si="65"/>
        <v/>
      </c>
      <c r="L862" s="15" t="str">
        <f t="shared" si="66"/>
        <v/>
      </c>
      <c r="M862" s="15" t="str">
        <f t="shared" si="67"/>
        <v/>
      </c>
      <c r="N862" s="15" t="str">
        <f>IFERROR(VLOOKUP($D$7,Tabelas!$B$17:$C$18,2,0)*L862,"")</f>
        <v/>
      </c>
      <c r="O862" s="15" t="str">
        <f t="shared" si="68"/>
        <v/>
      </c>
      <c r="P862" s="16" t="str">
        <f t="shared" si="69"/>
        <v/>
      </c>
      <c r="Q862" s="33"/>
    </row>
    <row r="863" spans="1:17" x14ac:dyDescent="0.45">
      <c r="A863" s="1"/>
      <c r="B863" s="2"/>
      <c r="C863" s="2"/>
      <c r="D863" s="2"/>
      <c r="E863" s="36"/>
      <c r="F863" s="3"/>
      <c r="G863" s="2"/>
      <c r="H863" s="4"/>
      <c r="I863" s="10"/>
      <c r="J863" s="14" t="str">
        <f>IF(LEN(A863)&gt;0,VLOOKUP((C863&amp;D863),Zonas!A:C,3,0),"")</f>
        <v/>
      </c>
      <c r="K863" s="15" t="str">
        <f t="shared" si="65"/>
        <v/>
      </c>
      <c r="L863" s="15" t="str">
        <f t="shared" si="66"/>
        <v/>
      </c>
      <c r="M863" s="15" t="str">
        <f t="shared" si="67"/>
        <v/>
      </c>
      <c r="N863" s="15" t="str">
        <f>IFERROR(VLOOKUP($D$7,Tabelas!$B$17:$C$18,2,0)*L863,"")</f>
        <v/>
      </c>
      <c r="O863" s="15" t="str">
        <f t="shared" si="68"/>
        <v/>
      </c>
      <c r="P863" s="16" t="str">
        <f t="shared" si="69"/>
        <v/>
      </c>
      <c r="Q863" s="33"/>
    </row>
    <row r="864" spans="1:17" x14ac:dyDescent="0.45">
      <c r="A864" s="1"/>
      <c r="B864" s="2"/>
      <c r="C864" s="2"/>
      <c r="D864" s="2"/>
      <c r="E864" s="36"/>
      <c r="F864" s="3"/>
      <c r="G864" s="2"/>
      <c r="H864" s="4"/>
      <c r="I864" s="10"/>
      <c r="J864" s="14" t="str">
        <f>IF(LEN(A864)&gt;0,VLOOKUP((C864&amp;D864),Zonas!A:C,3,0),"")</f>
        <v/>
      </c>
      <c r="K864" s="15" t="str">
        <f t="shared" si="65"/>
        <v/>
      </c>
      <c r="L864" s="15" t="str">
        <f t="shared" si="66"/>
        <v/>
      </c>
      <c r="M864" s="15" t="str">
        <f t="shared" si="67"/>
        <v/>
      </c>
      <c r="N864" s="15" t="str">
        <f>IFERROR(VLOOKUP($D$7,Tabelas!$B$17:$C$18,2,0)*L864,"")</f>
        <v/>
      </c>
      <c r="O864" s="15" t="str">
        <f t="shared" si="68"/>
        <v/>
      </c>
      <c r="P864" s="16" t="str">
        <f t="shared" si="69"/>
        <v/>
      </c>
      <c r="Q864" s="33"/>
    </row>
    <row r="865" spans="1:17" x14ac:dyDescent="0.45">
      <c r="A865" s="1"/>
      <c r="B865" s="2"/>
      <c r="C865" s="2"/>
      <c r="D865" s="2"/>
      <c r="E865" s="36"/>
      <c r="F865" s="3"/>
      <c r="G865" s="2"/>
      <c r="H865" s="4"/>
      <c r="I865" s="10"/>
      <c r="J865" s="14" t="str">
        <f>IF(LEN(A865)&gt;0,VLOOKUP((C865&amp;D865),Zonas!A:C,3,0),"")</f>
        <v/>
      </c>
      <c r="K865" s="15" t="str">
        <f t="shared" si="65"/>
        <v/>
      </c>
      <c r="L865" s="15" t="str">
        <f t="shared" si="66"/>
        <v/>
      </c>
      <c r="M865" s="15" t="str">
        <f t="shared" si="67"/>
        <v/>
      </c>
      <c r="N865" s="15" t="str">
        <f>IFERROR(VLOOKUP($D$7,Tabelas!$B$17:$C$18,2,0)*L865,"")</f>
        <v/>
      </c>
      <c r="O865" s="15" t="str">
        <f t="shared" si="68"/>
        <v/>
      </c>
      <c r="P865" s="16" t="str">
        <f t="shared" si="69"/>
        <v/>
      </c>
      <c r="Q865" s="33"/>
    </row>
    <row r="866" spans="1:17" x14ac:dyDescent="0.45">
      <c r="A866" s="1"/>
      <c r="B866" s="2"/>
      <c r="C866" s="2"/>
      <c r="D866" s="2"/>
      <c r="E866" s="36"/>
      <c r="F866" s="3"/>
      <c r="G866" s="2"/>
      <c r="H866" s="4"/>
      <c r="I866" s="10"/>
      <c r="J866" s="14" t="str">
        <f>IF(LEN(A866)&gt;0,VLOOKUP((C866&amp;D866),Zonas!A:C,3,0),"")</f>
        <v/>
      </c>
      <c r="K866" s="15" t="str">
        <f t="shared" si="65"/>
        <v/>
      </c>
      <c r="L866" s="15" t="str">
        <f t="shared" si="66"/>
        <v/>
      </c>
      <c r="M866" s="15" t="str">
        <f t="shared" si="67"/>
        <v/>
      </c>
      <c r="N866" s="15" t="str">
        <f>IFERROR(VLOOKUP($D$7,Tabelas!$B$17:$C$18,2,0)*L866,"")</f>
        <v/>
      </c>
      <c r="O866" s="15" t="str">
        <f t="shared" si="68"/>
        <v/>
      </c>
      <c r="P866" s="16" t="str">
        <f t="shared" si="69"/>
        <v/>
      </c>
      <c r="Q866" s="33"/>
    </row>
    <row r="867" spans="1:17" x14ac:dyDescent="0.45">
      <c r="A867" s="1"/>
      <c r="B867" s="2"/>
      <c r="C867" s="2"/>
      <c r="D867" s="2"/>
      <c r="E867" s="36"/>
      <c r="F867" s="3"/>
      <c r="G867" s="2"/>
      <c r="H867" s="4"/>
      <c r="I867" s="10"/>
      <c r="J867" s="14" t="str">
        <f>IF(LEN(A867)&gt;0,VLOOKUP((C867&amp;D867),Zonas!A:C,3,0),"")</f>
        <v/>
      </c>
      <c r="K867" s="15" t="str">
        <f t="shared" si="65"/>
        <v/>
      </c>
      <c r="L867" s="15" t="str">
        <f t="shared" si="66"/>
        <v/>
      </c>
      <c r="M867" s="15" t="str">
        <f t="shared" si="67"/>
        <v/>
      </c>
      <c r="N867" s="15" t="str">
        <f>IFERROR(VLOOKUP($D$7,Tabelas!$B$17:$C$18,2,0)*L867,"")</f>
        <v/>
      </c>
      <c r="O867" s="15" t="str">
        <f t="shared" si="68"/>
        <v/>
      </c>
      <c r="P867" s="16" t="str">
        <f t="shared" si="69"/>
        <v/>
      </c>
      <c r="Q867" s="33"/>
    </row>
    <row r="868" spans="1:17" x14ac:dyDescent="0.45">
      <c r="A868" s="1"/>
      <c r="B868" s="2"/>
      <c r="C868" s="2"/>
      <c r="D868" s="2"/>
      <c r="E868" s="36"/>
      <c r="F868" s="3"/>
      <c r="G868" s="2"/>
      <c r="H868" s="4"/>
      <c r="I868" s="10"/>
      <c r="J868" s="14" t="str">
        <f>IF(LEN(A868)&gt;0,VLOOKUP((C868&amp;D868),Zonas!A:C,3,0),"")</f>
        <v/>
      </c>
      <c r="K868" s="15" t="str">
        <f t="shared" si="65"/>
        <v/>
      </c>
      <c r="L868" s="15" t="str">
        <f t="shared" si="66"/>
        <v/>
      </c>
      <c r="M868" s="15" t="str">
        <f t="shared" si="67"/>
        <v/>
      </c>
      <c r="N868" s="15" t="str">
        <f>IFERROR(VLOOKUP($D$7,Tabelas!$B$17:$C$18,2,0)*L868,"")</f>
        <v/>
      </c>
      <c r="O868" s="15" t="str">
        <f t="shared" si="68"/>
        <v/>
      </c>
      <c r="P868" s="16" t="str">
        <f t="shared" si="69"/>
        <v/>
      </c>
      <c r="Q868" s="33"/>
    </row>
    <row r="869" spans="1:17" x14ac:dyDescent="0.45">
      <c r="A869" s="1"/>
      <c r="B869" s="2"/>
      <c r="C869" s="2"/>
      <c r="D869" s="2"/>
      <c r="E869" s="36"/>
      <c r="F869" s="3"/>
      <c r="G869" s="2"/>
      <c r="H869" s="4"/>
      <c r="I869" s="10"/>
      <c r="J869" s="14" t="str">
        <f>IF(LEN(A869)&gt;0,VLOOKUP((C869&amp;D869),Zonas!A:C,3,0),"")</f>
        <v/>
      </c>
      <c r="K869" s="15" t="str">
        <f t="shared" si="65"/>
        <v/>
      </c>
      <c r="L869" s="15" t="str">
        <f t="shared" si="66"/>
        <v/>
      </c>
      <c r="M869" s="15" t="str">
        <f t="shared" si="67"/>
        <v/>
      </c>
      <c r="N869" s="15" t="str">
        <f>IFERROR(VLOOKUP($D$7,Tabelas!$B$17:$C$18,2,0)*L869,"")</f>
        <v/>
      </c>
      <c r="O869" s="15" t="str">
        <f t="shared" si="68"/>
        <v/>
      </c>
      <c r="P869" s="16" t="str">
        <f t="shared" si="69"/>
        <v/>
      </c>
      <c r="Q869" s="33"/>
    </row>
    <row r="870" spans="1:17" x14ac:dyDescent="0.45">
      <c r="A870" s="1"/>
      <c r="B870" s="2"/>
      <c r="C870" s="2"/>
      <c r="D870" s="2"/>
      <c r="E870" s="36"/>
      <c r="F870" s="3"/>
      <c r="G870" s="2"/>
      <c r="H870" s="4"/>
      <c r="I870" s="10"/>
      <c r="J870" s="14" t="str">
        <f>IF(LEN(A870)&gt;0,VLOOKUP((C870&amp;D870),Zonas!A:C,3,0),"")</f>
        <v/>
      </c>
      <c r="K870" s="15" t="str">
        <f t="shared" si="65"/>
        <v/>
      </c>
      <c r="L870" s="15" t="str">
        <f t="shared" si="66"/>
        <v/>
      </c>
      <c r="M870" s="15" t="str">
        <f t="shared" si="67"/>
        <v/>
      </c>
      <c r="N870" s="15" t="str">
        <f>IFERROR(VLOOKUP($D$7,Tabelas!$B$17:$C$18,2,0)*L870,"")</f>
        <v/>
      </c>
      <c r="O870" s="15" t="str">
        <f t="shared" si="68"/>
        <v/>
      </c>
      <c r="P870" s="16" t="str">
        <f t="shared" si="69"/>
        <v/>
      </c>
      <c r="Q870" s="33"/>
    </row>
    <row r="871" spans="1:17" x14ac:dyDescent="0.45">
      <c r="A871" s="1"/>
      <c r="B871" s="2"/>
      <c r="C871" s="2"/>
      <c r="D871" s="2"/>
      <c r="E871" s="36"/>
      <c r="F871" s="3"/>
      <c r="G871" s="2"/>
      <c r="H871" s="4"/>
      <c r="I871" s="10"/>
      <c r="J871" s="14" t="str">
        <f>IF(LEN(A871)&gt;0,VLOOKUP((C871&amp;D871),Zonas!A:C,3,0),"")</f>
        <v/>
      </c>
      <c r="K871" s="15" t="str">
        <f t="shared" si="65"/>
        <v/>
      </c>
      <c r="L871" s="15" t="str">
        <f t="shared" si="66"/>
        <v/>
      </c>
      <c r="M871" s="15" t="str">
        <f t="shared" si="67"/>
        <v/>
      </c>
      <c r="N871" s="15" t="str">
        <f>IFERROR(VLOOKUP($D$7,Tabelas!$B$17:$C$18,2,0)*L871,"")</f>
        <v/>
      </c>
      <c r="O871" s="15" t="str">
        <f t="shared" si="68"/>
        <v/>
      </c>
      <c r="P871" s="16" t="str">
        <f t="shared" si="69"/>
        <v/>
      </c>
      <c r="Q871" s="33"/>
    </row>
    <row r="872" spans="1:17" x14ac:dyDescent="0.45">
      <c r="A872" s="1"/>
      <c r="B872" s="2"/>
      <c r="C872" s="2"/>
      <c r="D872" s="2"/>
      <c r="E872" s="36"/>
      <c r="F872" s="3"/>
      <c r="G872" s="2"/>
      <c r="H872" s="4"/>
      <c r="I872" s="10"/>
      <c r="J872" s="14" t="str">
        <f>IF(LEN(A872)&gt;0,VLOOKUP((C872&amp;D872),Zonas!A:C,3,0),"")</f>
        <v/>
      </c>
      <c r="K872" s="15" t="str">
        <f t="shared" si="65"/>
        <v/>
      </c>
      <c r="L872" s="15" t="str">
        <f t="shared" si="66"/>
        <v/>
      </c>
      <c r="M872" s="15" t="str">
        <f t="shared" si="67"/>
        <v/>
      </c>
      <c r="N872" s="15" t="str">
        <f>IFERROR(VLOOKUP($D$7,Tabelas!$B$17:$C$18,2,0)*L872,"")</f>
        <v/>
      </c>
      <c r="O872" s="15" t="str">
        <f t="shared" si="68"/>
        <v/>
      </c>
      <c r="P872" s="16" t="str">
        <f t="shared" si="69"/>
        <v/>
      </c>
      <c r="Q872" s="33"/>
    </row>
    <row r="873" spans="1:17" x14ac:dyDescent="0.45">
      <c r="A873" s="1"/>
      <c r="B873" s="2"/>
      <c r="C873" s="2"/>
      <c r="D873" s="2"/>
      <c r="E873" s="36"/>
      <c r="F873" s="3"/>
      <c r="G873" s="2"/>
      <c r="H873" s="4"/>
      <c r="I873" s="10"/>
      <c r="J873" s="14" t="str">
        <f>IF(LEN(A873)&gt;0,VLOOKUP((C873&amp;D873),Zonas!A:C,3,0),"")</f>
        <v/>
      </c>
      <c r="K873" s="15" t="str">
        <f t="shared" si="65"/>
        <v/>
      </c>
      <c r="L873" s="15" t="str">
        <f t="shared" si="66"/>
        <v/>
      </c>
      <c r="M873" s="15" t="str">
        <f t="shared" si="67"/>
        <v/>
      </c>
      <c r="N873" s="15" t="str">
        <f>IFERROR(VLOOKUP($D$7,Tabelas!$B$17:$C$18,2,0)*L873,"")</f>
        <v/>
      </c>
      <c r="O873" s="15" t="str">
        <f t="shared" si="68"/>
        <v/>
      </c>
      <c r="P873" s="16" t="str">
        <f t="shared" si="69"/>
        <v/>
      </c>
      <c r="Q873" s="33"/>
    </row>
    <row r="874" spans="1:17" x14ac:dyDescent="0.45">
      <c r="A874" s="1"/>
      <c r="B874" s="2"/>
      <c r="C874" s="2"/>
      <c r="D874" s="2"/>
      <c r="E874" s="36"/>
      <c r="F874" s="3"/>
      <c r="G874" s="2"/>
      <c r="H874" s="4"/>
      <c r="I874" s="10"/>
      <c r="J874" s="14" t="str">
        <f>IF(LEN(A874)&gt;0,VLOOKUP((C874&amp;D874),Zonas!A:C,3,0),"")</f>
        <v/>
      </c>
      <c r="K874" s="15" t="str">
        <f t="shared" si="65"/>
        <v/>
      </c>
      <c r="L874" s="15" t="str">
        <f t="shared" si="66"/>
        <v/>
      </c>
      <c r="M874" s="15" t="str">
        <f t="shared" si="67"/>
        <v/>
      </c>
      <c r="N874" s="15" t="str">
        <f>IFERROR(VLOOKUP($D$7,Tabelas!$B$17:$C$18,2,0)*L874,"")</f>
        <v/>
      </c>
      <c r="O874" s="15" t="str">
        <f t="shared" si="68"/>
        <v/>
      </c>
      <c r="P874" s="16" t="str">
        <f t="shared" si="69"/>
        <v/>
      </c>
      <c r="Q874" s="33"/>
    </row>
    <row r="875" spans="1:17" x14ac:dyDescent="0.45">
      <c r="A875" s="1"/>
      <c r="B875" s="2"/>
      <c r="C875" s="2"/>
      <c r="D875" s="2"/>
      <c r="E875" s="36"/>
      <c r="F875" s="3"/>
      <c r="G875" s="2"/>
      <c r="H875" s="4"/>
      <c r="I875" s="10"/>
      <c r="J875" s="14" t="str">
        <f>IF(LEN(A875)&gt;0,VLOOKUP((C875&amp;D875),Zonas!A:C,3,0),"")</f>
        <v/>
      </c>
      <c r="K875" s="15" t="str">
        <f t="shared" si="65"/>
        <v/>
      </c>
      <c r="L875" s="15" t="str">
        <f t="shared" si="66"/>
        <v/>
      </c>
      <c r="M875" s="15" t="str">
        <f t="shared" si="67"/>
        <v/>
      </c>
      <c r="N875" s="15" t="str">
        <f>IFERROR(VLOOKUP($D$7,Tabelas!$B$17:$C$18,2,0)*L875,"")</f>
        <v/>
      </c>
      <c r="O875" s="15" t="str">
        <f t="shared" si="68"/>
        <v/>
      </c>
      <c r="P875" s="16" t="str">
        <f t="shared" si="69"/>
        <v/>
      </c>
      <c r="Q875" s="33"/>
    </row>
    <row r="876" spans="1:17" x14ac:dyDescent="0.45">
      <c r="A876" s="1"/>
      <c r="B876" s="2"/>
      <c r="C876" s="2"/>
      <c r="D876" s="2"/>
      <c r="E876" s="36"/>
      <c r="F876" s="3"/>
      <c r="G876" s="2"/>
      <c r="H876" s="4"/>
      <c r="I876" s="10"/>
      <c r="J876" s="14" t="str">
        <f>IF(LEN(A876)&gt;0,VLOOKUP((C876&amp;D876),Zonas!A:C,3,0),"")</f>
        <v/>
      </c>
      <c r="K876" s="15" t="str">
        <f t="shared" si="65"/>
        <v/>
      </c>
      <c r="L876" s="15" t="str">
        <f t="shared" si="66"/>
        <v/>
      </c>
      <c r="M876" s="15" t="str">
        <f t="shared" si="67"/>
        <v/>
      </c>
      <c r="N876" s="15" t="str">
        <f>IFERROR(VLOOKUP($D$7,Tabelas!$B$17:$C$18,2,0)*L876,"")</f>
        <v/>
      </c>
      <c r="O876" s="15" t="str">
        <f t="shared" si="68"/>
        <v/>
      </c>
      <c r="P876" s="16" t="str">
        <f t="shared" si="69"/>
        <v/>
      </c>
      <c r="Q876" s="33"/>
    </row>
    <row r="877" spans="1:17" x14ac:dyDescent="0.45">
      <c r="A877" s="1"/>
      <c r="B877" s="2"/>
      <c r="C877" s="2"/>
      <c r="D877" s="2"/>
      <c r="E877" s="36"/>
      <c r="F877" s="3"/>
      <c r="G877" s="2"/>
      <c r="H877" s="4"/>
      <c r="I877" s="10"/>
      <c r="J877" s="14" t="str">
        <f>IF(LEN(A877)&gt;0,VLOOKUP((C877&amp;D877),Zonas!A:C,3,0),"")</f>
        <v/>
      </c>
      <c r="K877" s="15" t="str">
        <f t="shared" si="65"/>
        <v/>
      </c>
      <c r="L877" s="15" t="str">
        <f t="shared" si="66"/>
        <v/>
      </c>
      <c r="M877" s="15" t="str">
        <f t="shared" si="67"/>
        <v/>
      </c>
      <c r="N877" s="15" t="str">
        <f>IFERROR(VLOOKUP($D$7,Tabelas!$B$17:$C$18,2,0)*L877,"")</f>
        <v/>
      </c>
      <c r="O877" s="15" t="str">
        <f t="shared" si="68"/>
        <v/>
      </c>
      <c r="P877" s="16" t="str">
        <f t="shared" si="69"/>
        <v/>
      </c>
      <c r="Q877" s="33"/>
    </row>
    <row r="878" spans="1:17" x14ac:dyDescent="0.45">
      <c r="A878" s="1"/>
      <c r="B878" s="2"/>
      <c r="C878" s="2"/>
      <c r="D878" s="2"/>
      <c r="E878" s="36"/>
      <c r="F878" s="3"/>
      <c r="G878" s="2"/>
      <c r="H878" s="4"/>
      <c r="I878" s="10"/>
      <c r="J878" s="14" t="str">
        <f>IF(LEN(A878)&gt;0,VLOOKUP((C878&amp;D878),Zonas!A:C,3,0),"")</f>
        <v/>
      </c>
      <c r="K878" s="15" t="str">
        <f t="shared" si="65"/>
        <v/>
      </c>
      <c r="L878" s="15" t="str">
        <f t="shared" si="66"/>
        <v/>
      </c>
      <c r="M878" s="15" t="str">
        <f t="shared" si="67"/>
        <v/>
      </c>
      <c r="N878" s="15" t="str">
        <f>IFERROR(VLOOKUP($D$7,Tabelas!$B$17:$C$18,2,0)*L878,"")</f>
        <v/>
      </c>
      <c r="O878" s="15" t="str">
        <f t="shared" si="68"/>
        <v/>
      </c>
      <c r="P878" s="16" t="str">
        <f t="shared" si="69"/>
        <v/>
      </c>
      <c r="Q878" s="33"/>
    </row>
    <row r="879" spans="1:17" x14ac:dyDescent="0.45">
      <c r="A879" s="1"/>
      <c r="B879" s="2"/>
      <c r="C879" s="2"/>
      <c r="D879" s="2"/>
      <c r="E879" s="36"/>
      <c r="F879" s="3"/>
      <c r="G879" s="2"/>
      <c r="H879" s="4"/>
      <c r="I879" s="10"/>
      <c r="J879" s="14" t="str">
        <f>IF(LEN(A879)&gt;0,VLOOKUP((C879&amp;D879),Zonas!A:C,3,0),"")</f>
        <v/>
      </c>
      <c r="K879" s="15" t="str">
        <f t="shared" si="65"/>
        <v/>
      </c>
      <c r="L879" s="15" t="str">
        <f t="shared" si="66"/>
        <v/>
      </c>
      <c r="M879" s="15" t="str">
        <f t="shared" si="67"/>
        <v/>
      </c>
      <c r="N879" s="15" t="str">
        <f>IFERROR(VLOOKUP($D$7,Tabelas!$B$17:$C$18,2,0)*L879,"")</f>
        <v/>
      </c>
      <c r="O879" s="15" t="str">
        <f t="shared" si="68"/>
        <v/>
      </c>
      <c r="P879" s="16" t="str">
        <f t="shared" si="69"/>
        <v/>
      </c>
      <c r="Q879" s="33"/>
    </row>
    <row r="880" spans="1:17" x14ac:dyDescent="0.45">
      <c r="A880" s="1"/>
      <c r="B880" s="2"/>
      <c r="C880" s="2"/>
      <c r="D880" s="2"/>
      <c r="E880" s="36"/>
      <c r="F880" s="3"/>
      <c r="G880" s="2"/>
      <c r="H880" s="4"/>
      <c r="I880" s="10"/>
      <c r="J880" s="14" t="str">
        <f>IF(LEN(A880)&gt;0,VLOOKUP((C880&amp;D880),Zonas!A:C,3,0),"")</f>
        <v/>
      </c>
      <c r="K880" s="15" t="str">
        <f t="shared" si="65"/>
        <v/>
      </c>
      <c r="L880" s="15" t="str">
        <f t="shared" si="66"/>
        <v/>
      </c>
      <c r="M880" s="15" t="str">
        <f t="shared" si="67"/>
        <v/>
      </c>
      <c r="N880" s="15" t="str">
        <f>IFERROR(VLOOKUP($D$7,Tabelas!$B$17:$C$18,2,0)*L880,"")</f>
        <v/>
      </c>
      <c r="O880" s="15" t="str">
        <f t="shared" si="68"/>
        <v/>
      </c>
      <c r="P880" s="16" t="str">
        <f t="shared" si="69"/>
        <v/>
      </c>
      <c r="Q880" s="33"/>
    </row>
    <row r="881" spans="1:17" x14ac:dyDescent="0.45">
      <c r="A881" s="1"/>
      <c r="B881" s="2"/>
      <c r="C881" s="2"/>
      <c r="D881" s="2"/>
      <c r="E881" s="36"/>
      <c r="F881" s="3"/>
      <c r="G881" s="2"/>
      <c r="H881" s="4"/>
      <c r="I881" s="10"/>
      <c r="J881" s="14" t="str">
        <f>IF(LEN(A881)&gt;0,VLOOKUP((C881&amp;D881),Zonas!A:C,3,0),"")</f>
        <v/>
      </c>
      <c r="K881" s="15" t="str">
        <f t="shared" si="65"/>
        <v/>
      </c>
      <c r="L881" s="15" t="str">
        <f t="shared" si="66"/>
        <v/>
      </c>
      <c r="M881" s="15" t="str">
        <f t="shared" si="67"/>
        <v/>
      </c>
      <c r="N881" s="15" t="str">
        <f>IFERROR(VLOOKUP($D$7,Tabelas!$B$17:$C$18,2,0)*L881,"")</f>
        <v/>
      </c>
      <c r="O881" s="15" t="str">
        <f t="shared" si="68"/>
        <v/>
      </c>
      <c r="P881" s="16" t="str">
        <f t="shared" si="69"/>
        <v/>
      </c>
      <c r="Q881" s="33"/>
    </row>
    <row r="882" spans="1:17" x14ac:dyDescent="0.45">
      <c r="A882" s="1"/>
      <c r="B882" s="2"/>
      <c r="C882" s="2"/>
      <c r="D882" s="2"/>
      <c r="E882" s="36"/>
      <c r="F882" s="3"/>
      <c r="G882" s="2"/>
      <c r="H882" s="4"/>
      <c r="I882" s="10"/>
      <c r="J882" s="14" t="str">
        <f>IF(LEN(A882)&gt;0,VLOOKUP((C882&amp;D882),Zonas!A:C,3,0),"")</f>
        <v/>
      </c>
      <c r="K882" s="15" t="str">
        <f t="shared" si="65"/>
        <v/>
      </c>
      <c r="L882" s="15" t="str">
        <f t="shared" si="66"/>
        <v/>
      </c>
      <c r="M882" s="15" t="str">
        <f t="shared" si="67"/>
        <v/>
      </c>
      <c r="N882" s="15" t="str">
        <f>IFERROR(VLOOKUP($D$7,Tabelas!$B$17:$C$18,2,0)*L882,"")</f>
        <v/>
      </c>
      <c r="O882" s="15" t="str">
        <f t="shared" si="68"/>
        <v/>
      </c>
      <c r="P882" s="16" t="str">
        <f t="shared" si="69"/>
        <v/>
      </c>
      <c r="Q882" s="33"/>
    </row>
    <row r="883" spans="1:17" x14ac:dyDescent="0.45">
      <c r="A883" s="1"/>
      <c r="B883" s="2"/>
      <c r="C883" s="2"/>
      <c r="D883" s="2"/>
      <c r="E883" s="36"/>
      <c r="F883" s="3"/>
      <c r="G883" s="2"/>
      <c r="H883" s="4"/>
      <c r="I883" s="10"/>
      <c r="J883" s="14" t="str">
        <f>IF(LEN(A883)&gt;0,VLOOKUP((C883&amp;D883),Zonas!A:C,3,0),"")</f>
        <v/>
      </c>
      <c r="K883" s="15" t="str">
        <f t="shared" si="65"/>
        <v/>
      </c>
      <c r="L883" s="15" t="str">
        <f t="shared" si="66"/>
        <v/>
      </c>
      <c r="M883" s="15" t="str">
        <f t="shared" si="67"/>
        <v/>
      </c>
      <c r="N883" s="15" t="str">
        <f>IFERROR(VLOOKUP($D$7,Tabelas!$B$17:$C$18,2,0)*L883,"")</f>
        <v/>
      </c>
      <c r="O883" s="15" t="str">
        <f t="shared" si="68"/>
        <v/>
      </c>
      <c r="P883" s="16" t="str">
        <f t="shared" si="69"/>
        <v/>
      </c>
      <c r="Q883" s="33"/>
    </row>
    <row r="884" spans="1:17" x14ac:dyDescent="0.45">
      <c r="A884" s="1"/>
      <c r="B884" s="2"/>
      <c r="C884" s="2"/>
      <c r="D884" s="2"/>
      <c r="E884" s="36"/>
      <c r="F884" s="3"/>
      <c r="G884" s="2"/>
      <c r="H884" s="4"/>
      <c r="I884" s="10"/>
      <c r="J884" s="14" t="str">
        <f>IF(LEN(A884)&gt;0,VLOOKUP((C884&amp;D884),Zonas!A:C,3,0),"")</f>
        <v/>
      </c>
      <c r="K884" s="15" t="str">
        <f t="shared" si="65"/>
        <v/>
      </c>
      <c r="L884" s="15" t="str">
        <f t="shared" si="66"/>
        <v/>
      </c>
      <c r="M884" s="15" t="str">
        <f t="shared" si="67"/>
        <v/>
      </c>
      <c r="N884" s="15" t="str">
        <f>IFERROR(VLOOKUP($D$7,Tabelas!$B$17:$C$18,2,0)*L884,"")</f>
        <v/>
      </c>
      <c r="O884" s="15" t="str">
        <f t="shared" si="68"/>
        <v/>
      </c>
      <c r="P884" s="16" t="str">
        <f t="shared" si="69"/>
        <v/>
      </c>
      <c r="Q884" s="33"/>
    </row>
    <row r="885" spans="1:17" x14ac:dyDescent="0.45">
      <c r="A885" s="1"/>
      <c r="B885" s="2"/>
      <c r="C885" s="2"/>
      <c r="D885" s="2"/>
      <c r="E885" s="36"/>
      <c r="F885" s="3"/>
      <c r="G885" s="2"/>
      <c r="H885" s="4"/>
      <c r="I885" s="10"/>
      <c r="J885" s="14" t="str">
        <f>IF(LEN(A885)&gt;0,VLOOKUP((C885&amp;D885),Zonas!A:C,3,0),"")</f>
        <v/>
      </c>
      <c r="K885" s="15" t="str">
        <f t="shared" si="65"/>
        <v/>
      </c>
      <c r="L885" s="15" t="str">
        <f t="shared" si="66"/>
        <v/>
      </c>
      <c r="M885" s="15" t="str">
        <f t="shared" si="67"/>
        <v/>
      </c>
      <c r="N885" s="15" t="str">
        <f>IFERROR(VLOOKUP($D$7,Tabelas!$B$17:$C$18,2,0)*L885,"")</f>
        <v/>
      </c>
      <c r="O885" s="15" t="str">
        <f t="shared" si="68"/>
        <v/>
      </c>
      <c r="P885" s="16" t="str">
        <f t="shared" si="69"/>
        <v/>
      </c>
      <c r="Q885" s="33"/>
    </row>
    <row r="886" spans="1:17" x14ac:dyDescent="0.45">
      <c r="A886" s="1"/>
      <c r="B886" s="2"/>
      <c r="C886" s="2"/>
      <c r="D886" s="2"/>
      <c r="E886" s="36"/>
      <c r="F886" s="3"/>
      <c r="G886" s="2"/>
      <c r="H886" s="4"/>
      <c r="I886" s="10"/>
      <c r="J886" s="14" t="str">
        <f>IF(LEN(A886)&gt;0,VLOOKUP((C886&amp;D886),Zonas!A:C,3,0),"")</f>
        <v/>
      </c>
      <c r="K886" s="15" t="str">
        <f t="shared" si="65"/>
        <v/>
      </c>
      <c r="L886" s="15" t="str">
        <f t="shared" si="66"/>
        <v/>
      </c>
      <c r="M886" s="15" t="str">
        <f t="shared" si="67"/>
        <v/>
      </c>
      <c r="N886" s="15" t="str">
        <f>IFERROR(VLOOKUP($D$7,Tabelas!$B$17:$C$18,2,0)*L886,"")</f>
        <v/>
      </c>
      <c r="O886" s="15" t="str">
        <f t="shared" si="68"/>
        <v/>
      </c>
      <c r="P886" s="16" t="str">
        <f t="shared" si="69"/>
        <v/>
      </c>
      <c r="Q886" s="33"/>
    </row>
    <row r="887" spans="1:17" x14ac:dyDescent="0.45">
      <c r="A887" s="1"/>
      <c r="B887" s="2"/>
      <c r="C887" s="2"/>
      <c r="D887" s="2"/>
      <c r="E887" s="36"/>
      <c r="F887" s="3"/>
      <c r="G887" s="2"/>
      <c r="H887" s="4"/>
      <c r="I887" s="10"/>
      <c r="J887" s="14" t="str">
        <f>IF(LEN(A887)&gt;0,VLOOKUP((C887&amp;D887),Zonas!A:C,3,0),"")</f>
        <v/>
      </c>
      <c r="K887" s="15" t="str">
        <f t="shared" si="65"/>
        <v/>
      </c>
      <c r="L887" s="15" t="str">
        <f t="shared" si="66"/>
        <v/>
      </c>
      <c r="M887" s="15" t="str">
        <f t="shared" si="67"/>
        <v/>
      </c>
      <c r="N887" s="15" t="str">
        <f>IFERROR(VLOOKUP($D$7,Tabelas!$B$17:$C$18,2,0)*L887,"")</f>
        <v/>
      </c>
      <c r="O887" s="15" t="str">
        <f t="shared" si="68"/>
        <v/>
      </c>
      <c r="P887" s="16" t="str">
        <f t="shared" si="69"/>
        <v/>
      </c>
      <c r="Q887" s="33"/>
    </row>
    <row r="888" spans="1:17" x14ac:dyDescent="0.45">
      <c r="A888" s="1"/>
      <c r="B888" s="2"/>
      <c r="C888" s="2"/>
      <c r="D888" s="2"/>
      <c r="E888" s="36"/>
      <c r="F888" s="3"/>
      <c r="G888" s="2"/>
      <c r="H888" s="4"/>
      <c r="I888" s="10"/>
      <c r="J888" s="14" t="str">
        <f>IF(LEN(A888)&gt;0,VLOOKUP((C888&amp;D888),Zonas!A:C,3,0),"")</f>
        <v/>
      </c>
      <c r="K888" s="15" t="str">
        <f t="shared" si="65"/>
        <v/>
      </c>
      <c r="L888" s="15" t="str">
        <f t="shared" si="66"/>
        <v/>
      </c>
      <c r="M888" s="15" t="str">
        <f t="shared" si="67"/>
        <v/>
      </c>
      <c r="N888" s="15" t="str">
        <f>IFERROR(VLOOKUP($D$7,Tabelas!$B$17:$C$18,2,0)*L888,"")</f>
        <v/>
      </c>
      <c r="O888" s="15" t="str">
        <f t="shared" si="68"/>
        <v/>
      </c>
      <c r="P888" s="16" t="str">
        <f t="shared" si="69"/>
        <v/>
      </c>
      <c r="Q888" s="33"/>
    </row>
    <row r="889" spans="1:17" x14ac:dyDescent="0.45">
      <c r="A889" s="1"/>
      <c r="B889" s="2"/>
      <c r="C889" s="2"/>
      <c r="D889" s="2"/>
      <c r="E889" s="36"/>
      <c r="F889" s="3"/>
      <c r="G889" s="2"/>
      <c r="H889" s="4"/>
      <c r="I889" s="10"/>
      <c r="J889" s="14" t="str">
        <f>IF(LEN(A889)&gt;0,VLOOKUP((C889&amp;D889),Zonas!A:C,3,0),"")</f>
        <v/>
      </c>
      <c r="K889" s="15" t="str">
        <f t="shared" si="65"/>
        <v/>
      </c>
      <c r="L889" s="15" t="str">
        <f t="shared" si="66"/>
        <v/>
      </c>
      <c r="M889" s="15" t="str">
        <f t="shared" si="67"/>
        <v/>
      </c>
      <c r="N889" s="15" t="str">
        <f>IFERROR(VLOOKUP($D$7,Tabelas!$B$17:$C$18,2,0)*L889,"")</f>
        <v/>
      </c>
      <c r="O889" s="15" t="str">
        <f t="shared" si="68"/>
        <v/>
      </c>
      <c r="P889" s="16" t="str">
        <f t="shared" si="69"/>
        <v/>
      </c>
      <c r="Q889" s="33"/>
    </row>
    <row r="890" spans="1:17" x14ac:dyDescent="0.45">
      <c r="A890" s="1"/>
      <c r="B890" s="2"/>
      <c r="C890" s="2"/>
      <c r="D890" s="2"/>
      <c r="E890" s="36"/>
      <c r="F890" s="3"/>
      <c r="G890" s="2"/>
      <c r="H890" s="4"/>
      <c r="I890" s="10"/>
      <c r="J890" s="14" t="str">
        <f>IF(LEN(A890)&gt;0,VLOOKUP((C890&amp;D890),Zonas!A:C,3,0),"")</f>
        <v/>
      </c>
      <c r="K890" s="15" t="str">
        <f t="shared" si="65"/>
        <v/>
      </c>
      <c r="L890" s="15" t="str">
        <f t="shared" si="66"/>
        <v/>
      </c>
      <c r="M890" s="15" t="str">
        <f t="shared" si="67"/>
        <v/>
      </c>
      <c r="N890" s="15" t="str">
        <f>IFERROR(VLOOKUP($D$7,Tabelas!$B$17:$C$18,2,0)*L890,"")</f>
        <v/>
      </c>
      <c r="O890" s="15" t="str">
        <f t="shared" si="68"/>
        <v/>
      </c>
      <c r="P890" s="16" t="str">
        <f t="shared" si="69"/>
        <v/>
      </c>
      <c r="Q890" s="33"/>
    </row>
    <row r="891" spans="1:17" x14ac:dyDescent="0.45">
      <c r="A891" s="1"/>
      <c r="B891" s="2"/>
      <c r="C891" s="2"/>
      <c r="D891" s="2"/>
      <c r="E891" s="36"/>
      <c r="F891" s="3"/>
      <c r="G891" s="2"/>
      <c r="H891" s="4"/>
      <c r="I891" s="10"/>
      <c r="J891" s="14" t="str">
        <f>IF(LEN(A891)&gt;0,VLOOKUP((C891&amp;D891),Zonas!A:C,3,0),"")</f>
        <v/>
      </c>
      <c r="K891" s="15" t="str">
        <f t="shared" si="65"/>
        <v/>
      </c>
      <c r="L891" s="15" t="str">
        <f t="shared" si="66"/>
        <v/>
      </c>
      <c r="M891" s="15" t="str">
        <f t="shared" si="67"/>
        <v/>
      </c>
      <c r="N891" s="15" t="str">
        <f>IFERROR(VLOOKUP($D$7,Tabelas!$B$17:$C$18,2,0)*L891,"")</f>
        <v/>
      </c>
      <c r="O891" s="15" t="str">
        <f t="shared" si="68"/>
        <v/>
      </c>
      <c r="P891" s="16" t="str">
        <f t="shared" si="69"/>
        <v/>
      </c>
      <c r="Q891" s="33"/>
    </row>
    <row r="892" spans="1:17" x14ac:dyDescent="0.45">
      <c r="A892" s="1"/>
      <c r="B892" s="2"/>
      <c r="C892" s="2"/>
      <c r="D892" s="2"/>
      <c r="E892" s="36"/>
      <c r="F892" s="3"/>
      <c r="G892" s="2"/>
      <c r="H892" s="4"/>
      <c r="I892" s="10"/>
      <c r="J892" s="14" t="str">
        <f>IF(LEN(A892)&gt;0,VLOOKUP((C892&amp;D892),Zonas!A:C,3,0),"")</f>
        <v/>
      </c>
      <c r="K892" s="15" t="str">
        <f t="shared" si="65"/>
        <v/>
      </c>
      <c r="L892" s="15" t="str">
        <f t="shared" si="66"/>
        <v/>
      </c>
      <c r="M892" s="15" t="str">
        <f t="shared" si="67"/>
        <v/>
      </c>
      <c r="N892" s="15" t="str">
        <f>IFERROR(VLOOKUP($D$7,Tabelas!$B$17:$C$18,2,0)*L892,"")</f>
        <v/>
      </c>
      <c r="O892" s="15" t="str">
        <f t="shared" si="68"/>
        <v/>
      </c>
      <c r="P892" s="16" t="str">
        <f t="shared" si="69"/>
        <v/>
      </c>
      <c r="Q892" s="33"/>
    </row>
    <row r="893" spans="1:17" x14ac:dyDescent="0.45">
      <c r="A893" s="1"/>
      <c r="B893" s="2"/>
      <c r="C893" s="2"/>
      <c r="D893" s="2"/>
      <c r="E893" s="36"/>
      <c r="F893" s="3"/>
      <c r="G893" s="2"/>
      <c r="H893" s="4"/>
      <c r="I893" s="10"/>
      <c r="J893" s="14" t="str">
        <f>IF(LEN(A893)&gt;0,VLOOKUP((C893&amp;D893),Zonas!A:C,3,0),"")</f>
        <v/>
      </c>
      <c r="K893" s="15" t="str">
        <f t="shared" si="65"/>
        <v/>
      </c>
      <c r="L893" s="15" t="str">
        <f t="shared" si="66"/>
        <v/>
      </c>
      <c r="M893" s="15" t="str">
        <f t="shared" si="67"/>
        <v/>
      </c>
      <c r="N893" s="15" t="str">
        <f>IFERROR(VLOOKUP($D$7,Tabelas!$B$17:$C$18,2,0)*L893,"")</f>
        <v/>
      </c>
      <c r="O893" s="15" t="str">
        <f t="shared" si="68"/>
        <v/>
      </c>
      <c r="P893" s="16" t="str">
        <f t="shared" si="69"/>
        <v/>
      </c>
      <c r="Q893" s="33"/>
    </row>
    <row r="894" spans="1:17" x14ac:dyDescent="0.45">
      <c r="A894" s="1"/>
      <c r="B894" s="2"/>
      <c r="C894" s="2"/>
      <c r="D894" s="2"/>
      <c r="E894" s="36"/>
      <c r="F894" s="3"/>
      <c r="G894" s="2"/>
      <c r="H894" s="4"/>
      <c r="I894" s="10"/>
      <c r="J894" s="14" t="str">
        <f>IF(LEN(A894)&gt;0,VLOOKUP((C894&amp;D894),Zonas!A:C,3,0),"")</f>
        <v/>
      </c>
      <c r="K894" s="15" t="str">
        <f t="shared" si="65"/>
        <v/>
      </c>
      <c r="L894" s="15" t="str">
        <f t="shared" si="66"/>
        <v/>
      </c>
      <c r="M894" s="15" t="str">
        <f t="shared" si="67"/>
        <v/>
      </c>
      <c r="N894" s="15" t="str">
        <f>IFERROR(VLOOKUP($D$7,Tabelas!$B$17:$C$18,2,0)*L894,"")</f>
        <v/>
      </c>
      <c r="O894" s="15" t="str">
        <f t="shared" si="68"/>
        <v/>
      </c>
      <c r="P894" s="16" t="str">
        <f t="shared" si="69"/>
        <v/>
      </c>
      <c r="Q894" s="33"/>
    </row>
    <row r="895" spans="1:17" x14ac:dyDescent="0.45">
      <c r="A895" s="1"/>
      <c r="B895" s="2"/>
      <c r="C895" s="2"/>
      <c r="D895" s="2"/>
      <c r="E895" s="36"/>
      <c r="F895" s="3"/>
      <c r="G895" s="2"/>
      <c r="H895" s="4"/>
      <c r="I895" s="10"/>
      <c r="J895" s="14" t="str">
        <f>IF(LEN(A895)&gt;0,VLOOKUP((C895&amp;D895),Zonas!A:C,3,0),"")</f>
        <v/>
      </c>
      <c r="K895" s="15" t="str">
        <f t="shared" si="65"/>
        <v/>
      </c>
      <c r="L895" s="15" t="str">
        <f t="shared" si="66"/>
        <v/>
      </c>
      <c r="M895" s="15" t="str">
        <f t="shared" si="67"/>
        <v/>
      </c>
      <c r="N895" s="15" t="str">
        <f>IFERROR(VLOOKUP($D$7,Tabelas!$B$17:$C$18,2,0)*L895,"")</f>
        <v/>
      </c>
      <c r="O895" s="15" t="str">
        <f t="shared" si="68"/>
        <v/>
      </c>
      <c r="P895" s="16" t="str">
        <f t="shared" si="69"/>
        <v/>
      </c>
      <c r="Q895" s="33"/>
    </row>
    <row r="896" spans="1:17" x14ac:dyDescent="0.45">
      <c r="A896" s="1"/>
      <c r="B896" s="2"/>
      <c r="C896" s="2"/>
      <c r="D896" s="2"/>
      <c r="E896" s="36"/>
      <c r="F896" s="3"/>
      <c r="G896" s="2"/>
      <c r="H896" s="4"/>
      <c r="I896" s="10"/>
      <c r="J896" s="14" t="str">
        <f>IF(LEN(A896)&gt;0,VLOOKUP((C896&amp;D896),Zonas!A:C,3,0),"")</f>
        <v/>
      </c>
      <c r="K896" s="15" t="str">
        <f t="shared" si="65"/>
        <v/>
      </c>
      <c r="L896" s="15" t="str">
        <f t="shared" si="66"/>
        <v/>
      </c>
      <c r="M896" s="15" t="str">
        <f t="shared" si="67"/>
        <v/>
      </c>
      <c r="N896" s="15" t="str">
        <f>IFERROR(VLOOKUP($D$7,Tabelas!$B$17:$C$18,2,0)*L896,"")</f>
        <v/>
      </c>
      <c r="O896" s="15" t="str">
        <f t="shared" si="68"/>
        <v/>
      </c>
      <c r="P896" s="16" t="str">
        <f t="shared" si="69"/>
        <v/>
      </c>
      <c r="Q896" s="33"/>
    </row>
    <row r="897" spans="1:17" x14ac:dyDescent="0.45">
      <c r="A897" s="1"/>
      <c r="B897" s="2"/>
      <c r="C897" s="2"/>
      <c r="D897" s="2"/>
      <c r="E897" s="36"/>
      <c r="F897" s="3"/>
      <c r="G897" s="2"/>
      <c r="H897" s="4"/>
      <c r="I897" s="10"/>
      <c r="J897" s="14" t="str">
        <f>IF(LEN(A897)&gt;0,VLOOKUP((C897&amp;D897),Zonas!A:C,3,0),"")</f>
        <v/>
      </c>
      <c r="K897" s="15" t="str">
        <f t="shared" si="65"/>
        <v/>
      </c>
      <c r="L897" s="15" t="str">
        <f t="shared" si="66"/>
        <v/>
      </c>
      <c r="M897" s="15" t="str">
        <f t="shared" si="67"/>
        <v/>
      </c>
      <c r="N897" s="15" t="str">
        <f>IFERROR(VLOOKUP($D$7,Tabelas!$B$17:$C$18,2,0)*L897,"")</f>
        <v/>
      </c>
      <c r="O897" s="15" t="str">
        <f t="shared" si="68"/>
        <v/>
      </c>
      <c r="P897" s="16" t="str">
        <f t="shared" si="69"/>
        <v/>
      </c>
      <c r="Q897" s="33"/>
    </row>
    <row r="898" spans="1:17" x14ac:dyDescent="0.45">
      <c r="A898" s="1"/>
      <c r="B898" s="2"/>
      <c r="C898" s="2"/>
      <c r="D898" s="2"/>
      <c r="E898" s="36"/>
      <c r="F898" s="3"/>
      <c r="G898" s="2"/>
      <c r="H898" s="4"/>
      <c r="I898" s="10"/>
      <c r="J898" s="14" t="str">
        <f>IF(LEN(A898)&gt;0,VLOOKUP((C898&amp;D898),Zonas!A:C,3,0),"")</f>
        <v/>
      </c>
      <c r="K898" s="15" t="str">
        <f t="shared" si="65"/>
        <v/>
      </c>
      <c r="L898" s="15" t="str">
        <f t="shared" si="66"/>
        <v/>
      </c>
      <c r="M898" s="15" t="str">
        <f t="shared" si="67"/>
        <v/>
      </c>
      <c r="N898" s="15" t="str">
        <f>IFERROR(VLOOKUP($D$7,Tabelas!$B$17:$C$18,2,0)*L898,"")</f>
        <v/>
      </c>
      <c r="O898" s="15" t="str">
        <f t="shared" si="68"/>
        <v/>
      </c>
      <c r="P898" s="16" t="str">
        <f t="shared" si="69"/>
        <v/>
      </c>
      <c r="Q898" s="33"/>
    </row>
    <row r="899" spans="1:17" x14ac:dyDescent="0.45">
      <c r="A899" s="1"/>
      <c r="B899" s="2"/>
      <c r="C899" s="2"/>
      <c r="D899" s="2"/>
      <c r="E899" s="36"/>
      <c r="F899" s="3"/>
      <c r="G899" s="2"/>
      <c r="H899" s="4"/>
      <c r="I899" s="10"/>
      <c r="J899" s="14" t="str">
        <f>IF(LEN(A899)&gt;0,VLOOKUP((C899&amp;D899),Zonas!A:C,3,0),"")</f>
        <v/>
      </c>
      <c r="K899" s="15" t="str">
        <f t="shared" si="65"/>
        <v/>
      </c>
      <c r="L899" s="15" t="str">
        <f t="shared" si="66"/>
        <v/>
      </c>
      <c r="M899" s="15" t="str">
        <f t="shared" si="67"/>
        <v/>
      </c>
      <c r="N899" s="15" t="str">
        <f>IFERROR(VLOOKUP($D$7,Tabelas!$B$17:$C$18,2,0)*L899,"")</f>
        <v/>
      </c>
      <c r="O899" s="15" t="str">
        <f t="shared" si="68"/>
        <v/>
      </c>
      <c r="P899" s="16" t="str">
        <f t="shared" si="69"/>
        <v/>
      </c>
      <c r="Q899" s="33"/>
    </row>
    <row r="900" spans="1:17" x14ac:dyDescent="0.45">
      <c r="A900" s="1"/>
      <c r="B900" s="2"/>
      <c r="C900" s="2"/>
      <c r="D900" s="2"/>
      <c r="E900" s="36"/>
      <c r="F900" s="3"/>
      <c r="G900" s="2"/>
      <c r="H900" s="4"/>
      <c r="I900" s="10"/>
      <c r="J900" s="14" t="str">
        <f>IF(LEN(A900)&gt;0,VLOOKUP((C900&amp;D900),Zonas!A:C,3,0),"")</f>
        <v/>
      </c>
      <c r="K900" s="15" t="str">
        <f t="shared" si="65"/>
        <v/>
      </c>
      <c r="L900" s="15" t="str">
        <f t="shared" si="66"/>
        <v/>
      </c>
      <c r="M900" s="15" t="str">
        <f t="shared" si="67"/>
        <v/>
      </c>
      <c r="N900" s="15" t="str">
        <f>IFERROR(VLOOKUP($D$7,Tabelas!$B$17:$C$18,2,0)*L900,"")</f>
        <v/>
      </c>
      <c r="O900" s="15" t="str">
        <f t="shared" si="68"/>
        <v/>
      </c>
      <c r="P900" s="16" t="str">
        <f t="shared" si="69"/>
        <v/>
      </c>
      <c r="Q900" s="33"/>
    </row>
    <row r="901" spans="1:17" x14ac:dyDescent="0.45">
      <c r="A901" s="1"/>
      <c r="B901" s="2"/>
      <c r="C901" s="2"/>
      <c r="D901" s="2"/>
      <c r="E901" s="36"/>
      <c r="F901" s="3"/>
      <c r="G901" s="2"/>
      <c r="H901" s="4"/>
      <c r="I901" s="10"/>
      <c r="J901" s="14" t="str">
        <f>IF(LEN(A901)&gt;0,VLOOKUP((C901&amp;D901),Zonas!A:C,3,0),"")</f>
        <v/>
      </c>
      <c r="K901" s="15" t="str">
        <f t="shared" si="65"/>
        <v/>
      </c>
      <c r="L901" s="15" t="str">
        <f t="shared" si="66"/>
        <v/>
      </c>
      <c r="M901" s="15" t="str">
        <f t="shared" si="67"/>
        <v/>
      </c>
      <c r="N901" s="15" t="str">
        <f>IFERROR(VLOOKUP($D$7,Tabelas!$B$17:$C$18,2,0)*L901,"")</f>
        <v/>
      </c>
      <c r="O901" s="15" t="str">
        <f t="shared" si="68"/>
        <v/>
      </c>
      <c r="P901" s="16" t="str">
        <f t="shared" si="69"/>
        <v/>
      </c>
      <c r="Q901" s="33"/>
    </row>
    <row r="902" spans="1:17" x14ac:dyDescent="0.45">
      <c r="A902" s="1"/>
      <c r="B902" s="2"/>
      <c r="C902" s="2"/>
      <c r="D902" s="2"/>
      <c r="E902" s="36"/>
      <c r="F902" s="3"/>
      <c r="G902" s="2"/>
      <c r="H902" s="4"/>
      <c r="I902" s="10"/>
      <c r="J902" s="14" t="str">
        <f>IF(LEN(A902)&gt;0,VLOOKUP((C902&amp;D902),Zonas!A:C,3,0),"")</f>
        <v/>
      </c>
      <c r="K902" s="15" t="str">
        <f t="shared" si="65"/>
        <v/>
      </c>
      <c r="L902" s="15" t="str">
        <f t="shared" si="66"/>
        <v/>
      </c>
      <c r="M902" s="15" t="str">
        <f t="shared" si="67"/>
        <v/>
      </c>
      <c r="N902" s="15" t="str">
        <f>IFERROR(VLOOKUP($D$7,Tabelas!$B$17:$C$18,2,0)*L902,"")</f>
        <v/>
      </c>
      <c r="O902" s="15" t="str">
        <f t="shared" si="68"/>
        <v/>
      </c>
      <c r="P902" s="16" t="str">
        <f t="shared" si="69"/>
        <v/>
      </c>
      <c r="Q902" s="33"/>
    </row>
    <row r="903" spans="1:17" x14ac:dyDescent="0.45">
      <c r="A903" s="1"/>
      <c r="B903" s="2"/>
      <c r="C903" s="2"/>
      <c r="D903" s="2"/>
      <c r="E903" s="36"/>
      <c r="F903" s="3"/>
      <c r="G903" s="2"/>
      <c r="H903" s="4"/>
      <c r="I903" s="10"/>
      <c r="J903" s="14" t="str">
        <f>IF(LEN(A903)&gt;0,VLOOKUP((C903&amp;D903),Zonas!A:C,3,0),"")</f>
        <v/>
      </c>
      <c r="K903" s="15" t="str">
        <f t="shared" si="65"/>
        <v/>
      </c>
      <c r="L903" s="15" t="str">
        <f t="shared" si="66"/>
        <v/>
      </c>
      <c r="M903" s="15" t="str">
        <f t="shared" si="67"/>
        <v/>
      </c>
      <c r="N903" s="15" t="str">
        <f>IFERROR(VLOOKUP($D$7,Tabelas!$B$17:$C$18,2,0)*L903,"")</f>
        <v/>
      </c>
      <c r="O903" s="15" t="str">
        <f t="shared" si="68"/>
        <v/>
      </c>
      <c r="P903" s="16" t="str">
        <f t="shared" si="69"/>
        <v/>
      </c>
      <c r="Q903" s="33"/>
    </row>
    <row r="904" spans="1:17" x14ac:dyDescent="0.45">
      <c r="A904" s="1"/>
      <c r="B904" s="2"/>
      <c r="C904" s="2"/>
      <c r="D904" s="2"/>
      <c r="E904" s="36"/>
      <c r="F904" s="3"/>
      <c r="G904" s="2"/>
      <c r="H904" s="4"/>
      <c r="I904" s="10"/>
      <c r="J904" s="14" t="str">
        <f>IF(LEN(A904)&gt;0,VLOOKUP((C904&amp;D904),Zonas!A:C,3,0),"")</f>
        <v/>
      </c>
      <c r="K904" s="15" t="str">
        <f t="shared" si="65"/>
        <v/>
      </c>
      <c r="L904" s="15" t="str">
        <f t="shared" si="66"/>
        <v/>
      </c>
      <c r="M904" s="15" t="str">
        <f t="shared" si="67"/>
        <v/>
      </c>
      <c r="N904" s="15" t="str">
        <f>IFERROR(VLOOKUP($D$7,Tabelas!$B$17:$C$18,2,0)*L904,"")</f>
        <v/>
      </c>
      <c r="O904" s="15" t="str">
        <f t="shared" si="68"/>
        <v/>
      </c>
      <c r="P904" s="16" t="str">
        <f t="shared" si="69"/>
        <v/>
      </c>
      <c r="Q904" s="33"/>
    </row>
    <row r="905" spans="1:17" x14ac:dyDescent="0.45">
      <c r="A905" s="1"/>
      <c r="B905" s="2"/>
      <c r="C905" s="2"/>
      <c r="D905" s="2"/>
      <c r="E905" s="36"/>
      <c r="F905" s="3"/>
      <c r="G905" s="2"/>
      <c r="H905" s="4"/>
      <c r="I905" s="10"/>
      <c r="J905" s="14" t="str">
        <f>IF(LEN(A905)&gt;0,VLOOKUP((C905&amp;D905),Zonas!A:C,3,0),"")</f>
        <v/>
      </c>
      <c r="K905" s="15" t="str">
        <f t="shared" si="65"/>
        <v/>
      </c>
      <c r="L905" s="15" t="str">
        <f t="shared" si="66"/>
        <v/>
      </c>
      <c r="M905" s="15" t="str">
        <f t="shared" si="67"/>
        <v/>
      </c>
      <c r="N905" s="15" t="str">
        <f>IFERROR(VLOOKUP($D$7,Tabelas!$B$17:$C$18,2,0)*L905,"")</f>
        <v/>
      </c>
      <c r="O905" s="15" t="str">
        <f t="shared" si="68"/>
        <v/>
      </c>
      <c r="P905" s="16" t="str">
        <f t="shared" si="69"/>
        <v/>
      </c>
      <c r="Q905" s="33"/>
    </row>
    <row r="906" spans="1:17" x14ac:dyDescent="0.45">
      <c r="A906" s="1"/>
      <c r="B906" s="2"/>
      <c r="C906" s="2"/>
      <c r="D906" s="2"/>
      <c r="E906" s="36"/>
      <c r="F906" s="3"/>
      <c r="G906" s="2"/>
      <c r="H906" s="4"/>
      <c r="I906" s="10"/>
      <c r="J906" s="14" t="str">
        <f>IF(LEN(A906)&gt;0,VLOOKUP((C906&amp;D906),Zonas!A:C,3,0),"")</f>
        <v/>
      </c>
      <c r="K906" s="15" t="str">
        <f t="shared" si="65"/>
        <v/>
      </c>
      <c r="L906" s="15" t="str">
        <f t="shared" si="66"/>
        <v/>
      </c>
      <c r="M906" s="15" t="str">
        <f t="shared" si="67"/>
        <v/>
      </c>
      <c r="N906" s="15" t="str">
        <f>IFERROR(VLOOKUP($D$7,Tabelas!$B$17:$C$18,2,0)*L906,"")</f>
        <v/>
      </c>
      <c r="O906" s="15" t="str">
        <f t="shared" si="68"/>
        <v/>
      </c>
      <c r="P906" s="16" t="str">
        <f t="shared" si="69"/>
        <v/>
      </c>
      <c r="Q906" s="33"/>
    </row>
    <row r="907" spans="1:17" x14ac:dyDescent="0.45">
      <c r="A907" s="1"/>
      <c r="B907" s="2"/>
      <c r="C907" s="2"/>
      <c r="D907" s="2"/>
      <c r="E907" s="36"/>
      <c r="F907" s="3"/>
      <c r="G907" s="2"/>
      <c r="H907" s="4"/>
      <c r="I907" s="10"/>
      <c r="J907" s="14" t="str">
        <f>IF(LEN(A907)&gt;0,VLOOKUP((C907&amp;D907),Zonas!A:C,3,0),"")</f>
        <v/>
      </c>
      <c r="K907" s="15" t="str">
        <f t="shared" si="65"/>
        <v/>
      </c>
      <c r="L907" s="15" t="str">
        <f t="shared" si="66"/>
        <v/>
      </c>
      <c r="M907" s="15" t="str">
        <f t="shared" si="67"/>
        <v/>
      </c>
      <c r="N907" s="15" t="str">
        <f>IFERROR(VLOOKUP($D$7,Tabelas!$B$17:$C$18,2,0)*L907,"")</f>
        <v/>
      </c>
      <c r="O907" s="15" t="str">
        <f t="shared" si="68"/>
        <v/>
      </c>
      <c r="P907" s="16" t="str">
        <f t="shared" si="69"/>
        <v/>
      </c>
      <c r="Q907" s="33"/>
    </row>
    <row r="908" spans="1:17" x14ac:dyDescent="0.45">
      <c r="A908" s="1"/>
      <c r="B908" s="2"/>
      <c r="C908" s="2"/>
      <c r="D908" s="2"/>
      <c r="E908" s="36"/>
      <c r="F908" s="3"/>
      <c r="G908" s="2"/>
      <c r="H908" s="4"/>
      <c r="I908" s="10"/>
      <c r="J908" s="14" t="str">
        <f>IF(LEN(A908)&gt;0,VLOOKUP((C908&amp;D908),Zonas!A:C,3,0),"")</f>
        <v/>
      </c>
      <c r="K908" s="15" t="str">
        <f t="shared" ref="K908:K971" si="70">IF(LEN(A908)&gt;0,G908*I908*H908,"")</f>
        <v/>
      </c>
      <c r="L908" s="15" t="str">
        <f t="shared" si="66"/>
        <v/>
      </c>
      <c r="M908" s="15" t="str">
        <f t="shared" si="67"/>
        <v/>
      </c>
      <c r="N908" s="15" t="str">
        <f>IFERROR(VLOOKUP($D$7,Tabelas!$B$17:$C$18,2,0)*L908,"")</f>
        <v/>
      </c>
      <c r="O908" s="15" t="str">
        <f t="shared" si="68"/>
        <v/>
      </c>
      <c r="P908" s="16" t="str">
        <f t="shared" si="69"/>
        <v/>
      </c>
      <c r="Q908" s="33"/>
    </row>
    <row r="909" spans="1:17" x14ac:dyDescent="0.45">
      <c r="A909" s="1"/>
      <c r="B909" s="2"/>
      <c r="C909" s="2"/>
      <c r="D909" s="2"/>
      <c r="E909" s="36"/>
      <c r="F909" s="3"/>
      <c r="G909" s="2"/>
      <c r="H909" s="4"/>
      <c r="I909" s="10"/>
      <c r="J909" s="14" t="str">
        <f>IF(LEN(A909)&gt;0,VLOOKUP((C909&amp;D909),Zonas!A:C,3,0),"")</f>
        <v/>
      </c>
      <c r="K909" s="15" t="str">
        <f t="shared" si="70"/>
        <v/>
      </c>
      <c r="L909" s="15" t="str">
        <f t="shared" ref="L909:L972" si="71">IFERROR(IF(J909="A",$H$5,IF(J909="B",$I$5,IF(J909="C",$J$5,IF(J909="D",$K$5,IF(J909="E",$L$5,"")))))*K909,"")</f>
        <v/>
      </c>
      <c r="M909" s="15" t="str">
        <f t="shared" ref="M909:M972" si="72">IFERROR(IF($D$6=0.05,0.5,IF($B$3="Individual",0.75,0.8))*L909,"")</f>
        <v/>
      </c>
      <c r="N909" s="15" t="str">
        <f>IFERROR(VLOOKUP($D$7,Tabelas!$B$17:$C$18,2,0)*L909,"")</f>
        <v/>
      </c>
      <c r="O909" s="15" t="str">
        <f t="shared" ref="O909:O972" si="73">IFERROR(L909+N909,"")</f>
        <v/>
      </c>
      <c r="P909" s="16" t="str">
        <f t="shared" ref="P909:P972" si="74">IFERROR(L909-M909+N909,"")</f>
        <v/>
      </c>
      <c r="Q909" s="33"/>
    </row>
    <row r="910" spans="1:17" x14ac:dyDescent="0.45">
      <c r="A910" s="1"/>
      <c r="B910" s="2"/>
      <c r="C910" s="2"/>
      <c r="D910" s="2"/>
      <c r="E910" s="36"/>
      <c r="F910" s="3"/>
      <c r="G910" s="2"/>
      <c r="H910" s="4"/>
      <c r="I910" s="10"/>
      <c r="J910" s="14" t="str">
        <f>IF(LEN(A910)&gt;0,VLOOKUP((C910&amp;D910),Zonas!A:C,3,0),"")</f>
        <v/>
      </c>
      <c r="K910" s="15" t="str">
        <f t="shared" si="70"/>
        <v/>
      </c>
      <c r="L910" s="15" t="str">
        <f t="shared" si="71"/>
        <v/>
      </c>
      <c r="M910" s="15" t="str">
        <f t="shared" si="72"/>
        <v/>
      </c>
      <c r="N910" s="15" t="str">
        <f>IFERROR(VLOOKUP($D$7,Tabelas!$B$17:$C$18,2,0)*L910,"")</f>
        <v/>
      </c>
      <c r="O910" s="15" t="str">
        <f t="shared" si="73"/>
        <v/>
      </c>
      <c r="P910" s="16" t="str">
        <f t="shared" si="74"/>
        <v/>
      </c>
      <c r="Q910" s="33"/>
    </row>
    <row r="911" spans="1:17" x14ac:dyDescent="0.45">
      <c r="A911" s="1"/>
      <c r="B911" s="2"/>
      <c r="C911" s="2"/>
      <c r="D911" s="2"/>
      <c r="E911" s="36"/>
      <c r="F911" s="3"/>
      <c r="G911" s="2"/>
      <c r="H911" s="4"/>
      <c r="I911" s="10"/>
      <c r="J911" s="14" t="str">
        <f>IF(LEN(A911)&gt;0,VLOOKUP((C911&amp;D911),Zonas!A:C,3,0),"")</f>
        <v/>
      </c>
      <c r="K911" s="15" t="str">
        <f t="shared" si="70"/>
        <v/>
      </c>
      <c r="L911" s="15" t="str">
        <f t="shared" si="71"/>
        <v/>
      </c>
      <c r="M911" s="15" t="str">
        <f t="shared" si="72"/>
        <v/>
      </c>
      <c r="N911" s="15" t="str">
        <f>IFERROR(VLOOKUP($D$7,Tabelas!$B$17:$C$18,2,0)*L911,"")</f>
        <v/>
      </c>
      <c r="O911" s="15" t="str">
        <f t="shared" si="73"/>
        <v/>
      </c>
      <c r="P911" s="16" t="str">
        <f t="shared" si="74"/>
        <v/>
      </c>
      <c r="Q911" s="33"/>
    </row>
    <row r="912" spans="1:17" x14ac:dyDescent="0.45">
      <c r="A912" s="1"/>
      <c r="B912" s="2"/>
      <c r="C912" s="2"/>
      <c r="D912" s="2"/>
      <c r="E912" s="36"/>
      <c r="F912" s="3"/>
      <c r="G912" s="2"/>
      <c r="H912" s="4"/>
      <c r="I912" s="10"/>
      <c r="J912" s="14" t="str">
        <f>IF(LEN(A912)&gt;0,VLOOKUP((C912&amp;D912),Zonas!A:C,3,0),"")</f>
        <v/>
      </c>
      <c r="K912" s="15" t="str">
        <f t="shared" si="70"/>
        <v/>
      </c>
      <c r="L912" s="15" t="str">
        <f t="shared" si="71"/>
        <v/>
      </c>
      <c r="M912" s="15" t="str">
        <f t="shared" si="72"/>
        <v/>
      </c>
      <c r="N912" s="15" t="str">
        <f>IFERROR(VLOOKUP($D$7,Tabelas!$B$17:$C$18,2,0)*L912,"")</f>
        <v/>
      </c>
      <c r="O912" s="15" t="str">
        <f t="shared" si="73"/>
        <v/>
      </c>
      <c r="P912" s="16" t="str">
        <f t="shared" si="74"/>
        <v/>
      </c>
      <c r="Q912" s="33"/>
    </row>
    <row r="913" spans="1:17" x14ac:dyDescent="0.45">
      <c r="A913" s="1"/>
      <c r="B913" s="2"/>
      <c r="C913" s="2"/>
      <c r="D913" s="2"/>
      <c r="E913" s="36"/>
      <c r="F913" s="3"/>
      <c r="G913" s="2"/>
      <c r="H913" s="4"/>
      <c r="I913" s="10"/>
      <c r="J913" s="14" t="str">
        <f>IF(LEN(A913)&gt;0,VLOOKUP((C913&amp;D913),Zonas!A:C,3,0),"")</f>
        <v/>
      </c>
      <c r="K913" s="15" t="str">
        <f t="shared" si="70"/>
        <v/>
      </c>
      <c r="L913" s="15" t="str">
        <f t="shared" si="71"/>
        <v/>
      </c>
      <c r="M913" s="15" t="str">
        <f t="shared" si="72"/>
        <v/>
      </c>
      <c r="N913" s="15" t="str">
        <f>IFERROR(VLOOKUP($D$7,Tabelas!$B$17:$C$18,2,0)*L913,"")</f>
        <v/>
      </c>
      <c r="O913" s="15" t="str">
        <f t="shared" si="73"/>
        <v/>
      </c>
      <c r="P913" s="16" t="str">
        <f t="shared" si="74"/>
        <v/>
      </c>
      <c r="Q913" s="33"/>
    </row>
    <row r="914" spans="1:17" x14ac:dyDescent="0.45">
      <c r="A914" s="1"/>
      <c r="B914" s="2"/>
      <c r="C914" s="2"/>
      <c r="D914" s="2"/>
      <c r="E914" s="36"/>
      <c r="F914" s="3"/>
      <c r="G914" s="2"/>
      <c r="H914" s="4"/>
      <c r="I914" s="10"/>
      <c r="J914" s="14" t="str">
        <f>IF(LEN(A914)&gt;0,VLOOKUP((C914&amp;D914),Zonas!A:C,3,0),"")</f>
        <v/>
      </c>
      <c r="K914" s="15" t="str">
        <f t="shared" si="70"/>
        <v/>
      </c>
      <c r="L914" s="15" t="str">
        <f t="shared" si="71"/>
        <v/>
      </c>
      <c r="M914" s="15" t="str">
        <f t="shared" si="72"/>
        <v/>
      </c>
      <c r="N914" s="15" t="str">
        <f>IFERROR(VLOOKUP($D$7,Tabelas!$B$17:$C$18,2,0)*L914,"")</f>
        <v/>
      </c>
      <c r="O914" s="15" t="str">
        <f t="shared" si="73"/>
        <v/>
      </c>
      <c r="P914" s="16" t="str">
        <f t="shared" si="74"/>
        <v/>
      </c>
      <c r="Q914" s="33"/>
    </row>
    <row r="915" spans="1:17" x14ac:dyDescent="0.45">
      <c r="A915" s="1"/>
      <c r="B915" s="2"/>
      <c r="C915" s="2"/>
      <c r="D915" s="2"/>
      <c r="E915" s="36"/>
      <c r="F915" s="3"/>
      <c r="G915" s="2"/>
      <c r="H915" s="4"/>
      <c r="I915" s="10"/>
      <c r="J915" s="14" t="str">
        <f>IF(LEN(A915)&gt;0,VLOOKUP((C915&amp;D915),Zonas!A:C,3,0),"")</f>
        <v/>
      </c>
      <c r="K915" s="15" t="str">
        <f t="shared" si="70"/>
        <v/>
      </c>
      <c r="L915" s="15" t="str">
        <f t="shared" si="71"/>
        <v/>
      </c>
      <c r="M915" s="15" t="str">
        <f t="shared" si="72"/>
        <v/>
      </c>
      <c r="N915" s="15" t="str">
        <f>IFERROR(VLOOKUP($D$7,Tabelas!$B$17:$C$18,2,0)*L915,"")</f>
        <v/>
      </c>
      <c r="O915" s="15" t="str">
        <f t="shared" si="73"/>
        <v/>
      </c>
      <c r="P915" s="16" t="str">
        <f t="shared" si="74"/>
        <v/>
      </c>
      <c r="Q915" s="33"/>
    </row>
    <row r="916" spans="1:17" x14ac:dyDescent="0.45">
      <c r="A916" s="1"/>
      <c r="B916" s="2"/>
      <c r="C916" s="2"/>
      <c r="D916" s="2"/>
      <c r="E916" s="36"/>
      <c r="F916" s="3"/>
      <c r="G916" s="2"/>
      <c r="H916" s="4"/>
      <c r="I916" s="10"/>
      <c r="J916" s="14" t="str">
        <f>IF(LEN(A916)&gt;0,VLOOKUP((C916&amp;D916),Zonas!A:C,3,0),"")</f>
        <v/>
      </c>
      <c r="K916" s="15" t="str">
        <f t="shared" si="70"/>
        <v/>
      </c>
      <c r="L916" s="15" t="str">
        <f t="shared" si="71"/>
        <v/>
      </c>
      <c r="M916" s="15" t="str">
        <f t="shared" si="72"/>
        <v/>
      </c>
      <c r="N916" s="15" t="str">
        <f>IFERROR(VLOOKUP($D$7,Tabelas!$B$17:$C$18,2,0)*L916,"")</f>
        <v/>
      </c>
      <c r="O916" s="15" t="str">
        <f t="shared" si="73"/>
        <v/>
      </c>
      <c r="P916" s="16" t="str">
        <f t="shared" si="74"/>
        <v/>
      </c>
      <c r="Q916" s="33"/>
    </row>
    <row r="917" spans="1:17" x14ac:dyDescent="0.45">
      <c r="A917" s="1"/>
      <c r="B917" s="2"/>
      <c r="C917" s="2"/>
      <c r="D917" s="2"/>
      <c r="E917" s="36"/>
      <c r="F917" s="3"/>
      <c r="G917" s="2"/>
      <c r="H917" s="4"/>
      <c r="I917" s="10"/>
      <c r="J917" s="14" t="str">
        <f>IF(LEN(A917)&gt;0,VLOOKUP((C917&amp;D917),Zonas!A:C,3,0),"")</f>
        <v/>
      </c>
      <c r="K917" s="15" t="str">
        <f t="shared" si="70"/>
        <v/>
      </c>
      <c r="L917" s="15" t="str">
        <f t="shared" si="71"/>
        <v/>
      </c>
      <c r="M917" s="15" t="str">
        <f t="shared" si="72"/>
        <v/>
      </c>
      <c r="N917" s="15" t="str">
        <f>IFERROR(VLOOKUP($D$7,Tabelas!$B$17:$C$18,2,0)*L917,"")</f>
        <v/>
      </c>
      <c r="O917" s="15" t="str">
        <f t="shared" si="73"/>
        <v/>
      </c>
      <c r="P917" s="16" t="str">
        <f t="shared" si="74"/>
        <v/>
      </c>
      <c r="Q917" s="33"/>
    </row>
    <row r="918" spans="1:17" x14ac:dyDescent="0.45">
      <c r="A918" s="1"/>
      <c r="B918" s="2"/>
      <c r="C918" s="2"/>
      <c r="D918" s="2"/>
      <c r="E918" s="36"/>
      <c r="F918" s="3"/>
      <c r="G918" s="2"/>
      <c r="H918" s="4"/>
      <c r="I918" s="10"/>
      <c r="J918" s="14" t="str">
        <f>IF(LEN(A918)&gt;0,VLOOKUP((C918&amp;D918),Zonas!A:C,3,0),"")</f>
        <v/>
      </c>
      <c r="K918" s="15" t="str">
        <f t="shared" si="70"/>
        <v/>
      </c>
      <c r="L918" s="15" t="str">
        <f t="shared" si="71"/>
        <v/>
      </c>
      <c r="M918" s="15" t="str">
        <f t="shared" si="72"/>
        <v/>
      </c>
      <c r="N918" s="15" t="str">
        <f>IFERROR(VLOOKUP($D$7,Tabelas!$B$17:$C$18,2,0)*L918,"")</f>
        <v/>
      </c>
      <c r="O918" s="15" t="str">
        <f t="shared" si="73"/>
        <v/>
      </c>
      <c r="P918" s="16" t="str">
        <f t="shared" si="74"/>
        <v/>
      </c>
      <c r="Q918" s="33"/>
    </row>
    <row r="919" spans="1:17" x14ac:dyDescent="0.45">
      <c r="A919" s="1"/>
      <c r="B919" s="2"/>
      <c r="C919" s="2"/>
      <c r="D919" s="2"/>
      <c r="E919" s="36"/>
      <c r="F919" s="3"/>
      <c r="G919" s="2"/>
      <c r="H919" s="4"/>
      <c r="I919" s="10"/>
      <c r="J919" s="14" t="str">
        <f>IF(LEN(A919)&gt;0,VLOOKUP((C919&amp;D919),Zonas!A:C,3,0),"")</f>
        <v/>
      </c>
      <c r="K919" s="15" t="str">
        <f t="shared" si="70"/>
        <v/>
      </c>
      <c r="L919" s="15" t="str">
        <f t="shared" si="71"/>
        <v/>
      </c>
      <c r="M919" s="15" t="str">
        <f t="shared" si="72"/>
        <v/>
      </c>
      <c r="N919" s="15" t="str">
        <f>IFERROR(VLOOKUP($D$7,Tabelas!$B$17:$C$18,2,0)*L919,"")</f>
        <v/>
      </c>
      <c r="O919" s="15" t="str">
        <f t="shared" si="73"/>
        <v/>
      </c>
      <c r="P919" s="16" t="str">
        <f t="shared" si="74"/>
        <v/>
      </c>
      <c r="Q919" s="33"/>
    </row>
    <row r="920" spans="1:17" x14ac:dyDescent="0.45">
      <c r="A920" s="1"/>
      <c r="B920" s="2"/>
      <c r="C920" s="2"/>
      <c r="D920" s="2"/>
      <c r="E920" s="36"/>
      <c r="F920" s="3"/>
      <c r="G920" s="2"/>
      <c r="H920" s="4"/>
      <c r="I920" s="10"/>
      <c r="J920" s="14" t="str">
        <f>IF(LEN(A920)&gt;0,VLOOKUP((C920&amp;D920),Zonas!A:C,3,0),"")</f>
        <v/>
      </c>
      <c r="K920" s="15" t="str">
        <f t="shared" si="70"/>
        <v/>
      </c>
      <c r="L920" s="15" t="str">
        <f t="shared" si="71"/>
        <v/>
      </c>
      <c r="M920" s="15" t="str">
        <f t="shared" si="72"/>
        <v/>
      </c>
      <c r="N920" s="15" t="str">
        <f>IFERROR(VLOOKUP($D$7,Tabelas!$B$17:$C$18,2,0)*L920,"")</f>
        <v/>
      </c>
      <c r="O920" s="15" t="str">
        <f t="shared" si="73"/>
        <v/>
      </c>
      <c r="P920" s="16" t="str">
        <f t="shared" si="74"/>
        <v/>
      </c>
      <c r="Q920" s="33"/>
    </row>
    <row r="921" spans="1:17" x14ac:dyDescent="0.45">
      <c r="A921" s="1"/>
      <c r="B921" s="2"/>
      <c r="C921" s="2"/>
      <c r="D921" s="2"/>
      <c r="E921" s="36"/>
      <c r="F921" s="3"/>
      <c r="G921" s="2"/>
      <c r="H921" s="4"/>
      <c r="I921" s="10"/>
      <c r="J921" s="14" t="str">
        <f>IF(LEN(A921)&gt;0,VLOOKUP((C921&amp;D921),Zonas!A:C,3,0),"")</f>
        <v/>
      </c>
      <c r="K921" s="15" t="str">
        <f t="shared" si="70"/>
        <v/>
      </c>
      <c r="L921" s="15" t="str">
        <f t="shared" si="71"/>
        <v/>
      </c>
      <c r="M921" s="15" t="str">
        <f t="shared" si="72"/>
        <v/>
      </c>
      <c r="N921" s="15" t="str">
        <f>IFERROR(VLOOKUP($D$7,Tabelas!$B$17:$C$18,2,0)*L921,"")</f>
        <v/>
      </c>
      <c r="O921" s="15" t="str">
        <f t="shared" si="73"/>
        <v/>
      </c>
      <c r="P921" s="16" t="str">
        <f t="shared" si="74"/>
        <v/>
      </c>
      <c r="Q921" s="33"/>
    </row>
    <row r="922" spans="1:17" x14ac:dyDescent="0.45">
      <c r="A922" s="1"/>
      <c r="B922" s="2"/>
      <c r="C922" s="2"/>
      <c r="D922" s="2"/>
      <c r="E922" s="36"/>
      <c r="F922" s="3"/>
      <c r="G922" s="2"/>
      <c r="H922" s="4"/>
      <c r="I922" s="10"/>
      <c r="J922" s="14" t="str">
        <f>IF(LEN(A922)&gt;0,VLOOKUP((C922&amp;D922),Zonas!A:C,3,0),"")</f>
        <v/>
      </c>
      <c r="K922" s="15" t="str">
        <f t="shared" si="70"/>
        <v/>
      </c>
      <c r="L922" s="15" t="str">
        <f t="shared" si="71"/>
        <v/>
      </c>
      <c r="M922" s="15" t="str">
        <f t="shared" si="72"/>
        <v/>
      </c>
      <c r="N922" s="15" t="str">
        <f>IFERROR(VLOOKUP($D$7,Tabelas!$B$17:$C$18,2,0)*L922,"")</f>
        <v/>
      </c>
      <c r="O922" s="15" t="str">
        <f t="shared" si="73"/>
        <v/>
      </c>
      <c r="P922" s="16" t="str">
        <f t="shared" si="74"/>
        <v/>
      </c>
      <c r="Q922" s="33"/>
    </row>
    <row r="923" spans="1:17" x14ac:dyDescent="0.45">
      <c r="A923" s="1"/>
      <c r="B923" s="2"/>
      <c r="C923" s="2"/>
      <c r="D923" s="2"/>
      <c r="E923" s="36"/>
      <c r="F923" s="3"/>
      <c r="G923" s="2"/>
      <c r="H923" s="4"/>
      <c r="I923" s="10"/>
      <c r="J923" s="14" t="str">
        <f>IF(LEN(A923)&gt;0,VLOOKUP((C923&amp;D923),Zonas!A:C,3,0),"")</f>
        <v/>
      </c>
      <c r="K923" s="15" t="str">
        <f t="shared" si="70"/>
        <v/>
      </c>
      <c r="L923" s="15" t="str">
        <f t="shared" si="71"/>
        <v/>
      </c>
      <c r="M923" s="15" t="str">
        <f t="shared" si="72"/>
        <v/>
      </c>
      <c r="N923" s="15" t="str">
        <f>IFERROR(VLOOKUP($D$7,Tabelas!$B$17:$C$18,2,0)*L923,"")</f>
        <v/>
      </c>
      <c r="O923" s="15" t="str">
        <f t="shared" si="73"/>
        <v/>
      </c>
      <c r="P923" s="16" t="str">
        <f t="shared" si="74"/>
        <v/>
      </c>
      <c r="Q923" s="33"/>
    </row>
    <row r="924" spans="1:17" x14ac:dyDescent="0.45">
      <c r="A924" s="1"/>
      <c r="B924" s="2"/>
      <c r="C924" s="2"/>
      <c r="D924" s="2"/>
      <c r="E924" s="36"/>
      <c r="F924" s="3"/>
      <c r="G924" s="2"/>
      <c r="H924" s="4"/>
      <c r="I924" s="10"/>
      <c r="J924" s="14" t="str">
        <f>IF(LEN(A924)&gt;0,VLOOKUP((C924&amp;D924),Zonas!A:C,3,0),"")</f>
        <v/>
      </c>
      <c r="K924" s="15" t="str">
        <f t="shared" si="70"/>
        <v/>
      </c>
      <c r="L924" s="15" t="str">
        <f t="shared" si="71"/>
        <v/>
      </c>
      <c r="M924" s="15" t="str">
        <f t="shared" si="72"/>
        <v/>
      </c>
      <c r="N924" s="15" t="str">
        <f>IFERROR(VLOOKUP($D$7,Tabelas!$B$17:$C$18,2,0)*L924,"")</f>
        <v/>
      </c>
      <c r="O924" s="15" t="str">
        <f t="shared" si="73"/>
        <v/>
      </c>
      <c r="P924" s="16" t="str">
        <f t="shared" si="74"/>
        <v/>
      </c>
      <c r="Q924" s="33"/>
    </row>
    <row r="925" spans="1:17" x14ac:dyDescent="0.45">
      <c r="A925" s="1"/>
      <c r="B925" s="2"/>
      <c r="C925" s="2"/>
      <c r="D925" s="2"/>
      <c r="E925" s="36"/>
      <c r="F925" s="3"/>
      <c r="G925" s="2"/>
      <c r="H925" s="4"/>
      <c r="I925" s="10"/>
      <c r="J925" s="14" t="str">
        <f>IF(LEN(A925)&gt;0,VLOOKUP((C925&amp;D925),Zonas!A:C,3,0),"")</f>
        <v/>
      </c>
      <c r="K925" s="15" t="str">
        <f t="shared" si="70"/>
        <v/>
      </c>
      <c r="L925" s="15" t="str">
        <f t="shared" si="71"/>
        <v/>
      </c>
      <c r="M925" s="15" t="str">
        <f t="shared" si="72"/>
        <v/>
      </c>
      <c r="N925" s="15" t="str">
        <f>IFERROR(VLOOKUP($D$7,Tabelas!$B$17:$C$18,2,0)*L925,"")</f>
        <v/>
      </c>
      <c r="O925" s="15" t="str">
        <f t="shared" si="73"/>
        <v/>
      </c>
      <c r="P925" s="16" t="str">
        <f t="shared" si="74"/>
        <v/>
      </c>
      <c r="Q925" s="33"/>
    </row>
    <row r="926" spans="1:17" x14ac:dyDescent="0.45">
      <c r="A926" s="1"/>
      <c r="B926" s="2"/>
      <c r="C926" s="2"/>
      <c r="D926" s="2"/>
      <c r="E926" s="36"/>
      <c r="F926" s="3"/>
      <c r="G926" s="2"/>
      <c r="H926" s="4"/>
      <c r="I926" s="10"/>
      <c r="J926" s="14" t="str">
        <f>IF(LEN(A926)&gt;0,VLOOKUP((C926&amp;D926),Zonas!A:C,3,0),"")</f>
        <v/>
      </c>
      <c r="K926" s="15" t="str">
        <f t="shared" si="70"/>
        <v/>
      </c>
      <c r="L926" s="15" t="str">
        <f t="shared" si="71"/>
        <v/>
      </c>
      <c r="M926" s="15" t="str">
        <f t="shared" si="72"/>
        <v/>
      </c>
      <c r="N926" s="15" t="str">
        <f>IFERROR(VLOOKUP($D$7,Tabelas!$B$17:$C$18,2,0)*L926,"")</f>
        <v/>
      </c>
      <c r="O926" s="15" t="str">
        <f t="shared" si="73"/>
        <v/>
      </c>
      <c r="P926" s="16" t="str">
        <f t="shared" si="74"/>
        <v/>
      </c>
      <c r="Q926" s="33"/>
    </row>
    <row r="927" spans="1:17" x14ac:dyDescent="0.45">
      <c r="A927" s="1"/>
      <c r="B927" s="2"/>
      <c r="C927" s="2"/>
      <c r="D927" s="2"/>
      <c r="E927" s="36"/>
      <c r="F927" s="3"/>
      <c r="G927" s="2"/>
      <c r="H927" s="4"/>
      <c r="I927" s="10"/>
      <c r="J927" s="14" t="str">
        <f>IF(LEN(A927)&gt;0,VLOOKUP((C927&amp;D927),Zonas!A:C,3,0),"")</f>
        <v/>
      </c>
      <c r="K927" s="15" t="str">
        <f t="shared" si="70"/>
        <v/>
      </c>
      <c r="L927" s="15" t="str">
        <f t="shared" si="71"/>
        <v/>
      </c>
      <c r="M927" s="15" t="str">
        <f t="shared" si="72"/>
        <v/>
      </c>
      <c r="N927" s="15" t="str">
        <f>IFERROR(VLOOKUP($D$7,Tabelas!$B$17:$C$18,2,0)*L927,"")</f>
        <v/>
      </c>
      <c r="O927" s="15" t="str">
        <f t="shared" si="73"/>
        <v/>
      </c>
      <c r="P927" s="16" t="str">
        <f t="shared" si="74"/>
        <v/>
      </c>
      <c r="Q927" s="33"/>
    </row>
    <row r="928" spans="1:17" x14ac:dyDescent="0.45">
      <c r="A928" s="1"/>
      <c r="B928" s="2"/>
      <c r="C928" s="2"/>
      <c r="D928" s="2"/>
      <c r="E928" s="36"/>
      <c r="F928" s="3"/>
      <c r="G928" s="2"/>
      <c r="H928" s="4"/>
      <c r="I928" s="10"/>
      <c r="J928" s="14" t="str">
        <f>IF(LEN(A928)&gt;0,VLOOKUP((C928&amp;D928),Zonas!A:C,3,0),"")</f>
        <v/>
      </c>
      <c r="K928" s="15" t="str">
        <f t="shared" si="70"/>
        <v/>
      </c>
      <c r="L928" s="15" t="str">
        <f t="shared" si="71"/>
        <v/>
      </c>
      <c r="M928" s="15" t="str">
        <f t="shared" si="72"/>
        <v/>
      </c>
      <c r="N928" s="15" t="str">
        <f>IFERROR(VLOOKUP($D$7,Tabelas!$B$17:$C$18,2,0)*L928,"")</f>
        <v/>
      </c>
      <c r="O928" s="15" t="str">
        <f t="shared" si="73"/>
        <v/>
      </c>
      <c r="P928" s="16" t="str">
        <f t="shared" si="74"/>
        <v/>
      </c>
      <c r="Q928" s="33"/>
    </row>
    <row r="929" spans="1:17" x14ac:dyDescent="0.45">
      <c r="A929" s="1"/>
      <c r="B929" s="2"/>
      <c r="C929" s="2"/>
      <c r="D929" s="2"/>
      <c r="E929" s="36"/>
      <c r="F929" s="3"/>
      <c r="G929" s="2"/>
      <c r="H929" s="4"/>
      <c r="I929" s="10"/>
      <c r="J929" s="14" t="str">
        <f>IF(LEN(A929)&gt;0,VLOOKUP((C929&amp;D929),Zonas!A:C,3,0),"")</f>
        <v/>
      </c>
      <c r="K929" s="15" t="str">
        <f t="shared" si="70"/>
        <v/>
      </c>
      <c r="L929" s="15" t="str">
        <f t="shared" si="71"/>
        <v/>
      </c>
      <c r="M929" s="15" t="str">
        <f t="shared" si="72"/>
        <v/>
      </c>
      <c r="N929" s="15" t="str">
        <f>IFERROR(VLOOKUP($D$7,Tabelas!$B$17:$C$18,2,0)*L929,"")</f>
        <v/>
      </c>
      <c r="O929" s="15" t="str">
        <f t="shared" si="73"/>
        <v/>
      </c>
      <c r="P929" s="16" t="str">
        <f t="shared" si="74"/>
        <v/>
      </c>
      <c r="Q929" s="33"/>
    </row>
    <row r="930" spans="1:17" x14ac:dyDescent="0.45">
      <c r="A930" s="1"/>
      <c r="B930" s="2"/>
      <c r="C930" s="2"/>
      <c r="D930" s="2"/>
      <c r="E930" s="36"/>
      <c r="F930" s="3"/>
      <c r="G930" s="2"/>
      <c r="H930" s="4"/>
      <c r="I930" s="10"/>
      <c r="J930" s="14" t="str">
        <f>IF(LEN(A930)&gt;0,VLOOKUP((C930&amp;D930),Zonas!A:C,3,0),"")</f>
        <v/>
      </c>
      <c r="K930" s="15" t="str">
        <f t="shared" si="70"/>
        <v/>
      </c>
      <c r="L930" s="15" t="str">
        <f t="shared" si="71"/>
        <v/>
      </c>
      <c r="M930" s="15" t="str">
        <f t="shared" si="72"/>
        <v/>
      </c>
      <c r="N930" s="15" t="str">
        <f>IFERROR(VLOOKUP($D$7,Tabelas!$B$17:$C$18,2,0)*L930,"")</f>
        <v/>
      </c>
      <c r="O930" s="15" t="str">
        <f t="shared" si="73"/>
        <v/>
      </c>
      <c r="P930" s="16" t="str">
        <f t="shared" si="74"/>
        <v/>
      </c>
      <c r="Q930" s="33"/>
    </row>
    <row r="931" spans="1:17" x14ac:dyDescent="0.45">
      <c r="A931" s="1"/>
      <c r="B931" s="2"/>
      <c r="C931" s="2"/>
      <c r="D931" s="2"/>
      <c r="E931" s="36"/>
      <c r="F931" s="3"/>
      <c r="G931" s="2"/>
      <c r="H931" s="4"/>
      <c r="I931" s="10"/>
      <c r="J931" s="14" t="str">
        <f>IF(LEN(A931)&gt;0,VLOOKUP((C931&amp;D931),Zonas!A:C,3,0),"")</f>
        <v/>
      </c>
      <c r="K931" s="15" t="str">
        <f t="shared" si="70"/>
        <v/>
      </c>
      <c r="L931" s="15" t="str">
        <f t="shared" si="71"/>
        <v/>
      </c>
      <c r="M931" s="15" t="str">
        <f t="shared" si="72"/>
        <v/>
      </c>
      <c r="N931" s="15" t="str">
        <f>IFERROR(VLOOKUP($D$7,Tabelas!$B$17:$C$18,2,0)*L931,"")</f>
        <v/>
      </c>
      <c r="O931" s="15" t="str">
        <f t="shared" si="73"/>
        <v/>
      </c>
      <c r="P931" s="16" t="str">
        <f t="shared" si="74"/>
        <v/>
      </c>
      <c r="Q931" s="33"/>
    </row>
    <row r="932" spans="1:17" x14ac:dyDescent="0.45">
      <c r="A932" s="1"/>
      <c r="B932" s="2"/>
      <c r="C932" s="2"/>
      <c r="D932" s="2"/>
      <c r="E932" s="36"/>
      <c r="F932" s="3"/>
      <c r="G932" s="2"/>
      <c r="H932" s="4"/>
      <c r="I932" s="10"/>
      <c r="J932" s="14" t="str">
        <f>IF(LEN(A932)&gt;0,VLOOKUP((C932&amp;D932),Zonas!A:C,3,0),"")</f>
        <v/>
      </c>
      <c r="K932" s="15" t="str">
        <f t="shared" si="70"/>
        <v/>
      </c>
      <c r="L932" s="15" t="str">
        <f t="shared" si="71"/>
        <v/>
      </c>
      <c r="M932" s="15" t="str">
        <f t="shared" si="72"/>
        <v/>
      </c>
      <c r="N932" s="15" t="str">
        <f>IFERROR(VLOOKUP($D$7,Tabelas!$B$17:$C$18,2,0)*L932,"")</f>
        <v/>
      </c>
      <c r="O932" s="15" t="str">
        <f t="shared" si="73"/>
        <v/>
      </c>
      <c r="P932" s="16" t="str">
        <f t="shared" si="74"/>
        <v/>
      </c>
      <c r="Q932" s="33"/>
    </row>
    <row r="933" spans="1:17" x14ac:dyDescent="0.45">
      <c r="A933" s="1"/>
      <c r="B933" s="2"/>
      <c r="C933" s="2"/>
      <c r="D933" s="2"/>
      <c r="E933" s="36"/>
      <c r="F933" s="3"/>
      <c r="G933" s="2"/>
      <c r="H933" s="4"/>
      <c r="I933" s="10"/>
      <c r="J933" s="14" t="str">
        <f>IF(LEN(A933)&gt;0,VLOOKUP((C933&amp;D933),Zonas!A:C,3,0),"")</f>
        <v/>
      </c>
      <c r="K933" s="15" t="str">
        <f t="shared" si="70"/>
        <v/>
      </c>
      <c r="L933" s="15" t="str">
        <f t="shared" si="71"/>
        <v/>
      </c>
      <c r="M933" s="15" t="str">
        <f t="shared" si="72"/>
        <v/>
      </c>
      <c r="N933" s="15" t="str">
        <f>IFERROR(VLOOKUP($D$7,Tabelas!$B$17:$C$18,2,0)*L933,"")</f>
        <v/>
      </c>
      <c r="O933" s="15" t="str">
        <f t="shared" si="73"/>
        <v/>
      </c>
      <c r="P933" s="16" t="str">
        <f t="shared" si="74"/>
        <v/>
      </c>
      <c r="Q933" s="33"/>
    </row>
    <row r="934" spans="1:17" x14ac:dyDescent="0.45">
      <c r="A934" s="1"/>
      <c r="B934" s="2"/>
      <c r="C934" s="2"/>
      <c r="D934" s="2"/>
      <c r="E934" s="36"/>
      <c r="F934" s="3"/>
      <c r="G934" s="2"/>
      <c r="H934" s="4"/>
      <c r="I934" s="10"/>
      <c r="J934" s="14" t="str">
        <f>IF(LEN(A934)&gt;0,VLOOKUP((C934&amp;D934),Zonas!A:C,3,0),"")</f>
        <v/>
      </c>
      <c r="K934" s="15" t="str">
        <f t="shared" si="70"/>
        <v/>
      </c>
      <c r="L934" s="15" t="str">
        <f t="shared" si="71"/>
        <v/>
      </c>
      <c r="M934" s="15" t="str">
        <f t="shared" si="72"/>
        <v/>
      </c>
      <c r="N934" s="15" t="str">
        <f>IFERROR(VLOOKUP($D$7,Tabelas!$B$17:$C$18,2,0)*L934,"")</f>
        <v/>
      </c>
      <c r="O934" s="15" t="str">
        <f t="shared" si="73"/>
        <v/>
      </c>
      <c r="P934" s="16" t="str">
        <f t="shared" si="74"/>
        <v/>
      </c>
      <c r="Q934" s="33"/>
    </row>
    <row r="935" spans="1:17" x14ac:dyDescent="0.45">
      <c r="A935" s="1"/>
      <c r="B935" s="2"/>
      <c r="C935" s="2"/>
      <c r="D935" s="2"/>
      <c r="E935" s="36"/>
      <c r="F935" s="3"/>
      <c r="G935" s="2"/>
      <c r="H935" s="4"/>
      <c r="I935" s="10"/>
      <c r="J935" s="14" t="str">
        <f>IF(LEN(A935)&gt;0,VLOOKUP((C935&amp;D935),Zonas!A:C,3,0),"")</f>
        <v/>
      </c>
      <c r="K935" s="15" t="str">
        <f t="shared" si="70"/>
        <v/>
      </c>
      <c r="L935" s="15" t="str">
        <f t="shared" si="71"/>
        <v/>
      </c>
      <c r="M935" s="15" t="str">
        <f t="shared" si="72"/>
        <v/>
      </c>
      <c r="N935" s="15" t="str">
        <f>IFERROR(VLOOKUP($D$7,Tabelas!$B$17:$C$18,2,0)*L935,"")</f>
        <v/>
      </c>
      <c r="O935" s="15" t="str">
        <f t="shared" si="73"/>
        <v/>
      </c>
      <c r="P935" s="16" t="str">
        <f t="shared" si="74"/>
        <v/>
      </c>
      <c r="Q935" s="33"/>
    </row>
    <row r="936" spans="1:17" x14ac:dyDescent="0.45">
      <c r="A936" s="1"/>
      <c r="B936" s="2"/>
      <c r="C936" s="2"/>
      <c r="D936" s="2"/>
      <c r="E936" s="36"/>
      <c r="F936" s="3"/>
      <c r="G936" s="2"/>
      <c r="H936" s="4"/>
      <c r="I936" s="10"/>
      <c r="J936" s="14" t="str">
        <f>IF(LEN(A936)&gt;0,VLOOKUP((C936&amp;D936),Zonas!A:C,3,0),"")</f>
        <v/>
      </c>
      <c r="K936" s="15" t="str">
        <f t="shared" si="70"/>
        <v/>
      </c>
      <c r="L936" s="15" t="str">
        <f t="shared" si="71"/>
        <v/>
      </c>
      <c r="M936" s="15" t="str">
        <f t="shared" si="72"/>
        <v/>
      </c>
      <c r="N936" s="15" t="str">
        <f>IFERROR(VLOOKUP($D$7,Tabelas!$B$17:$C$18,2,0)*L936,"")</f>
        <v/>
      </c>
      <c r="O936" s="15" t="str">
        <f t="shared" si="73"/>
        <v/>
      </c>
      <c r="P936" s="16" t="str">
        <f t="shared" si="74"/>
        <v/>
      </c>
      <c r="Q936" s="33"/>
    </row>
    <row r="937" spans="1:17" x14ac:dyDescent="0.45">
      <c r="A937" s="1"/>
      <c r="B937" s="2"/>
      <c r="C937" s="2"/>
      <c r="D937" s="2"/>
      <c r="E937" s="36"/>
      <c r="F937" s="3"/>
      <c r="G937" s="2"/>
      <c r="H937" s="4"/>
      <c r="I937" s="10"/>
      <c r="J937" s="14" t="str">
        <f>IF(LEN(A937)&gt;0,VLOOKUP((C937&amp;D937),Zonas!A:C,3,0),"")</f>
        <v/>
      </c>
      <c r="K937" s="15" t="str">
        <f t="shared" si="70"/>
        <v/>
      </c>
      <c r="L937" s="15" t="str">
        <f t="shared" si="71"/>
        <v/>
      </c>
      <c r="M937" s="15" t="str">
        <f t="shared" si="72"/>
        <v/>
      </c>
      <c r="N937" s="15" t="str">
        <f>IFERROR(VLOOKUP($D$7,Tabelas!$B$17:$C$18,2,0)*L937,"")</f>
        <v/>
      </c>
      <c r="O937" s="15" t="str">
        <f t="shared" si="73"/>
        <v/>
      </c>
      <c r="P937" s="16" t="str">
        <f t="shared" si="74"/>
        <v/>
      </c>
      <c r="Q937" s="33"/>
    </row>
    <row r="938" spans="1:17" x14ac:dyDescent="0.45">
      <c r="A938" s="1"/>
      <c r="B938" s="2"/>
      <c r="C938" s="2"/>
      <c r="D938" s="2"/>
      <c r="E938" s="36"/>
      <c r="F938" s="3"/>
      <c r="G938" s="2"/>
      <c r="H938" s="4"/>
      <c r="I938" s="10"/>
      <c r="J938" s="14" t="str">
        <f>IF(LEN(A938)&gt;0,VLOOKUP((C938&amp;D938),Zonas!A:C,3,0),"")</f>
        <v/>
      </c>
      <c r="K938" s="15" t="str">
        <f t="shared" si="70"/>
        <v/>
      </c>
      <c r="L938" s="15" t="str">
        <f t="shared" si="71"/>
        <v/>
      </c>
      <c r="M938" s="15" t="str">
        <f t="shared" si="72"/>
        <v/>
      </c>
      <c r="N938" s="15" t="str">
        <f>IFERROR(VLOOKUP($D$7,Tabelas!$B$17:$C$18,2,0)*L938,"")</f>
        <v/>
      </c>
      <c r="O938" s="15" t="str">
        <f t="shared" si="73"/>
        <v/>
      </c>
      <c r="P938" s="16" t="str">
        <f t="shared" si="74"/>
        <v/>
      </c>
      <c r="Q938" s="33"/>
    </row>
    <row r="939" spans="1:17" x14ac:dyDescent="0.45">
      <c r="A939" s="1"/>
      <c r="B939" s="2"/>
      <c r="C939" s="2"/>
      <c r="D939" s="2"/>
      <c r="E939" s="36"/>
      <c r="F939" s="3"/>
      <c r="G939" s="2"/>
      <c r="H939" s="4"/>
      <c r="I939" s="10"/>
      <c r="J939" s="14" t="str">
        <f>IF(LEN(A939)&gt;0,VLOOKUP((C939&amp;D939),Zonas!A:C,3,0),"")</f>
        <v/>
      </c>
      <c r="K939" s="15" t="str">
        <f t="shared" si="70"/>
        <v/>
      </c>
      <c r="L939" s="15" t="str">
        <f t="shared" si="71"/>
        <v/>
      </c>
      <c r="M939" s="15" t="str">
        <f t="shared" si="72"/>
        <v/>
      </c>
      <c r="N939" s="15" t="str">
        <f>IFERROR(VLOOKUP($D$7,Tabelas!$B$17:$C$18,2,0)*L939,"")</f>
        <v/>
      </c>
      <c r="O939" s="15" t="str">
        <f t="shared" si="73"/>
        <v/>
      </c>
      <c r="P939" s="16" t="str">
        <f t="shared" si="74"/>
        <v/>
      </c>
      <c r="Q939" s="33"/>
    </row>
    <row r="940" spans="1:17" x14ac:dyDescent="0.45">
      <c r="A940" s="1"/>
      <c r="B940" s="2"/>
      <c r="C940" s="2"/>
      <c r="D940" s="2"/>
      <c r="E940" s="36"/>
      <c r="F940" s="3"/>
      <c r="G940" s="2"/>
      <c r="H940" s="4"/>
      <c r="I940" s="10"/>
      <c r="J940" s="14" t="str">
        <f>IF(LEN(A940)&gt;0,VLOOKUP((C940&amp;D940),Zonas!A:C,3,0),"")</f>
        <v/>
      </c>
      <c r="K940" s="15" t="str">
        <f t="shared" si="70"/>
        <v/>
      </c>
      <c r="L940" s="15" t="str">
        <f t="shared" si="71"/>
        <v/>
      </c>
      <c r="M940" s="15" t="str">
        <f t="shared" si="72"/>
        <v/>
      </c>
      <c r="N940" s="15" t="str">
        <f>IFERROR(VLOOKUP($D$7,Tabelas!$B$17:$C$18,2,0)*L940,"")</f>
        <v/>
      </c>
      <c r="O940" s="15" t="str">
        <f t="shared" si="73"/>
        <v/>
      </c>
      <c r="P940" s="16" t="str">
        <f t="shared" si="74"/>
        <v/>
      </c>
      <c r="Q940" s="33"/>
    </row>
    <row r="941" spans="1:17" x14ac:dyDescent="0.45">
      <c r="A941" s="1"/>
      <c r="B941" s="2"/>
      <c r="C941" s="2"/>
      <c r="D941" s="2"/>
      <c r="E941" s="36"/>
      <c r="F941" s="3"/>
      <c r="G941" s="2"/>
      <c r="H941" s="4"/>
      <c r="I941" s="10"/>
      <c r="J941" s="14" t="str">
        <f>IF(LEN(A941)&gt;0,VLOOKUP((C941&amp;D941),Zonas!A:C,3,0),"")</f>
        <v/>
      </c>
      <c r="K941" s="15" t="str">
        <f t="shared" si="70"/>
        <v/>
      </c>
      <c r="L941" s="15" t="str">
        <f t="shared" si="71"/>
        <v/>
      </c>
      <c r="M941" s="15" t="str">
        <f t="shared" si="72"/>
        <v/>
      </c>
      <c r="N941" s="15" t="str">
        <f>IFERROR(VLOOKUP($D$7,Tabelas!$B$17:$C$18,2,0)*L941,"")</f>
        <v/>
      </c>
      <c r="O941" s="15" t="str">
        <f t="shared" si="73"/>
        <v/>
      </c>
      <c r="P941" s="16" t="str">
        <f t="shared" si="74"/>
        <v/>
      </c>
      <c r="Q941" s="33"/>
    </row>
    <row r="942" spans="1:17" x14ac:dyDescent="0.45">
      <c r="A942" s="1"/>
      <c r="B942" s="2"/>
      <c r="C942" s="2"/>
      <c r="D942" s="2"/>
      <c r="E942" s="36"/>
      <c r="F942" s="3"/>
      <c r="G942" s="2"/>
      <c r="H942" s="4"/>
      <c r="I942" s="10"/>
      <c r="J942" s="14" t="str">
        <f>IF(LEN(A942)&gt;0,VLOOKUP((C942&amp;D942),Zonas!A:C,3,0),"")</f>
        <v/>
      </c>
      <c r="K942" s="15" t="str">
        <f t="shared" si="70"/>
        <v/>
      </c>
      <c r="L942" s="15" t="str">
        <f t="shared" si="71"/>
        <v/>
      </c>
      <c r="M942" s="15" t="str">
        <f t="shared" si="72"/>
        <v/>
      </c>
      <c r="N942" s="15" t="str">
        <f>IFERROR(VLOOKUP($D$7,Tabelas!$B$17:$C$18,2,0)*L942,"")</f>
        <v/>
      </c>
      <c r="O942" s="15" t="str">
        <f t="shared" si="73"/>
        <v/>
      </c>
      <c r="P942" s="16" t="str">
        <f t="shared" si="74"/>
        <v/>
      </c>
      <c r="Q942" s="33"/>
    </row>
    <row r="943" spans="1:17" x14ac:dyDescent="0.45">
      <c r="A943" s="1"/>
      <c r="B943" s="2"/>
      <c r="C943" s="2"/>
      <c r="D943" s="2"/>
      <c r="E943" s="36"/>
      <c r="F943" s="3"/>
      <c r="G943" s="2"/>
      <c r="H943" s="4"/>
      <c r="I943" s="10"/>
      <c r="J943" s="14" t="str">
        <f>IF(LEN(A943)&gt;0,VLOOKUP((C943&amp;D943),Zonas!A:C,3,0),"")</f>
        <v/>
      </c>
      <c r="K943" s="15" t="str">
        <f t="shared" si="70"/>
        <v/>
      </c>
      <c r="L943" s="15" t="str">
        <f t="shared" si="71"/>
        <v/>
      </c>
      <c r="M943" s="15" t="str">
        <f t="shared" si="72"/>
        <v/>
      </c>
      <c r="N943" s="15" t="str">
        <f>IFERROR(VLOOKUP($D$7,Tabelas!$B$17:$C$18,2,0)*L943,"")</f>
        <v/>
      </c>
      <c r="O943" s="15" t="str">
        <f t="shared" si="73"/>
        <v/>
      </c>
      <c r="P943" s="16" t="str">
        <f t="shared" si="74"/>
        <v/>
      </c>
      <c r="Q943" s="33"/>
    </row>
    <row r="944" spans="1:17" x14ac:dyDescent="0.45">
      <c r="A944" s="1"/>
      <c r="B944" s="2"/>
      <c r="C944" s="2"/>
      <c r="D944" s="2"/>
      <c r="E944" s="36"/>
      <c r="F944" s="3"/>
      <c r="G944" s="2"/>
      <c r="H944" s="4"/>
      <c r="I944" s="10"/>
      <c r="J944" s="14" t="str">
        <f>IF(LEN(A944)&gt;0,VLOOKUP((C944&amp;D944),Zonas!A:C,3,0),"")</f>
        <v/>
      </c>
      <c r="K944" s="15" t="str">
        <f t="shared" si="70"/>
        <v/>
      </c>
      <c r="L944" s="15" t="str">
        <f t="shared" si="71"/>
        <v/>
      </c>
      <c r="M944" s="15" t="str">
        <f t="shared" si="72"/>
        <v/>
      </c>
      <c r="N944" s="15" t="str">
        <f>IFERROR(VLOOKUP($D$7,Tabelas!$B$17:$C$18,2,0)*L944,"")</f>
        <v/>
      </c>
      <c r="O944" s="15" t="str">
        <f t="shared" si="73"/>
        <v/>
      </c>
      <c r="P944" s="16" t="str">
        <f t="shared" si="74"/>
        <v/>
      </c>
      <c r="Q944" s="33"/>
    </row>
    <row r="945" spans="1:17" x14ac:dyDescent="0.45">
      <c r="A945" s="1"/>
      <c r="B945" s="2"/>
      <c r="C945" s="2"/>
      <c r="D945" s="2"/>
      <c r="E945" s="36"/>
      <c r="F945" s="3"/>
      <c r="G945" s="2"/>
      <c r="H945" s="4"/>
      <c r="I945" s="10"/>
      <c r="J945" s="14" t="str">
        <f>IF(LEN(A945)&gt;0,VLOOKUP((C945&amp;D945),Zonas!A:C,3,0),"")</f>
        <v/>
      </c>
      <c r="K945" s="15" t="str">
        <f t="shared" si="70"/>
        <v/>
      </c>
      <c r="L945" s="15" t="str">
        <f t="shared" si="71"/>
        <v/>
      </c>
      <c r="M945" s="15" t="str">
        <f t="shared" si="72"/>
        <v/>
      </c>
      <c r="N945" s="15" t="str">
        <f>IFERROR(VLOOKUP($D$7,Tabelas!$B$17:$C$18,2,0)*L945,"")</f>
        <v/>
      </c>
      <c r="O945" s="15" t="str">
        <f t="shared" si="73"/>
        <v/>
      </c>
      <c r="P945" s="16" t="str">
        <f t="shared" si="74"/>
        <v/>
      </c>
      <c r="Q945" s="33"/>
    </row>
    <row r="946" spans="1:17" x14ac:dyDescent="0.45">
      <c r="A946" s="1"/>
      <c r="B946" s="2"/>
      <c r="C946" s="2"/>
      <c r="D946" s="2"/>
      <c r="E946" s="36"/>
      <c r="F946" s="3"/>
      <c r="G946" s="2"/>
      <c r="H946" s="4"/>
      <c r="I946" s="10"/>
      <c r="J946" s="14" t="str">
        <f>IF(LEN(A946)&gt;0,VLOOKUP((C946&amp;D946),Zonas!A:C,3,0),"")</f>
        <v/>
      </c>
      <c r="K946" s="15" t="str">
        <f t="shared" si="70"/>
        <v/>
      </c>
      <c r="L946" s="15" t="str">
        <f t="shared" si="71"/>
        <v/>
      </c>
      <c r="M946" s="15" t="str">
        <f t="shared" si="72"/>
        <v/>
      </c>
      <c r="N946" s="15" t="str">
        <f>IFERROR(VLOOKUP($D$7,Tabelas!$B$17:$C$18,2,0)*L946,"")</f>
        <v/>
      </c>
      <c r="O946" s="15" t="str">
        <f t="shared" si="73"/>
        <v/>
      </c>
      <c r="P946" s="16" t="str">
        <f t="shared" si="74"/>
        <v/>
      </c>
      <c r="Q946" s="33"/>
    </row>
    <row r="947" spans="1:17" x14ac:dyDescent="0.45">
      <c r="A947" s="1"/>
      <c r="B947" s="2"/>
      <c r="C947" s="2"/>
      <c r="D947" s="2"/>
      <c r="E947" s="36"/>
      <c r="F947" s="3"/>
      <c r="G947" s="2"/>
      <c r="H947" s="4"/>
      <c r="I947" s="10"/>
      <c r="J947" s="14" t="str">
        <f>IF(LEN(A947)&gt;0,VLOOKUP((C947&amp;D947),Zonas!A:C,3,0),"")</f>
        <v/>
      </c>
      <c r="K947" s="15" t="str">
        <f t="shared" si="70"/>
        <v/>
      </c>
      <c r="L947" s="15" t="str">
        <f t="shared" si="71"/>
        <v/>
      </c>
      <c r="M947" s="15" t="str">
        <f t="shared" si="72"/>
        <v/>
      </c>
      <c r="N947" s="15" t="str">
        <f>IFERROR(VLOOKUP($D$7,Tabelas!$B$17:$C$18,2,0)*L947,"")</f>
        <v/>
      </c>
      <c r="O947" s="15" t="str">
        <f t="shared" si="73"/>
        <v/>
      </c>
      <c r="P947" s="16" t="str">
        <f t="shared" si="74"/>
        <v/>
      </c>
      <c r="Q947" s="33"/>
    </row>
    <row r="948" spans="1:17" x14ac:dyDescent="0.45">
      <c r="A948" s="1"/>
      <c r="B948" s="2"/>
      <c r="C948" s="2"/>
      <c r="D948" s="2"/>
      <c r="E948" s="36"/>
      <c r="F948" s="3"/>
      <c r="G948" s="2"/>
      <c r="H948" s="4"/>
      <c r="I948" s="10"/>
      <c r="J948" s="14" t="str">
        <f>IF(LEN(A948)&gt;0,VLOOKUP((C948&amp;D948),Zonas!A:C,3,0),"")</f>
        <v/>
      </c>
      <c r="K948" s="15" t="str">
        <f t="shared" si="70"/>
        <v/>
      </c>
      <c r="L948" s="15" t="str">
        <f t="shared" si="71"/>
        <v/>
      </c>
      <c r="M948" s="15" t="str">
        <f t="shared" si="72"/>
        <v/>
      </c>
      <c r="N948" s="15" t="str">
        <f>IFERROR(VLOOKUP($D$7,Tabelas!$B$17:$C$18,2,0)*L948,"")</f>
        <v/>
      </c>
      <c r="O948" s="15" t="str">
        <f t="shared" si="73"/>
        <v/>
      </c>
      <c r="P948" s="16" t="str">
        <f t="shared" si="74"/>
        <v/>
      </c>
      <c r="Q948" s="33"/>
    </row>
    <row r="949" spans="1:17" x14ac:dyDescent="0.45">
      <c r="A949" s="1"/>
      <c r="B949" s="2"/>
      <c r="C949" s="2"/>
      <c r="D949" s="2"/>
      <c r="E949" s="36"/>
      <c r="F949" s="3"/>
      <c r="G949" s="2"/>
      <c r="H949" s="4"/>
      <c r="I949" s="10"/>
      <c r="J949" s="14" t="str">
        <f>IF(LEN(A949)&gt;0,VLOOKUP((C949&amp;D949),Zonas!A:C,3,0),"")</f>
        <v/>
      </c>
      <c r="K949" s="15" t="str">
        <f t="shared" si="70"/>
        <v/>
      </c>
      <c r="L949" s="15" t="str">
        <f t="shared" si="71"/>
        <v/>
      </c>
      <c r="M949" s="15" t="str">
        <f t="shared" si="72"/>
        <v/>
      </c>
      <c r="N949" s="15" t="str">
        <f>IFERROR(VLOOKUP($D$7,Tabelas!$B$17:$C$18,2,0)*L949,"")</f>
        <v/>
      </c>
      <c r="O949" s="15" t="str">
        <f t="shared" si="73"/>
        <v/>
      </c>
      <c r="P949" s="16" t="str">
        <f t="shared" si="74"/>
        <v/>
      </c>
      <c r="Q949" s="33"/>
    </row>
    <row r="950" spans="1:17" x14ac:dyDescent="0.45">
      <c r="A950" s="1"/>
      <c r="B950" s="2"/>
      <c r="C950" s="2"/>
      <c r="D950" s="2"/>
      <c r="E950" s="36"/>
      <c r="F950" s="3"/>
      <c r="G950" s="2"/>
      <c r="H950" s="4"/>
      <c r="I950" s="10"/>
      <c r="J950" s="14" t="str">
        <f>IF(LEN(A950)&gt;0,VLOOKUP((C950&amp;D950),Zonas!A:C,3,0),"")</f>
        <v/>
      </c>
      <c r="K950" s="15" t="str">
        <f t="shared" si="70"/>
        <v/>
      </c>
      <c r="L950" s="15" t="str">
        <f t="shared" si="71"/>
        <v/>
      </c>
      <c r="M950" s="15" t="str">
        <f t="shared" si="72"/>
        <v/>
      </c>
      <c r="N950" s="15" t="str">
        <f>IFERROR(VLOOKUP($D$7,Tabelas!$B$17:$C$18,2,0)*L950,"")</f>
        <v/>
      </c>
      <c r="O950" s="15" t="str">
        <f t="shared" si="73"/>
        <v/>
      </c>
      <c r="P950" s="16" t="str">
        <f t="shared" si="74"/>
        <v/>
      </c>
      <c r="Q950" s="33"/>
    </row>
    <row r="951" spans="1:17" x14ac:dyDescent="0.45">
      <c r="A951" s="1"/>
      <c r="B951" s="2"/>
      <c r="C951" s="2"/>
      <c r="D951" s="2"/>
      <c r="E951" s="36"/>
      <c r="F951" s="3"/>
      <c r="G951" s="2"/>
      <c r="H951" s="4"/>
      <c r="I951" s="10"/>
      <c r="J951" s="14" t="str">
        <f>IF(LEN(A951)&gt;0,VLOOKUP((C951&amp;D951),Zonas!A:C,3,0),"")</f>
        <v/>
      </c>
      <c r="K951" s="15" t="str">
        <f t="shared" si="70"/>
        <v/>
      </c>
      <c r="L951" s="15" t="str">
        <f t="shared" si="71"/>
        <v/>
      </c>
      <c r="M951" s="15" t="str">
        <f t="shared" si="72"/>
        <v/>
      </c>
      <c r="N951" s="15" t="str">
        <f>IFERROR(VLOOKUP($D$7,Tabelas!$B$17:$C$18,2,0)*L951,"")</f>
        <v/>
      </c>
      <c r="O951" s="15" t="str">
        <f t="shared" si="73"/>
        <v/>
      </c>
      <c r="P951" s="16" t="str">
        <f t="shared" si="74"/>
        <v/>
      </c>
      <c r="Q951" s="33"/>
    </row>
    <row r="952" spans="1:17" x14ac:dyDescent="0.45">
      <c r="A952" s="1"/>
      <c r="B952" s="2"/>
      <c r="C952" s="2"/>
      <c r="D952" s="2"/>
      <c r="E952" s="36"/>
      <c r="F952" s="3"/>
      <c r="G952" s="2"/>
      <c r="H952" s="4"/>
      <c r="I952" s="10"/>
      <c r="J952" s="14" t="str">
        <f>IF(LEN(A952)&gt;0,VLOOKUP((C952&amp;D952),Zonas!A:C,3,0),"")</f>
        <v/>
      </c>
      <c r="K952" s="15" t="str">
        <f t="shared" si="70"/>
        <v/>
      </c>
      <c r="L952" s="15" t="str">
        <f t="shared" si="71"/>
        <v/>
      </c>
      <c r="M952" s="15" t="str">
        <f t="shared" si="72"/>
        <v/>
      </c>
      <c r="N952" s="15" t="str">
        <f>IFERROR(VLOOKUP($D$7,Tabelas!$B$17:$C$18,2,0)*L952,"")</f>
        <v/>
      </c>
      <c r="O952" s="15" t="str">
        <f t="shared" si="73"/>
        <v/>
      </c>
      <c r="P952" s="16" t="str">
        <f t="shared" si="74"/>
        <v/>
      </c>
      <c r="Q952" s="33"/>
    </row>
    <row r="953" spans="1:17" x14ac:dyDescent="0.45">
      <c r="A953" s="1"/>
      <c r="B953" s="2"/>
      <c r="C953" s="2"/>
      <c r="D953" s="2"/>
      <c r="E953" s="36"/>
      <c r="F953" s="3"/>
      <c r="G953" s="2"/>
      <c r="H953" s="4"/>
      <c r="I953" s="10"/>
      <c r="J953" s="14" t="str">
        <f>IF(LEN(A953)&gt;0,VLOOKUP((C953&amp;D953),Zonas!A:C,3,0),"")</f>
        <v/>
      </c>
      <c r="K953" s="15" t="str">
        <f t="shared" si="70"/>
        <v/>
      </c>
      <c r="L953" s="15" t="str">
        <f t="shared" si="71"/>
        <v/>
      </c>
      <c r="M953" s="15" t="str">
        <f t="shared" si="72"/>
        <v/>
      </c>
      <c r="N953" s="15" t="str">
        <f>IFERROR(VLOOKUP($D$7,Tabelas!$B$17:$C$18,2,0)*L953,"")</f>
        <v/>
      </c>
      <c r="O953" s="15" t="str">
        <f t="shared" si="73"/>
        <v/>
      </c>
      <c r="P953" s="16" t="str">
        <f t="shared" si="74"/>
        <v/>
      </c>
      <c r="Q953" s="33"/>
    </row>
    <row r="954" spans="1:17" x14ac:dyDescent="0.45">
      <c r="A954" s="1"/>
      <c r="B954" s="2"/>
      <c r="C954" s="2"/>
      <c r="D954" s="2"/>
      <c r="E954" s="36"/>
      <c r="F954" s="3"/>
      <c r="G954" s="2"/>
      <c r="H954" s="4"/>
      <c r="I954" s="10"/>
      <c r="J954" s="14" t="str">
        <f>IF(LEN(A954)&gt;0,VLOOKUP((C954&amp;D954),Zonas!A:C,3,0),"")</f>
        <v/>
      </c>
      <c r="K954" s="15" t="str">
        <f t="shared" si="70"/>
        <v/>
      </c>
      <c r="L954" s="15" t="str">
        <f t="shared" si="71"/>
        <v/>
      </c>
      <c r="M954" s="15" t="str">
        <f t="shared" si="72"/>
        <v/>
      </c>
      <c r="N954" s="15" t="str">
        <f>IFERROR(VLOOKUP($D$7,Tabelas!$B$17:$C$18,2,0)*L954,"")</f>
        <v/>
      </c>
      <c r="O954" s="15" t="str">
        <f t="shared" si="73"/>
        <v/>
      </c>
      <c r="P954" s="16" t="str">
        <f t="shared" si="74"/>
        <v/>
      </c>
      <c r="Q954" s="33"/>
    </row>
    <row r="955" spans="1:17" x14ac:dyDescent="0.45">
      <c r="A955" s="1"/>
      <c r="B955" s="2"/>
      <c r="C955" s="2"/>
      <c r="D955" s="2"/>
      <c r="E955" s="36"/>
      <c r="F955" s="3"/>
      <c r="G955" s="2"/>
      <c r="H955" s="4"/>
      <c r="I955" s="10"/>
      <c r="J955" s="14" t="str">
        <f>IF(LEN(A955)&gt;0,VLOOKUP((C955&amp;D955),Zonas!A:C,3,0),"")</f>
        <v/>
      </c>
      <c r="K955" s="15" t="str">
        <f t="shared" si="70"/>
        <v/>
      </c>
      <c r="L955" s="15" t="str">
        <f t="shared" si="71"/>
        <v/>
      </c>
      <c r="M955" s="15" t="str">
        <f t="shared" si="72"/>
        <v/>
      </c>
      <c r="N955" s="15" t="str">
        <f>IFERROR(VLOOKUP($D$7,Tabelas!$B$17:$C$18,2,0)*L955,"")</f>
        <v/>
      </c>
      <c r="O955" s="15" t="str">
        <f t="shared" si="73"/>
        <v/>
      </c>
      <c r="P955" s="16" t="str">
        <f t="shared" si="74"/>
        <v/>
      </c>
      <c r="Q955" s="33"/>
    </row>
    <row r="956" spans="1:17" x14ac:dyDescent="0.45">
      <c r="A956" s="1"/>
      <c r="B956" s="2"/>
      <c r="C956" s="2"/>
      <c r="D956" s="2"/>
      <c r="E956" s="36"/>
      <c r="F956" s="3"/>
      <c r="G956" s="2"/>
      <c r="H956" s="4"/>
      <c r="I956" s="10"/>
      <c r="J956" s="14" t="str">
        <f>IF(LEN(A956)&gt;0,VLOOKUP((C956&amp;D956),Zonas!A:C,3,0),"")</f>
        <v/>
      </c>
      <c r="K956" s="15" t="str">
        <f t="shared" si="70"/>
        <v/>
      </c>
      <c r="L956" s="15" t="str">
        <f t="shared" si="71"/>
        <v/>
      </c>
      <c r="M956" s="15" t="str">
        <f t="shared" si="72"/>
        <v/>
      </c>
      <c r="N956" s="15" t="str">
        <f>IFERROR(VLOOKUP($D$7,Tabelas!$B$17:$C$18,2,0)*L956,"")</f>
        <v/>
      </c>
      <c r="O956" s="15" t="str">
        <f t="shared" si="73"/>
        <v/>
      </c>
      <c r="P956" s="16" t="str">
        <f t="shared" si="74"/>
        <v/>
      </c>
      <c r="Q956" s="33"/>
    </row>
    <row r="957" spans="1:17" x14ac:dyDescent="0.45">
      <c r="A957" s="1"/>
      <c r="B957" s="2"/>
      <c r="C957" s="2"/>
      <c r="D957" s="2"/>
      <c r="E957" s="36"/>
      <c r="F957" s="3"/>
      <c r="G957" s="2"/>
      <c r="H957" s="4"/>
      <c r="I957" s="10"/>
      <c r="J957" s="14" t="str">
        <f>IF(LEN(A957)&gt;0,VLOOKUP((C957&amp;D957),Zonas!A:C,3,0),"")</f>
        <v/>
      </c>
      <c r="K957" s="15" t="str">
        <f t="shared" si="70"/>
        <v/>
      </c>
      <c r="L957" s="15" t="str">
        <f t="shared" si="71"/>
        <v/>
      </c>
      <c r="M957" s="15" t="str">
        <f t="shared" si="72"/>
        <v/>
      </c>
      <c r="N957" s="15" t="str">
        <f>IFERROR(VLOOKUP($D$7,Tabelas!$B$17:$C$18,2,0)*L957,"")</f>
        <v/>
      </c>
      <c r="O957" s="15" t="str">
        <f t="shared" si="73"/>
        <v/>
      </c>
      <c r="P957" s="16" t="str">
        <f t="shared" si="74"/>
        <v/>
      </c>
      <c r="Q957" s="33"/>
    </row>
    <row r="958" spans="1:17" x14ac:dyDescent="0.45">
      <c r="A958" s="1"/>
      <c r="B958" s="2"/>
      <c r="C958" s="2"/>
      <c r="D958" s="2"/>
      <c r="E958" s="36"/>
      <c r="F958" s="3"/>
      <c r="G958" s="2"/>
      <c r="H958" s="4"/>
      <c r="I958" s="10"/>
      <c r="J958" s="14" t="str">
        <f>IF(LEN(A958)&gt;0,VLOOKUP((C958&amp;D958),Zonas!A:C,3,0),"")</f>
        <v/>
      </c>
      <c r="K958" s="15" t="str">
        <f t="shared" si="70"/>
        <v/>
      </c>
      <c r="L958" s="15" t="str">
        <f t="shared" si="71"/>
        <v/>
      </c>
      <c r="M958" s="15" t="str">
        <f t="shared" si="72"/>
        <v/>
      </c>
      <c r="N958" s="15" t="str">
        <f>IFERROR(VLOOKUP($D$7,Tabelas!$B$17:$C$18,2,0)*L958,"")</f>
        <v/>
      </c>
      <c r="O958" s="15" t="str">
        <f t="shared" si="73"/>
        <v/>
      </c>
      <c r="P958" s="16" t="str">
        <f t="shared" si="74"/>
        <v/>
      </c>
      <c r="Q958" s="33"/>
    </row>
    <row r="959" spans="1:17" x14ac:dyDescent="0.45">
      <c r="A959" s="1"/>
      <c r="B959" s="2"/>
      <c r="C959" s="2"/>
      <c r="D959" s="2"/>
      <c r="E959" s="36"/>
      <c r="F959" s="3"/>
      <c r="G959" s="2"/>
      <c r="H959" s="4"/>
      <c r="I959" s="10"/>
      <c r="J959" s="14" t="str">
        <f>IF(LEN(A959)&gt;0,VLOOKUP((C959&amp;D959),Zonas!A:C,3,0),"")</f>
        <v/>
      </c>
      <c r="K959" s="15" t="str">
        <f t="shared" si="70"/>
        <v/>
      </c>
      <c r="L959" s="15" t="str">
        <f t="shared" si="71"/>
        <v/>
      </c>
      <c r="M959" s="15" t="str">
        <f t="shared" si="72"/>
        <v/>
      </c>
      <c r="N959" s="15" t="str">
        <f>IFERROR(VLOOKUP($D$7,Tabelas!$B$17:$C$18,2,0)*L959,"")</f>
        <v/>
      </c>
      <c r="O959" s="15" t="str">
        <f t="shared" si="73"/>
        <v/>
      </c>
      <c r="P959" s="16" t="str">
        <f t="shared" si="74"/>
        <v/>
      </c>
      <c r="Q959" s="33"/>
    </row>
    <row r="960" spans="1:17" x14ac:dyDescent="0.45">
      <c r="A960" s="1"/>
      <c r="B960" s="2"/>
      <c r="C960" s="2"/>
      <c r="D960" s="2"/>
      <c r="E960" s="36"/>
      <c r="F960" s="3"/>
      <c r="G960" s="2"/>
      <c r="H960" s="4"/>
      <c r="I960" s="10"/>
      <c r="J960" s="14" t="str">
        <f>IF(LEN(A960)&gt;0,VLOOKUP((C960&amp;D960),Zonas!A:C,3,0),"")</f>
        <v/>
      </c>
      <c r="K960" s="15" t="str">
        <f t="shared" si="70"/>
        <v/>
      </c>
      <c r="L960" s="15" t="str">
        <f t="shared" si="71"/>
        <v/>
      </c>
      <c r="M960" s="15" t="str">
        <f t="shared" si="72"/>
        <v/>
      </c>
      <c r="N960" s="15" t="str">
        <f>IFERROR(VLOOKUP($D$7,Tabelas!$B$17:$C$18,2,0)*L960,"")</f>
        <v/>
      </c>
      <c r="O960" s="15" t="str">
        <f t="shared" si="73"/>
        <v/>
      </c>
      <c r="P960" s="16" t="str">
        <f t="shared" si="74"/>
        <v/>
      </c>
      <c r="Q960" s="33"/>
    </row>
    <row r="961" spans="1:17" x14ac:dyDescent="0.45">
      <c r="A961" s="1"/>
      <c r="B961" s="2"/>
      <c r="C961" s="2"/>
      <c r="D961" s="2"/>
      <c r="E961" s="36"/>
      <c r="F961" s="3"/>
      <c r="G961" s="2"/>
      <c r="H961" s="4"/>
      <c r="I961" s="10"/>
      <c r="J961" s="14" t="str">
        <f>IF(LEN(A961)&gt;0,VLOOKUP((C961&amp;D961),Zonas!A:C,3,0),"")</f>
        <v/>
      </c>
      <c r="K961" s="15" t="str">
        <f t="shared" si="70"/>
        <v/>
      </c>
      <c r="L961" s="15" t="str">
        <f t="shared" si="71"/>
        <v/>
      </c>
      <c r="M961" s="15" t="str">
        <f t="shared" si="72"/>
        <v/>
      </c>
      <c r="N961" s="15" t="str">
        <f>IFERROR(VLOOKUP($D$7,Tabelas!$B$17:$C$18,2,0)*L961,"")</f>
        <v/>
      </c>
      <c r="O961" s="15" t="str">
        <f t="shared" si="73"/>
        <v/>
      </c>
      <c r="P961" s="16" t="str">
        <f t="shared" si="74"/>
        <v/>
      </c>
      <c r="Q961" s="33"/>
    </row>
    <row r="962" spans="1:17" x14ac:dyDescent="0.45">
      <c r="A962" s="1"/>
      <c r="B962" s="2"/>
      <c r="C962" s="2"/>
      <c r="D962" s="2"/>
      <c r="E962" s="36"/>
      <c r="F962" s="3"/>
      <c r="G962" s="2"/>
      <c r="H962" s="4"/>
      <c r="I962" s="10"/>
      <c r="J962" s="14" t="str">
        <f>IF(LEN(A962)&gt;0,VLOOKUP((C962&amp;D962),Zonas!A:C,3,0),"")</f>
        <v/>
      </c>
      <c r="K962" s="15" t="str">
        <f t="shared" si="70"/>
        <v/>
      </c>
      <c r="L962" s="15" t="str">
        <f t="shared" si="71"/>
        <v/>
      </c>
      <c r="M962" s="15" t="str">
        <f t="shared" si="72"/>
        <v/>
      </c>
      <c r="N962" s="15" t="str">
        <f>IFERROR(VLOOKUP($D$7,Tabelas!$B$17:$C$18,2,0)*L962,"")</f>
        <v/>
      </c>
      <c r="O962" s="15" t="str">
        <f t="shared" si="73"/>
        <v/>
      </c>
      <c r="P962" s="16" t="str">
        <f t="shared" si="74"/>
        <v/>
      </c>
      <c r="Q962" s="33"/>
    </row>
    <row r="963" spans="1:17" x14ac:dyDescent="0.45">
      <c r="A963" s="1"/>
      <c r="B963" s="2"/>
      <c r="C963" s="2"/>
      <c r="D963" s="2"/>
      <c r="E963" s="36"/>
      <c r="F963" s="3"/>
      <c r="G963" s="2"/>
      <c r="H963" s="4"/>
      <c r="I963" s="10"/>
      <c r="J963" s="14" t="str">
        <f>IF(LEN(A963)&gt;0,VLOOKUP((C963&amp;D963),Zonas!A:C,3,0),"")</f>
        <v/>
      </c>
      <c r="K963" s="15" t="str">
        <f t="shared" si="70"/>
        <v/>
      </c>
      <c r="L963" s="15" t="str">
        <f t="shared" si="71"/>
        <v/>
      </c>
      <c r="M963" s="15" t="str">
        <f t="shared" si="72"/>
        <v/>
      </c>
      <c r="N963" s="15" t="str">
        <f>IFERROR(VLOOKUP($D$7,Tabelas!$B$17:$C$18,2,0)*L963,"")</f>
        <v/>
      </c>
      <c r="O963" s="15" t="str">
        <f t="shared" si="73"/>
        <v/>
      </c>
      <c r="P963" s="16" t="str">
        <f t="shared" si="74"/>
        <v/>
      </c>
      <c r="Q963" s="33"/>
    </row>
    <row r="964" spans="1:17" x14ac:dyDescent="0.45">
      <c r="A964" s="1"/>
      <c r="B964" s="2"/>
      <c r="C964" s="2"/>
      <c r="D964" s="2"/>
      <c r="E964" s="36"/>
      <c r="F964" s="3"/>
      <c r="G964" s="2"/>
      <c r="H964" s="4"/>
      <c r="I964" s="10"/>
      <c r="J964" s="14" t="str">
        <f>IF(LEN(A964)&gt;0,VLOOKUP((C964&amp;D964),Zonas!A:C,3,0),"")</f>
        <v/>
      </c>
      <c r="K964" s="15" t="str">
        <f t="shared" si="70"/>
        <v/>
      </c>
      <c r="L964" s="15" t="str">
        <f t="shared" si="71"/>
        <v/>
      </c>
      <c r="M964" s="15" t="str">
        <f t="shared" si="72"/>
        <v/>
      </c>
      <c r="N964" s="15" t="str">
        <f>IFERROR(VLOOKUP($D$7,Tabelas!$B$17:$C$18,2,0)*L964,"")</f>
        <v/>
      </c>
      <c r="O964" s="15" t="str">
        <f t="shared" si="73"/>
        <v/>
      </c>
      <c r="P964" s="16" t="str">
        <f t="shared" si="74"/>
        <v/>
      </c>
      <c r="Q964" s="33"/>
    </row>
    <row r="965" spans="1:17" x14ac:dyDescent="0.45">
      <c r="A965" s="1"/>
      <c r="B965" s="2"/>
      <c r="C965" s="2"/>
      <c r="D965" s="2"/>
      <c r="E965" s="36"/>
      <c r="F965" s="3"/>
      <c r="G965" s="2"/>
      <c r="H965" s="4"/>
      <c r="I965" s="10"/>
      <c r="J965" s="14" t="str">
        <f>IF(LEN(A965)&gt;0,VLOOKUP((C965&amp;D965),Zonas!A:C,3,0),"")</f>
        <v/>
      </c>
      <c r="K965" s="15" t="str">
        <f t="shared" si="70"/>
        <v/>
      </c>
      <c r="L965" s="15" t="str">
        <f t="shared" si="71"/>
        <v/>
      </c>
      <c r="M965" s="15" t="str">
        <f t="shared" si="72"/>
        <v/>
      </c>
      <c r="N965" s="15" t="str">
        <f>IFERROR(VLOOKUP($D$7,Tabelas!$B$17:$C$18,2,0)*L965,"")</f>
        <v/>
      </c>
      <c r="O965" s="15" t="str">
        <f t="shared" si="73"/>
        <v/>
      </c>
      <c r="P965" s="16" t="str">
        <f t="shared" si="74"/>
        <v/>
      </c>
      <c r="Q965" s="33"/>
    </row>
    <row r="966" spans="1:17" x14ac:dyDescent="0.45">
      <c r="A966" s="1"/>
      <c r="B966" s="2"/>
      <c r="C966" s="2"/>
      <c r="D966" s="2"/>
      <c r="E966" s="36"/>
      <c r="F966" s="3"/>
      <c r="G966" s="2"/>
      <c r="H966" s="4"/>
      <c r="I966" s="10"/>
      <c r="J966" s="14" t="str">
        <f>IF(LEN(A966)&gt;0,VLOOKUP((C966&amp;D966),Zonas!A:C,3,0),"")</f>
        <v/>
      </c>
      <c r="K966" s="15" t="str">
        <f t="shared" si="70"/>
        <v/>
      </c>
      <c r="L966" s="15" t="str">
        <f t="shared" si="71"/>
        <v/>
      </c>
      <c r="M966" s="15" t="str">
        <f t="shared" si="72"/>
        <v/>
      </c>
      <c r="N966" s="15" t="str">
        <f>IFERROR(VLOOKUP($D$7,Tabelas!$B$17:$C$18,2,0)*L966,"")</f>
        <v/>
      </c>
      <c r="O966" s="15" t="str">
        <f t="shared" si="73"/>
        <v/>
      </c>
      <c r="P966" s="16" t="str">
        <f t="shared" si="74"/>
        <v/>
      </c>
      <c r="Q966" s="33"/>
    </row>
    <row r="967" spans="1:17" x14ac:dyDescent="0.45">
      <c r="A967" s="1"/>
      <c r="B967" s="2"/>
      <c r="C967" s="2"/>
      <c r="D967" s="2"/>
      <c r="E967" s="36"/>
      <c r="F967" s="3"/>
      <c r="G967" s="2"/>
      <c r="H967" s="4"/>
      <c r="I967" s="10"/>
      <c r="J967" s="14" t="str">
        <f>IF(LEN(A967)&gt;0,VLOOKUP((C967&amp;D967),Zonas!A:C,3,0),"")</f>
        <v/>
      </c>
      <c r="K967" s="15" t="str">
        <f t="shared" si="70"/>
        <v/>
      </c>
      <c r="L967" s="15" t="str">
        <f t="shared" si="71"/>
        <v/>
      </c>
      <c r="M967" s="15" t="str">
        <f t="shared" si="72"/>
        <v/>
      </c>
      <c r="N967" s="15" t="str">
        <f>IFERROR(VLOOKUP($D$7,Tabelas!$B$17:$C$18,2,0)*L967,"")</f>
        <v/>
      </c>
      <c r="O967" s="15" t="str">
        <f t="shared" si="73"/>
        <v/>
      </c>
      <c r="P967" s="16" t="str">
        <f t="shared" si="74"/>
        <v/>
      </c>
      <c r="Q967" s="33"/>
    </row>
    <row r="968" spans="1:17" x14ac:dyDescent="0.45">
      <c r="A968" s="1"/>
      <c r="B968" s="2"/>
      <c r="C968" s="2"/>
      <c r="D968" s="2"/>
      <c r="E968" s="36"/>
      <c r="F968" s="3"/>
      <c r="G968" s="2"/>
      <c r="H968" s="4"/>
      <c r="I968" s="10"/>
      <c r="J968" s="14" t="str">
        <f>IF(LEN(A968)&gt;0,VLOOKUP((C968&amp;D968),Zonas!A:C,3,0),"")</f>
        <v/>
      </c>
      <c r="K968" s="15" t="str">
        <f t="shared" si="70"/>
        <v/>
      </c>
      <c r="L968" s="15" t="str">
        <f t="shared" si="71"/>
        <v/>
      </c>
      <c r="M968" s="15" t="str">
        <f t="shared" si="72"/>
        <v/>
      </c>
      <c r="N968" s="15" t="str">
        <f>IFERROR(VLOOKUP($D$7,Tabelas!$B$17:$C$18,2,0)*L968,"")</f>
        <v/>
      </c>
      <c r="O968" s="15" t="str">
        <f t="shared" si="73"/>
        <v/>
      </c>
      <c r="P968" s="16" t="str">
        <f t="shared" si="74"/>
        <v/>
      </c>
      <c r="Q968" s="33"/>
    </row>
    <row r="969" spans="1:17" x14ac:dyDescent="0.45">
      <c r="A969" s="1"/>
      <c r="B969" s="2"/>
      <c r="C969" s="2"/>
      <c r="D969" s="2"/>
      <c r="E969" s="36"/>
      <c r="F969" s="3"/>
      <c r="G969" s="2"/>
      <c r="H969" s="4"/>
      <c r="I969" s="10"/>
      <c r="J969" s="14" t="str">
        <f>IF(LEN(A969)&gt;0,VLOOKUP((C969&amp;D969),Zonas!A:C,3,0),"")</f>
        <v/>
      </c>
      <c r="K969" s="15" t="str">
        <f t="shared" si="70"/>
        <v/>
      </c>
      <c r="L969" s="15" t="str">
        <f t="shared" si="71"/>
        <v/>
      </c>
      <c r="M969" s="15" t="str">
        <f t="shared" si="72"/>
        <v/>
      </c>
      <c r="N969" s="15" t="str">
        <f>IFERROR(VLOOKUP($D$7,Tabelas!$B$17:$C$18,2,0)*L969,"")</f>
        <v/>
      </c>
      <c r="O969" s="15" t="str">
        <f t="shared" si="73"/>
        <v/>
      </c>
      <c r="P969" s="16" t="str">
        <f t="shared" si="74"/>
        <v/>
      </c>
      <c r="Q969" s="33"/>
    </row>
    <row r="970" spans="1:17" x14ac:dyDescent="0.45">
      <c r="A970" s="1"/>
      <c r="B970" s="2"/>
      <c r="C970" s="2"/>
      <c r="D970" s="2"/>
      <c r="E970" s="36"/>
      <c r="F970" s="3"/>
      <c r="G970" s="2"/>
      <c r="H970" s="4"/>
      <c r="I970" s="10"/>
      <c r="J970" s="14" t="str">
        <f>IF(LEN(A970)&gt;0,VLOOKUP((C970&amp;D970),Zonas!A:C,3,0),"")</f>
        <v/>
      </c>
      <c r="K970" s="15" t="str">
        <f t="shared" si="70"/>
        <v/>
      </c>
      <c r="L970" s="15" t="str">
        <f t="shared" si="71"/>
        <v/>
      </c>
      <c r="M970" s="15" t="str">
        <f t="shared" si="72"/>
        <v/>
      </c>
      <c r="N970" s="15" t="str">
        <f>IFERROR(VLOOKUP($D$7,Tabelas!$B$17:$C$18,2,0)*L970,"")</f>
        <v/>
      </c>
      <c r="O970" s="15" t="str">
        <f t="shared" si="73"/>
        <v/>
      </c>
      <c r="P970" s="16" t="str">
        <f t="shared" si="74"/>
        <v/>
      </c>
      <c r="Q970" s="33"/>
    </row>
    <row r="971" spans="1:17" x14ac:dyDescent="0.45">
      <c r="A971" s="1"/>
      <c r="B971" s="2"/>
      <c r="C971" s="2"/>
      <c r="D971" s="2"/>
      <c r="E971" s="36"/>
      <c r="F971" s="3"/>
      <c r="G971" s="2"/>
      <c r="H971" s="4"/>
      <c r="I971" s="10"/>
      <c r="J971" s="14" t="str">
        <f>IF(LEN(A971)&gt;0,VLOOKUP((C971&amp;D971),Zonas!A:C,3,0),"")</f>
        <v/>
      </c>
      <c r="K971" s="15" t="str">
        <f t="shared" si="70"/>
        <v/>
      </c>
      <c r="L971" s="15" t="str">
        <f t="shared" si="71"/>
        <v/>
      </c>
      <c r="M971" s="15" t="str">
        <f t="shared" si="72"/>
        <v/>
      </c>
      <c r="N971" s="15" t="str">
        <f>IFERROR(VLOOKUP($D$7,Tabelas!$B$17:$C$18,2,0)*L971,"")</f>
        <v/>
      </c>
      <c r="O971" s="15" t="str">
        <f t="shared" si="73"/>
        <v/>
      </c>
      <c r="P971" s="16" t="str">
        <f t="shared" si="74"/>
        <v/>
      </c>
      <c r="Q971" s="33"/>
    </row>
    <row r="972" spans="1:17" x14ac:dyDescent="0.45">
      <c r="A972" s="1"/>
      <c r="B972" s="2"/>
      <c r="C972" s="2"/>
      <c r="D972" s="2"/>
      <c r="E972" s="36"/>
      <c r="F972" s="3"/>
      <c r="G972" s="2"/>
      <c r="H972" s="4"/>
      <c r="I972" s="10"/>
      <c r="J972" s="14" t="str">
        <f>IF(LEN(A972)&gt;0,VLOOKUP((C972&amp;D972),Zonas!A:C,3,0),"")</f>
        <v/>
      </c>
      <c r="K972" s="15" t="str">
        <f t="shared" ref="K972:K1035" si="75">IF(LEN(A972)&gt;0,G972*I972*H972,"")</f>
        <v/>
      </c>
      <c r="L972" s="15" t="str">
        <f t="shared" si="71"/>
        <v/>
      </c>
      <c r="M972" s="15" t="str">
        <f t="shared" si="72"/>
        <v/>
      </c>
      <c r="N972" s="15" t="str">
        <f>IFERROR(VLOOKUP($D$7,Tabelas!$B$17:$C$18,2,0)*L972,"")</f>
        <v/>
      </c>
      <c r="O972" s="15" t="str">
        <f t="shared" si="73"/>
        <v/>
      </c>
      <c r="P972" s="16" t="str">
        <f t="shared" si="74"/>
        <v/>
      </c>
      <c r="Q972" s="33"/>
    </row>
    <row r="973" spans="1:17" x14ac:dyDescent="0.45">
      <c r="A973" s="1"/>
      <c r="B973" s="2"/>
      <c r="C973" s="2"/>
      <c r="D973" s="2"/>
      <c r="E973" s="36"/>
      <c r="F973" s="3"/>
      <c r="G973" s="2"/>
      <c r="H973" s="4"/>
      <c r="I973" s="10"/>
      <c r="J973" s="14" t="str">
        <f>IF(LEN(A973)&gt;0,VLOOKUP((C973&amp;D973),Zonas!A:C,3,0),"")</f>
        <v/>
      </c>
      <c r="K973" s="15" t="str">
        <f t="shared" si="75"/>
        <v/>
      </c>
      <c r="L973" s="15" t="str">
        <f t="shared" ref="L973:L1036" si="76">IFERROR(IF(J973="A",$H$5,IF(J973="B",$I$5,IF(J973="C",$J$5,IF(J973="D",$K$5,IF(J973="E",$L$5,"")))))*K973,"")</f>
        <v/>
      </c>
      <c r="M973" s="15" t="str">
        <f t="shared" ref="M973:M1036" si="77">IFERROR(IF($D$6=0.05,0.5,IF($B$3="Individual",0.75,0.8))*L973,"")</f>
        <v/>
      </c>
      <c r="N973" s="15" t="str">
        <f>IFERROR(VLOOKUP($D$7,Tabelas!$B$17:$C$18,2,0)*L973,"")</f>
        <v/>
      </c>
      <c r="O973" s="15" t="str">
        <f t="shared" ref="O973:O1036" si="78">IFERROR(L973+N973,"")</f>
        <v/>
      </c>
      <c r="P973" s="16" t="str">
        <f t="shared" ref="P973:P1036" si="79">IFERROR(L973-M973+N973,"")</f>
        <v/>
      </c>
      <c r="Q973" s="33"/>
    </row>
    <row r="974" spans="1:17" x14ac:dyDescent="0.45">
      <c r="A974" s="1"/>
      <c r="B974" s="2"/>
      <c r="C974" s="2"/>
      <c r="D974" s="2"/>
      <c r="E974" s="36"/>
      <c r="F974" s="3"/>
      <c r="G974" s="2"/>
      <c r="H974" s="4"/>
      <c r="I974" s="10"/>
      <c r="J974" s="14" t="str">
        <f>IF(LEN(A974)&gt;0,VLOOKUP((C974&amp;D974),Zonas!A:C,3,0),"")</f>
        <v/>
      </c>
      <c r="K974" s="15" t="str">
        <f t="shared" si="75"/>
        <v/>
      </c>
      <c r="L974" s="15" t="str">
        <f t="shared" si="76"/>
        <v/>
      </c>
      <c r="M974" s="15" t="str">
        <f t="shared" si="77"/>
        <v/>
      </c>
      <c r="N974" s="15" t="str">
        <f>IFERROR(VLOOKUP($D$7,Tabelas!$B$17:$C$18,2,0)*L974,"")</f>
        <v/>
      </c>
      <c r="O974" s="15" t="str">
        <f t="shared" si="78"/>
        <v/>
      </c>
      <c r="P974" s="16" t="str">
        <f t="shared" si="79"/>
        <v/>
      </c>
      <c r="Q974" s="33"/>
    </row>
    <row r="975" spans="1:17" x14ac:dyDescent="0.45">
      <c r="A975" s="1"/>
      <c r="B975" s="2"/>
      <c r="C975" s="2"/>
      <c r="D975" s="2"/>
      <c r="E975" s="36"/>
      <c r="F975" s="3"/>
      <c r="G975" s="2"/>
      <c r="H975" s="4"/>
      <c r="I975" s="10"/>
      <c r="J975" s="14" t="str">
        <f>IF(LEN(A975)&gt;0,VLOOKUP((C975&amp;D975),Zonas!A:C,3,0),"")</f>
        <v/>
      </c>
      <c r="K975" s="15" t="str">
        <f t="shared" si="75"/>
        <v/>
      </c>
      <c r="L975" s="15" t="str">
        <f t="shared" si="76"/>
        <v/>
      </c>
      <c r="M975" s="15" t="str">
        <f t="shared" si="77"/>
        <v/>
      </c>
      <c r="N975" s="15" t="str">
        <f>IFERROR(VLOOKUP($D$7,Tabelas!$B$17:$C$18,2,0)*L975,"")</f>
        <v/>
      </c>
      <c r="O975" s="15" t="str">
        <f t="shared" si="78"/>
        <v/>
      </c>
      <c r="P975" s="16" t="str">
        <f t="shared" si="79"/>
        <v/>
      </c>
      <c r="Q975" s="33"/>
    </row>
    <row r="976" spans="1:17" x14ac:dyDescent="0.45">
      <c r="A976" s="1"/>
      <c r="B976" s="2"/>
      <c r="C976" s="2"/>
      <c r="D976" s="2"/>
      <c r="E976" s="36"/>
      <c r="F976" s="3"/>
      <c r="G976" s="2"/>
      <c r="H976" s="4"/>
      <c r="I976" s="10"/>
      <c r="J976" s="14" t="str">
        <f>IF(LEN(A976)&gt;0,VLOOKUP((C976&amp;D976),Zonas!A:C,3,0),"")</f>
        <v/>
      </c>
      <c r="K976" s="15" t="str">
        <f t="shared" si="75"/>
        <v/>
      </c>
      <c r="L976" s="15" t="str">
        <f t="shared" si="76"/>
        <v/>
      </c>
      <c r="M976" s="15" t="str">
        <f t="shared" si="77"/>
        <v/>
      </c>
      <c r="N976" s="15" t="str">
        <f>IFERROR(VLOOKUP($D$7,Tabelas!$B$17:$C$18,2,0)*L976,"")</f>
        <v/>
      </c>
      <c r="O976" s="15" t="str">
        <f t="shared" si="78"/>
        <v/>
      </c>
      <c r="P976" s="16" t="str">
        <f t="shared" si="79"/>
        <v/>
      </c>
      <c r="Q976" s="33"/>
    </row>
    <row r="977" spans="1:17" x14ac:dyDescent="0.45">
      <c r="A977" s="1"/>
      <c r="B977" s="2"/>
      <c r="C977" s="2"/>
      <c r="D977" s="2"/>
      <c r="E977" s="36"/>
      <c r="F977" s="3"/>
      <c r="G977" s="2"/>
      <c r="H977" s="4"/>
      <c r="I977" s="10"/>
      <c r="J977" s="14" t="str">
        <f>IF(LEN(A977)&gt;0,VLOOKUP((C977&amp;D977),Zonas!A:C,3,0),"")</f>
        <v/>
      </c>
      <c r="K977" s="15" t="str">
        <f t="shared" si="75"/>
        <v/>
      </c>
      <c r="L977" s="15" t="str">
        <f t="shared" si="76"/>
        <v/>
      </c>
      <c r="M977" s="15" t="str">
        <f t="shared" si="77"/>
        <v/>
      </c>
      <c r="N977" s="15" t="str">
        <f>IFERROR(VLOOKUP($D$7,Tabelas!$B$17:$C$18,2,0)*L977,"")</f>
        <v/>
      </c>
      <c r="O977" s="15" t="str">
        <f t="shared" si="78"/>
        <v/>
      </c>
      <c r="P977" s="16" t="str">
        <f t="shared" si="79"/>
        <v/>
      </c>
      <c r="Q977" s="33"/>
    </row>
    <row r="978" spans="1:17" x14ac:dyDescent="0.45">
      <c r="A978" s="1"/>
      <c r="B978" s="2"/>
      <c r="C978" s="2"/>
      <c r="D978" s="2"/>
      <c r="E978" s="36"/>
      <c r="F978" s="3"/>
      <c r="G978" s="2"/>
      <c r="H978" s="4"/>
      <c r="I978" s="10"/>
      <c r="J978" s="14" t="str">
        <f>IF(LEN(A978)&gt;0,VLOOKUP((C978&amp;D978),Zonas!A:C,3,0),"")</f>
        <v/>
      </c>
      <c r="K978" s="15" t="str">
        <f t="shared" si="75"/>
        <v/>
      </c>
      <c r="L978" s="15" t="str">
        <f t="shared" si="76"/>
        <v/>
      </c>
      <c r="M978" s="15" t="str">
        <f t="shared" si="77"/>
        <v/>
      </c>
      <c r="N978" s="15" t="str">
        <f>IFERROR(VLOOKUP($D$7,Tabelas!$B$17:$C$18,2,0)*L978,"")</f>
        <v/>
      </c>
      <c r="O978" s="15" t="str">
        <f t="shared" si="78"/>
        <v/>
      </c>
      <c r="P978" s="16" t="str">
        <f t="shared" si="79"/>
        <v/>
      </c>
      <c r="Q978" s="33"/>
    </row>
    <row r="979" spans="1:17" x14ac:dyDescent="0.45">
      <c r="A979" s="1"/>
      <c r="B979" s="2"/>
      <c r="C979" s="2"/>
      <c r="D979" s="2"/>
      <c r="E979" s="36"/>
      <c r="F979" s="3"/>
      <c r="G979" s="2"/>
      <c r="H979" s="4"/>
      <c r="I979" s="10"/>
      <c r="J979" s="14" t="str">
        <f>IF(LEN(A979)&gt;0,VLOOKUP((C979&amp;D979),Zonas!A:C,3,0),"")</f>
        <v/>
      </c>
      <c r="K979" s="15" t="str">
        <f t="shared" si="75"/>
        <v/>
      </c>
      <c r="L979" s="15" t="str">
        <f t="shared" si="76"/>
        <v/>
      </c>
      <c r="M979" s="15" t="str">
        <f t="shared" si="77"/>
        <v/>
      </c>
      <c r="N979" s="15" t="str">
        <f>IFERROR(VLOOKUP($D$7,Tabelas!$B$17:$C$18,2,0)*L979,"")</f>
        <v/>
      </c>
      <c r="O979" s="15" t="str">
        <f t="shared" si="78"/>
        <v/>
      </c>
      <c r="P979" s="16" t="str">
        <f t="shared" si="79"/>
        <v/>
      </c>
      <c r="Q979" s="33"/>
    </row>
    <row r="980" spans="1:17" x14ac:dyDescent="0.45">
      <c r="A980" s="1"/>
      <c r="B980" s="2"/>
      <c r="C980" s="2"/>
      <c r="D980" s="2"/>
      <c r="E980" s="36"/>
      <c r="F980" s="3"/>
      <c r="G980" s="2"/>
      <c r="H980" s="4"/>
      <c r="I980" s="10"/>
      <c r="J980" s="14" t="str">
        <f>IF(LEN(A980)&gt;0,VLOOKUP((C980&amp;D980),Zonas!A:C,3,0),"")</f>
        <v/>
      </c>
      <c r="K980" s="15" t="str">
        <f t="shared" si="75"/>
        <v/>
      </c>
      <c r="L980" s="15" t="str">
        <f t="shared" si="76"/>
        <v/>
      </c>
      <c r="M980" s="15" t="str">
        <f t="shared" si="77"/>
        <v/>
      </c>
      <c r="N980" s="15" t="str">
        <f>IFERROR(VLOOKUP($D$7,Tabelas!$B$17:$C$18,2,0)*L980,"")</f>
        <v/>
      </c>
      <c r="O980" s="15" t="str">
        <f t="shared" si="78"/>
        <v/>
      </c>
      <c r="P980" s="16" t="str">
        <f t="shared" si="79"/>
        <v/>
      </c>
      <c r="Q980" s="33"/>
    </row>
    <row r="981" spans="1:17" x14ac:dyDescent="0.45">
      <c r="A981" s="1"/>
      <c r="B981" s="2"/>
      <c r="C981" s="2"/>
      <c r="D981" s="2"/>
      <c r="E981" s="36"/>
      <c r="F981" s="3"/>
      <c r="G981" s="2"/>
      <c r="H981" s="4"/>
      <c r="I981" s="10"/>
      <c r="J981" s="14" t="str">
        <f>IF(LEN(A981)&gt;0,VLOOKUP((C981&amp;D981),Zonas!A:C,3,0),"")</f>
        <v/>
      </c>
      <c r="K981" s="15" t="str">
        <f t="shared" si="75"/>
        <v/>
      </c>
      <c r="L981" s="15" t="str">
        <f t="shared" si="76"/>
        <v/>
      </c>
      <c r="M981" s="15" t="str">
        <f t="shared" si="77"/>
        <v/>
      </c>
      <c r="N981" s="15" t="str">
        <f>IFERROR(VLOOKUP($D$7,Tabelas!$B$17:$C$18,2,0)*L981,"")</f>
        <v/>
      </c>
      <c r="O981" s="15" t="str">
        <f t="shared" si="78"/>
        <v/>
      </c>
      <c r="P981" s="16" t="str">
        <f t="shared" si="79"/>
        <v/>
      </c>
      <c r="Q981" s="33"/>
    </row>
    <row r="982" spans="1:17" x14ac:dyDescent="0.45">
      <c r="A982" s="1"/>
      <c r="B982" s="2"/>
      <c r="C982" s="2"/>
      <c r="D982" s="2"/>
      <c r="E982" s="36"/>
      <c r="F982" s="3"/>
      <c r="G982" s="2"/>
      <c r="H982" s="4"/>
      <c r="I982" s="10"/>
      <c r="J982" s="14" t="str">
        <f>IF(LEN(A982)&gt;0,VLOOKUP((C982&amp;D982),Zonas!A:C,3,0),"")</f>
        <v/>
      </c>
      <c r="K982" s="15" t="str">
        <f t="shared" si="75"/>
        <v/>
      </c>
      <c r="L982" s="15" t="str">
        <f t="shared" si="76"/>
        <v/>
      </c>
      <c r="M982" s="15" t="str">
        <f t="shared" si="77"/>
        <v/>
      </c>
      <c r="N982" s="15" t="str">
        <f>IFERROR(VLOOKUP($D$7,Tabelas!$B$17:$C$18,2,0)*L982,"")</f>
        <v/>
      </c>
      <c r="O982" s="15" t="str">
        <f t="shared" si="78"/>
        <v/>
      </c>
      <c r="P982" s="16" t="str">
        <f t="shared" si="79"/>
        <v/>
      </c>
      <c r="Q982" s="33"/>
    </row>
    <row r="983" spans="1:17" x14ac:dyDescent="0.45">
      <c r="A983" s="1"/>
      <c r="B983" s="2"/>
      <c r="C983" s="2"/>
      <c r="D983" s="2"/>
      <c r="E983" s="36"/>
      <c r="F983" s="3"/>
      <c r="G983" s="2"/>
      <c r="H983" s="4"/>
      <c r="I983" s="10"/>
      <c r="J983" s="14" t="str">
        <f>IF(LEN(A983)&gt;0,VLOOKUP((C983&amp;D983),Zonas!A:C,3,0),"")</f>
        <v/>
      </c>
      <c r="K983" s="15" t="str">
        <f t="shared" si="75"/>
        <v/>
      </c>
      <c r="L983" s="15" t="str">
        <f t="shared" si="76"/>
        <v/>
      </c>
      <c r="M983" s="15" t="str">
        <f t="shared" si="77"/>
        <v/>
      </c>
      <c r="N983" s="15" t="str">
        <f>IFERROR(VLOOKUP($D$7,Tabelas!$B$17:$C$18,2,0)*L983,"")</f>
        <v/>
      </c>
      <c r="O983" s="15" t="str">
        <f t="shared" si="78"/>
        <v/>
      </c>
      <c r="P983" s="16" t="str">
        <f t="shared" si="79"/>
        <v/>
      </c>
      <c r="Q983" s="33"/>
    </row>
    <row r="984" spans="1:17" x14ac:dyDescent="0.45">
      <c r="A984" s="1"/>
      <c r="B984" s="2"/>
      <c r="C984" s="2"/>
      <c r="D984" s="2"/>
      <c r="E984" s="36"/>
      <c r="F984" s="3"/>
      <c r="G984" s="2"/>
      <c r="H984" s="4"/>
      <c r="I984" s="10"/>
      <c r="J984" s="14" t="str">
        <f>IF(LEN(A984)&gt;0,VLOOKUP((C984&amp;D984),Zonas!A:C,3,0),"")</f>
        <v/>
      </c>
      <c r="K984" s="15" t="str">
        <f t="shared" si="75"/>
        <v/>
      </c>
      <c r="L984" s="15" t="str">
        <f t="shared" si="76"/>
        <v/>
      </c>
      <c r="M984" s="15" t="str">
        <f t="shared" si="77"/>
        <v/>
      </c>
      <c r="N984" s="15" t="str">
        <f>IFERROR(VLOOKUP($D$7,Tabelas!$B$17:$C$18,2,0)*L984,"")</f>
        <v/>
      </c>
      <c r="O984" s="15" t="str">
        <f t="shared" si="78"/>
        <v/>
      </c>
      <c r="P984" s="16" t="str">
        <f t="shared" si="79"/>
        <v/>
      </c>
      <c r="Q984" s="33"/>
    </row>
    <row r="985" spans="1:17" x14ac:dyDescent="0.45">
      <c r="A985" s="1"/>
      <c r="B985" s="2"/>
      <c r="C985" s="2"/>
      <c r="D985" s="2"/>
      <c r="E985" s="36"/>
      <c r="F985" s="3"/>
      <c r="G985" s="2"/>
      <c r="H985" s="4"/>
      <c r="I985" s="10"/>
      <c r="J985" s="14" t="str">
        <f>IF(LEN(A985)&gt;0,VLOOKUP((C985&amp;D985),Zonas!A:C,3,0),"")</f>
        <v/>
      </c>
      <c r="K985" s="15" t="str">
        <f t="shared" si="75"/>
        <v/>
      </c>
      <c r="L985" s="15" t="str">
        <f t="shared" si="76"/>
        <v/>
      </c>
      <c r="M985" s="15" t="str">
        <f t="shared" si="77"/>
        <v/>
      </c>
      <c r="N985" s="15" t="str">
        <f>IFERROR(VLOOKUP($D$7,Tabelas!$B$17:$C$18,2,0)*L985,"")</f>
        <v/>
      </c>
      <c r="O985" s="15" t="str">
        <f t="shared" si="78"/>
        <v/>
      </c>
      <c r="P985" s="16" t="str">
        <f t="shared" si="79"/>
        <v/>
      </c>
      <c r="Q985" s="33"/>
    </row>
    <row r="986" spans="1:17" x14ac:dyDescent="0.45">
      <c r="A986" s="1"/>
      <c r="B986" s="2"/>
      <c r="C986" s="2"/>
      <c r="D986" s="2"/>
      <c r="E986" s="36"/>
      <c r="F986" s="3"/>
      <c r="G986" s="2"/>
      <c r="H986" s="4"/>
      <c r="I986" s="10"/>
      <c r="J986" s="14" t="str">
        <f>IF(LEN(A986)&gt;0,VLOOKUP((C986&amp;D986),Zonas!A:C,3,0),"")</f>
        <v/>
      </c>
      <c r="K986" s="15" t="str">
        <f t="shared" si="75"/>
        <v/>
      </c>
      <c r="L986" s="15" t="str">
        <f t="shared" si="76"/>
        <v/>
      </c>
      <c r="M986" s="15" t="str">
        <f t="shared" si="77"/>
        <v/>
      </c>
      <c r="N986" s="15" t="str">
        <f>IFERROR(VLOOKUP($D$7,Tabelas!$B$17:$C$18,2,0)*L986,"")</f>
        <v/>
      </c>
      <c r="O986" s="15" t="str">
        <f t="shared" si="78"/>
        <v/>
      </c>
      <c r="P986" s="16" t="str">
        <f t="shared" si="79"/>
        <v/>
      </c>
      <c r="Q986" s="33"/>
    </row>
    <row r="987" spans="1:17" x14ac:dyDescent="0.45">
      <c r="A987" s="1"/>
      <c r="B987" s="2"/>
      <c r="C987" s="2"/>
      <c r="D987" s="2"/>
      <c r="E987" s="36"/>
      <c r="F987" s="3"/>
      <c r="G987" s="2"/>
      <c r="H987" s="4"/>
      <c r="I987" s="10"/>
      <c r="J987" s="14" t="str">
        <f>IF(LEN(A987)&gt;0,VLOOKUP((C987&amp;D987),Zonas!A:C,3,0),"")</f>
        <v/>
      </c>
      <c r="K987" s="15" t="str">
        <f t="shared" si="75"/>
        <v/>
      </c>
      <c r="L987" s="15" t="str">
        <f t="shared" si="76"/>
        <v/>
      </c>
      <c r="M987" s="15" t="str">
        <f t="shared" si="77"/>
        <v/>
      </c>
      <c r="N987" s="15" t="str">
        <f>IFERROR(VLOOKUP($D$7,Tabelas!$B$17:$C$18,2,0)*L987,"")</f>
        <v/>
      </c>
      <c r="O987" s="15" t="str">
        <f t="shared" si="78"/>
        <v/>
      </c>
      <c r="P987" s="16" t="str">
        <f t="shared" si="79"/>
        <v/>
      </c>
      <c r="Q987" s="33"/>
    </row>
    <row r="988" spans="1:17" x14ac:dyDescent="0.45">
      <c r="A988" s="1"/>
      <c r="B988" s="2"/>
      <c r="C988" s="2"/>
      <c r="D988" s="2"/>
      <c r="E988" s="36"/>
      <c r="F988" s="3"/>
      <c r="G988" s="2"/>
      <c r="H988" s="4"/>
      <c r="I988" s="10"/>
      <c r="J988" s="14" t="str">
        <f>IF(LEN(A988)&gt;0,VLOOKUP((C988&amp;D988),Zonas!A:C,3,0),"")</f>
        <v/>
      </c>
      <c r="K988" s="15" t="str">
        <f t="shared" si="75"/>
        <v/>
      </c>
      <c r="L988" s="15" t="str">
        <f t="shared" si="76"/>
        <v/>
      </c>
      <c r="M988" s="15" t="str">
        <f t="shared" si="77"/>
        <v/>
      </c>
      <c r="N988" s="15" t="str">
        <f>IFERROR(VLOOKUP($D$7,Tabelas!$B$17:$C$18,2,0)*L988,"")</f>
        <v/>
      </c>
      <c r="O988" s="15" t="str">
        <f t="shared" si="78"/>
        <v/>
      </c>
      <c r="P988" s="16" t="str">
        <f t="shared" si="79"/>
        <v/>
      </c>
      <c r="Q988" s="33"/>
    </row>
    <row r="989" spans="1:17" x14ac:dyDescent="0.45">
      <c r="A989" s="1"/>
      <c r="B989" s="2"/>
      <c r="C989" s="2"/>
      <c r="D989" s="2"/>
      <c r="E989" s="36"/>
      <c r="F989" s="3"/>
      <c r="G989" s="2"/>
      <c r="H989" s="4"/>
      <c r="I989" s="10"/>
      <c r="J989" s="14" t="str">
        <f>IF(LEN(A989)&gt;0,VLOOKUP((C989&amp;D989),Zonas!A:C,3,0),"")</f>
        <v/>
      </c>
      <c r="K989" s="15" t="str">
        <f t="shared" si="75"/>
        <v/>
      </c>
      <c r="L989" s="15" t="str">
        <f t="shared" si="76"/>
        <v/>
      </c>
      <c r="M989" s="15" t="str">
        <f t="shared" si="77"/>
        <v/>
      </c>
      <c r="N989" s="15" t="str">
        <f>IFERROR(VLOOKUP($D$7,Tabelas!$B$17:$C$18,2,0)*L989,"")</f>
        <v/>
      </c>
      <c r="O989" s="15" t="str">
        <f t="shared" si="78"/>
        <v/>
      </c>
      <c r="P989" s="16" t="str">
        <f t="shared" si="79"/>
        <v/>
      </c>
      <c r="Q989" s="33"/>
    </row>
    <row r="990" spans="1:17" x14ac:dyDescent="0.45">
      <c r="A990" s="1"/>
      <c r="B990" s="2"/>
      <c r="C990" s="2"/>
      <c r="D990" s="2"/>
      <c r="E990" s="36"/>
      <c r="F990" s="3"/>
      <c r="G990" s="2"/>
      <c r="H990" s="4"/>
      <c r="I990" s="10"/>
      <c r="J990" s="14" t="str">
        <f>IF(LEN(A990)&gt;0,VLOOKUP((C990&amp;D990),Zonas!A:C,3,0),"")</f>
        <v/>
      </c>
      <c r="K990" s="15" t="str">
        <f t="shared" si="75"/>
        <v/>
      </c>
      <c r="L990" s="15" t="str">
        <f t="shared" si="76"/>
        <v/>
      </c>
      <c r="M990" s="15" t="str">
        <f t="shared" si="77"/>
        <v/>
      </c>
      <c r="N990" s="15" t="str">
        <f>IFERROR(VLOOKUP($D$7,Tabelas!$B$17:$C$18,2,0)*L990,"")</f>
        <v/>
      </c>
      <c r="O990" s="15" t="str">
        <f t="shared" si="78"/>
        <v/>
      </c>
      <c r="P990" s="16" t="str">
        <f t="shared" si="79"/>
        <v/>
      </c>
      <c r="Q990" s="33"/>
    </row>
    <row r="991" spans="1:17" x14ac:dyDescent="0.45">
      <c r="A991" s="1"/>
      <c r="B991" s="2"/>
      <c r="C991" s="2"/>
      <c r="D991" s="2"/>
      <c r="E991" s="36"/>
      <c r="F991" s="3"/>
      <c r="G991" s="2"/>
      <c r="H991" s="4"/>
      <c r="I991" s="10"/>
      <c r="J991" s="14" t="str">
        <f>IF(LEN(A991)&gt;0,VLOOKUP((C991&amp;D991),Zonas!A:C,3,0),"")</f>
        <v/>
      </c>
      <c r="K991" s="15" t="str">
        <f t="shared" si="75"/>
        <v/>
      </c>
      <c r="L991" s="15" t="str">
        <f t="shared" si="76"/>
        <v/>
      </c>
      <c r="M991" s="15" t="str">
        <f t="shared" si="77"/>
        <v/>
      </c>
      <c r="N991" s="15" t="str">
        <f>IFERROR(VLOOKUP($D$7,Tabelas!$B$17:$C$18,2,0)*L991,"")</f>
        <v/>
      </c>
      <c r="O991" s="15" t="str">
        <f t="shared" si="78"/>
        <v/>
      </c>
      <c r="P991" s="16" t="str">
        <f t="shared" si="79"/>
        <v/>
      </c>
      <c r="Q991" s="33"/>
    </row>
    <row r="992" spans="1:17" x14ac:dyDescent="0.45">
      <c r="A992" s="1"/>
      <c r="B992" s="2"/>
      <c r="C992" s="2"/>
      <c r="D992" s="2"/>
      <c r="E992" s="36"/>
      <c r="F992" s="3"/>
      <c r="G992" s="2"/>
      <c r="H992" s="4"/>
      <c r="I992" s="10"/>
      <c r="J992" s="14" t="str">
        <f>IF(LEN(A992)&gt;0,VLOOKUP((C992&amp;D992),Zonas!A:C,3,0),"")</f>
        <v/>
      </c>
      <c r="K992" s="15" t="str">
        <f t="shared" si="75"/>
        <v/>
      </c>
      <c r="L992" s="15" t="str">
        <f t="shared" si="76"/>
        <v/>
      </c>
      <c r="M992" s="15" t="str">
        <f t="shared" si="77"/>
        <v/>
      </c>
      <c r="N992" s="15" t="str">
        <f>IFERROR(VLOOKUP($D$7,Tabelas!$B$17:$C$18,2,0)*L992,"")</f>
        <v/>
      </c>
      <c r="O992" s="15" t="str">
        <f t="shared" si="78"/>
        <v/>
      </c>
      <c r="P992" s="16" t="str">
        <f t="shared" si="79"/>
        <v/>
      </c>
      <c r="Q992" s="33"/>
    </row>
    <row r="993" spans="1:17" x14ac:dyDescent="0.45">
      <c r="A993" s="1"/>
      <c r="B993" s="2"/>
      <c r="C993" s="2"/>
      <c r="D993" s="2"/>
      <c r="E993" s="36"/>
      <c r="F993" s="3"/>
      <c r="G993" s="2"/>
      <c r="H993" s="4"/>
      <c r="I993" s="10"/>
      <c r="J993" s="14" t="str">
        <f>IF(LEN(A993)&gt;0,VLOOKUP((C993&amp;D993),Zonas!A:C,3,0),"")</f>
        <v/>
      </c>
      <c r="K993" s="15" t="str">
        <f t="shared" si="75"/>
        <v/>
      </c>
      <c r="L993" s="15" t="str">
        <f t="shared" si="76"/>
        <v/>
      </c>
      <c r="M993" s="15" t="str">
        <f t="shared" si="77"/>
        <v/>
      </c>
      <c r="N993" s="15" t="str">
        <f>IFERROR(VLOOKUP($D$7,Tabelas!$B$17:$C$18,2,0)*L993,"")</f>
        <v/>
      </c>
      <c r="O993" s="15" t="str">
        <f t="shared" si="78"/>
        <v/>
      </c>
      <c r="P993" s="16" t="str">
        <f t="shared" si="79"/>
        <v/>
      </c>
      <c r="Q993" s="33"/>
    </row>
    <row r="994" spans="1:17" x14ac:dyDescent="0.45">
      <c r="A994" s="1"/>
      <c r="B994" s="2"/>
      <c r="C994" s="2"/>
      <c r="D994" s="2"/>
      <c r="E994" s="36"/>
      <c r="F994" s="3"/>
      <c r="G994" s="2"/>
      <c r="H994" s="4"/>
      <c r="I994" s="10"/>
      <c r="J994" s="14" t="str">
        <f>IF(LEN(A994)&gt;0,VLOOKUP((C994&amp;D994),Zonas!A:C,3,0),"")</f>
        <v/>
      </c>
      <c r="K994" s="15" t="str">
        <f t="shared" si="75"/>
        <v/>
      </c>
      <c r="L994" s="15" t="str">
        <f t="shared" si="76"/>
        <v/>
      </c>
      <c r="M994" s="15" t="str">
        <f t="shared" si="77"/>
        <v/>
      </c>
      <c r="N994" s="15" t="str">
        <f>IFERROR(VLOOKUP($D$7,Tabelas!$B$17:$C$18,2,0)*L994,"")</f>
        <v/>
      </c>
      <c r="O994" s="15" t="str">
        <f t="shared" si="78"/>
        <v/>
      </c>
      <c r="P994" s="16" t="str">
        <f t="shared" si="79"/>
        <v/>
      </c>
      <c r="Q994" s="33"/>
    </row>
    <row r="995" spans="1:17" x14ac:dyDescent="0.45">
      <c r="A995" s="1"/>
      <c r="B995" s="2"/>
      <c r="C995" s="2"/>
      <c r="D995" s="2"/>
      <c r="E995" s="36"/>
      <c r="F995" s="3"/>
      <c r="G995" s="2"/>
      <c r="H995" s="4"/>
      <c r="I995" s="10"/>
      <c r="J995" s="14" t="str">
        <f>IF(LEN(A995)&gt;0,VLOOKUP((C995&amp;D995),Zonas!A:C,3,0),"")</f>
        <v/>
      </c>
      <c r="K995" s="15" t="str">
        <f t="shared" si="75"/>
        <v/>
      </c>
      <c r="L995" s="15" t="str">
        <f t="shared" si="76"/>
        <v/>
      </c>
      <c r="M995" s="15" t="str">
        <f t="shared" si="77"/>
        <v/>
      </c>
      <c r="N995" s="15" t="str">
        <f>IFERROR(VLOOKUP($D$7,Tabelas!$B$17:$C$18,2,0)*L995,"")</f>
        <v/>
      </c>
      <c r="O995" s="15" t="str">
        <f t="shared" si="78"/>
        <v/>
      </c>
      <c r="P995" s="16" t="str">
        <f t="shared" si="79"/>
        <v/>
      </c>
      <c r="Q995" s="33"/>
    </row>
    <row r="996" spans="1:17" x14ac:dyDescent="0.45">
      <c r="A996" s="1"/>
      <c r="B996" s="2"/>
      <c r="C996" s="2"/>
      <c r="D996" s="2"/>
      <c r="E996" s="36"/>
      <c r="F996" s="3"/>
      <c r="G996" s="2"/>
      <c r="H996" s="4"/>
      <c r="I996" s="10"/>
      <c r="J996" s="14" t="str">
        <f>IF(LEN(A996)&gt;0,VLOOKUP((C996&amp;D996),Zonas!A:C,3,0),"")</f>
        <v/>
      </c>
      <c r="K996" s="15" t="str">
        <f t="shared" si="75"/>
        <v/>
      </c>
      <c r="L996" s="15" t="str">
        <f t="shared" si="76"/>
        <v/>
      </c>
      <c r="M996" s="15" t="str">
        <f t="shared" si="77"/>
        <v/>
      </c>
      <c r="N996" s="15" t="str">
        <f>IFERROR(VLOOKUP($D$7,Tabelas!$B$17:$C$18,2,0)*L996,"")</f>
        <v/>
      </c>
      <c r="O996" s="15" t="str">
        <f t="shared" si="78"/>
        <v/>
      </c>
      <c r="P996" s="16" t="str">
        <f t="shared" si="79"/>
        <v/>
      </c>
      <c r="Q996" s="33"/>
    </row>
    <row r="997" spans="1:17" x14ac:dyDescent="0.45">
      <c r="A997" s="1"/>
      <c r="B997" s="2"/>
      <c r="C997" s="2"/>
      <c r="D997" s="2"/>
      <c r="E997" s="36"/>
      <c r="F997" s="3"/>
      <c r="G997" s="2"/>
      <c r="H997" s="4"/>
      <c r="I997" s="10"/>
      <c r="J997" s="14" t="str">
        <f>IF(LEN(A997)&gt;0,VLOOKUP((C997&amp;D997),Zonas!A:C,3,0),"")</f>
        <v/>
      </c>
      <c r="K997" s="15" t="str">
        <f t="shared" si="75"/>
        <v/>
      </c>
      <c r="L997" s="15" t="str">
        <f t="shared" si="76"/>
        <v/>
      </c>
      <c r="M997" s="15" t="str">
        <f t="shared" si="77"/>
        <v/>
      </c>
      <c r="N997" s="15" t="str">
        <f>IFERROR(VLOOKUP($D$7,Tabelas!$B$17:$C$18,2,0)*L997,"")</f>
        <v/>
      </c>
      <c r="O997" s="15" t="str">
        <f t="shared" si="78"/>
        <v/>
      </c>
      <c r="P997" s="16" t="str">
        <f t="shared" si="79"/>
        <v/>
      </c>
      <c r="Q997" s="33"/>
    </row>
    <row r="998" spans="1:17" x14ac:dyDescent="0.45">
      <c r="A998" s="1"/>
      <c r="B998" s="2"/>
      <c r="C998" s="2"/>
      <c r="D998" s="2"/>
      <c r="E998" s="36"/>
      <c r="F998" s="3"/>
      <c r="G998" s="2"/>
      <c r="H998" s="4"/>
      <c r="I998" s="10"/>
      <c r="J998" s="14" t="str">
        <f>IF(LEN(A998)&gt;0,VLOOKUP((C998&amp;D998),Zonas!A:C,3,0),"")</f>
        <v/>
      </c>
      <c r="K998" s="15" t="str">
        <f t="shared" si="75"/>
        <v/>
      </c>
      <c r="L998" s="15" t="str">
        <f t="shared" si="76"/>
        <v/>
      </c>
      <c r="M998" s="15" t="str">
        <f t="shared" si="77"/>
        <v/>
      </c>
      <c r="N998" s="15" t="str">
        <f>IFERROR(VLOOKUP($D$7,Tabelas!$B$17:$C$18,2,0)*L998,"")</f>
        <v/>
      </c>
      <c r="O998" s="15" t="str">
        <f t="shared" si="78"/>
        <v/>
      </c>
      <c r="P998" s="16" t="str">
        <f t="shared" si="79"/>
        <v/>
      </c>
      <c r="Q998" s="33"/>
    </row>
    <row r="999" spans="1:17" x14ac:dyDescent="0.45">
      <c r="A999" s="1"/>
      <c r="B999" s="2"/>
      <c r="C999" s="2"/>
      <c r="D999" s="2"/>
      <c r="E999" s="36"/>
      <c r="F999" s="3"/>
      <c r="G999" s="2"/>
      <c r="H999" s="4"/>
      <c r="I999" s="10"/>
      <c r="J999" s="14" t="str">
        <f>IF(LEN(A999)&gt;0,VLOOKUP((C999&amp;D999),Zonas!A:C,3,0),"")</f>
        <v/>
      </c>
      <c r="K999" s="15" t="str">
        <f t="shared" si="75"/>
        <v/>
      </c>
      <c r="L999" s="15" t="str">
        <f t="shared" si="76"/>
        <v/>
      </c>
      <c r="M999" s="15" t="str">
        <f t="shared" si="77"/>
        <v/>
      </c>
      <c r="N999" s="15" t="str">
        <f>IFERROR(VLOOKUP($D$7,Tabelas!$B$17:$C$18,2,0)*L999,"")</f>
        <v/>
      </c>
      <c r="O999" s="15" t="str">
        <f t="shared" si="78"/>
        <v/>
      </c>
      <c r="P999" s="16" t="str">
        <f t="shared" si="79"/>
        <v/>
      </c>
      <c r="Q999" s="33"/>
    </row>
    <row r="1000" spans="1:17" x14ac:dyDescent="0.45">
      <c r="A1000" s="1"/>
      <c r="B1000" s="2"/>
      <c r="C1000" s="2"/>
      <c r="D1000" s="2"/>
      <c r="E1000" s="36"/>
      <c r="F1000" s="3"/>
      <c r="G1000" s="2"/>
      <c r="H1000" s="4"/>
      <c r="I1000" s="10"/>
      <c r="J1000" s="14" t="str">
        <f>IF(LEN(A1000)&gt;0,VLOOKUP((C1000&amp;D1000),Zonas!A:C,3,0),"")</f>
        <v/>
      </c>
      <c r="K1000" s="15" t="str">
        <f t="shared" si="75"/>
        <v/>
      </c>
      <c r="L1000" s="15" t="str">
        <f t="shared" si="76"/>
        <v/>
      </c>
      <c r="M1000" s="15" t="str">
        <f t="shared" si="77"/>
        <v/>
      </c>
      <c r="N1000" s="15" t="str">
        <f>IFERROR(VLOOKUP($D$7,Tabelas!$B$17:$C$18,2,0)*L1000,"")</f>
        <v/>
      </c>
      <c r="O1000" s="15" t="str">
        <f t="shared" si="78"/>
        <v/>
      </c>
      <c r="P1000" s="16" t="str">
        <f t="shared" si="79"/>
        <v/>
      </c>
      <c r="Q1000" s="33"/>
    </row>
    <row r="1001" spans="1:17" x14ac:dyDescent="0.45">
      <c r="A1001" s="1"/>
      <c r="B1001" s="2"/>
      <c r="C1001" s="2"/>
      <c r="D1001" s="2"/>
      <c r="E1001" s="36"/>
      <c r="F1001" s="3"/>
      <c r="G1001" s="2"/>
      <c r="H1001" s="4"/>
      <c r="I1001" s="10"/>
      <c r="J1001" s="14" t="str">
        <f>IF(LEN(A1001)&gt;0,VLOOKUP((C1001&amp;D1001),Zonas!A:C,3,0),"")</f>
        <v/>
      </c>
      <c r="K1001" s="15" t="str">
        <f t="shared" si="75"/>
        <v/>
      </c>
      <c r="L1001" s="15" t="str">
        <f t="shared" si="76"/>
        <v/>
      </c>
      <c r="M1001" s="15" t="str">
        <f t="shared" si="77"/>
        <v/>
      </c>
      <c r="N1001" s="15" t="str">
        <f>IFERROR(VLOOKUP($D$7,Tabelas!$B$17:$C$18,2,0)*L1001,"")</f>
        <v/>
      </c>
      <c r="O1001" s="15" t="str">
        <f t="shared" si="78"/>
        <v/>
      </c>
      <c r="P1001" s="16" t="str">
        <f t="shared" si="79"/>
        <v/>
      </c>
      <c r="Q1001" s="33"/>
    </row>
    <row r="1002" spans="1:17" x14ac:dyDescent="0.45">
      <c r="A1002" s="1"/>
      <c r="B1002" s="2"/>
      <c r="C1002" s="2"/>
      <c r="D1002" s="2"/>
      <c r="E1002" s="36"/>
      <c r="F1002" s="3"/>
      <c r="G1002" s="2"/>
      <c r="H1002" s="4"/>
      <c r="I1002" s="10"/>
      <c r="J1002" s="14" t="str">
        <f>IF(LEN(A1002)&gt;0,VLOOKUP((C1002&amp;D1002),Zonas!A:C,3,0),"")</f>
        <v/>
      </c>
      <c r="K1002" s="15" t="str">
        <f t="shared" si="75"/>
        <v/>
      </c>
      <c r="L1002" s="15" t="str">
        <f t="shared" si="76"/>
        <v/>
      </c>
      <c r="M1002" s="15" t="str">
        <f t="shared" si="77"/>
        <v/>
      </c>
      <c r="N1002" s="15" t="str">
        <f>IFERROR(VLOOKUP($D$7,Tabelas!$B$17:$C$18,2,0)*L1002,"")</f>
        <v/>
      </c>
      <c r="O1002" s="15" t="str">
        <f t="shared" si="78"/>
        <v/>
      </c>
      <c r="P1002" s="16" t="str">
        <f t="shared" si="79"/>
        <v/>
      </c>
      <c r="Q1002" s="33"/>
    </row>
    <row r="1003" spans="1:17" x14ac:dyDescent="0.45">
      <c r="A1003" s="1"/>
      <c r="B1003" s="2"/>
      <c r="C1003" s="2"/>
      <c r="D1003" s="2"/>
      <c r="E1003" s="36"/>
      <c r="F1003" s="3"/>
      <c r="G1003" s="2"/>
      <c r="H1003" s="4"/>
      <c r="I1003" s="10"/>
      <c r="J1003" s="14" t="str">
        <f>IF(LEN(A1003)&gt;0,VLOOKUP((C1003&amp;D1003),Zonas!A:C,3,0),"")</f>
        <v/>
      </c>
      <c r="K1003" s="15" t="str">
        <f t="shared" si="75"/>
        <v/>
      </c>
      <c r="L1003" s="15" t="str">
        <f t="shared" si="76"/>
        <v/>
      </c>
      <c r="M1003" s="15" t="str">
        <f t="shared" si="77"/>
        <v/>
      </c>
      <c r="N1003" s="15" t="str">
        <f>IFERROR(VLOOKUP($D$7,Tabelas!$B$17:$C$18,2,0)*L1003,"")</f>
        <v/>
      </c>
      <c r="O1003" s="15" t="str">
        <f t="shared" si="78"/>
        <v/>
      </c>
      <c r="P1003" s="16" t="str">
        <f t="shared" si="79"/>
        <v/>
      </c>
      <c r="Q1003" s="33"/>
    </row>
    <row r="1004" spans="1:17" x14ac:dyDescent="0.45">
      <c r="A1004" s="1"/>
      <c r="B1004" s="2"/>
      <c r="C1004" s="2"/>
      <c r="D1004" s="2"/>
      <c r="E1004" s="36"/>
      <c r="F1004" s="3"/>
      <c r="G1004" s="2"/>
      <c r="H1004" s="4"/>
      <c r="I1004" s="10"/>
      <c r="J1004" s="14" t="str">
        <f>IF(LEN(A1004)&gt;0,VLOOKUP((C1004&amp;D1004),Zonas!A:C,3,0),"")</f>
        <v/>
      </c>
      <c r="K1004" s="15" t="str">
        <f t="shared" si="75"/>
        <v/>
      </c>
      <c r="L1004" s="15" t="str">
        <f t="shared" si="76"/>
        <v/>
      </c>
      <c r="M1004" s="15" t="str">
        <f t="shared" si="77"/>
        <v/>
      </c>
      <c r="N1004" s="15" t="str">
        <f>IFERROR(VLOOKUP($D$7,Tabelas!$B$17:$C$18,2,0)*L1004,"")</f>
        <v/>
      </c>
      <c r="O1004" s="15" t="str">
        <f t="shared" si="78"/>
        <v/>
      </c>
      <c r="P1004" s="16" t="str">
        <f t="shared" si="79"/>
        <v/>
      </c>
      <c r="Q1004" s="33"/>
    </row>
    <row r="1005" spans="1:17" x14ac:dyDescent="0.45">
      <c r="A1005" s="1"/>
      <c r="B1005" s="2"/>
      <c r="C1005" s="2"/>
      <c r="D1005" s="2"/>
      <c r="E1005" s="36"/>
      <c r="F1005" s="3"/>
      <c r="G1005" s="2"/>
      <c r="H1005" s="4"/>
      <c r="I1005" s="10"/>
      <c r="J1005" s="14" t="str">
        <f>IF(LEN(A1005)&gt;0,VLOOKUP((C1005&amp;D1005),Zonas!A:C,3,0),"")</f>
        <v/>
      </c>
      <c r="K1005" s="15" t="str">
        <f t="shared" si="75"/>
        <v/>
      </c>
      <c r="L1005" s="15" t="str">
        <f t="shared" si="76"/>
        <v/>
      </c>
      <c r="M1005" s="15" t="str">
        <f t="shared" si="77"/>
        <v/>
      </c>
      <c r="N1005" s="15" t="str">
        <f>IFERROR(VLOOKUP($D$7,Tabelas!$B$17:$C$18,2,0)*L1005,"")</f>
        <v/>
      </c>
      <c r="O1005" s="15" t="str">
        <f t="shared" si="78"/>
        <v/>
      </c>
      <c r="P1005" s="16" t="str">
        <f t="shared" si="79"/>
        <v/>
      </c>
      <c r="Q1005" s="33"/>
    </row>
    <row r="1006" spans="1:17" x14ac:dyDescent="0.45">
      <c r="A1006" s="1"/>
      <c r="B1006" s="2"/>
      <c r="C1006" s="2"/>
      <c r="D1006" s="2"/>
      <c r="E1006" s="36"/>
      <c r="F1006" s="3"/>
      <c r="G1006" s="2"/>
      <c r="H1006" s="4"/>
      <c r="I1006" s="10"/>
      <c r="J1006" s="14" t="str">
        <f>IF(LEN(A1006)&gt;0,VLOOKUP((C1006&amp;D1006),Zonas!A:C,3,0),"")</f>
        <v/>
      </c>
      <c r="K1006" s="15" t="str">
        <f t="shared" si="75"/>
        <v/>
      </c>
      <c r="L1006" s="15" t="str">
        <f t="shared" si="76"/>
        <v/>
      </c>
      <c r="M1006" s="15" t="str">
        <f t="shared" si="77"/>
        <v/>
      </c>
      <c r="N1006" s="15" t="str">
        <f>IFERROR(VLOOKUP($D$7,Tabelas!$B$17:$C$18,2,0)*L1006,"")</f>
        <v/>
      </c>
      <c r="O1006" s="15" t="str">
        <f t="shared" si="78"/>
        <v/>
      </c>
      <c r="P1006" s="16" t="str">
        <f t="shared" si="79"/>
        <v/>
      </c>
      <c r="Q1006" s="33"/>
    </row>
    <row r="1007" spans="1:17" x14ac:dyDescent="0.45">
      <c r="A1007" s="1"/>
      <c r="B1007" s="2"/>
      <c r="C1007" s="2"/>
      <c r="D1007" s="2"/>
      <c r="E1007" s="36"/>
      <c r="F1007" s="3"/>
      <c r="G1007" s="2"/>
      <c r="H1007" s="4"/>
      <c r="I1007" s="10"/>
      <c r="J1007" s="14" t="str">
        <f>IF(LEN(A1007)&gt;0,VLOOKUP((C1007&amp;D1007),Zonas!A:C,3,0),"")</f>
        <v/>
      </c>
      <c r="K1007" s="15" t="str">
        <f t="shared" si="75"/>
        <v/>
      </c>
      <c r="L1007" s="15" t="str">
        <f t="shared" si="76"/>
        <v/>
      </c>
      <c r="M1007" s="15" t="str">
        <f t="shared" si="77"/>
        <v/>
      </c>
      <c r="N1007" s="15" t="str">
        <f>IFERROR(VLOOKUP($D$7,Tabelas!$B$17:$C$18,2,0)*L1007,"")</f>
        <v/>
      </c>
      <c r="O1007" s="15" t="str">
        <f t="shared" si="78"/>
        <v/>
      </c>
      <c r="P1007" s="16" t="str">
        <f t="shared" si="79"/>
        <v/>
      </c>
      <c r="Q1007" s="33"/>
    </row>
    <row r="1008" spans="1:17" x14ac:dyDescent="0.45">
      <c r="A1008" s="1"/>
      <c r="B1008" s="2"/>
      <c r="C1008" s="2"/>
      <c r="D1008" s="2"/>
      <c r="E1008" s="36"/>
      <c r="F1008" s="3"/>
      <c r="G1008" s="2"/>
      <c r="H1008" s="4"/>
      <c r="I1008" s="10"/>
      <c r="J1008" s="14" t="str">
        <f>IF(LEN(A1008)&gt;0,VLOOKUP((C1008&amp;D1008),Zonas!A:C,3,0),"")</f>
        <v/>
      </c>
      <c r="K1008" s="15" t="str">
        <f t="shared" si="75"/>
        <v/>
      </c>
      <c r="L1008" s="15" t="str">
        <f t="shared" si="76"/>
        <v/>
      </c>
      <c r="M1008" s="15" t="str">
        <f t="shared" si="77"/>
        <v/>
      </c>
      <c r="N1008" s="15" t="str">
        <f>IFERROR(VLOOKUP($D$7,Tabelas!$B$17:$C$18,2,0)*L1008,"")</f>
        <v/>
      </c>
      <c r="O1008" s="15" t="str">
        <f t="shared" si="78"/>
        <v/>
      </c>
      <c r="P1008" s="16" t="str">
        <f t="shared" si="79"/>
        <v/>
      </c>
      <c r="Q1008" s="33"/>
    </row>
    <row r="1009" spans="1:17" x14ac:dyDescent="0.45">
      <c r="A1009" s="1"/>
      <c r="B1009" s="2"/>
      <c r="C1009" s="2"/>
      <c r="D1009" s="2"/>
      <c r="E1009" s="36"/>
      <c r="F1009" s="3"/>
      <c r="G1009" s="2"/>
      <c r="H1009" s="4"/>
      <c r="I1009" s="10"/>
      <c r="J1009" s="14" t="str">
        <f>IF(LEN(A1009)&gt;0,VLOOKUP((C1009&amp;D1009),Zonas!A:C,3,0),"")</f>
        <v/>
      </c>
      <c r="K1009" s="15" t="str">
        <f t="shared" si="75"/>
        <v/>
      </c>
      <c r="L1009" s="15" t="str">
        <f t="shared" si="76"/>
        <v/>
      </c>
      <c r="M1009" s="15" t="str">
        <f t="shared" si="77"/>
        <v/>
      </c>
      <c r="N1009" s="15" t="str">
        <f>IFERROR(VLOOKUP($D$7,Tabelas!$B$17:$C$18,2,0)*L1009,"")</f>
        <v/>
      </c>
      <c r="O1009" s="15" t="str">
        <f t="shared" si="78"/>
        <v/>
      </c>
      <c r="P1009" s="16" t="str">
        <f t="shared" si="79"/>
        <v/>
      </c>
      <c r="Q1009" s="33"/>
    </row>
    <row r="1010" spans="1:17" x14ac:dyDescent="0.45">
      <c r="A1010" s="1"/>
      <c r="B1010" s="2"/>
      <c r="C1010" s="2"/>
      <c r="D1010" s="2"/>
      <c r="E1010" s="36"/>
      <c r="F1010" s="3"/>
      <c r="G1010" s="2"/>
      <c r="H1010" s="4"/>
      <c r="I1010" s="10"/>
      <c r="J1010" s="14" t="str">
        <f>IF(LEN(A1010)&gt;0,VLOOKUP((C1010&amp;D1010),Zonas!A:C,3,0),"")</f>
        <v/>
      </c>
      <c r="K1010" s="15" t="str">
        <f t="shared" si="75"/>
        <v/>
      </c>
      <c r="L1010" s="15" t="str">
        <f t="shared" si="76"/>
        <v/>
      </c>
      <c r="M1010" s="15" t="str">
        <f t="shared" si="77"/>
        <v/>
      </c>
      <c r="N1010" s="15" t="str">
        <f>IFERROR(VLOOKUP($D$7,Tabelas!$B$17:$C$18,2,0)*L1010,"")</f>
        <v/>
      </c>
      <c r="O1010" s="15" t="str">
        <f t="shared" si="78"/>
        <v/>
      </c>
      <c r="P1010" s="16" t="str">
        <f t="shared" si="79"/>
        <v/>
      </c>
      <c r="Q1010" s="33"/>
    </row>
    <row r="1011" spans="1:17" x14ac:dyDescent="0.45">
      <c r="A1011" s="1"/>
      <c r="B1011" s="2"/>
      <c r="C1011" s="2"/>
      <c r="D1011" s="2"/>
      <c r="E1011" s="36"/>
      <c r="F1011" s="3"/>
      <c r="G1011" s="2"/>
      <c r="H1011" s="4"/>
      <c r="I1011" s="10"/>
      <c r="J1011" s="14" t="str">
        <f>IF(LEN(A1011)&gt;0,VLOOKUP((C1011&amp;D1011),Zonas!A:C,3,0),"")</f>
        <v/>
      </c>
      <c r="K1011" s="15" t="str">
        <f t="shared" si="75"/>
        <v/>
      </c>
      <c r="L1011" s="15" t="str">
        <f t="shared" si="76"/>
        <v/>
      </c>
      <c r="M1011" s="15" t="str">
        <f t="shared" si="77"/>
        <v/>
      </c>
      <c r="N1011" s="15" t="str">
        <f>IFERROR(VLOOKUP($D$7,Tabelas!$B$17:$C$18,2,0)*L1011,"")</f>
        <v/>
      </c>
      <c r="O1011" s="15" t="str">
        <f t="shared" si="78"/>
        <v/>
      </c>
      <c r="P1011" s="16" t="str">
        <f t="shared" si="79"/>
        <v/>
      </c>
      <c r="Q1011" s="33"/>
    </row>
    <row r="1012" spans="1:17" x14ac:dyDescent="0.45">
      <c r="A1012" s="1"/>
      <c r="B1012" s="2"/>
      <c r="C1012" s="2"/>
      <c r="D1012" s="2"/>
      <c r="E1012" s="36"/>
      <c r="F1012" s="3"/>
      <c r="G1012" s="2"/>
      <c r="H1012" s="4"/>
      <c r="I1012" s="10"/>
      <c r="J1012" s="14" t="str">
        <f>IF(LEN(A1012)&gt;0,VLOOKUP((C1012&amp;D1012),Zonas!A:C,3,0),"")</f>
        <v/>
      </c>
      <c r="K1012" s="15" t="str">
        <f t="shared" si="75"/>
        <v/>
      </c>
      <c r="L1012" s="15" t="str">
        <f t="shared" si="76"/>
        <v/>
      </c>
      <c r="M1012" s="15" t="str">
        <f t="shared" si="77"/>
        <v/>
      </c>
      <c r="N1012" s="15" t="str">
        <f>IFERROR(VLOOKUP($D$7,Tabelas!$B$17:$C$18,2,0)*L1012,"")</f>
        <v/>
      </c>
      <c r="O1012" s="15" t="str">
        <f t="shared" si="78"/>
        <v/>
      </c>
      <c r="P1012" s="16" t="str">
        <f t="shared" si="79"/>
        <v/>
      </c>
      <c r="Q1012" s="33"/>
    </row>
    <row r="1013" spans="1:17" x14ac:dyDescent="0.45">
      <c r="A1013" s="1"/>
      <c r="B1013" s="2"/>
      <c r="C1013" s="2"/>
      <c r="D1013" s="2"/>
      <c r="E1013" s="36"/>
      <c r="F1013" s="3"/>
      <c r="G1013" s="2"/>
      <c r="H1013" s="4"/>
      <c r="I1013" s="10"/>
      <c r="J1013" s="14" t="str">
        <f>IF(LEN(A1013)&gt;0,VLOOKUP((C1013&amp;D1013),Zonas!A:C,3,0),"")</f>
        <v/>
      </c>
      <c r="K1013" s="15" t="str">
        <f t="shared" si="75"/>
        <v/>
      </c>
      <c r="L1013" s="15" t="str">
        <f t="shared" si="76"/>
        <v/>
      </c>
      <c r="M1013" s="15" t="str">
        <f t="shared" si="77"/>
        <v/>
      </c>
      <c r="N1013" s="15" t="str">
        <f>IFERROR(VLOOKUP($D$7,Tabelas!$B$17:$C$18,2,0)*L1013,"")</f>
        <v/>
      </c>
      <c r="O1013" s="15" t="str">
        <f t="shared" si="78"/>
        <v/>
      </c>
      <c r="P1013" s="16" t="str">
        <f t="shared" si="79"/>
        <v/>
      </c>
      <c r="Q1013" s="33"/>
    </row>
    <row r="1014" spans="1:17" x14ac:dyDescent="0.45">
      <c r="A1014" s="1"/>
      <c r="B1014" s="2"/>
      <c r="C1014" s="2"/>
      <c r="D1014" s="2"/>
      <c r="E1014" s="36"/>
      <c r="F1014" s="3"/>
      <c r="G1014" s="2"/>
      <c r="H1014" s="4"/>
      <c r="I1014" s="10"/>
      <c r="J1014" s="14" t="str">
        <f>IF(LEN(A1014)&gt;0,VLOOKUP((C1014&amp;D1014),Zonas!A:C,3,0),"")</f>
        <v/>
      </c>
      <c r="K1014" s="15" t="str">
        <f t="shared" si="75"/>
        <v/>
      </c>
      <c r="L1014" s="15" t="str">
        <f t="shared" si="76"/>
        <v/>
      </c>
      <c r="M1014" s="15" t="str">
        <f t="shared" si="77"/>
        <v/>
      </c>
      <c r="N1014" s="15" t="str">
        <f>IFERROR(VLOOKUP($D$7,Tabelas!$B$17:$C$18,2,0)*L1014,"")</f>
        <v/>
      </c>
      <c r="O1014" s="15" t="str">
        <f t="shared" si="78"/>
        <v/>
      </c>
      <c r="P1014" s="16" t="str">
        <f t="shared" si="79"/>
        <v/>
      </c>
      <c r="Q1014" s="33"/>
    </row>
    <row r="1015" spans="1:17" x14ac:dyDescent="0.45">
      <c r="A1015" s="1"/>
      <c r="B1015" s="2"/>
      <c r="C1015" s="2"/>
      <c r="D1015" s="2"/>
      <c r="E1015" s="36"/>
      <c r="F1015" s="3"/>
      <c r="G1015" s="2"/>
      <c r="H1015" s="4"/>
      <c r="I1015" s="10"/>
      <c r="J1015" s="14" t="str">
        <f>IF(LEN(A1015)&gt;0,VLOOKUP((C1015&amp;D1015),Zonas!A:C,3,0),"")</f>
        <v/>
      </c>
      <c r="K1015" s="15" t="str">
        <f t="shared" si="75"/>
        <v/>
      </c>
      <c r="L1015" s="15" t="str">
        <f t="shared" si="76"/>
        <v/>
      </c>
      <c r="M1015" s="15" t="str">
        <f t="shared" si="77"/>
        <v/>
      </c>
      <c r="N1015" s="15" t="str">
        <f>IFERROR(VLOOKUP($D$7,Tabelas!$B$17:$C$18,2,0)*L1015,"")</f>
        <v/>
      </c>
      <c r="O1015" s="15" t="str">
        <f t="shared" si="78"/>
        <v/>
      </c>
      <c r="P1015" s="16" t="str">
        <f t="shared" si="79"/>
        <v/>
      </c>
      <c r="Q1015" s="33"/>
    </row>
    <row r="1016" spans="1:17" x14ac:dyDescent="0.45">
      <c r="A1016" s="1"/>
      <c r="B1016" s="2"/>
      <c r="C1016" s="2"/>
      <c r="D1016" s="2"/>
      <c r="E1016" s="36"/>
      <c r="F1016" s="3"/>
      <c r="G1016" s="2"/>
      <c r="H1016" s="4"/>
      <c r="I1016" s="10"/>
      <c r="J1016" s="14" t="str">
        <f>IF(LEN(A1016)&gt;0,VLOOKUP((C1016&amp;D1016),Zonas!A:C,3,0),"")</f>
        <v/>
      </c>
      <c r="K1016" s="15" t="str">
        <f t="shared" si="75"/>
        <v/>
      </c>
      <c r="L1016" s="15" t="str">
        <f t="shared" si="76"/>
        <v/>
      </c>
      <c r="M1016" s="15" t="str">
        <f t="shared" si="77"/>
        <v/>
      </c>
      <c r="N1016" s="15" t="str">
        <f>IFERROR(VLOOKUP($D$7,Tabelas!$B$17:$C$18,2,0)*L1016,"")</f>
        <v/>
      </c>
      <c r="O1016" s="15" t="str">
        <f t="shared" si="78"/>
        <v/>
      </c>
      <c r="P1016" s="16" t="str">
        <f t="shared" si="79"/>
        <v/>
      </c>
      <c r="Q1016" s="33"/>
    </row>
    <row r="1017" spans="1:17" x14ac:dyDescent="0.45">
      <c r="A1017" s="1"/>
      <c r="B1017" s="2"/>
      <c r="C1017" s="2"/>
      <c r="D1017" s="2"/>
      <c r="E1017" s="36"/>
      <c r="F1017" s="3"/>
      <c r="G1017" s="2"/>
      <c r="H1017" s="4"/>
      <c r="I1017" s="10"/>
      <c r="J1017" s="14" t="str">
        <f>IF(LEN(A1017)&gt;0,VLOOKUP((C1017&amp;D1017),Zonas!A:C,3,0),"")</f>
        <v/>
      </c>
      <c r="K1017" s="15" t="str">
        <f t="shared" si="75"/>
        <v/>
      </c>
      <c r="L1017" s="15" t="str">
        <f t="shared" si="76"/>
        <v/>
      </c>
      <c r="M1017" s="15" t="str">
        <f t="shared" si="77"/>
        <v/>
      </c>
      <c r="N1017" s="15" t="str">
        <f>IFERROR(VLOOKUP($D$7,Tabelas!$B$17:$C$18,2,0)*L1017,"")</f>
        <v/>
      </c>
      <c r="O1017" s="15" t="str">
        <f t="shared" si="78"/>
        <v/>
      </c>
      <c r="P1017" s="16" t="str">
        <f t="shared" si="79"/>
        <v/>
      </c>
      <c r="Q1017" s="33"/>
    </row>
    <row r="1018" spans="1:17" x14ac:dyDescent="0.45">
      <c r="A1018" s="1"/>
      <c r="B1018" s="2"/>
      <c r="C1018" s="2"/>
      <c r="D1018" s="2"/>
      <c r="E1018" s="36"/>
      <c r="F1018" s="3"/>
      <c r="G1018" s="2"/>
      <c r="H1018" s="4"/>
      <c r="I1018" s="10"/>
      <c r="J1018" s="14" t="str">
        <f>IF(LEN(A1018)&gt;0,VLOOKUP((C1018&amp;D1018),Zonas!A:C,3,0),"")</f>
        <v/>
      </c>
      <c r="K1018" s="15" t="str">
        <f t="shared" si="75"/>
        <v/>
      </c>
      <c r="L1018" s="15" t="str">
        <f t="shared" si="76"/>
        <v/>
      </c>
      <c r="M1018" s="15" t="str">
        <f t="shared" si="77"/>
        <v/>
      </c>
      <c r="N1018" s="15" t="str">
        <f>IFERROR(VLOOKUP($D$7,Tabelas!$B$17:$C$18,2,0)*L1018,"")</f>
        <v/>
      </c>
      <c r="O1018" s="15" t="str">
        <f t="shared" si="78"/>
        <v/>
      </c>
      <c r="P1018" s="16" t="str">
        <f t="shared" si="79"/>
        <v/>
      </c>
      <c r="Q1018" s="33"/>
    </row>
    <row r="1019" spans="1:17" x14ac:dyDescent="0.45">
      <c r="A1019" s="1"/>
      <c r="B1019" s="2"/>
      <c r="C1019" s="2"/>
      <c r="D1019" s="2"/>
      <c r="E1019" s="36"/>
      <c r="F1019" s="3"/>
      <c r="G1019" s="2"/>
      <c r="H1019" s="4"/>
      <c r="I1019" s="10"/>
      <c r="J1019" s="14" t="str">
        <f>IF(LEN(A1019)&gt;0,VLOOKUP((C1019&amp;D1019),Zonas!A:C,3,0),"")</f>
        <v/>
      </c>
      <c r="K1019" s="15" t="str">
        <f t="shared" si="75"/>
        <v/>
      </c>
      <c r="L1019" s="15" t="str">
        <f t="shared" si="76"/>
        <v/>
      </c>
      <c r="M1019" s="15" t="str">
        <f t="shared" si="77"/>
        <v/>
      </c>
      <c r="N1019" s="15" t="str">
        <f>IFERROR(VLOOKUP($D$7,Tabelas!$B$17:$C$18,2,0)*L1019,"")</f>
        <v/>
      </c>
      <c r="O1019" s="15" t="str">
        <f t="shared" si="78"/>
        <v/>
      </c>
      <c r="P1019" s="16" t="str">
        <f t="shared" si="79"/>
        <v/>
      </c>
      <c r="Q1019" s="33"/>
    </row>
    <row r="1020" spans="1:17" x14ac:dyDescent="0.45">
      <c r="A1020" s="1"/>
      <c r="B1020" s="2"/>
      <c r="C1020" s="2"/>
      <c r="D1020" s="2"/>
      <c r="E1020" s="36"/>
      <c r="F1020" s="3"/>
      <c r="G1020" s="2"/>
      <c r="H1020" s="4"/>
      <c r="I1020" s="10"/>
      <c r="J1020" s="14" t="str">
        <f>IF(LEN(A1020)&gt;0,VLOOKUP((C1020&amp;D1020),Zonas!A:C,3,0),"")</f>
        <v/>
      </c>
      <c r="K1020" s="15" t="str">
        <f t="shared" si="75"/>
        <v/>
      </c>
      <c r="L1020" s="15" t="str">
        <f t="shared" si="76"/>
        <v/>
      </c>
      <c r="M1020" s="15" t="str">
        <f t="shared" si="77"/>
        <v/>
      </c>
      <c r="N1020" s="15" t="str">
        <f>IFERROR(VLOOKUP($D$7,Tabelas!$B$17:$C$18,2,0)*L1020,"")</f>
        <v/>
      </c>
      <c r="O1020" s="15" t="str">
        <f t="shared" si="78"/>
        <v/>
      </c>
      <c r="P1020" s="16" t="str">
        <f t="shared" si="79"/>
        <v/>
      </c>
      <c r="Q1020" s="33"/>
    </row>
    <row r="1021" spans="1:17" x14ac:dyDescent="0.45">
      <c r="A1021" s="1"/>
      <c r="B1021" s="2"/>
      <c r="C1021" s="2"/>
      <c r="D1021" s="2"/>
      <c r="E1021" s="36"/>
      <c r="F1021" s="3"/>
      <c r="G1021" s="2"/>
      <c r="H1021" s="4"/>
      <c r="I1021" s="10"/>
      <c r="J1021" s="14" t="str">
        <f>IF(LEN(A1021)&gt;0,VLOOKUP((C1021&amp;D1021),Zonas!A:C,3,0),"")</f>
        <v/>
      </c>
      <c r="K1021" s="15" t="str">
        <f t="shared" si="75"/>
        <v/>
      </c>
      <c r="L1021" s="15" t="str">
        <f t="shared" si="76"/>
        <v/>
      </c>
      <c r="M1021" s="15" t="str">
        <f t="shared" si="77"/>
        <v/>
      </c>
      <c r="N1021" s="15" t="str">
        <f>IFERROR(VLOOKUP($D$7,Tabelas!$B$17:$C$18,2,0)*L1021,"")</f>
        <v/>
      </c>
      <c r="O1021" s="15" t="str">
        <f t="shared" si="78"/>
        <v/>
      </c>
      <c r="P1021" s="16" t="str">
        <f t="shared" si="79"/>
        <v/>
      </c>
      <c r="Q1021" s="33"/>
    </row>
    <row r="1022" spans="1:17" x14ac:dyDescent="0.45">
      <c r="A1022" s="1"/>
      <c r="B1022" s="2"/>
      <c r="C1022" s="2"/>
      <c r="D1022" s="2"/>
      <c r="E1022" s="36"/>
      <c r="F1022" s="3"/>
      <c r="G1022" s="2"/>
      <c r="H1022" s="4"/>
      <c r="I1022" s="10"/>
      <c r="J1022" s="14" t="str">
        <f>IF(LEN(A1022)&gt;0,VLOOKUP((C1022&amp;D1022),Zonas!A:C,3,0),"")</f>
        <v/>
      </c>
      <c r="K1022" s="15" t="str">
        <f t="shared" si="75"/>
        <v/>
      </c>
      <c r="L1022" s="15" t="str">
        <f t="shared" si="76"/>
        <v/>
      </c>
      <c r="M1022" s="15" t="str">
        <f t="shared" si="77"/>
        <v/>
      </c>
      <c r="N1022" s="15" t="str">
        <f>IFERROR(VLOOKUP($D$7,Tabelas!$B$17:$C$18,2,0)*L1022,"")</f>
        <v/>
      </c>
      <c r="O1022" s="15" t="str">
        <f t="shared" si="78"/>
        <v/>
      </c>
      <c r="P1022" s="16" t="str">
        <f t="shared" si="79"/>
        <v/>
      </c>
      <c r="Q1022" s="33"/>
    </row>
    <row r="1023" spans="1:17" x14ac:dyDescent="0.45">
      <c r="A1023" s="1"/>
      <c r="B1023" s="2"/>
      <c r="C1023" s="2"/>
      <c r="D1023" s="2"/>
      <c r="E1023" s="36"/>
      <c r="F1023" s="3"/>
      <c r="G1023" s="2"/>
      <c r="H1023" s="4"/>
      <c r="I1023" s="10"/>
      <c r="J1023" s="14" t="str">
        <f>IF(LEN(A1023)&gt;0,VLOOKUP((C1023&amp;D1023),Zonas!A:C,3,0),"")</f>
        <v/>
      </c>
      <c r="K1023" s="15" t="str">
        <f t="shared" si="75"/>
        <v/>
      </c>
      <c r="L1023" s="15" t="str">
        <f t="shared" si="76"/>
        <v/>
      </c>
      <c r="M1023" s="15" t="str">
        <f t="shared" si="77"/>
        <v/>
      </c>
      <c r="N1023" s="15" t="str">
        <f>IFERROR(VLOOKUP($D$7,Tabelas!$B$17:$C$18,2,0)*L1023,"")</f>
        <v/>
      </c>
      <c r="O1023" s="15" t="str">
        <f t="shared" si="78"/>
        <v/>
      </c>
      <c r="P1023" s="16" t="str">
        <f t="shared" si="79"/>
        <v/>
      </c>
      <c r="Q1023" s="33"/>
    </row>
    <row r="1024" spans="1:17" x14ac:dyDescent="0.45">
      <c r="A1024" s="1"/>
      <c r="B1024" s="2"/>
      <c r="C1024" s="2"/>
      <c r="D1024" s="2"/>
      <c r="E1024" s="36"/>
      <c r="F1024" s="3"/>
      <c r="G1024" s="2"/>
      <c r="H1024" s="4"/>
      <c r="I1024" s="10"/>
      <c r="J1024" s="14" t="str">
        <f>IF(LEN(A1024)&gt;0,VLOOKUP((C1024&amp;D1024),Zonas!A:C,3,0),"")</f>
        <v/>
      </c>
      <c r="K1024" s="15" t="str">
        <f t="shared" si="75"/>
        <v/>
      </c>
      <c r="L1024" s="15" t="str">
        <f t="shared" si="76"/>
        <v/>
      </c>
      <c r="M1024" s="15" t="str">
        <f t="shared" si="77"/>
        <v/>
      </c>
      <c r="N1024" s="15" t="str">
        <f>IFERROR(VLOOKUP($D$7,Tabelas!$B$17:$C$18,2,0)*L1024,"")</f>
        <v/>
      </c>
      <c r="O1024" s="15" t="str">
        <f t="shared" si="78"/>
        <v/>
      </c>
      <c r="P1024" s="16" t="str">
        <f t="shared" si="79"/>
        <v/>
      </c>
      <c r="Q1024" s="33"/>
    </row>
    <row r="1025" spans="1:17" x14ac:dyDescent="0.45">
      <c r="A1025" s="1"/>
      <c r="B1025" s="2"/>
      <c r="C1025" s="2"/>
      <c r="D1025" s="2"/>
      <c r="E1025" s="36"/>
      <c r="F1025" s="3"/>
      <c r="G1025" s="2"/>
      <c r="H1025" s="4"/>
      <c r="I1025" s="10"/>
      <c r="J1025" s="14" t="str">
        <f>IF(LEN(A1025)&gt;0,VLOOKUP((C1025&amp;D1025),Zonas!A:C,3,0),"")</f>
        <v/>
      </c>
      <c r="K1025" s="15" t="str">
        <f t="shared" si="75"/>
        <v/>
      </c>
      <c r="L1025" s="15" t="str">
        <f t="shared" si="76"/>
        <v/>
      </c>
      <c r="M1025" s="15" t="str">
        <f t="shared" si="77"/>
        <v/>
      </c>
      <c r="N1025" s="15" t="str">
        <f>IFERROR(VLOOKUP($D$7,Tabelas!$B$17:$C$18,2,0)*L1025,"")</f>
        <v/>
      </c>
      <c r="O1025" s="15" t="str">
        <f t="shared" si="78"/>
        <v/>
      </c>
      <c r="P1025" s="16" t="str">
        <f t="shared" si="79"/>
        <v/>
      </c>
      <c r="Q1025" s="33"/>
    </row>
    <row r="1026" spans="1:17" x14ac:dyDescent="0.45">
      <c r="A1026" s="1"/>
      <c r="B1026" s="2"/>
      <c r="C1026" s="2"/>
      <c r="D1026" s="2"/>
      <c r="E1026" s="36"/>
      <c r="F1026" s="3"/>
      <c r="G1026" s="2"/>
      <c r="H1026" s="4"/>
      <c r="I1026" s="10"/>
      <c r="J1026" s="14" t="str">
        <f>IF(LEN(A1026)&gt;0,VLOOKUP((C1026&amp;D1026),Zonas!A:C,3,0),"")</f>
        <v/>
      </c>
      <c r="K1026" s="15" t="str">
        <f t="shared" si="75"/>
        <v/>
      </c>
      <c r="L1026" s="15" t="str">
        <f t="shared" si="76"/>
        <v/>
      </c>
      <c r="M1026" s="15" t="str">
        <f t="shared" si="77"/>
        <v/>
      </c>
      <c r="N1026" s="15" t="str">
        <f>IFERROR(VLOOKUP($D$7,Tabelas!$B$17:$C$18,2,0)*L1026,"")</f>
        <v/>
      </c>
      <c r="O1026" s="15" t="str">
        <f t="shared" si="78"/>
        <v/>
      </c>
      <c r="P1026" s="16" t="str">
        <f t="shared" si="79"/>
        <v/>
      </c>
      <c r="Q1026" s="33"/>
    </row>
    <row r="1027" spans="1:17" x14ac:dyDescent="0.45">
      <c r="A1027" s="1"/>
      <c r="B1027" s="2"/>
      <c r="C1027" s="2"/>
      <c r="D1027" s="2"/>
      <c r="E1027" s="36"/>
      <c r="F1027" s="3"/>
      <c r="G1027" s="2"/>
      <c r="H1027" s="4"/>
      <c r="I1027" s="10"/>
      <c r="J1027" s="14" t="str">
        <f>IF(LEN(A1027)&gt;0,VLOOKUP((C1027&amp;D1027),Zonas!A:C,3,0),"")</f>
        <v/>
      </c>
      <c r="K1027" s="15" t="str">
        <f t="shared" si="75"/>
        <v/>
      </c>
      <c r="L1027" s="15" t="str">
        <f t="shared" si="76"/>
        <v/>
      </c>
      <c r="M1027" s="15" t="str">
        <f t="shared" si="77"/>
        <v/>
      </c>
      <c r="N1027" s="15" t="str">
        <f>IFERROR(VLOOKUP($D$7,Tabelas!$B$17:$C$18,2,0)*L1027,"")</f>
        <v/>
      </c>
      <c r="O1027" s="15" t="str">
        <f t="shared" si="78"/>
        <v/>
      </c>
      <c r="P1027" s="16" t="str">
        <f t="shared" si="79"/>
        <v/>
      </c>
      <c r="Q1027" s="33"/>
    </row>
    <row r="1028" spans="1:17" x14ac:dyDescent="0.45">
      <c r="A1028" s="1"/>
      <c r="B1028" s="2"/>
      <c r="C1028" s="2"/>
      <c r="D1028" s="2"/>
      <c r="E1028" s="36"/>
      <c r="F1028" s="3"/>
      <c r="G1028" s="2"/>
      <c r="H1028" s="4"/>
      <c r="I1028" s="10"/>
      <c r="J1028" s="14" t="str">
        <f>IF(LEN(A1028)&gt;0,VLOOKUP((C1028&amp;D1028),Zonas!A:C,3,0),"")</f>
        <v/>
      </c>
      <c r="K1028" s="15" t="str">
        <f t="shared" si="75"/>
        <v/>
      </c>
      <c r="L1028" s="15" t="str">
        <f t="shared" si="76"/>
        <v/>
      </c>
      <c r="M1028" s="15" t="str">
        <f t="shared" si="77"/>
        <v/>
      </c>
      <c r="N1028" s="15" t="str">
        <f>IFERROR(VLOOKUP($D$7,Tabelas!$B$17:$C$18,2,0)*L1028,"")</f>
        <v/>
      </c>
      <c r="O1028" s="15" t="str">
        <f t="shared" si="78"/>
        <v/>
      </c>
      <c r="P1028" s="16" t="str">
        <f t="shared" si="79"/>
        <v/>
      </c>
      <c r="Q1028" s="33"/>
    </row>
    <row r="1029" spans="1:17" x14ac:dyDescent="0.45">
      <c r="A1029" s="1"/>
      <c r="B1029" s="2"/>
      <c r="C1029" s="2"/>
      <c r="D1029" s="2"/>
      <c r="E1029" s="36"/>
      <c r="F1029" s="3"/>
      <c r="G1029" s="2"/>
      <c r="H1029" s="4"/>
      <c r="I1029" s="10"/>
      <c r="J1029" s="14" t="str">
        <f>IF(LEN(A1029)&gt;0,VLOOKUP((C1029&amp;D1029),Zonas!A:C,3,0),"")</f>
        <v/>
      </c>
      <c r="K1029" s="15" t="str">
        <f t="shared" si="75"/>
        <v/>
      </c>
      <c r="L1029" s="15" t="str">
        <f t="shared" si="76"/>
        <v/>
      </c>
      <c r="M1029" s="15" t="str">
        <f t="shared" si="77"/>
        <v/>
      </c>
      <c r="N1029" s="15" t="str">
        <f>IFERROR(VLOOKUP($D$7,Tabelas!$B$17:$C$18,2,0)*L1029,"")</f>
        <v/>
      </c>
      <c r="O1029" s="15" t="str">
        <f t="shared" si="78"/>
        <v/>
      </c>
      <c r="P1029" s="16" t="str">
        <f t="shared" si="79"/>
        <v/>
      </c>
      <c r="Q1029" s="33"/>
    </row>
    <row r="1030" spans="1:17" x14ac:dyDescent="0.45">
      <c r="A1030" s="1"/>
      <c r="B1030" s="2"/>
      <c r="C1030" s="2"/>
      <c r="D1030" s="2"/>
      <c r="E1030" s="36"/>
      <c r="F1030" s="3"/>
      <c r="G1030" s="2"/>
      <c r="H1030" s="4"/>
      <c r="I1030" s="10"/>
      <c r="J1030" s="14" t="str">
        <f>IF(LEN(A1030)&gt;0,VLOOKUP((C1030&amp;D1030),Zonas!A:C,3,0),"")</f>
        <v/>
      </c>
      <c r="K1030" s="15" t="str">
        <f t="shared" si="75"/>
        <v/>
      </c>
      <c r="L1030" s="15" t="str">
        <f t="shared" si="76"/>
        <v/>
      </c>
      <c r="M1030" s="15" t="str">
        <f t="shared" si="77"/>
        <v/>
      </c>
      <c r="N1030" s="15" t="str">
        <f>IFERROR(VLOOKUP($D$7,Tabelas!$B$17:$C$18,2,0)*L1030,"")</f>
        <v/>
      </c>
      <c r="O1030" s="15" t="str">
        <f t="shared" si="78"/>
        <v/>
      </c>
      <c r="P1030" s="16" t="str">
        <f t="shared" si="79"/>
        <v/>
      </c>
      <c r="Q1030" s="33"/>
    </row>
    <row r="1031" spans="1:17" x14ac:dyDescent="0.45">
      <c r="A1031" s="1"/>
      <c r="B1031" s="2"/>
      <c r="C1031" s="2"/>
      <c r="D1031" s="2"/>
      <c r="E1031" s="36"/>
      <c r="F1031" s="3"/>
      <c r="G1031" s="2"/>
      <c r="H1031" s="4"/>
      <c r="I1031" s="10"/>
      <c r="J1031" s="14" t="str">
        <f>IF(LEN(A1031)&gt;0,VLOOKUP((C1031&amp;D1031),Zonas!A:C,3,0),"")</f>
        <v/>
      </c>
      <c r="K1031" s="15" t="str">
        <f t="shared" si="75"/>
        <v/>
      </c>
      <c r="L1031" s="15" t="str">
        <f t="shared" si="76"/>
        <v/>
      </c>
      <c r="M1031" s="15" t="str">
        <f t="shared" si="77"/>
        <v/>
      </c>
      <c r="N1031" s="15" t="str">
        <f>IFERROR(VLOOKUP($D$7,Tabelas!$B$17:$C$18,2,0)*L1031,"")</f>
        <v/>
      </c>
      <c r="O1031" s="15" t="str">
        <f t="shared" si="78"/>
        <v/>
      </c>
      <c r="P1031" s="16" t="str">
        <f t="shared" si="79"/>
        <v/>
      </c>
      <c r="Q1031" s="33"/>
    </row>
    <row r="1032" spans="1:17" x14ac:dyDescent="0.45">
      <c r="A1032" s="1"/>
      <c r="B1032" s="2"/>
      <c r="C1032" s="2"/>
      <c r="D1032" s="2"/>
      <c r="E1032" s="36"/>
      <c r="F1032" s="3"/>
      <c r="G1032" s="2"/>
      <c r="H1032" s="4"/>
      <c r="I1032" s="10"/>
      <c r="J1032" s="14" t="str">
        <f>IF(LEN(A1032)&gt;0,VLOOKUP((C1032&amp;D1032),Zonas!A:C,3,0),"")</f>
        <v/>
      </c>
      <c r="K1032" s="15" t="str">
        <f t="shared" si="75"/>
        <v/>
      </c>
      <c r="L1032" s="15" t="str">
        <f t="shared" si="76"/>
        <v/>
      </c>
      <c r="M1032" s="15" t="str">
        <f t="shared" si="77"/>
        <v/>
      </c>
      <c r="N1032" s="15" t="str">
        <f>IFERROR(VLOOKUP($D$7,Tabelas!$B$17:$C$18,2,0)*L1032,"")</f>
        <v/>
      </c>
      <c r="O1032" s="15" t="str">
        <f t="shared" si="78"/>
        <v/>
      </c>
      <c r="P1032" s="16" t="str">
        <f t="shared" si="79"/>
        <v/>
      </c>
      <c r="Q1032" s="33"/>
    </row>
    <row r="1033" spans="1:17" x14ac:dyDescent="0.45">
      <c r="A1033" s="1"/>
      <c r="B1033" s="2"/>
      <c r="C1033" s="2"/>
      <c r="D1033" s="2"/>
      <c r="E1033" s="36"/>
      <c r="F1033" s="3"/>
      <c r="G1033" s="2"/>
      <c r="H1033" s="4"/>
      <c r="I1033" s="10"/>
      <c r="J1033" s="14" t="str">
        <f>IF(LEN(A1033)&gt;0,VLOOKUP((C1033&amp;D1033),Zonas!A:C,3,0),"")</f>
        <v/>
      </c>
      <c r="K1033" s="15" t="str">
        <f t="shared" si="75"/>
        <v/>
      </c>
      <c r="L1033" s="15" t="str">
        <f t="shared" si="76"/>
        <v/>
      </c>
      <c r="M1033" s="15" t="str">
        <f t="shared" si="77"/>
        <v/>
      </c>
      <c r="N1033" s="15" t="str">
        <f>IFERROR(VLOOKUP($D$7,Tabelas!$B$17:$C$18,2,0)*L1033,"")</f>
        <v/>
      </c>
      <c r="O1033" s="15" t="str">
        <f t="shared" si="78"/>
        <v/>
      </c>
      <c r="P1033" s="16" t="str">
        <f t="shared" si="79"/>
        <v/>
      </c>
      <c r="Q1033" s="33"/>
    </row>
    <row r="1034" spans="1:17" x14ac:dyDescent="0.45">
      <c r="A1034" s="1"/>
      <c r="B1034" s="2"/>
      <c r="C1034" s="2"/>
      <c r="D1034" s="2"/>
      <c r="E1034" s="36"/>
      <c r="F1034" s="3"/>
      <c r="G1034" s="2"/>
      <c r="H1034" s="4"/>
      <c r="I1034" s="10"/>
      <c r="J1034" s="14" t="str">
        <f>IF(LEN(A1034)&gt;0,VLOOKUP((C1034&amp;D1034),Zonas!A:C,3,0),"")</f>
        <v/>
      </c>
      <c r="K1034" s="15" t="str">
        <f t="shared" si="75"/>
        <v/>
      </c>
      <c r="L1034" s="15" t="str">
        <f t="shared" si="76"/>
        <v/>
      </c>
      <c r="M1034" s="15" t="str">
        <f t="shared" si="77"/>
        <v/>
      </c>
      <c r="N1034" s="15" t="str">
        <f>IFERROR(VLOOKUP($D$7,Tabelas!$B$17:$C$18,2,0)*L1034,"")</f>
        <v/>
      </c>
      <c r="O1034" s="15" t="str">
        <f t="shared" si="78"/>
        <v/>
      </c>
      <c r="P1034" s="16" t="str">
        <f t="shared" si="79"/>
        <v/>
      </c>
      <c r="Q1034" s="33"/>
    </row>
    <row r="1035" spans="1:17" x14ac:dyDescent="0.45">
      <c r="A1035" s="1"/>
      <c r="B1035" s="2"/>
      <c r="C1035" s="2"/>
      <c r="D1035" s="2"/>
      <c r="E1035" s="36"/>
      <c r="F1035" s="3"/>
      <c r="G1035" s="2"/>
      <c r="H1035" s="4"/>
      <c r="I1035" s="10"/>
      <c r="J1035" s="14" t="str">
        <f>IF(LEN(A1035)&gt;0,VLOOKUP((C1035&amp;D1035),Zonas!A:C,3,0),"")</f>
        <v/>
      </c>
      <c r="K1035" s="15" t="str">
        <f t="shared" si="75"/>
        <v/>
      </c>
      <c r="L1035" s="15" t="str">
        <f t="shared" si="76"/>
        <v/>
      </c>
      <c r="M1035" s="15" t="str">
        <f t="shared" si="77"/>
        <v/>
      </c>
      <c r="N1035" s="15" t="str">
        <f>IFERROR(VLOOKUP($D$7,Tabelas!$B$17:$C$18,2,0)*L1035,"")</f>
        <v/>
      </c>
      <c r="O1035" s="15" t="str">
        <f t="shared" si="78"/>
        <v/>
      </c>
      <c r="P1035" s="16" t="str">
        <f t="shared" si="79"/>
        <v/>
      </c>
      <c r="Q1035" s="33"/>
    </row>
    <row r="1036" spans="1:17" x14ac:dyDescent="0.45">
      <c r="A1036" s="1"/>
      <c r="B1036" s="2"/>
      <c r="C1036" s="2"/>
      <c r="D1036" s="2"/>
      <c r="E1036" s="36"/>
      <c r="F1036" s="3"/>
      <c r="G1036" s="2"/>
      <c r="H1036" s="4"/>
      <c r="I1036" s="10"/>
      <c r="J1036" s="14" t="str">
        <f>IF(LEN(A1036)&gt;0,VLOOKUP((C1036&amp;D1036),Zonas!A:C,3,0),"")</f>
        <v/>
      </c>
      <c r="K1036" s="15" t="str">
        <f t="shared" ref="K1036:K1099" si="80">IF(LEN(A1036)&gt;0,G1036*I1036*H1036,"")</f>
        <v/>
      </c>
      <c r="L1036" s="15" t="str">
        <f t="shared" si="76"/>
        <v/>
      </c>
      <c r="M1036" s="15" t="str">
        <f t="shared" si="77"/>
        <v/>
      </c>
      <c r="N1036" s="15" t="str">
        <f>IFERROR(VLOOKUP($D$7,Tabelas!$B$17:$C$18,2,0)*L1036,"")</f>
        <v/>
      </c>
      <c r="O1036" s="15" t="str">
        <f t="shared" si="78"/>
        <v/>
      </c>
      <c r="P1036" s="16" t="str">
        <f t="shared" si="79"/>
        <v/>
      </c>
      <c r="Q1036" s="33"/>
    </row>
    <row r="1037" spans="1:17" x14ac:dyDescent="0.45">
      <c r="A1037" s="1"/>
      <c r="B1037" s="2"/>
      <c r="C1037" s="2"/>
      <c r="D1037" s="2"/>
      <c r="E1037" s="36"/>
      <c r="F1037" s="3"/>
      <c r="G1037" s="2"/>
      <c r="H1037" s="4"/>
      <c r="I1037" s="10"/>
      <c r="J1037" s="14" t="str">
        <f>IF(LEN(A1037)&gt;0,VLOOKUP((C1037&amp;D1037),Zonas!A:C,3,0),"")</f>
        <v/>
      </c>
      <c r="K1037" s="15" t="str">
        <f t="shared" si="80"/>
        <v/>
      </c>
      <c r="L1037" s="15" t="str">
        <f t="shared" ref="L1037:L1100" si="81">IFERROR(IF(J1037="A",$H$5,IF(J1037="B",$I$5,IF(J1037="C",$J$5,IF(J1037="D",$K$5,IF(J1037="E",$L$5,"")))))*K1037,"")</f>
        <v/>
      </c>
      <c r="M1037" s="15" t="str">
        <f t="shared" ref="M1037:M1100" si="82">IFERROR(IF($D$6=0.05,0.5,IF($B$3="Individual",0.75,0.8))*L1037,"")</f>
        <v/>
      </c>
      <c r="N1037" s="15" t="str">
        <f>IFERROR(VLOOKUP($D$7,Tabelas!$B$17:$C$18,2,0)*L1037,"")</f>
        <v/>
      </c>
      <c r="O1037" s="15" t="str">
        <f t="shared" ref="O1037:O1100" si="83">IFERROR(L1037+N1037,"")</f>
        <v/>
      </c>
      <c r="P1037" s="16" t="str">
        <f t="shared" ref="P1037:P1100" si="84">IFERROR(L1037-M1037+N1037,"")</f>
        <v/>
      </c>
      <c r="Q1037" s="33"/>
    </row>
    <row r="1038" spans="1:17" x14ac:dyDescent="0.45">
      <c r="A1038" s="1"/>
      <c r="B1038" s="2"/>
      <c r="C1038" s="2"/>
      <c r="D1038" s="2"/>
      <c r="E1038" s="36"/>
      <c r="F1038" s="3"/>
      <c r="G1038" s="2"/>
      <c r="H1038" s="4"/>
      <c r="I1038" s="10"/>
      <c r="J1038" s="14" t="str">
        <f>IF(LEN(A1038)&gt;0,VLOOKUP((C1038&amp;D1038),Zonas!A:C,3,0),"")</f>
        <v/>
      </c>
      <c r="K1038" s="15" t="str">
        <f t="shared" si="80"/>
        <v/>
      </c>
      <c r="L1038" s="15" t="str">
        <f t="shared" si="81"/>
        <v/>
      </c>
      <c r="M1038" s="15" t="str">
        <f t="shared" si="82"/>
        <v/>
      </c>
      <c r="N1038" s="15" t="str">
        <f>IFERROR(VLOOKUP($D$7,Tabelas!$B$17:$C$18,2,0)*L1038,"")</f>
        <v/>
      </c>
      <c r="O1038" s="15" t="str">
        <f t="shared" si="83"/>
        <v/>
      </c>
      <c r="P1038" s="16" t="str">
        <f t="shared" si="84"/>
        <v/>
      </c>
      <c r="Q1038" s="33"/>
    </row>
    <row r="1039" spans="1:17" x14ac:dyDescent="0.45">
      <c r="A1039" s="1"/>
      <c r="B1039" s="2"/>
      <c r="C1039" s="2"/>
      <c r="D1039" s="2"/>
      <c r="E1039" s="36"/>
      <c r="F1039" s="3"/>
      <c r="G1039" s="2"/>
      <c r="H1039" s="4"/>
      <c r="I1039" s="10"/>
      <c r="J1039" s="14" t="str">
        <f>IF(LEN(A1039)&gt;0,VLOOKUP((C1039&amp;D1039),Zonas!A:C,3,0),"")</f>
        <v/>
      </c>
      <c r="K1039" s="15" t="str">
        <f t="shared" si="80"/>
        <v/>
      </c>
      <c r="L1039" s="15" t="str">
        <f t="shared" si="81"/>
        <v/>
      </c>
      <c r="M1039" s="15" t="str">
        <f t="shared" si="82"/>
        <v/>
      </c>
      <c r="N1039" s="15" t="str">
        <f>IFERROR(VLOOKUP($D$7,Tabelas!$B$17:$C$18,2,0)*L1039,"")</f>
        <v/>
      </c>
      <c r="O1039" s="15" t="str">
        <f t="shared" si="83"/>
        <v/>
      </c>
      <c r="P1039" s="16" t="str">
        <f t="shared" si="84"/>
        <v/>
      </c>
      <c r="Q1039" s="33"/>
    </row>
    <row r="1040" spans="1:17" x14ac:dyDescent="0.45">
      <c r="A1040" s="1"/>
      <c r="B1040" s="2"/>
      <c r="C1040" s="2"/>
      <c r="D1040" s="2"/>
      <c r="E1040" s="36"/>
      <c r="F1040" s="3"/>
      <c r="G1040" s="2"/>
      <c r="H1040" s="4"/>
      <c r="I1040" s="10"/>
      <c r="J1040" s="14" t="str">
        <f>IF(LEN(A1040)&gt;0,VLOOKUP((C1040&amp;D1040),Zonas!A:C,3,0),"")</f>
        <v/>
      </c>
      <c r="K1040" s="15" t="str">
        <f t="shared" si="80"/>
        <v/>
      </c>
      <c r="L1040" s="15" t="str">
        <f t="shared" si="81"/>
        <v/>
      </c>
      <c r="M1040" s="15" t="str">
        <f t="shared" si="82"/>
        <v/>
      </c>
      <c r="N1040" s="15" t="str">
        <f>IFERROR(VLOOKUP($D$7,Tabelas!$B$17:$C$18,2,0)*L1040,"")</f>
        <v/>
      </c>
      <c r="O1040" s="15" t="str">
        <f t="shared" si="83"/>
        <v/>
      </c>
      <c r="P1040" s="16" t="str">
        <f t="shared" si="84"/>
        <v/>
      </c>
      <c r="Q1040" s="33"/>
    </row>
    <row r="1041" spans="1:17" x14ac:dyDescent="0.45">
      <c r="A1041" s="1"/>
      <c r="B1041" s="2"/>
      <c r="C1041" s="2"/>
      <c r="D1041" s="2"/>
      <c r="E1041" s="36"/>
      <c r="F1041" s="3"/>
      <c r="G1041" s="2"/>
      <c r="H1041" s="4"/>
      <c r="I1041" s="10"/>
      <c r="J1041" s="14" t="str">
        <f>IF(LEN(A1041)&gt;0,VLOOKUP((C1041&amp;D1041),Zonas!A:C,3,0),"")</f>
        <v/>
      </c>
      <c r="K1041" s="15" t="str">
        <f t="shared" si="80"/>
        <v/>
      </c>
      <c r="L1041" s="15" t="str">
        <f t="shared" si="81"/>
        <v/>
      </c>
      <c r="M1041" s="15" t="str">
        <f t="shared" si="82"/>
        <v/>
      </c>
      <c r="N1041" s="15" t="str">
        <f>IFERROR(VLOOKUP($D$7,Tabelas!$B$17:$C$18,2,0)*L1041,"")</f>
        <v/>
      </c>
      <c r="O1041" s="15" t="str">
        <f t="shared" si="83"/>
        <v/>
      </c>
      <c r="P1041" s="16" t="str">
        <f t="shared" si="84"/>
        <v/>
      </c>
      <c r="Q1041" s="33"/>
    </row>
    <row r="1042" spans="1:17" x14ac:dyDescent="0.45">
      <c r="A1042" s="1"/>
      <c r="B1042" s="2"/>
      <c r="C1042" s="2"/>
      <c r="D1042" s="2"/>
      <c r="E1042" s="36"/>
      <c r="F1042" s="3"/>
      <c r="G1042" s="2"/>
      <c r="H1042" s="4"/>
      <c r="I1042" s="10"/>
      <c r="J1042" s="14" t="str">
        <f>IF(LEN(A1042)&gt;0,VLOOKUP((C1042&amp;D1042),Zonas!A:C,3,0),"")</f>
        <v/>
      </c>
      <c r="K1042" s="15" t="str">
        <f t="shared" si="80"/>
        <v/>
      </c>
      <c r="L1042" s="15" t="str">
        <f t="shared" si="81"/>
        <v/>
      </c>
      <c r="M1042" s="15" t="str">
        <f t="shared" si="82"/>
        <v/>
      </c>
      <c r="N1042" s="15" t="str">
        <f>IFERROR(VLOOKUP($D$7,Tabelas!$B$17:$C$18,2,0)*L1042,"")</f>
        <v/>
      </c>
      <c r="O1042" s="15" t="str">
        <f t="shared" si="83"/>
        <v/>
      </c>
      <c r="P1042" s="16" t="str">
        <f t="shared" si="84"/>
        <v/>
      </c>
      <c r="Q1042" s="33"/>
    </row>
    <row r="1043" spans="1:17" x14ac:dyDescent="0.45">
      <c r="A1043" s="1"/>
      <c r="B1043" s="2"/>
      <c r="C1043" s="2"/>
      <c r="D1043" s="2"/>
      <c r="E1043" s="36"/>
      <c r="F1043" s="3"/>
      <c r="G1043" s="2"/>
      <c r="H1043" s="4"/>
      <c r="I1043" s="10"/>
      <c r="J1043" s="14" t="str">
        <f>IF(LEN(A1043)&gt;0,VLOOKUP((C1043&amp;D1043),Zonas!A:C,3,0),"")</f>
        <v/>
      </c>
      <c r="K1043" s="15" t="str">
        <f t="shared" si="80"/>
        <v/>
      </c>
      <c r="L1043" s="15" t="str">
        <f t="shared" si="81"/>
        <v/>
      </c>
      <c r="M1043" s="15" t="str">
        <f t="shared" si="82"/>
        <v/>
      </c>
      <c r="N1043" s="15" t="str">
        <f>IFERROR(VLOOKUP($D$7,Tabelas!$B$17:$C$18,2,0)*L1043,"")</f>
        <v/>
      </c>
      <c r="O1043" s="15" t="str">
        <f t="shared" si="83"/>
        <v/>
      </c>
      <c r="P1043" s="16" t="str">
        <f t="shared" si="84"/>
        <v/>
      </c>
      <c r="Q1043" s="33"/>
    </row>
    <row r="1044" spans="1:17" x14ac:dyDescent="0.45">
      <c r="A1044" s="1"/>
      <c r="B1044" s="2"/>
      <c r="C1044" s="2"/>
      <c r="D1044" s="2"/>
      <c r="E1044" s="36"/>
      <c r="F1044" s="3"/>
      <c r="G1044" s="2"/>
      <c r="H1044" s="4"/>
      <c r="I1044" s="10"/>
      <c r="J1044" s="14" t="str">
        <f>IF(LEN(A1044)&gt;0,VLOOKUP((C1044&amp;D1044),Zonas!A:C,3,0),"")</f>
        <v/>
      </c>
      <c r="K1044" s="15" t="str">
        <f t="shared" si="80"/>
        <v/>
      </c>
      <c r="L1044" s="15" t="str">
        <f t="shared" si="81"/>
        <v/>
      </c>
      <c r="M1044" s="15" t="str">
        <f t="shared" si="82"/>
        <v/>
      </c>
      <c r="N1044" s="15" t="str">
        <f>IFERROR(VLOOKUP($D$7,Tabelas!$B$17:$C$18,2,0)*L1044,"")</f>
        <v/>
      </c>
      <c r="O1044" s="15" t="str">
        <f t="shared" si="83"/>
        <v/>
      </c>
      <c r="P1044" s="16" t="str">
        <f t="shared" si="84"/>
        <v/>
      </c>
      <c r="Q1044" s="33"/>
    </row>
    <row r="1045" spans="1:17" x14ac:dyDescent="0.45">
      <c r="A1045" s="1"/>
      <c r="B1045" s="2"/>
      <c r="C1045" s="2"/>
      <c r="D1045" s="2"/>
      <c r="E1045" s="36"/>
      <c r="F1045" s="3"/>
      <c r="G1045" s="2"/>
      <c r="H1045" s="4"/>
      <c r="I1045" s="10"/>
      <c r="J1045" s="14" t="str">
        <f>IF(LEN(A1045)&gt;0,VLOOKUP((C1045&amp;D1045),Zonas!A:C,3,0),"")</f>
        <v/>
      </c>
      <c r="K1045" s="15" t="str">
        <f t="shared" si="80"/>
        <v/>
      </c>
      <c r="L1045" s="15" t="str">
        <f t="shared" si="81"/>
        <v/>
      </c>
      <c r="M1045" s="15" t="str">
        <f t="shared" si="82"/>
        <v/>
      </c>
      <c r="N1045" s="15" t="str">
        <f>IFERROR(VLOOKUP($D$7,Tabelas!$B$17:$C$18,2,0)*L1045,"")</f>
        <v/>
      </c>
      <c r="O1045" s="15" t="str">
        <f t="shared" si="83"/>
        <v/>
      </c>
      <c r="P1045" s="16" t="str">
        <f t="shared" si="84"/>
        <v/>
      </c>
      <c r="Q1045" s="33"/>
    </row>
    <row r="1046" spans="1:17" x14ac:dyDescent="0.45">
      <c r="A1046" s="1"/>
      <c r="B1046" s="2"/>
      <c r="C1046" s="2"/>
      <c r="D1046" s="2"/>
      <c r="E1046" s="36"/>
      <c r="F1046" s="3"/>
      <c r="G1046" s="2"/>
      <c r="H1046" s="4"/>
      <c r="I1046" s="10"/>
      <c r="J1046" s="14" t="str">
        <f>IF(LEN(A1046)&gt;0,VLOOKUP((C1046&amp;D1046),Zonas!A:C,3,0),"")</f>
        <v/>
      </c>
      <c r="K1046" s="15" t="str">
        <f t="shared" si="80"/>
        <v/>
      </c>
      <c r="L1046" s="15" t="str">
        <f t="shared" si="81"/>
        <v/>
      </c>
      <c r="M1046" s="15" t="str">
        <f t="shared" si="82"/>
        <v/>
      </c>
      <c r="N1046" s="15" t="str">
        <f>IFERROR(VLOOKUP($D$7,Tabelas!$B$17:$C$18,2,0)*L1046,"")</f>
        <v/>
      </c>
      <c r="O1046" s="15" t="str">
        <f t="shared" si="83"/>
        <v/>
      </c>
      <c r="P1046" s="16" t="str">
        <f t="shared" si="84"/>
        <v/>
      </c>
      <c r="Q1046" s="33"/>
    </row>
    <row r="1047" spans="1:17" x14ac:dyDescent="0.45">
      <c r="A1047" s="1"/>
      <c r="B1047" s="2"/>
      <c r="C1047" s="2"/>
      <c r="D1047" s="2"/>
      <c r="E1047" s="36"/>
      <c r="F1047" s="3"/>
      <c r="G1047" s="2"/>
      <c r="H1047" s="4"/>
      <c r="I1047" s="10"/>
      <c r="J1047" s="14" t="str">
        <f>IF(LEN(A1047)&gt;0,VLOOKUP((C1047&amp;D1047),Zonas!A:C,3,0),"")</f>
        <v/>
      </c>
      <c r="K1047" s="15" t="str">
        <f t="shared" si="80"/>
        <v/>
      </c>
      <c r="L1047" s="15" t="str">
        <f t="shared" si="81"/>
        <v/>
      </c>
      <c r="M1047" s="15" t="str">
        <f t="shared" si="82"/>
        <v/>
      </c>
      <c r="N1047" s="15" t="str">
        <f>IFERROR(VLOOKUP($D$7,Tabelas!$B$17:$C$18,2,0)*L1047,"")</f>
        <v/>
      </c>
      <c r="O1047" s="15" t="str">
        <f t="shared" si="83"/>
        <v/>
      </c>
      <c r="P1047" s="16" t="str">
        <f t="shared" si="84"/>
        <v/>
      </c>
      <c r="Q1047" s="33"/>
    </row>
    <row r="1048" spans="1:17" x14ac:dyDescent="0.45">
      <c r="A1048" s="1"/>
      <c r="B1048" s="2"/>
      <c r="C1048" s="2"/>
      <c r="D1048" s="2"/>
      <c r="E1048" s="36"/>
      <c r="F1048" s="3"/>
      <c r="G1048" s="2"/>
      <c r="H1048" s="4"/>
      <c r="I1048" s="10"/>
      <c r="J1048" s="14" t="str">
        <f>IF(LEN(A1048)&gt;0,VLOOKUP((C1048&amp;D1048),Zonas!A:C,3,0),"")</f>
        <v/>
      </c>
      <c r="K1048" s="15" t="str">
        <f t="shared" si="80"/>
        <v/>
      </c>
      <c r="L1048" s="15" t="str">
        <f t="shared" si="81"/>
        <v/>
      </c>
      <c r="M1048" s="15" t="str">
        <f t="shared" si="82"/>
        <v/>
      </c>
      <c r="N1048" s="15" t="str">
        <f>IFERROR(VLOOKUP($D$7,Tabelas!$B$17:$C$18,2,0)*L1048,"")</f>
        <v/>
      </c>
      <c r="O1048" s="15" t="str">
        <f t="shared" si="83"/>
        <v/>
      </c>
      <c r="P1048" s="16" t="str">
        <f t="shared" si="84"/>
        <v/>
      </c>
      <c r="Q1048" s="33"/>
    </row>
    <row r="1049" spans="1:17" x14ac:dyDescent="0.45">
      <c r="A1049" s="1"/>
      <c r="B1049" s="2"/>
      <c r="C1049" s="2"/>
      <c r="D1049" s="2"/>
      <c r="E1049" s="36"/>
      <c r="F1049" s="3"/>
      <c r="G1049" s="2"/>
      <c r="H1049" s="4"/>
      <c r="I1049" s="10"/>
      <c r="J1049" s="14" t="str">
        <f>IF(LEN(A1049)&gt;0,VLOOKUP((C1049&amp;D1049),Zonas!A:C,3,0),"")</f>
        <v/>
      </c>
      <c r="K1049" s="15" t="str">
        <f t="shared" si="80"/>
        <v/>
      </c>
      <c r="L1049" s="15" t="str">
        <f t="shared" si="81"/>
        <v/>
      </c>
      <c r="M1049" s="15" t="str">
        <f t="shared" si="82"/>
        <v/>
      </c>
      <c r="N1049" s="15" t="str">
        <f>IFERROR(VLOOKUP($D$7,Tabelas!$B$17:$C$18,2,0)*L1049,"")</f>
        <v/>
      </c>
      <c r="O1049" s="15" t="str">
        <f t="shared" si="83"/>
        <v/>
      </c>
      <c r="P1049" s="16" t="str">
        <f t="shared" si="84"/>
        <v/>
      </c>
      <c r="Q1049" s="33"/>
    </row>
    <row r="1050" spans="1:17" x14ac:dyDescent="0.45">
      <c r="A1050" s="1"/>
      <c r="B1050" s="2"/>
      <c r="C1050" s="2"/>
      <c r="D1050" s="2"/>
      <c r="E1050" s="36"/>
      <c r="F1050" s="3"/>
      <c r="G1050" s="2"/>
      <c r="H1050" s="4"/>
      <c r="I1050" s="10"/>
      <c r="J1050" s="14" t="str">
        <f>IF(LEN(A1050)&gt;0,VLOOKUP((C1050&amp;D1050),Zonas!A:C,3,0),"")</f>
        <v/>
      </c>
      <c r="K1050" s="15" t="str">
        <f t="shared" si="80"/>
        <v/>
      </c>
      <c r="L1050" s="15" t="str">
        <f t="shared" si="81"/>
        <v/>
      </c>
      <c r="M1050" s="15" t="str">
        <f t="shared" si="82"/>
        <v/>
      </c>
      <c r="N1050" s="15" t="str">
        <f>IFERROR(VLOOKUP($D$7,Tabelas!$B$17:$C$18,2,0)*L1050,"")</f>
        <v/>
      </c>
      <c r="O1050" s="15" t="str">
        <f t="shared" si="83"/>
        <v/>
      </c>
      <c r="P1050" s="16" t="str">
        <f t="shared" si="84"/>
        <v/>
      </c>
      <c r="Q1050" s="33"/>
    </row>
    <row r="1051" spans="1:17" x14ac:dyDescent="0.45">
      <c r="A1051" s="1"/>
      <c r="B1051" s="2"/>
      <c r="C1051" s="2"/>
      <c r="D1051" s="2"/>
      <c r="E1051" s="36"/>
      <c r="F1051" s="3"/>
      <c r="G1051" s="2"/>
      <c r="H1051" s="4"/>
      <c r="I1051" s="10"/>
      <c r="J1051" s="14" t="str">
        <f>IF(LEN(A1051)&gt;0,VLOOKUP((C1051&amp;D1051),Zonas!A:C,3,0),"")</f>
        <v/>
      </c>
      <c r="K1051" s="15" t="str">
        <f t="shared" si="80"/>
        <v/>
      </c>
      <c r="L1051" s="15" t="str">
        <f t="shared" si="81"/>
        <v/>
      </c>
      <c r="M1051" s="15" t="str">
        <f t="shared" si="82"/>
        <v/>
      </c>
      <c r="N1051" s="15" t="str">
        <f>IFERROR(VLOOKUP($D$7,Tabelas!$B$17:$C$18,2,0)*L1051,"")</f>
        <v/>
      </c>
      <c r="O1051" s="15" t="str">
        <f t="shared" si="83"/>
        <v/>
      </c>
      <c r="P1051" s="16" t="str">
        <f t="shared" si="84"/>
        <v/>
      </c>
      <c r="Q1051" s="33"/>
    </row>
    <row r="1052" spans="1:17" x14ac:dyDescent="0.45">
      <c r="A1052" s="1"/>
      <c r="B1052" s="2"/>
      <c r="C1052" s="2"/>
      <c r="D1052" s="2"/>
      <c r="E1052" s="36"/>
      <c r="F1052" s="3"/>
      <c r="G1052" s="2"/>
      <c r="H1052" s="4"/>
      <c r="I1052" s="10"/>
      <c r="J1052" s="14" t="str">
        <f>IF(LEN(A1052)&gt;0,VLOOKUP((C1052&amp;D1052),Zonas!A:C,3,0),"")</f>
        <v/>
      </c>
      <c r="K1052" s="15" t="str">
        <f t="shared" si="80"/>
        <v/>
      </c>
      <c r="L1052" s="15" t="str">
        <f t="shared" si="81"/>
        <v/>
      </c>
      <c r="M1052" s="15" t="str">
        <f t="shared" si="82"/>
        <v/>
      </c>
      <c r="N1052" s="15" t="str">
        <f>IFERROR(VLOOKUP($D$7,Tabelas!$B$17:$C$18,2,0)*L1052,"")</f>
        <v/>
      </c>
      <c r="O1052" s="15" t="str">
        <f t="shared" si="83"/>
        <v/>
      </c>
      <c r="P1052" s="16" t="str">
        <f t="shared" si="84"/>
        <v/>
      </c>
      <c r="Q1052" s="33"/>
    </row>
    <row r="1053" spans="1:17" x14ac:dyDescent="0.45">
      <c r="A1053" s="1"/>
      <c r="B1053" s="2"/>
      <c r="C1053" s="2"/>
      <c r="D1053" s="2"/>
      <c r="E1053" s="36"/>
      <c r="F1053" s="3"/>
      <c r="G1053" s="2"/>
      <c r="H1053" s="4"/>
      <c r="I1053" s="10"/>
      <c r="J1053" s="14" t="str">
        <f>IF(LEN(A1053)&gt;0,VLOOKUP((C1053&amp;D1053),Zonas!A:C,3,0),"")</f>
        <v/>
      </c>
      <c r="K1053" s="15" t="str">
        <f t="shared" si="80"/>
        <v/>
      </c>
      <c r="L1053" s="15" t="str">
        <f t="shared" si="81"/>
        <v/>
      </c>
      <c r="M1053" s="15" t="str">
        <f t="shared" si="82"/>
        <v/>
      </c>
      <c r="N1053" s="15" t="str">
        <f>IFERROR(VLOOKUP($D$7,Tabelas!$B$17:$C$18,2,0)*L1053,"")</f>
        <v/>
      </c>
      <c r="O1053" s="15" t="str">
        <f t="shared" si="83"/>
        <v/>
      </c>
      <c r="P1053" s="16" t="str">
        <f t="shared" si="84"/>
        <v/>
      </c>
      <c r="Q1053" s="33"/>
    </row>
    <row r="1054" spans="1:17" x14ac:dyDescent="0.45">
      <c r="A1054" s="1"/>
      <c r="B1054" s="2"/>
      <c r="C1054" s="2"/>
      <c r="D1054" s="2"/>
      <c r="E1054" s="36"/>
      <c r="F1054" s="3"/>
      <c r="G1054" s="2"/>
      <c r="H1054" s="4"/>
      <c r="I1054" s="10"/>
      <c r="J1054" s="14" t="str">
        <f>IF(LEN(A1054)&gt;0,VLOOKUP((C1054&amp;D1054),Zonas!A:C,3,0),"")</f>
        <v/>
      </c>
      <c r="K1054" s="15" t="str">
        <f t="shared" si="80"/>
        <v/>
      </c>
      <c r="L1054" s="15" t="str">
        <f t="shared" si="81"/>
        <v/>
      </c>
      <c r="M1054" s="15" t="str">
        <f t="shared" si="82"/>
        <v/>
      </c>
      <c r="N1054" s="15" t="str">
        <f>IFERROR(VLOOKUP($D$7,Tabelas!$B$17:$C$18,2,0)*L1054,"")</f>
        <v/>
      </c>
      <c r="O1054" s="15" t="str">
        <f t="shared" si="83"/>
        <v/>
      </c>
      <c r="P1054" s="16" t="str">
        <f t="shared" si="84"/>
        <v/>
      </c>
      <c r="Q1054" s="33"/>
    </row>
    <row r="1055" spans="1:17" x14ac:dyDescent="0.45">
      <c r="A1055" s="1"/>
      <c r="B1055" s="2"/>
      <c r="C1055" s="2"/>
      <c r="D1055" s="2"/>
      <c r="E1055" s="36"/>
      <c r="F1055" s="3"/>
      <c r="G1055" s="2"/>
      <c r="H1055" s="4"/>
      <c r="I1055" s="10"/>
      <c r="J1055" s="14" t="str">
        <f>IF(LEN(A1055)&gt;0,VLOOKUP((C1055&amp;D1055),Zonas!A:C,3,0),"")</f>
        <v/>
      </c>
      <c r="K1055" s="15" t="str">
        <f t="shared" si="80"/>
        <v/>
      </c>
      <c r="L1055" s="15" t="str">
        <f t="shared" si="81"/>
        <v/>
      </c>
      <c r="M1055" s="15" t="str">
        <f t="shared" si="82"/>
        <v/>
      </c>
      <c r="N1055" s="15" t="str">
        <f>IFERROR(VLOOKUP($D$7,Tabelas!$B$17:$C$18,2,0)*L1055,"")</f>
        <v/>
      </c>
      <c r="O1055" s="15" t="str">
        <f t="shared" si="83"/>
        <v/>
      </c>
      <c r="P1055" s="16" t="str">
        <f t="shared" si="84"/>
        <v/>
      </c>
      <c r="Q1055" s="33"/>
    </row>
    <row r="1056" spans="1:17" x14ac:dyDescent="0.45">
      <c r="A1056" s="1"/>
      <c r="B1056" s="2"/>
      <c r="C1056" s="2"/>
      <c r="D1056" s="2"/>
      <c r="E1056" s="36"/>
      <c r="F1056" s="3"/>
      <c r="G1056" s="2"/>
      <c r="H1056" s="4"/>
      <c r="I1056" s="10"/>
      <c r="J1056" s="14" t="str">
        <f>IF(LEN(A1056)&gt;0,VLOOKUP((C1056&amp;D1056),Zonas!A:C,3,0),"")</f>
        <v/>
      </c>
      <c r="K1056" s="15" t="str">
        <f t="shared" si="80"/>
        <v/>
      </c>
      <c r="L1056" s="15" t="str">
        <f t="shared" si="81"/>
        <v/>
      </c>
      <c r="M1056" s="15" t="str">
        <f t="shared" si="82"/>
        <v/>
      </c>
      <c r="N1056" s="15" t="str">
        <f>IFERROR(VLOOKUP($D$7,Tabelas!$B$17:$C$18,2,0)*L1056,"")</f>
        <v/>
      </c>
      <c r="O1056" s="15" t="str">
        <f t="shared" si="83"/>
        <v/>
      </c>
      <c r="P1056" s="16" t="str">
        <f t="shared" si="84"/>
        <v/>
      </c>
      <c r="Q1056" s="33"/>
    </row>
    <row r="1057" spans="1:17" x14ac:dyDescent="0.45">
      <c r="A1057" s="1"/>
      <c r="B1057" s="2"/>
      <c r="C1057" s="2"/>
      <c r="D1057" s="2"/>
      <c r="E1057" s="36"/>
      <c r="F1057" s="3"/>
      <c r="G1057" s="2"/>
      <c r="H1057" s="4"/>
      <c r="I1057" s="10"/>
      <c r="J1057" s="14" t="str">
        <f>IF(LEN(A1057)&gt;0,VLOOKUP((C1057&amp;D1057),Zonas!A:C,3,0),"")</f>
        <v/>
      </c>
      <c r="K1057" s="15" t="str">
        <f t="shared" si="80"/>
        <v/>
      </c>
      <c r="L1057" s="15" t="str">
        <f t="shared" si="81"/>
        <v/>
      </c>
      <c r="M1057" s="15" t="str">
        <f t="shared" si="82"/>
        <v/>
      </c>
      <c r="N1057" s="15" t="str">
        <f>IFERROR(VLOOKUP($D$7,Tabelas!$B$17:$C$18,2,0)*L1057,"")</f>
        <v/>
      </c>
      <c r="O1057" s="15" t="str">
        <f t="shared" si="83"/>
        <v/>
      </c>
      <c r="P1057" s="16" t="str">
        <f t="shared" si="84"/>
        <v/>
      </c>
      <c r="Q1057" s="33"/>
    </row>
    <row r="1058" spans="1:17" x14ac:dyDescent="0.45">
      <c r="A1058" s="1"/>
      <c r="B1058" s="2"/>
      <c r="C1058" s="2"/>
      <c r="D1058" s="2"/>
      <c r="E1058" s="36"/>
      <c r="F1058" s="3"/>
      <c r="G1058" s="2"/>
      <c r="H1058" s="4"/>
      <c r="I1058" s="10"/>
      <c r="J1058" s="14" t="str">
        <f>IF(LEN(A1058)&gt;0,VLOOKUP((C1058&amp;D1058),Zonas!A:C,3,0),"")</f>
        <v/>
      </c>
      <c r="K1058" s="15" t="str">
        <f t="shared" si="80"/>
        <v/>
      </c>
      <c r="L1058" s="15" t="str">
        <f t="shared" si="81"/>
        <v/>
      </c>
      <c r="M1058" s="15" t="str">
        <f t="shared" si="82"/>
        <v/>
      </c>
      <c r="N1058" s="15" t="str">
        <f>IFERROR(VLOOKUP($D$7,Tabelas!$B$17:$C$18,2,0)*L1058,"")</f>
        <v/>
      </c>
      <c r="O1058" s="15" t="str">
        <f t="shared" si="83"/>
        <v/>
      </c>
      <c r="P1058" s="16" t="str">
        <f t="shared" si="84"/>
        <v/>
      </c>
      <c r="Q1058" s="33"/>
    </row>
    <row r="1059" spans="1:17" x14ac:dyDescent="0.45">
      <c r="A1059" s="1"/>
      <c r="B1059" s="2"/>
      <c r="C1059" s="2"/>
      <c r="D1059" s="2"/>
      <c r="E1059" s="36"/>
      <c r="F1059" s="3"/>
      <c r="G1059" s="2"/>
      <c r="H1059" s="4"/>
      <c r="I1059" s="10"/>
      <c r="J1059" s="14" t="str">
        <f>IF(LEN(A1059)&gt;0,VLOOKUP((C1059&amp;D1059),Zonas!A:C,3,0),"")</f>
        <v/>
      </c>
      <c r="K1059" s="15" t="str">
        <f t="shared" si="80"/>
        <v/>
      </c>
      <c r="L1059" s="15" t="str">
        <f t="shared" si="81"/>
        <v/>
      </c>
      <c r="M1059" s="15" t="str">
        <f t="shared" si="82"/>
        <v/>
      </c>
      <c r="N1059" s="15" t="str">
        <f>IFERROR(VLOOKUP($D$7,Tabelas!$B$17:$C$18,2,0)*L1059,"")</f>
        <v/>
      </c>
      <c r="O1059" s="15" t="str">
        <f t="shared" si="83"/>
        <v/>
      </c>
      <c r="P1059" s="16" t="str">
        <f t="shared" si="84"/>
        <v/>
      </c>
      <c r="Q1059" s="33"/>
    </row>
    <row r="1060" spans="1:17" x14ac:dyDescent="0.45">
      <c r="A1060" s="1"/>
      <c r="B1060" s="2"/>
      <c r="C1060" s="2"/>
      <c r="D1060" s="2"/>
      <c r="E1060" s="36"/>
      <c r="F1060" s="3"/>
      <c r="G1060" s="2"/>
      <c r="H1060" s="4"/>
      <c r="I1060" s="10"/>
      <c r="J1060" s="14" t="str">
        <f>IF(LEN(A1060)&gt;0,VLOOKUP((C1060&amp;D1060),Zonas!A:C,3,0),"")</f>
        <v/>
      </c>
      <c r="K1060" s="15" t="str">
        <f t="shared" si="80"/>
        <v/>
      </c>
      <c r="L1060" s="15" t="str">
        <f t="shared" si="81"/>
        <v/>
      </c>
      <c r="M1060" s="15" t="str">
        <f t="shared" si="82"/>
        <v/>
      </c>
      <c r="N1060" s="15" t="str">
        <f>IFERROR(VLOOKUP($D$7,Tabelas!$B$17:$C$18,2,0)*L1060,"")</f>
        <v/>
      </c>
      <c r="O1060" s="15" t="str">
        <f t="shared" si="83"/>
        <v/>
      </c>
      <c r="P1060" s="16" t="str">
        <f t="shared" si="84"/>
        <v/>
      </c>
      <c r="Q1060" s="33"/>
    </row>
    <row r="1061" spans="1:17" x14ac:dyDescent="0.45">
      <c r="A1061" s="1"/>
      <c r="B1061" s="2"/>
      <c r="C1061" s="2"/>
      <c r="D1061" s="2"/>
      <c r="E1061" s="36"/>
      <c r="F1061" s="3"/>
      <c r="G1061" s="2"/>
      <c r="H1061" s="4"/>
      <c r="I1061" s="10"/>
      <c r="J1061" s="14" t="str">
        <f>IF(LEN(A1061)&gt;0,VLOOKUP((C1061&amp;D1061),Zonas!A:C,3,0),"")</f>
        <v/>
      </c>
      <c r="K1061" s="15" t="str">
        <f t="shared" si="80"/>
        <v/>
      </c>
      <c r="L1061" s="15" t="str">
        <f t="shared" si="81"/>
        <v/>
      </c>
      <c r="M1061" s="15" t="str">
        <f t="shared" si="82"/>
        <v/>
      </c>
      <c r="N1061" s="15" t="str">
        <f>IFERROR(VLOOKUP($D$7,Tabelas!$B$17:$C$18,2,0)*L1061,"")</f>
        <v/>
      </c>
      <c r="O1061" s="15" t="str">
        <f t="shared" si="83"/>
        <v/>
      </c>
      <c r="P1061" s="16" t="str">
        <f t="shared" si="84"/>
        <v/>
      </c>
      <c r="Q1061" s="33"/>
    </row>
    <row r="1062" spans="1:17" x14ac:dyDescent="0.45">
      <c r="A1062" s="1"/>
      <c r="B1062" s="2"/>
      <c r="C1062" s="2"/>
      <c r="D1062" s="2"/>
      <c r="E1062" s="36"/>
      <c r="F1062" s="3"/>
      <c r="G1062" s="2"/>
      <c r="H1062" s="4"/>
      <c r="I1062" s="10"/>
      <c r="J1062" s="14" t="str">
        <f>IF(LEN(A1062)&gt;0,VLOOKUP((C1062&amp;D1062),Zonas!A:C,3,0),"")</f>
        <v/>
      </c>
      <c r="K1062" s="15" t="str">
        <f t="shared" si="80"/>
        <v/>
      </c>
      <c r="L1062" s="15" t="str">
        <f t="shared" si="81"/>
        <v/>
      </c>
      <c r="M1062" s="15" t="str">
        <f t="shared" si="82"/>
        <v/>
      </c>
      <c r="N1062" s="15" t="str">
        <f>IFERROR(VLOOKUP($D$7,Tabelas!$B$17:$C$18,2,0)*L1062,"")</f>
        <v/>
      </c>
      <c r="O1062" s="15" t="str">
        <f t="shared" si="83"/>
        <v/>
      </c>
      <c r="P1062" s="16" t="str">
        <f t="shared" si="84"/>
        <v/>
      </c>
      <c r="Q1062" s="33"/>
    </row>
    <row r="1063" spans="1:17" x14ac:dyDescent="0.45">
      <c r="A1063" s="1"/>
      <c r="B1063" s="2"/>
      <c r="C1063" s="2"/>
      <c r="D1063" s="2"/>
      <c r="E1063" s="36"/>
      <c r="F1063" s="3"/>
      <c r="G1063" s="2"/>
      <c r="H1063" s="4"/>
      <c r="I1063" s="10"/>
      <c r="J1063" s="14" t="str">
        <f>IF(LEN(A1063)&gt;0,VLOOKUP((C1063&amp;D1063),Zonas!A:C,3,0),"")</f>
        <v/>
      </c>
      <c r="K1063" s="15" t="str">
        <f t="shared" si="80"/>
        <v/>
      </c>
      <c r="L1063" s="15" t="str">
        <f t="shared" si="81"/>
        <v/>
      </c>
      <c r="M1063" s="15" t="str">
        <f t="shared" si="82"/>
        <v/>
      </c>
      <c r="N1063" s="15" t="str">
        <f>IFERROR(VLOOKUP($D$7,Tabelas!$B$17:$C$18,2,0)*L1063,"")</f>
        <v/>
      </c>
      <c r="O1063" s="15" t="str">
        <f t="shared" si="83"/>
        <v/>
      </c>
      <c r="P1063" s="16" t="str">
        <f t="shared" si="84"/>
        <v/>
      </c>
      <c r="Q1063" s="33"/>
    </row>
    <row r="1064" spans="1:17" x14ac:dyDescent="0.45">
      <c r="A1064" s="1"/>
      <c r="B1064" s="2"/>
      <c r="C1064" s="2"/>
      <c r="D1064" s="2"/>
      <c r="E1064" s="36"/>
      <c r="F1064" s="3"/>
      <c r="G1064" s="2"/>
      <c r="H1064" s="4"/>
      <c r="I1064" s="10"/>
      <c r="J1064" s="14" t="str">
        <f>IF(LEN(A1064)&gt;0,VLOOKUP((C1064&amp;D1064),Zonas!A:C,3,0),"")</f>
        <v/>
      </c>
      <c r="K1064" s="15" t="str">
        <f t="shared" si="80"/>
        <v/>
      </c>
      <c r="L1064" s="15" t="str">
        <f t="shared" si="81"/>
        <v/>
      </c>
      <c r="M1064" s="15" t="str">
        <f t="shared" si="82"/>
        <v/>
      </c>
      <c r="N1064" s="15" t="str">
        <f>IFERROR(VLOOKUP($D$7,Tabelas!$B$17:$C$18,2,0)*L1064,"")</f>
        <v/>
      </c>
      <c r="O1064" s="15" t="str">
        <f t="shared" si="83"/>
        <v/>
      </c>
      <c r="P1064" s="16" t="str">
        <f t="shared" si="84"/>
        <v/>
      </c>
      <c r="Q1064" s="33"/>
    </row>
    <row r="1065" spans="1:17" x14ac:dyDescent="0.45">
      <c r="A1065" s="1"/>
      <c r="B1065" s="2"/>
      <c r="C1065" s="2"/>
      <c r="D1065" s="2"/>
      <c r="E1065" s="36"/>
      <c r="F1065" s="3"/>
      <c r="G1065" s="2"/>
      <c r="H1065" s="4"/>
      <c r="I1065" s="10"/>
      <c r="J1065" s="14" t="str">
        <f>IF(LEN(A1065)&gt;0,VLOOKUP((C1065&amp;D1065),Zonas!A:C,3,0),"")</f>
        <v/>
      </c>
      <c r="K1065" s="15" t="str">
        <f t="shared" si="80"/>
        <v/>
      </c>
      <c r="L1065" s="15" t="str">
        <f t="shared" si="81"/>
        <v/>
      </c>
      <c r="M1065" s="15" t="str">
        <f t="shared" si="82"/>
        <v/>
      </c>
      <c r="N1065" s="15" t="str">
        <f>IFERROR(VLOOKUP($D$7,Tabelas!$B$17:$C$18,2,0)*L1065,"")</f>
        <v/>
      </c>
      <c r="O1065" s="15" t="str">
        <f t="shared" si="83"/>
        <v/>
      </c>
      <c r="P1065" s="16" t="str">
        <f t="shared" si="84"/>
        <v/>
      </c>
      <c r="Q1065" s="33"/>
    </row>
    <row r="1066" spans="1:17" x14ac:dyDescent="0.45">
      <c r="A1066" s="1"/>
      <c r="B1066" s="2"/>
      <c r="C1066" s="2"/>
      <c r="D1066" s="2"/>
      <c r="E1066" s="36"/>
      <c r="F1066" s="3"/>
      <c r="G1066" s="2"/>
      <c r="H1066" s="4"/>
      <c r="I1066" s="10"/>
      <c r="J1066" s="14" t="str">
        <f>IF(LEN(A1066)&gt;0,VLOOKUP((C1066&amp;D1066),Zonas!A:C,3,0),"")</f>
        <v/>
      </c>
      <c r="K1066" s="15" t="str">
        <f t="shared" si="80"/>
        <v/>
      </c>
      <c r="L1066" s="15" t="str">
        <f t="shared" si="81"/>
        <v/>
      </c>
      <c r="M1066" s="15" t="str">
        <f t="shared" si="82"/>
        <v/>
      </c>
      <c r="N1066" s="15" t="str">
        <f>IFERROR(VLOOKUP($D$7,Tabelas!$B$17:$C$18,2,0)*L1066,"")</f>
        <v/>
      </c>
      <c r="O1066" s="15" t="str">
        <f t="shared" si="83"/>
        <v/>
      </c>
      <c r="P1066" s="16" t="str">
        <f t="shared" si="84"/>
        <v/>
      </c>
      <c r="Q1066" s="33"/>
    </row>
    <row r="1067" spans="1:17" x14ac:dyDescent="0.45">
      <c r="A1067" s="1"/>
      <c r="B1067" s="2"/>
      <c r="C1067" s="2"/>
      <c r="D1067" s="2"/>
      <c r="E1067" s="36"/>
      <c r="F1067" s="3"/>
      <c r="G1067" s="2"/>
      <c r="H1067" s="4"/>
      <c r="I1067" s="10"/>
      <c r="J1067" s="14" t="str">
        <f>IF(LEN(A1067)&gt;0,VLOOKUP((C1067&amp;D1067),Zonas!A:C,3,0),"")</f>
        <v/>
      </c>
      <c r="K1067" s="15" t="str">
        <f t="shared" si="80"/>
        <v/>
      </c>
      <c r="L1067" s="15" t="str">
        <f t="shared" si="81"/>
        <v/>
      </c>
      <c r="M1067" s="15" t="str">
        <f t="shared" si="82"/>
        <v/>
      </c>
      <c r="N1067" s="15" t="str">
        <f>IFERROR(VLOOKUP($D$7,Tabelas!$B$17:$C$18,2,0)*L1067,"")</f>
        <v/>
      </c>
      <c r="O1067" s="15" t="str">
        <f t="shared" si="83"/>
        <v/>
      </c>
      <c r="P1067" s="16" t="str">
        <f t="shared" si="84"/>
        <v/>
      </c>
      <c r="Q1067" s="33"/>
    </row>
    <row r="1068" spans="1:17" x14ac:dyDescent="0.45">
      <c r="A1068" s="1"/>
      <c r="B1068" s="2"/>
      <c r="C1068" s="2"/>
      <c r="D1068" s="2"/>
      <c r="E1068" s="36"/>
      <c r="F1068" s="3"/>
      <c r="G1068" s="2"/>
      <c r="H1068" s="4"/>
      <c r="I1068" s="10"/>
      <c r="J1068" s="14" t="str">
        <f>IF(LEN(A1068)&gt;0,VLOOKUP((C1068&amp;D1068),Zonas!A:C,3,0),"")</f>
        <v/>
      </c>
      <c r="K1068" s="15" t="str">
        <f t="shared" si="80"/>
        <v/>
      </c>
      <c r="L1068" s="15" t="str">
        <f t="shared" si="81"/>
        <v/>
      </c>
      <c r="M1068" s="15" t="str">
        <f t="shared" si="82"/>
        <v/>
      </c>
      <c r="N1068" s="15" t="str">
        <f>IFERROR(VLOOKUP($D$7,Tabelas!$B$17:$C$18,2,0)*L1068,"")</f>
        <v/>
      </c>
      <c r="O1068" s="15" t="str">
        <f t="shared" si="83"/>
        <v/>
      </c>
      <c r="P1068" s="16" t="str">
        <f t="shared" si="84"/>
        <v/>
      </c>
      <c r="Q1068" s="33"/>
    </row>
    <row r="1069" spans="1:17" x14ac:dyDescent="0.45">
      <c r="A1069" s="1"/>
      <c r="B1069" s="2"/>
      <c r="C1069" s="2"/>
      <c r="D1069" s="2"/>
      <c r="E1069" s="36"/>
      <c r="F1069" s="3"/>
      <c r="G1069" s="2"/>
      <c r="H1069" s="4"/>
      <c r="I1069" s="10"/>
      <c r="J1069" s="14" t="str">
        <f>IF(LEN(A1069)&gt;0,VLOOKUP((C1069&amp;D1069),Zonas!A:C,3,0),"")</f>
        <v/>
      </c>
      <c r="K1069" s="15" t="str">
        <f t="shared" si="80"/>
        <v/>
      </c>
      <c r="L1069" s="15" t="str">
        <f t="shared" si="81"/>
        <v/>
      </c>
      <c r="M1069" s="15" t="str">
        <f t="shared" si="82"/>
        <v/>
      </c>
      <c r="N1069" s="15" t="str">
        <f>IFERROR(VLOOKUP($D$7,Tabelas!$B$17:$C$18,2,0)*L1069,"")</f>
        <v/>
      </c>
      <c r="O1069" s="15" t="str">
        <f t="shared" si="83"/>
        <v/>
      </c>
      <c r="P1069" s="16" t="str">
        <f t="shared" si="84"/>
        <v/>
      </c>
      <c r="Q1069" s="33"/>
    </row>
    <row r="1070" spans="1:17" x14ac:dyDescent="0.45">
      <c r="A1070" s="1"/>
      <c r="B1070" s="2"/>
      <c r="C1070" s="2"/>
      <c r="D1070" s="2"/>
      <c r="E1070" s="36"/>
      <c r="F1070" s="3"/>
      <c r="G1070" s="2"/>
      <c r="H1070" s="4"/>
      <c r="I1070" s="10"/>
      <c r="J1070" s="14" t="str">
        <f>IF(LEN(A1070)&gt;0,VLOOKUP((C1070&amp;D1070),Zonas!A:C,3,0),"")</f>
        <v/>
      </c>
      <c r="K1070" s="15" t="str">
        <f t="shared" si="80"/>
        <v/>
      </c>
      <c r="L1070" s="15" t="str">
        <f t="shared" si="81"/>
        <v/>
      </c>
      <c r="M1070" s="15" t="str">
        <f t="shared" si="82"/>
        <v/>
      </c>
      <c r="N1070" s="15" t="str">
        <f>IFERROR(VLOOKUP($D$7,Tabelas!$B$17:$C$18,2,0)*L1070,"")</f>
        <v/>
      </c>
      <c r="O1070" s="15" t="str">
        <f t="shared" si="83"/>
        <v/>
      </c>
      <c r="P1070" s="16" t="str">
        <f t="shared" si="84"/>
        <v/>
      </c>
      <c r="Q1070" s="33"/>
    </row>
    <row r="1071" spans="1:17" x14ac:dyDescent="0.45">
      <c r="A1071" s="1"/>
      <c r="B1071" s="2"/>
      <c r="C1071" s="2"/>
      <c r="D1071" s="2"/>
      <c r="E1071" s="36"/>
      <c r="F1071" s="3"/>
      <c r="G1071" s="2"/>
      <c r="H1071" s="4"/>
      <c r="I1071" s="10"/>
      <c r="J1071" s="14" t="str">
        <f>IF(LEN(A1071)&gt;0,VLOOKUP((C1071&amp;D1071),Zonas!A:C,3,0),"")</f>
        <v/>
      </c>
      <c r="K1071" s="15" t="str">
        <f t="shared" si="80"/>
        <v/>
      </c>
      <c r="L1071" s="15" t="str">
        <f t="shared" si="81"/>
        <v/>
      </c>
      <c r="M1071" s="15" t="str">
        <f t="shared" si="82"/>
        <v/>
      </c>
      <c r="N1071" s="15" t="str">
        <f>IFERROR(VLOOKUP($D$7,Tabelas!$B$17:$C$18,2,0)*L1071,"")</f>
        <v/>
      </c>
      <c r="O1071" s="15" t="str">
        <f t="shared" si="83"/>
        <v/>
      </c>
      <c r="P1071" s="16" t="str">
        <f t="shared" si="84"/>
        <v/>
      </c>
      <c r="Q1071" s="33"/>
    </row>
    <row r="1072" spans="1:17" x14ac:dyDescent="0.45">
      <c r="A1072" s="1"/>
      <c r="B1072" s="2"/>
      <c r="C1072" s="2"/>
      <c r="D1072" s="2"/>
      <c r="E1072" s="36"/>
      <c r="F1072" s="3"/>
      <c r="G1072" s="2"/>
      <c r="H1072" s="4"/>
      <c r="I1072" s="10"/>
      <c r="J1072" s="14" t="str">
        <f>IF(LEN(A1072)&gt;0,VLOOKUP((C1072&amp;D1072),Zonas!A:C,3,0),"")</f>
        <v/>
      </c>
      <c r="K1072" s="15" t="str">
        <f t="shared" si="80"/>
        <v/>
      </c>
      <c r="L1072" s="15" t="str">
        <f t="shared" si="81"/>
        <v/>
      </c>
      <c r="M1072" s="15" t="str">
        <f t="shared" si="82"/>
        <v/>
      </c>
      <c r="N1072" s="15" t="str">
        <f>IFERROR(VLOOKUP($D$7,Tabelas!$B$17:$C$18,2,0)*L1072,"")</f>
        <v/>
      </c>
      <c r="O1072" s="15" t="str">
        <f t="shared" si="83"/>
        <v/>
      </c>
      <c r="P1072" s="16" t="str">
        <f t="shared" si="84"/>
        <v/>
      </c>
      <c r="Q1072" s="33"/>
    </row>
    <row r="1073" spans="1:17" x14ac:dyDescent="0.45">
      <c r="A1073" s="1"/>
      <c r="B1073" s="2"/>
      <c r="C1073" s="2"/>
      <c r="D1073" s="2"/>
      <c r="E1073" s="36"/>
      <c r="F1073" s="3"/>
      <c r="G1073" s="2"/>
      <c r="H1073" s="4"/>
      <c r="I1073" s="10"/>
      <c r="J1073" s="14" t="str">
        <f>IF(LEN(A1073)&gt;0,VLOOKUP((C1073&amp;D1073),Zonas!A:C,3,0),"")</f>
        <v/>
      </c>
      <c r="K1073" s="15" t="str">
        <f t="shared" si="80"/>
        <v/>
      </c>
      <c r="L1073" s="15" t="str">
        <f t="shared" si="81"/>
        <v/>
      </c>
      <c r="M1073" s="15" t="str">
        <f t="shared" si="82"/>
        <v/>
      </c>
      <c r="N1073" s="15" t="str">
        <f>IFERROR(VLOOKUP($D$7,Tabelas!$B$17:$C$18,2,0)*L1073,"")</f>
        <v/>
      </c>
      <c r="O1073" s="15" t="str">
        <f t="shared" si="83"/>
        <v/>
      </c>
      <c r="P1073" s="16" t="str">
        <f t="shared" si="84"/>
        <v/>
      </c>
      <c r="Q1073" s="33"/>
    </row>
    <row r="1074" spans="1:17" x14ac:dyDescent="0.45">
      <c r="A1074" s="1"/>
      <c r="B1074" s="2"/>
      <c r="C1074" s="2"/>
      <c r="D1074" s="2"/>
      <c r="E1074" s="36"/>
      <c r="F1074" s="3"/>
      <c r="G1074" s="2"/>
      <c r="H1074" s="4"/>
      <c r="I1074" s="10"/>
      <c r="J1074" s="14" t="str">
        <f>IF(LEN(A1074)&gt;0,VLOOKUP((C1074&amp;D1074),Zonas!A:C,3,0),"")</f>
        <v/>
      </c>
      <c r="K1074" s="15" t="str">
        <f t="shared" si="80"/>
        <v/>
      </c>
      <c r="L1074" s="15" t="str">
        <f t="shared" si="81"/>
        <v/>
      </c>
      <c r="M1074" s="15" t="str">
        <f t="shared" si="82"/>
        <v/>
      </c>
      <c r="N1074" s="15" t="str">
        <f>IFERROR(VLOOKUP($D$7,Tabelas!$B$17:$C$18,2,0)*L1074,"")</f>
        <v/>
      </c>
      <c r="O1074" s="15" t="str">
        <f t="shared" si="83"/>
        <v/>
      </c>
      <c r="P1074" s="16" t="str">
        <f t="shared" si="84"/>
        <v/>
      </c>
      <c r="Q1074" s="33"/>
    </row>
    <row r="1075" spans="1:17" x14ac:dyDescent="0.45">
      <c r="A1075" s="1"/>
      <c r="B1075" s="2"/>
      <c r="C1075" s="2"/>
      <c r="D1075" s="2"/>
      <c r="E1075" s="36"/>
      <c r="F1075" s="3"/>
      <c r="G1075" s="2"/>
      <c r="H1075" s="4"/>
      <c r="I1075" s="10"/>
      <c r="J1075" s="14" t="str">
        <f>IF(LEN(A1075)&gt;0,VLOOKUP((C1075&amp;D1075),Zonas!A:C,3,0),"")</f>
        <v/>
      </c>
      <c r="K1075" s="15" t="str">
        <f t="shared" si="80"/>
        <v/>
      </c>
      <c r="L1075" s="15" t="str">
        <f t="shared" si="81"/>
        <v/>
      </c>
      <c r="M1075" s="15" t="str">
        <f t="shared" si="82"/>
        <v/>
      </c>
      <c r="N1075" s="15" t="str">
        <f>IFERROR(VLOOKUP($D$7,Tabelas!$B$17:$C$18,2,0)*L1075,"")</f>
        <v/>
      </c>
      <c r="O1075" s="15" t="str">
        <f t="shared" si="83"/>
        <v/>
      </c>
      <c r="P1075" s="16" t="str">
        <f t="shared" si="84"/>
        <v/>
      </c>
      <c r="Q1075" s="33"/>
    </row>
    <row r="1076" spans="1:17" x14ac:dyDescent="0.45">
      <c r="A1076" s="1"/>
      <c r="B1076" s="2"/>
      <c r="C1076" s="2"/>
      <c r="D1076" s="2"/>
      <c r="E1076" s="36"/>
      <c r="F1076" s="3"/>
      <c r="G1076" s="2"/>
      <c r="H1076" s="4"/>
      <c r="I1076" s="10"/>
      <c r="J1076" s="14" t="str">
        <f>IF(LEN(A1076)&gt;0,VLOOKUP((C1076&amp;D1076),Zonas!A:C,3,0),"")</f>
        <v/>
      </c>
      <c r="K1076" s="15" t="str">
        <f t="shared" si="80"/>
        <v/>
      </c>
      <c r="L1076" s="15" t="str">
        <f t="shared" si="81"/>
        <v/>
      </c>
      <c r="M1076" s="15" t="str">
        <f t="shared" si="82"/>
        <v/>
      </c>
      <c r="N1076" s="15" t="str">
        <f>IFERROR(VLOOKUP($D$7,Tabelas!$B$17:$C$18,2,0)*L1076,"")</f>
        <v/>
      </c>
      <c r="O1076" s="15" t="str">
        <f t="shared" si="83"/>
        <v/>
      </c>
      <c r="P1076" s="16" t="str">
        <f t="shared" si="84"/>
        <v/>
      </c>
      <c r="Q1076" s="33"/>
    </row>
    <row r="1077" spans="1:17" x14ac:dyDescent="0.45">
      <c r="A1077" s="1"/>
      <c r="B1077" s="2"/>
      <c r="C1077" s="2"/>
      <c r="D1077" s="2"/>
      <c r="E1077" s="36"/>
      <c r="F1077" s="3"/>
      <c r="G1077" s="2"/>
      <c r="H1077" s="4"/>
      <c r="I1077" s="10"/>
      <c r="J1077" s="14" t="str">
        <f>IF(LEN(A1077)&gt;0,VLOOKUP((C1077&amp;D1077),Zonas!A:C,3,0),"")</f>
        <v/>
      </c>
      <c r="K1077" s="15" t="str">
        <f t="shared" si="80"/>
        <v/>
      </c>
      <c r="L1077" s="15" t="str">
        <f t="shared" si="81"/>
        <v/>
      </c>
      <c r="M1077" s="15" t="str">
        <f t="shared" si="82"/>
        <v/>
      </c>
      <c r="N1077" s="15" t="str">
        <f>IFERROR(VLOOKUP($D$7,Tabelas!$B$17:$C$18,2,0)*L1077,"")</f>
        <v/>
      </c>
      <c r="O1077" s="15" t="str">
        <f t="shared" si="83"/>
        <v/>
      </c>
      <c r="P1077" s="16" t="str">
        <f t="shared" si="84"/>
        <v/>
      </c>
      <c r="Q1077" s="33"/>
    </row>
    <row r="1078" spans="1:17" x14ac:dyDescent="0.45">
      <c r="A1078" s="1"/>
      <c r="B1078" s="2"/>
      <c r="C1078" s="2"/>
      <c r="D1078" s="2"/>
      <c r="E1078" s="36"/>
      <c r="F1078" s="3"/>
      <c r="G1078" s="2"/>
      <c r="H1078" s="4"/>
      <c r="I1078" s="10"/>
      <c r="J1078" s="14" t="str">
        <f>IF(LEN(A1078)&gt;0,VLOOKUP((C1078&amp;D1078),Zonas!A:C,3,0),"")</f>
        <v/>
      </c>
      <c r="K1078" s="15" t="str">
        <f t="shared" si="80"/>
        <v/>
      </c>
      <c r="L1078" s="15" t="str">
        <f t="shared" si="81"/>
        <v/>
      </c>
      <c r="M1078" s="15" t="str">
        <f t="shared" si="82"/>
        <v/>
      </c>
      <c r="N1078" s="15" t="str">
        <f>IFERROR(VLOOKUP($D$7,Tabelas!$B$17:$C$18,2,0)*L1078,"")</f>
        <v/>
      </c>
      <c r="O1078" s="15" t="str">
        <f t="shared" si="83"/>
        <v/>
      </c>
      <c r="P1078" s="16" t="str">
        <f t="shared" si="84"/>
        <v/>
      </c>
      <c r="Q1078" s="33"/>
    </row>
    <row r="1079" spans="1:17" x14ac:dyDescent="0.45">
      <c r="A1079" s="1"/>
      <c r="B1079" s="2"/>
      <c r="C1079" s="2"/>
      <c r="D1079" s="2"/>
      <c r="E1079" s="36"/>
      <c r="F1079" s="3"/>
      <c r="G1079" s="2"/>
      <c r="H1079" s="4"/>
      <c r="I1079" s="10"/>
      <c r="J1079" s="14" t="str">
        <f>IF(LEN(A1079)&gt;0,VLOOKUP((C1079&amp;D1079),Zonas!A:C,3,0),"")</f>
        <v/>
      </c>
      <c r="K1079" s="15" t="str">
        <f t="shared" si="80"/>
        <v/>
      </c>
      <c r="L1079" s="15" t="str">
        <f t="shared" si="81"/>
        <v/>
      </c>
      <c r="M1079" s="15" t="str">
        <f t="shared" si="82"/>
        <v/>
      </c>
      <c r="N1079" s="15" t="str">
        <f>IFERROR(VLOOKUP($D$7,Tabelas!$B$17:$C$18,2,0)*L1079,"")</f>
        <v/>
      </c>
      <c r="O1079" s="15" t="str">
        <f t="shared" si="83"/>
        <v/>
      </c>
      <c r="P1079" s="16" t="str">
        <f t="shared" si="84"/>
        <v/>
      </c>
      <c r="Q1079" s="33"/>
    </row>
    <row r="1080" spans="1:17" x14ac:dyDescent="0.45">
      <c r="A1080" s="1"/>
      <c r="B1080" s="2"/>
      <c r="C1080" s="2"/>
      <c r="D1080" s="2"/>
      <c r="E1080" s="36"/>
      <c r="F1080" s="3"/>
      <c r="G1080" s="2"/>
      <c r="H1080" s="4"/>
      <c r="I1080" s="10"/>
      <c r="J1080" s="14" t="str">
        <f>IF(LEN(A1080)&gt;0,VLOOKUP((C1080&amp;D1080),Zonas!A:C,3,0),"")</f>
        <v/>
      </c>
      <c r="K1080" s="15" t="str">
        <f t="shared" si="80"/>
        <v/>
      </c>
      <c r="L1080" s="15" t="str">
        <f t="shared" si="81"/>
        <v/>
      </c>
      <c r="M1080" s="15" t="str">
        <f t="shared" si="82"/>
        <v/>
      </c>
      <c r="N1080" s="15" t="str">
        <f>IFERROR(VLOOKUP($D$7,Tabelas!$B$17:$C$18,2,0)*L1080,"")</f>
        <v/>
      </c>
      <c r="O1080" s="15" t="str">
        <f t="shared" si="83"/>
        <v/>
      </c>
      <c r="P1080" s="16" t="str">
        <f t="shared" si="84"/>
        <v/>
      </c>
      <c r="Q1080" s="33"/>
    </row>
    <row r="1081" spans="1:17" x14ac:dyDescent="0.45">
      <c r="A1081" s="1"/>
      <c r="B1081" s="2"/>
      <c r="C1081" s="2"/>
      <c r="D1081" s="2"/>
      <c r="E1081" s="36"/>
      <c r="F1081" s="3"/>
      <c r="G1081" s="2"/>
      <c r="H1081" s="4"/>
      <c r="I1081" s="10"/>
      <c r="J1081" s="14" t="str">
        <f>IF(LEN(A1081)&gt;0,VLOOKUP((C1081&amp;D1081),Zonas!A:C,3,0),"")</f>
        <v/>
      </c>
      <c r="K1081" s="15" t="str">
        <f t="shared" si="80"/>
        <v/>
      </c>
      <c r="L1081" s="15" t="str">
        <f t="shared" si="81"/>
        <v/>
      </c>
      <c r="M1081" s="15" t="str">
        <f t="shared" si="82"/>
        <v/>
      </c>
      <c r="N1081" s="15" t="str">
        <f>IFERROR(VLOOKUP($D$7,Tabelas!$B$17:$C$18,2,0)*L1081,"")</f>
        <v/>
      </c>
      <c r="O1081" s="15" t="str">
        <f t="shared" si="83"/>
        <v/>
      </c>
      <c r="P1081" s="16" t="str">
        <f t="shared" si="84"/>
        <v/>
      </c>
      <c r="Q1081" s="33"/>
    </row>
    <row r="1082" spans="1:17" x14ac:dyDescent="0.45">
      <c r="A1082" s="1"/>
      <c r="B1082" s="2"/>
      <c r="C1082" s="2"/>
      <c r="D1082" s="2"/>
      <c r="E1082" s="36"/>
      <c r="F1082" s="3"/>
      <c r="G1082" s="2"/>
      <c r="H1082" s="4"/>
      <c r="I1082" s="10"/>
      <c r="J1082" s="14" t="str">
        <f>IF(LEN(A1082)&gt;0,VLOOKUP((C1082&amp;D1082),Zonas!A:C,3,0),"")</f>
        <v/>
      </c>
      <c r="K1082" s="15" t="str">
        <f t="shared" si="80"/>
        <v/>
      </c>
      <c r="L1082" s="15" t="str">
        <f t="shared" si="81"/>
        <v/>
      </c>
      <c r="M1082" s="15" t="str">
        <f t="shared" si="82"/>
        <v/>
      </c>
      <c r="N1082" s="15" t="str">
        <f>IFERROR(VLOOKUP($D$7,Tabelas!$B$17:$C$18,2,0)*L1082,"")</f>
        <v/>
      </c>
      <c r="O1082" s="15" t="str">
        <f t="shared" si="83"/>
        <v/>
      </c>
      <c r="P1082" s="16" t="str">
        <f t="shared" si="84"/>
        <v/>
      </c>
      <c r="Q1082" s="33"/>
    </row>
    <row r="1083" spans="1:17" x14ac:dyDescent="0.45">
      <c r="A1083" s="1"/>
      <c r="B1083" s="2"/>
      <c r="C1083" s="2"/>
      <c r="D1083" s="2"/>
      <c r="E1083" s="36"/>
      <c r="F1083" s="3"/>
      <c r="G1083" s="2"/>
      <c r="H1083" s="4"/>
      <c r="I1083" s="10"/>
      <c r="J1083" s="14" t="str">
        <f>IF(LEN(A1083)&gt;0,VLOOKUP((C1083&amp;D1083),Zonas!A:C,3,0),"")</f>
        <v/>
      </c>
      <c r="K1083" s="15" t="str">
        <f t="shared" si="80"/>
        <v/>
      </c>
      <c r="L1083" s="15" t="str">
        <f t="shared" si="81"/>
        <v/>
      </c>
      <c r="M1083" s="15" t="str">
        <f t="shared" si="82"/>
        <v/>
      </c>
      <c r="N1083" s="15" t="str">
        <f>IFERROR(VLOOKUP($D$7,Tabelas!$B$17:$C$18,2,0)*L1083,"")</f>
        <v/>
      </c>
      <c r="O1083" s="15" t="str">
        <f t="shared" si="83"/>
        <v/>
      </c>
      <c r="P1083" s="16" t="str">
        <f t="shared" si="84"/>
        <v/>
      </c>
      <c r="Q1083" s="33"/>
    </row>
    <row r="1084" spans="1:17" x14ac:dyDescent="0.45">
      <c r="A1084" s="1"/>
      <c r="B1084" s="2"/>
      <c r="C1084" s="2"/>
      <c r="D1084" s="2"/>
      <c r="E1084" s="36"/>
      <c r="F1084" s="3"/>
      <c r="G1084" s="2"/>
      <c r="H1084" s="4"/>
      <c r="I1084" s="10"/>
      <c r="J1084" s="14" t="str">
        <f>IF(LEN(A1084)&gt;0,VLOOKUP((C1084&amp;D1084),Zonas!A:C,3,0),"")</f>
        <v/>
      </c>
      <c r="K1084" s="15" t="str">
        <f t="shared" si="80"/>
        <v/>
      </c>
      <c r="L1084" s="15" t="str">
        <f t="shared" si="81"/>
        <v/>
      </c>
      <c r="M1084" s="15" t="str">
        <f t="shared" si="82"/>
        <v/>
      </c>
      <c r="N1084" s="15" t="str">
        <f>IFERROR(VLOOKUP($D$7,Tabelas!$B$17:$C$18,2,0)*L1084,"")</f>
        <v/>
      </c>
      <c r="O1084" s="15" t="str">
        <f t="shared" si="83"/>
        <v/>
      </c>
      <c r="P1084" s="16" t="str">
        <f t="shared" si="84"/>
        <v/>
      </c>
      <c r="Q1084" s="33"/>
    </row>
    <row r="1085" spans="1:17" x14ac:dyDescent="0.45">
      <c r="A1085" s="1"/>
      <c r="B1085" s="2"/>
      <c r="C1085" s="2"/>
      <c r="D1085" s="2"/>
      <c r="E1085" s="36"/>
      <c r="F1085" s="3"/>
      <c r="G1085" s="2"/>
      <c r="H1085" s="4"/>
      <c r="I1085" s="10"/>
      <c r="J1085" s="14" t="str">
        <f>IF(LEN(A1085)&gt;0,VLOOKUP((C1085&amp;D1085),Zonas!A:C,3,0),"")</f>
        <v/>
      </c>
      <c r="K1085" s="15" t="str">
        <f t="shared" si="80"/>
        <v/>
      </c>
      <c r="L1085" s="15" t="str">
        <f t="shared" si="81"/>
        <v/>
      </c>
      <c r="M1085" s="15" t="str">
        <f t="shared" si="82"/>
        <v/>
      </c>
      <c r="N1085" s="15" t="str">
        <f>IFERROR(VLOOKUP($D$7,Tabelas!$B$17:$C$18,2,0)*L1085,"")</f>
        <v/>
      </c>
      <c r="O1085" s="15" t="str">
        <f t="shared" si="83"/>
        <v/>
      </c>
      <c r="P1085" s="16" t="str">
        <f t="shared" si="84"/>
        <v/>
      </c>
      <c r="Q1085" s="33"/>
    </row>
    <row r="1086" spans="1:17" x14ac:dyDescent="0.45">
      <c r="A1086" s="1"/>
      <c r="B1086" s="2"/>
      <c r="C1086" s="2"/>
      <c r="D1086" s="2"/>
      <c r="E1086" s="36"/>
      <c r="F1086" s="3"/>
      <c r="G1086" s="2"/>
      <c r="H1086" s="4"/>
      <c r="I1086" s="10"/>
      <c r="J1086" s="14" t="str">
        <f>IF(LEN(A1086)&gt;0,VLOOKUP((C1086&amp;D1086),Zonas!A:C,3,0),"")</f>
        <v/>
      </c>
      <c r="K1086" s="15" t="str">
        <f t="shared" si="80"/>
        <v/>
      </c>
      <c r="L1086" s="15" t="str">
        <f t="shared" si="81"/>
        <v/>
      </c>
      <c r="M1086" s="15" t="str">
        <f t="shared" si="82"/>
        <v/>
      </c>
      <c r="N1086" s="15" t="str">
        <f>IFERROR(VLOOKUP($D$7,Tabelas!$B$17:$C$18,2,0)*L1086,"")</f>
        <v/>
      </c>
      <c r="O1086" s="15" t="str">
        <f t="shared" si="83"/>
        <v/>
      </c>
      <c r="P1086" s="16" t="str">
        <f t="shared" si="84"/>
        <v/>
      </c>
      <c r="Q1086" s="33"/>
    </row>
    <row r="1087" spans="1:17" x14ac:dyDescent="0.45">
      <c r="A1087" s="1"/>
      <c r="B1087" s="2"/>
      <c r="C1087" s="2"/>
      <c r="D1087" s="2"/>
      <c r="E1087" s="36"/>
      <c r="F1087" s="3"/>
      <c r="G1087" s="2"/>
      <c r="H1087" s="4"/>
      <c r="I1087" s="10"/>
      <c r="J1087" s="14" t="str">
        <f>IF(LEN(A1087)&gt;0,VLOOKUP((C1087&amp;D1087),Zonas!A:C,3,0),"")</f>
        <v/>
      </c>
      <c r="K1087" s="15" t="str">
        <f t="shared" si="80"/>
        <v/>
      </c>
      <c r="L1087" s="15" t="str">
        <f t="shared" si="81"/>
        <v/>
      </c>
      <c r="M1087" s="15" t="str">
        <f t="shared" si="82"/>
        <v/>
      </c>
      <c r="N1087" s="15" t="str">
        <f>IFERROR(VLOOKUP($D$7,Tabelas!$B$17:$C$18,2,0)*L1087,"")</f>
        <v/>
      </c>
      <c r="O1087" s="15" t="str">
        <f t="shared" si="83"/>
        <v/>
      </c>
      <c r="P1087" s="16" t="str">
        <f t="shared" si="84"/>
        <v/>
      </c>
      <c r="Q1087" s="33"/>
    </row>
    <row r="1088" spans="1:17" x14ac:dyDescent="0.45">
      <c r="A1088" s="1"/>
      <c r="B1088" s="2"/>
      <c r="C1088" s="2"/>
      <c r="D1088" s="2"/>
      <c r="E1088" s="36"/>
      <c r="F1088" s="3"/>
      <c r="G1088" s="2"/>
      <c r="H1088" s="4"/>
      <c r="I1088" s="10"/>
      <c r="J1088" s="14" t="str">
        <f>IF(LEN(A1088)&gt;0,VLOOKUP((C1088&amp;D1088),Zonas!A:C,3,0),"")</f>
        <v/>
      </c>
      <c r="K1088" s="15" t="str">
        <f t="shared" si="80"/>
        <v/>
      </c>
      <c r="L1088" s="15" t="str">
        <f t="shared" si="81"/>
        <v/>
      </c>
      <c r="M1088" s="15" t="str">
        <f t="shared" si="82"/>
        <v/>
      </c>
      <c r="N1088" s="15" t="str">
        <f>IFERROR(VLOOKUP($D$7,Tabelas!$B$17:$C$18,2,0)*L1088,"")</f>
        <v/>
      </c>
      <c r="O1088" s="15" t="str">
        <f t="shared" si="83"/>
        <v/>
      </c>
      <c r="P1088" s="16" t="str">
        <f t="shared" si="84"/>
        <v/>
      </c>
      <c r="Q1088" s="33"/>
    </row>
    <row r="1089" spans="1:17" x14ac:dyDescent="0.45">
      <c r="A1089" s="1"/>
      <c r="B1089" s="2"/>
      <c r="C1089" s="2"/>
      <c r="D1089" s="2"/>
      <c r="E1089" s="36"/>
      <c r="F1089" s="3"/>
      <c r="G1089" s="2"/>
      <c r="H1089" s="4"/>
      <c r="I1089" s="10"/>
      <c r="J1089" s="14" t="str">
        <f>IF(LEN(A1089)&gt;0,VLOOKUP((C1089&amp;D1089),Zonas!A:C,3,0),"")</f>
        <v/>
      </c>
      <c r="K1089" s="15" t="str">
        <f t="shared" si="80"/>
        <v/>
      </c>
      <c r="L1089" s="15" t="str">
        <f t="shared" si="81"/>
        <v/>
      </c>
      <c r="M1089" s="15" t="str">
        <f t="shared" si="82"/>
        <v/>
      </c>
      <c r="N1089" s="15" t="str">
        <f>IFERROR(VLOOKUP($D$7,Tabelas!$B$17:$C$18,2,0)*L1089,"")</f>
        <v/>
      </c>
      <c r="O1089" s="15" t="str">
        <f t="shared" si="83"/>
        <v/>
      </c>
      <c r="P1089" s="16" t="str">
        <f t="shared" si="84"/>
        <v/>
      </c>
      <c r="Q1089" s="33"/>
    </row>
    <row r="1090" spans="1:17" x14ac:dyDescent="0.45">
      <c r="A1090" s="1"/>
      <c r="B1090" s="2"/>
      <c r="C1090" s="2"/>
      <c r="D1090" s="2"/>
      <c r="E1090" s="36"/>
      <c r="F1090" s="3"/>
      <c r="G1090" s="2"/>
      <c r="H1090" s="4"/>
      <c r="I1090" s="10"/>
      <c r="J1090" s="14" t="str">
        <f>IF(LEN(A1090)&gt;0,VLOOKUP((C1090&amp;D1090),Zonas!A:C,3,0),"")</f>
        <v/>
      </c>
      <c r="K1090" s="15" t="str">
        <f t="shared" si="80"/>
        <v/>
      </c>
      <c r="L1090" s="15" t="str">
        <f t="shared" si="81"/>
        <v/>
      </c>
      <c r="M1090" s="15" t="str">
        <f t="shared" si="82"/>
        <v/>
      </c>
      <c r="N1090" s="15" t="str">
        <f>IFERROR(VLOOKUP($D$7,Tabelas!$B$17:$C$18,2,0)*L1090,"")</f>
        <v/>
      </c>
      <c r="O1090" s="15" t="str">
        <f t="shared" si="83"/>
        <v/>
      </c>
      <c r="P1090" s="16" t="str">
        <f t="shared" si="84"/>
        <v/>
      </c>
      <c r="Q1090" s="33"/>
    </row>
    <row r="1091" spans="1:17" x14ac:dyDescent="0.45">
      <c r="A1091" s="1"/>
      <c r="B1091" s="2"/>
      <c r="C1091" s="2"/>
      <c r="D1091" s="2"/>
      <c r="E1091" s="36"/>
      <c r="F1091" s="3"/>
      <c r="G1091" s="2"/>
      <c r="H1091" s="4"/>
      <c r="I1091" s="10"/>
      <c r="J1091" s="14" t="str">
        <f>IF(LEN(A1091)&gt;0,VLOOKUP((C1091&amp;D1091),Zonas!A:C,3,0),"")</f>
        <v/>
      </c>
      <c r="K1091" s="15" t="str">
        <f t="shared" si="80"/>
        <v/>
      </c>
      <c r="L1091" s="15" t="str">
        <f t="shared" si="81"/>
        <v/>
      </c>
      <c r="M1091" s="15" t="str">
        <f t="shared" si="82"/>
        <v/>
      </c>
      <c r="N1091" s="15" t="str">
        <f>IFERROR(VLOOKUP($D$7,Tabelas!$B$17:$C$18,2,0)*L1091,"")</f>
        <v/>
      </c>
      <c r="O1091" s="15" t="str">
        <f t="shared" si="83"/>
        <v/>
      </c>
      <c r="P1091" s="16" t="str">
        <f t="shared" si="84"/>
        <v/>
      </c>
      <c r="Q1091" s="33"/>
    </row>
    <row r="1092" spans="1:17" x14ac:dyDescent="0.45">
      <c r="A1092" s="1"/>
      <c r="B1092" s="2"/>
      <c r="C1092" s="2"/>
      <c r="D1092" s="2"/>
      <c r="E1092" s="36"/>
      <c r="F1092" s="3"/>
      <c r="G1092" s="2"/>
      <c r="H1092" s="4"/>
      <c r="I1092" s="10"/>
      <c r="J1092" s="14" t="str">
        <f>IF(LEN(A1092)&gt;0,VLOOKUP((C1092&amp;D1092),Zonas!A:C,3,0),"")</f>
        <v/>
      </c>
      <c r="K1092" s="15" t="str">
        <f t="shared" si="80"/>
        <v/>
      </c>
      <c r="L1092" s="15" t="str">
        <f t="shared" si="81"/>
        <v/>
      </c>
      <c r="M1092" s="15" t="str">
        <f t="shared" si="82"/>
        <v/>
      </c>
      <c r="N1092" s="15" t="str">
        <f>IFERROR(VLOOKUP($D$7,Tabelas!$B$17:$C$18,2,0)*L1092,"")</f>
        <v/>
      </c>
      <c r="O1092" s="15" t="str">
        <f t="shared" si="83"/>
        <v/>
      </c>
      <c r="P1092" s="16" t="str">
        <f t="shared" si="84"/>
        <v/>
      </c>
      <c r="Q1092" s="33"/>
    </row>
    <row r="1093" spans="1:17" x14ac:dyDescent="0.45">
      <c r="A1093" s="1"/>
      <c r="B1093" s="2"/>
      <c r="C1093" s="2"/>
      <c r="D1093" s="2"/>
      <c r="E1093" s="36"/>
      <c r="F1093" s="3"/>
      <c r="G1093" s="2"/>
      <c r="H1093" s="4"/>
      <c r="I1093" s="10"/>
      <c r="J1093" s="14" t="str">
        <f>IF(LEN(A1093)&gt;0,VLOOKUP((C1093&amp;D1093),Zonas!A:C,3,0),"")</f>
        <v/>
      </c>
      <c r="K1093" s="15" t="str">
        <f t="shared" si="80"/>
        <v/>
      </c>
      <c r="L1093" s="15" t="str">
        <f t="shared" si="81"/>
        <v/>
      </c>
      <c r="M1093" s="15" t="str">
        <f t="shared" si="82"/>
        <v/>
      </c>
      <c r="N1093" s="15" t="str">
        <f>IFERROR(VLOOKUP($D$7,Tabelas!$B$17:$C$18,2,0)*L1093,"")</f>
        <v/>
      </c>
      <c r="O1093" s="15" t="str">
        <f t="shared" si="83"/>
        <v/>
      </c>
      <c r="P1093" s="16" t="str">
        <f t="shared" si="84"/>
        <v/>
      </c>
      <c r="Q1093" s="33"/>
    </row>
    <row r="1094" spans="1:17" x14ac:dyDescent="0.45">
      <c r="A1094" s="1"/>
      <c r="B1094" s="2"/>
      <c r="C1094" s="2"/>
      <c r="D1094" s="2"/>
      <c r="E1094" s="36"/>
      <c r="F1094" s="3"/>
      <c r="G1094" s="2"/>
      <c r="H1094" s="4"/>
      <c r="I1094" s="10"/>
      <c r="J1094" s="14" t="str">
        <f>IF(LEN(A1094)&gt;0,VLOOKUP((C1094&amp;D1094),Zonas!A:C,3,0),"")</f>
        <v/>
      </c>
      <c r="K1094" s="15" t="str">
        <f t="shared" si="80"/>
        <v/>
      </c>
      <c r="L1094" s="15" t="str">
        <f t="shared" si="81"/>
        <v/>
      </c>
      <c r="M1094" s="15" t="str">
        <f t="shared" si="82"/>
        <v/>
      </c>
      <c r="N1094" s="15" t="str">
        <f>IFERROR(VLOOKUP($D$7,Tabelas!$B$17:$C$18,2,0)*L1094,"")</f>
        <v/>
      </c>
      <c r="O1094" s="15" t="str">
        <f t="shared" si="83"/>
        <v/>
      </c>
      <c r="P1094" s="16" t="str">
        <f t="shared" si="84"/>
        <v/>
      </c>
      <c r="Q1094" s="33"/>
    </row>
    <row r="1095" spans="1:17" x14ac:dyDescent="0.45">
      <c r="A1095" s="1"/>
      <c r="B1095" s="2"/>
      <c r="C1095" s="2"/>
      <c r="D1095" s="2"/>
      <c r="E1095" s="36"/>
      <c r="F1095" s="3"/>
      <c r="G1095" s="2"/>
      <c r="H1095" s="4"/>
      <c r="I1095" s="10"/>
      <c r="J1095" s="14" t="str">
        <f>IF(LEN(A1095)&gt;0,VLOOKUP((C1095&amp;D1095),Zonas!A:C,3,0),"")</f>
        <v/>
      </c>
      <c r="K1095" s="15" t="str">
        <f t="shared" si="80"/>
        <v/>
      </c>
      <c r="L1095" s="15" t="str">
        <f t="shared" si="81"/>
        <v/>
      </c>
      <c r="M1095" s="15" t="str">
        <f t="shared" si="82"/>
        <v/>
      </c>
      <c r="N1095" s="15" t="str">
        <f>IFERROR(VLOOKUP($D$7,Tabelas!$B$17:$C$18,2,0)*L1095,"")</f>
        <v/>
      </c>
      <c r="O1095" s="15" t="str">
        <f t="shared" si="83"/>
        <v/>
      </c>
      <c r="P1095" s="16" t="str">
        <f t="shared" si="84"/>
        <v/>
      </c>
      <c r="Q1095" s="33"/>
    </row>
    <row r="1096" spans="1:17" x14ac:dyDescent="0.45">
      <c r="A1096" s="1"/>
      <c r="B1096" s="2"/>
      <c r="C1096" s="2"/>
      <c r="D1096" s="2"/>
      <c r="E1096" s="36"/>
      <c r="F1096" s="3"/>
      <c r="G1096" s="2"/>
      <c r="H1096" s="4"/>
      <c r="I1096" s="10"/>
      <c r="J1096" s="14" t="str">
        <f>IF(LEN(A1096)&gt;0,VLOOKUP((C1096&amp;D1096),Zonas!A:C,3,0),"")</f>
        <v/>
      </c>
      <c r="K1096" s="15" t="str">
        <f t="shared" si="80"/>
        <v/>
      </c>
      <c r="L1096" s="15" t="str">
        <f t="shared" si="81"/>
        <v/>
      </c>
      <c r="M1096" s="15" t="str">
        <f t="shared" si="82"/>
        <v/>
      </c>
      <c r="N1096" s="15" t="str">
        <f>IFERROR(VLOOKUP($D$7,Tabelas!$B$17:$C$18,2,0)*L1096,"")</f>
        <v/>
      </c>
      <c r="O1096" s="15" t="str">
        <f t="shared" si="83"/>
        <v/>
      </c>
      <c r="P1096" s="16" t="str">
        <f t="shared" si="84"/>
        <v/>
      </c>
      <c r="Q1096" s="33"/>
    </row>
    <row r="1097" spans="1:17" x14ac:dyDescent="0.45">
      <c r="A1097" s="1"/>
      <c r="B1097" s="2"/>
      <c r="C1097" s="2"/>
      <c r="D1097" s="2"/>
      <c r="E1097" s="36"/>
      <c r="F1097" s="3"/>
      <c r="G1097" s="2"/>
      <c r="H1097" s="4"/>
      <c r="I1097" s="10"/>
      <c r="J1097" s="14" t="str">
        <f>IF(LEN(A1097)&gt;0,VLOOKUP((C1097&amp;D1097),Zonas!A:C,3,0),"")</f>
        <v/>
      </c>
      <c r="K1097" s="15" t="str">
        <f t="shared" si="80"/>
        <v/>
      </c>
      <c r="L1097" s="15" t="str">
        <f t="shared" si="81"/>
        <v/>
      </c>
      <c r="M1097" s="15" t="str">
        <f t="shared" si="82"/>
        <v/>
      </c>
      <c r="N1097" s="15" t="str">
        <f>IFERROR(VLOOKUP($D$7,Tabelas!$B$17:$C$18,2,0)*L1097,"")</f>
        <v/>
      </c>
      <c r="O1097" s="15" t="str">
        <f t="shared" si="83"/>
        <v/>
      </c>
      <c r="P1097" s="16" t="str">
        <f t="shared" si="84"/>
        <v/>
      </c>
      <c r="Q1097" s="33"/>
    </row>
    <row r="1098" spans="1:17" x14ac:dyDescent="0.45">
      <c r="A1098" s="1"/>
      <c r="B1098" s="2"/>
      <c r="C1098" s="2"/>
      <c r="D1098" s="2"/>
      <c r="E1098" s="36"/>
      <c r="F1098" s="3"/>
      <c r="G1098" s="2"/>
      <c r="H1098" s="4"/>
      <c r="I1098" s="10"/>
      <c r="J1098" s="14" t="str">
        <f>IF(LEN(A1098)&gt;0,VLOOKUP((C1098&amp;D1098),Zonas!A:C,3,0),"")</f>
        <v/>
      </c>
      <c r="K1098" s="15" t="str">
        <f t="shared" si="80"/>
        <v/>
      </c>
      <c r="L1098" s="15" t="str">
        <f t="shared" si="81"/>
        <v/>
      </c>
      <c r="M1098" s="15" t="str">
        <f t="shared" si="82"/>
        <v/>
      </c>
      <c r="N1098" s="15" t="str">
        <f>IFERROR(VLOOKUP($D$7,Tabelas!$B$17:$C$18,2,0)*L1098,"")</f>
        <v/>
      </c>
      <c r="O1098" s="15" t="str">
        <f t="shared" si="83"/>
        <v/>
      </c>
      <c r="P1098" s="16" t="str">
        <f t="shared" si="84"/>
        <v/>
      </c>
      <c r="Q1098" s="33"/>
    </row>
    <row r="1099" spans="1:17" x14ac:dyDescent="0.45">
      <c r="A1099" s="1"/>
      <c r="B1099" s="2"/>
      <c r="C1099" s="2"/>
      <c r="D1099" s="2"/>
      <c r="E1099" s="36"/>
      <c r="F1099" s="3"/>
      <c r="G1099" s="2"/>
      <c r="H1099" s="4"/>
      <c r="I1099" s="10"/>
      <c r="J1099" s="14" t="str">
        <f>IF(LEN(A1099)&gt;0,VLOOKUP((C1099&amp;D1099),Zonas!A:C,3,0),"")</f>
        <v/>
      </c>
      <c r="K1099" s="15" t="str">
        <f t="shared" si="80"/>
        <v/>
      </c>
      <c r="L1099" s="15" t="str">
        <f t="shared" si="81"/>
        <v/>
      </c>
      <c r="M1099" s="15" t="str">
        <f t="shared" si="82"/>
        <v/>
      </c>
      <c r="N1099" s="15" t="str">
        <f>IFERROR(VLOOKUP($D$7,Tabelas!$B$17:$C$18,2,0)*L1099,"")</f>
        <v/>
      </c>
      <c r="O1099" s="15" t="str">
        <f t="shared" si="83"/>
        <v/>
      </c>
      <c r="P1099" s="16" t="str">
        <f t="shared" si="84"/>
        <v/>
      </c>
      <c r="Q1099" s="33"/>
    </row>
    <row r="1100" spans="1:17" x14ac:dyDescent="0.45">
      <c r="A1100" s="1"/>
      <c r="B1100" s="2"/>
      <c r="C1100" s="2"/>
      <c r="D1100" s="2"/>
      <c r="E1100" s="36"/>
      <c r="F1100" s="3"/>
      <c r="G1100" s="2"/>
      <c r="H1100" s="4"/>
      <c r="I1100" s="10"/>
      <c r="J1100" s="14" t="str">
        <f>IF(LEN(A1100)&gt;0,VLOOKUP((C1100&amp;D1100),Zonas!A:C,3,0),"")</f>
        <v/>
      </c>
      <c r="K1100" s="15" t="str">
        <f t="shared" ref="K1100:K1163" si="85">IF(LEN(A1100)&gt;0,G1100*I1100*H1100,"")</f>
        <v/>
      </c>
      <c r="L1100" s="15" t="str">
        <f t="shared" si="81"/>
        <v/>
      </c>
      <c r="M1100" s="15" t="str">
        <f t="shared" si="82"/>
        <v/>
      </c>
      <c r="N1100" s="15" t="str">
        <f>IFERROR(VLOOKUP($D$7,Tabelas!$B$17:$C$18,2,0)*L1100,"")</f>
        <v/>
      </c>
      <c r="O1100" s="15" t="str">
        <f t="shared" si="83"/>
        <v/>
      </c>
      <c r="P1100" s="16" t="str">
        <f t="shared" si="84"/>
        <v/>
      </c>
      <c r="Q1100" s="33"/>
    </row>
    <row r="1101" spans="1:17" x14ac:dyDescent="0.45">
      <c r="A1101" s="1"/>
      <c r="B1101" s="2"/>
      <c r="C1101" s="2"/>
      <c r="D1101" s="2"/>
      <c r="E1101" s="36"/>
      <c r="F1101" s="3"/>
      <c r="G1101" s="2"/>
      <c r="H1101" s="4"/>
      <c r="I1101" s="10"/>
      <c r="J1101" s="14" t="str">
        <f>IF(LEN(A1101)&gt;0,VLOOKUP((C1101&amp;D1101),Zonas!A:C,3,0),"")</f>
        <v/>
      </c>
      <c r="K1101" s="15" t="str">
        <f t="shared" si="85"/>
        <v/>
      </c>
      <c r="L1101" s="15" t="str">
        <f t="shared" ref="L1101:L1164" si="86">IFERROR(IF(J1101="A",$H$5,IF(J1101="B",$I$5,IF(J1101="C",$J$5,IF(J1101="D",$K$5,IF(J1101="E",$L$5,"")))))*K1101,"")</f>
        <v/>
      </c>
      <c r="M1101" s="15" t="str">
        <f t="shared" ref="M1101:M1164" si="87">IFERROR(IF($D$6=0.05,0.5,IF($B$3="Individual",0.75,0.8))*L1101,"")</f>
        <v/>
      </c>
      <c r="N1101" s="15" t="str">
        <f>IFERROR(VLOOKUP($D$7,Tabelas!$B$17:$C$18,2,0)*L1101,"")</f>
        <v/>
      </c>
      <c r="O1101" s="15" t="str">
        <f t="shared" ref="O1101:O1164" si="88">IFERROR(L1101+N1101,"")</f>
        <v/>
      </c>
      <c r="P1101" s="16" t="str">
        <f t="shared" ref="P1101:P1164" si="89">IFERROR(L1101-M1101+N1101,"")</f>
        <v/>
      </c>
      <c r="Q1101" s="33"/>
    </row>
    <row r="1102" spans="1:17" x14ac:dyDescent="0.45">
      <c r="A1102" s="1"/>
      <c r="B1102" s="2"/>
      <c r="C1102" s="2"/>
      <c r="D1102" s="2"/>
      <c r="E1102" s="36"/>
      <c r="F1102" s="3"/>
      <c r="G1102" s="2"/>
      <c r="H1102" s="4"/>
      <c r="I1102" s="10"/>
      <c r="J1102" s="14" t="str">
        <f>IF(LEN(A1102)&gt;0,VLOOKUP((C1102&amp;D1102),Zonas!A:C,3,0),"")</f>
        <v/>
      </c>
      <c r="K1102" s="15" t="str">
        <f t="shared" si="85"/>
        <v/>
      </c>
      <c r="L1102" s="15" t="str">
        <f t="shared" si="86"/>
        <v/>
      </c>
      <c r="M1102" s="15" t="str">
        <f t="shared" si="87"/>
        <v/>
      </c>
      <c r="N1102" s="15" t="str">
        <f>IFERROR(VLOOKUP($D$7,Tabelas!$B$17:$C$18,2,0)*L1102,"")</f>
        <v/>
      </c>
      <c r="O1102" s="15" t="str">
        <f t="shared" si="88"/>
        <v/>
      </c>
      <c r="P1102" s="16" t="str">
        <f t="shared" si="89"/>
        <v/>
      </c>
      <c r="Q1102" s="33"/>
    </row>
    <row r="1103" spans="1:17" x14ac:dyDescent="0.45">
      <c r="A1103" s="1"/>
      <c r="B1103" s="2"/>
      <c r="C1103" s="2"/>
      <c r="D1103" s="2"/>
      <c r="E1103" s="36"/>
      <c r="F1103" s="3"/>
      <c r="G1103" s="2"/>
      <c r="H1103" s="4"/>
      <c r="I1103" s="10"/>
      <c r="J1103" s="14" t="str">
        <f>IF(LEN(A1103)&gt;0,VLOOKUP((C1103&amp;D1103),Zonas!A:C,3,0),"")</f>
        <v/>
      </c>
      <c r="K1103" s="15" t="str">
        <f t="shared" si="85"/>
        <v/>
      </c>
      <c r="L1103" s="15" t="str">
        <f t="shared" si="86"/>
        <v/>
      </c>
      <c r="M1103" s="15" t="str">
        <f t="shared" si="87"/>
        <v/>
      </c>
      <c r="N1103" s="15" t="str">
        <f>IFERROR(VLOOKUP($D$7,Tabelas!$B$17:$C$18,2,0)*L1103,"")</f>
        <v/>
      </c>
      <c r="O1103" s="15" t="str">
        <f t="shared" si="88"/>
        <v/>
      </c>
      <c r="P1103" s="16" t="str">
        <f t="shared" si="89"/>
        <v/>
      </c>
      <c r="Q1103" s="33"/>
    </row>
    <row r="1104" spans="1:17" x14ac:dyDescent="0.45">
      <c r="A1104" s="1"/>
      <c r="B1104" s="2"/>
      <c r="C1104" s="2"/>
      <c r="D1104" s="2"/>
      <c r="E1104" s="36"/>
      <c r="F1104" s="3"/>
      <c r="G1104" s="2"/>
      <c r="H1104" s="4"/>
      <c r="I1104" s="10"/>
      <c r="J1104" s="14" t="str">
        <f>IF(LEN(A1104)&gt;0,VLOOKUP((C1104&amp;D1104),Zonas!A:C,3,0),"")</f>
        <v/>
      </c>
      <c r="K1104" s="15" t="str">
        <f t="shared" si="85"/>
        <v/>
      </c>
      <c r="L1104" s="15" t="str">
        <f t="shared" si="86"/>
        <v/>
      </c>
      <c r="M1104" s="15" t="str">
        <f t="shared" si="87"/>
        <v/>
      </c>
      <c r="N1104" s="15" t="str">
        <f>IFERROR(VLOOKUP($D$7,Tabelas!$B$17:$C$18,2,0)*L1104,"")</f>
        <v/>
      </c>
      <c r="O1104" s="15" t="str">
        <f t="shared" si="88"/>
        <v/>
      </c>
      <c r="P1104" s="16" t="str">
        <f t="shared" si="89"/>
        <v/>
      </c>
      <c r="Q1104" s="33"/>
    </row>
    <row r="1105" spans="1:17" x14ac:dyDescent="0.45">
      <c r="A1105" s="1"/>
      <c r="B1105" s="2"/>
      <c r="C1105" s="2"/>
      <c r="D1105" s="2"/>
      <c r="E1105" s="36"/>
      <c r="F1105" s="3"/>
      <c r="G1105" s="2"/>
      <c r="H1105" s="4"/>
      <c r="I1105" s="10"/>
      <c r="J1105" s="14" t="str">
        <f>IF(LEN(A1105)&gt;0,VLOOKUP((C1105&amp;D1105),Zonas!A:C,3,0),"")</f>
        <v/>
      </c>
      <c r="K1105" s="15" t="str">
        <f t="shared" si="85"/>
        <v/>
      </c>
      <c r="L1105" s="15" t="str">
        <f t="shared" si="86"/>
        <v/>
      </c>
      <c r="M1105" s="15" t="str">
        <f t="shared" si="87"/>
        <v/>
      </c>
      <c r="N1105" s="15" t="str">
        <f>IFERROR(VLOOKUP($D$7,Tabelas!$B$17:$C$18,2,0)*L1105,"")</f>
        <v/>
      </c>
      <c r="O1105" s="15" t="str">
        <f t="shared" si="88"/>
        <v/>
      </c>
      <c r="P1105" s="16" t="str">
        <f t="shared" si="89"/>
        <v/>
      </c>
      <c r="Q1105" s="33"/>
    </row>
    <row r="1106" spans="1:17" x14ac:dyDescent="0.45">
      <c r="A1106" s="1"/>
      <c r="B1106" s="2"/>
      <c r="C1106" s="2"/>
      <c r="D1106" s="2"/>
      <c r="E1106" s="36"/>
      <c r="F1106" s="3"/>
      <c r="G1106" s="2"/>
      <c r="H1106" s="4"/>
      <c r="I1106" s="10"/>
      <c r="J1106" s="14" t="str">
        <f>IF(LEN(A1106)&gt;0,VLOOKUP((C1106&amp;D1106),Zonas!A:C,3,0),"")</f>
        <v/>
      </c>
      <c r="K1106" s="15" t="str">
        <f t="shared" si="85"/>
        <v/>
      </c>
      <c r="L1106" s="15" t="str">
        <f t="shared" si="86"/>
        <v/>
      </c>
      <c r="M1106" s="15" t="str">
        <f t="shared" si="87"/>
        <v/>
      </c>
      <c r="N1106" s="15" t="str">
        <f>IFERROR(VLOOKUP($D$7,Tabelas!$B$17:$C$18,2,0)*L1106,"")</f>
        <v/>
      </c>
      <c r="O1106" s="15" t="str">
        <f t="shared" si="88"/>
        <v/>
      </c>
      <c r="P1106" s="16" t="str">
        <f t="shared" si="89"/>
        <v/>
      </c>
      <c r="Q1106" s="33"/>
    </row>
    <row r="1107" spans="1:17" x14ac:dyDescent="0.45">
      <c r="A1107" s="1"/>
      <c r="B1107" s="2"/>
      <c r="C1107" s="2"/>
      <c r="D1107" s="2"/>
      <c r="E1107" s="36"/>
      <c r="F1107" s="3"/>
      <c r="G1107" s="2"/>
      <c r="H1107" s="4"/>
      <c r="I1107" s="10"/>
      <c r="J1107" s="14" t="str">
        <f>IF(LEN(A1107)&gt;0,VLOOKUP((C1107&amp;D1107),Zonas!A:C,3,0),"")</f>
        <v/>
      </c>
      <c r="K1107" s="15" t="str">
        <f t="shared" si="85"/>
        <v/>
      </c>
      <c r="L1107" s="15" t="str">
        <f t="shared" si="86"/>
        <v/>
      </c>
      <c r="M1107" s="15" t="str">
        <f t="shared" si="87"/>
        <v/>
      </c>
      <c r="N1107" s="15" t="str">
        <f>IFERROR(VLOOKUP($D$7,Tabelas!$B$17:$C$18,2,0)*L1107,"")</f>
        <v/>
      </c>
      <c r="O1107" s="15" t="str">
        <f t="shared" si="88"/>
        <v/>
      </c>
      <c r="P1107" s="16" t="str">
        <f t="shared" si="89"/>
        <v/>
      </c>
      <c r="Q1107" s="33"/>
    </row>
    <row r="1108" spans="1:17" x14ac:dyDescent="0.45">
      <c r="A1108" s="1"/>
      <c r="B1108" s="2"/>
      <c r="C1108" s="2"/>
      <c r="D1108" s="2"/>
      <c r="E1108" s="36"/>
      <c r="F1108" s="3"/>
      <c r="G1108" s="2"/>
      <c r="H1108" s="4"/>
      <c r="I1108" s="10"/>
      <c r="J1108" s="14" t="str">
        <f>IF(LEN(A1108)&gt;0,VLOOKUP((C1108&amp;D1108),Zonas!A:C,3,0),"")</f>
        <v/>
      </c>
      <c r="K1108" s="15" t="str">
        <f t="shared" si="85"/>
        <v/>
      </c>
      <c r="L1108" s="15" t="str">
        <f t="shared" si="86"/>
        <v/>
      </c>
      <c r="M1108" s="15" t="str">
        <f t="shared" si="87"/>
        <v/>
      </c>
      <c r="N1108" s="15" t="str">
        <f>IFERROR(VLOOKUP($D$7,Tabelas!$B$17:$C$18,2,0)*L1108,"")</f>
        <v/>
      </c>
      <c r="O1108" s="15" t="str">
        <f t="shared" si="88"/>
        <v/>
      </c>
      <c r="P1108" s="16" t="str">
        <f t="shared" si="89"/>
        <v/>
      </c>
      <c r="Q1108" s="33"/>
    </row>
    <row r="1109" spans="1:17" x14ac:dyDescent="0.45">
      <c r="A1109" s="1"/>
      <c r="B1109" s="2"/>
      <c r="C1109" s="2"/>
      <c r="D1109" s="2"/>
      <c r="E1109" s="36"/>
      <c r="F1109" s="3"/>
      <c r="G1109" s="2"/>
      <c r="H1109" s="4"/>
      <c r="I1109" s="10"/>
      <c r="J1109" s="14" t="str">
        <f>IF(LEN(A1109)&gt;0,VLOOKUP((C1109&amp;D1109),Zonas!A:C,3,0),"")</f>
        <v/>
      </c>
      <c r="K1109" s="15" t="str">
        <f t="shared" si="85"/>
        <v/>
      </c>
      <c r="L1109" s="15" t="str">
        <f t="shared" si="86"/>
        <v/>
      </c>
      <c r="M1109" s="15" t="str">
        <f t="shared" si="87"/>
        <v/>
      </c>
      <c r="N1109" s="15" t="str">
        <f>IFERROR(VLOOKUP($D$7,Tabelas!$B$17:$C$18,2,0)*L1109,"")</f>
        <v/>
      </c>
      <c r="O1109" s="15" t="str">
        <f t="shared" si="88"/>
        <v/>
      </c>
      <c r="P1109" s="16" t="str">
        <f t="shared" si="89"/>
        <v/>
      </c>
      <c r="Q1109" s="33"/>
    </row>
    <row r="1110" spans="1:17" x14ac:dyDescent="0.45">
      <c r="A1110" s="1"/>
      <c r="B1110" s="2"/>
      <c r="C1110" s="2"/>
      <c r="D1110" s="2"/>
      <c r="E1110" s="36"/>
      <c r="F1110" s="3"/>
      <c r="G1110" s="2"/>
      <c r="H1110" s="4"/>
      <c r="I1110" s="10"/>
      <c r="J1110" s="14" t="str">
        <f>IF(LEN(A1110)&gt;0,VLOOKUP((C1110&amp;D1110),Zonas!A:C,3,0),"")</f>
        <v/>
      </c>
      <c r="K1110" s="15" t="str">
        <f t="shared" si="85"/>
        <v/>
      </c>
      <c r="L1110" s="15" t="str">
        <f t="shared" si="86"/>
        <v/>
      </c>
      <c r="M1110" s="15" t="str">
        <f t="shared" si="87"/>
        <v/>
      </c>
      <c r="N1110" s="15" t="str">
        <f>IFERROR(VLOOKUP($D$7,Tabelas!$B$17:$C$18,2,0)*L1110,"")</f>
        <v/>
      </c>
      <c r="O1110" s="15" t="str">
        <f t="shared" si="88"/>
        <v/>
      </c>
      <c r="P1110" s="16" t="str">
        <f t="shared" si="89"/>
        <v/>
      </c>
      <c r="Q1110" s="33"/>
    </row>
    <row r="1111" spans="1:17" x14ac:dyDescent="0.45">
      <c r="A1111" s="1"/>
      <c r="B1111" s="2"/>
      <c r="C1111" s="2"/>
      <c r="D1111" s="2"/>
      <c r="E1111" s="36"/>
      <c r="F1111" s="3"/>
      <c r="G1111" s="2"/>
      <c r="H1111" s="4"/>
      <c r="I1111" s="10"/>
      <c r="J1111" s="14" t="str">
        <f>IF(LEN(A1111)&gt;0,VLOOKUP((C1111&amp;D1111),Zonas!A:C,3,0),"")</f>
        <v/>
      </c>
      <c r="K1111" s="15" t="str">
        <f t="shared" si="85"/>
        <v/>
      </c>
      <c r="L1111" s="15" t="str">
        <f t="shared" si="86"/>
        <v/>
      </c>
      <c r="M1111" s="15" t="str">
        <f t="shared" si="87"/>
        <v/>
      </c>
      <c r="N1111" s="15" t="str">
        <f>IFERROR(VLOOKUP($D$7,Tabelas!$B$17:$C$18,2,0)*L1111,"")</f>
        <v/>
      </c>
      <c r="O1111" s="15" t="str">
        <f t="shared" si="88"/>
        <v/>
      </c>
      <c r="P1111" s="16" t="str">
        <f t="shared" si="89"/>
        <v/>
      </c>
      <c r="Q1111" s="33"/>
    </row>
    <row r="1112" spans="1:17" x14ac:dyDescent="0.45">
      <c r="A1112" s="1"/>
      <c r="B1112" s="2"/>
      <c r="C1112" s="2"/>
      <c r="D1112" s="2"/>
      <c r="E1112" s="36"/>
      <c r="F1112" s="3"/>
      <c r="G1112" s="2"/>
      <c r="H1112" s="4"/>
      <c r="I1112" s="10"/>
      <c r="J1112" s="14" t="str">
        <f>IF(LEN(A1112)&gt;0,VLOOKUP((C1112&amp;D1112),Zonas!A:C,3,0),"")</f>
        <v/>
      </c>
      <c r="K1112" s="15" t="str">
        <f t="shared" si="85"/>
        <v/>
      </c>
      <c r="L1112" s="15" t="str">
        <f t="shared" si="86"/>
        <v/>
      </c>
      <c r="M1112" s="15" t="str">
        <f t="shared" si="87"/>
        <v/>
      </c>
      <c r="N1112" s="15" t="str">
        <f>IFERROR(VLOOKUP($D$7,Tabelas!$B$17:$C$18,2,0)*L1112,"")</f>
        <v/>
      </c>
      <c r="O1112" s="15" t="str">
        <f t="shared" si="88"/>
        <v/>
      </c>
      <c r="P1112" s="16" t="str">
        <f t="shared" si="89"/>
        <v/>
      </c>
      <c r="Q1112" s="33"/>
    </row>
    <row r="1113" spans="1:17" x14ac:dyDescent="0.45">
      <c r="A1113" s="1"/>
      <c r="B1113" s="2"/>
      <c r="C1113" s="2"/>
      <c r="D1113" s="2"/>
      <c r="E1113" s="36"/>
      <c r="F1113" s="3"/>
      <c r="G1113" s="2"/>
      <c r="H1113" s="4"/>
      <c r="I1113" s="10"/>
      <c r="J1113" s="14" t="str">
        <f>IF(LEN(A1113)&gt;0,VLOOKUP((C1113&amp;D1113),Zonas!A:C,3,0),"")</f>
        <v/>
      </c>
      <c r="K1113" s="15" t="str">
        <f t="shared" si="85"/>
        <v/>
      </c>
      <c r="L1113" s="15" t="str">
        <f t="shared" si="86"/>
        <v/>
      </c>
      <c r="M1113" s="15" t="str">
        <f t="shared" si="87"/>
        <v/>
      </c>
      <c r="N1113" s="15" t="str">
        <f>IFERROR(VLOOKUP($D$7,Tabelas!$B$17:$C$18,2,0)*L1113,"")</f>
        <v/>
      </c>
      <c r="O1113" s="15" t="str">
        <f t="shared" si="88"/>
        <v/>
      </c>
      <c r="P1113" s="16" t="str">
        <f t="shared" si="89"/>
        <v/>
      </c>
      <c r="Q1113" s="33"/>
    </row>
    <row r="1114" spans="1:17" x14ac:dyDescent="0.45">
      <c r="A1114" s="1"/>
      <c r="B1114" s="2"/>
      <c r="C1114" s="2"/>
      <c r="D1114" s="2"/>
      <c r="E1114" s="36"/>
      <c r="F1114" s="3"/>
      <c r="G1114" s="2"/>
      <c r="H1114" s="4"/>
      <c r="I1114" s="10"/>
      <c r="J1114" s="14" t="str">
        <f>IF(LEN(A1114)&gt;0,VLOOKUP((C1114&amp;D1114),Zonas!A:C,3,0),"")</f>
        <v/>
      </c>
      <c r="K1114" s="15" t="str">
        <f t="shared" si="85"/>
        <v/>
      </c>
      <c r="L1114" s="15" t="str">
        <f t="shared" si="86"/>
        <v/>
      </c>
      <c r="M1114" s="15" t="str">
        <f t="shared" si="87"/>
        <v/>
      </c>
      <c r="N1114" s="15" t="str">
        <f>IFERROR(VLOOKUP($D$7,Tabelas!$B$17:$C$18,2,0)*L1114,"")</f>
        <v/>
      </c>
      <c r="O1114" s="15" t="str">
        <f t="shared" si="88"/>
        <v/>
      </c>
      <c r="P1114" s="16" t="str">
        <f t="shared" si="89"/>
        <v/>
      </c>
      <c r="Q1114" s="33"/>
    </row>
    <row r="1115" spans="1:17" x14ac:dyDescent="0.45">
      <c r="A1115" s="1"/>
      <c r="B1115" s="2"/>
      <c r="C1115" s="2"/>
      <c r="D1115" s="2"/>
      <c r="E1115" s="36"/>
      <c r="F1115" s="3"/>
      <c r="G1115" s="2"/>
      <c r="H1115" s="4"/>
      <c r="I1115" s="10"/>
      <c r="J1115" s="14" t="str">
        <f>IF(LEN(A1115)&gt;0,VLOOKUP((C1115&amp;D1115),Zonas!A:C,3,0),"")</f>
        <v/>
      </c>
      <c r="K1115" s="15" t="str">
        <f t="shared" si="85"/>
        <v/>
      </c>
      <c r="L1115" s="15" t="str">
        <f t="shared" si="86"/>
        <v/>
      </c>
      <c r="M1115" s="15" t="str">
        <f t="shared" si="87"/>
        <v/>
      </c>
      <c r="N1115" s="15" t="str">
        <f>IFERROR(VLOOKUP($D$7,Tabelas!$B$17:$C$18,2,0)*L1115,"")</f>
        <v/>
      </c>
      <c r="O1115" s="15" t="str">
        <f t="shared" si="88"/>
        <v/>
      </c>
      <c r="P1115" s="16" t="str">
        <f t="shared" si="89"/>
        <v/>
      </c>
      <c r="Q1115" s="33"/>
    </row>
    <row r="1116" spans="1:17" x14ac:dyDescent="0.45">
      <c r="A1116" s="1"/>
      <c r="B1116" s="2"/>
      <c r="C1116" s="2"/>
      <c r="D1116" s="2"/>
      <c r="E1116" s="36"/>
      <c r="F1116" s="3"/>
      <c r="G1116" s="2"/>
      <c r="H1116" s="4"/>
      <c r="I1116" s="10"/>
      <c r="J1116" s="14" t="str">
        <f>IF(LEN(A1116)&gt;0,VLOOKUP((C1116&amp;D1116),Zonas!A:C,3,0),"")</f>
        <v/>
      </c>
      <c r="K1116" s="15" t="str">
        <f t="shared" si="85"/>
        <v/>
      </c>
      <c r="L1116" s="15" t="str">
        <f t="shared" si="86"/>
        <v/>
      </c>
      <c r="M1116" s="15" t="str">
        <f t="shared" si="87"/>
        <v/>
      </c>
      <c r="N1116" s="15" t="str">
        <f>IFERROR(VLOOKUP($D$7,Tabelas!$B$17:$C$18,2,0)*L1116,"")</f>
        <v/>
      </c>
      <c r="O1116" s="15" t="str">
        <f t="shared" si="88"/>
        <v/>
      </c>
      <c r="P1116" s="16" t="str">
        <f t="shared" si="89"/>
        <v/>
      </c>
      <c r="Q1116" s="33"/>
    </row>
    <row r="1117" spans="1:17" x14ac:dyDescent="0.45">
      <c r="A1117" s="1"/>
      <c r="B1117" s="2"/>
      <c r="C1117" s="2"/>
      <c r="D1117" s="2"/>
      <c r="E1117" s="36"/>
      <c r="F1117" s="3"/>
      <c r="G1117" s="2"/>
      <c r="H1117" s="4"/>
      <c r="I1117" s="10"/>
      <c r="J1117" s="14" t="str">
        <f>IF(LEN(A1117)&gt;0,VLOOKUP((C1117&amp;D1117),Zonas!A:C,3,0),"")</f>
        <v/>
      </c>
      <c r="K1117" s="15" t="str">
        <f t="shared" si="85"/>
        <v/>
      </c>
      <c r="L1117" s="15" t="str">
        <f t="shared" si="86"/>
        <v/>
      </c>
      <c r="M1117" s="15" t="str">
        <f t="shared" si="87"/>
        <v/>
      </c>
      <c r="N1117" s="15" t="str">
        <f>IFERROR(VLOOKUP($D$7,Tabelas!$B$17:$C$18,2,0)*L1117,"")</f>
        <v/>
      </c>
      <c r="O1117" s="15" t="str">
        <f t="shared" si="88"/>
        <v/>
      </c>
      <c r="P1117" s="16" t="str">
        <f t="shared" si="89"/>
        <v/>
      </c>
      <c r="Q1117" s="33"/>
    </row>
    <row r="1118" spans="1:17" x14ac:dyDescent="0.45">
      <c r="A1118" s="1"/>
      <c r="B1118" s="2"/>
      <c r="C1118" s="2"/>
      <c r="D1118" s="2"/>
      <c r="E1118" s="36"/>
      <c r="F1118" s="3"/>
      <c r="G1118" s="2"/>
      <c r="H1118" s="4"/>
      <c r="I1118" s="10"/>
      <c r="J1118" s="14" t="str">
        <f>IF(LEN(A1118)&gt;0,VLOOKUP((C1118&amp;D1118),Zonas!A:C,3,0),"")</f>
        <v/>
      </c>
      <c r="K1118" s="15" t="str">
        <f t="shared" si="85"/>
        <v/>
      </c>
      <c r="L1118" s="15" t="str">
        <f t="shared" si="86"/>
        <v/>
      </c>
      <c r="M1118" s="15" t="str">
        <f t="shared" si="87"/>
        <v/>
      </c>
      <c r="N1118" s="15" t="str">
        <f>IFERROR(VLOOKUP($D$7,Tabelas!$B$17:$C$18,2,0)*L1118,"")</f>
        <v/>
      </c>
      <c r="O1118" s="15" t="str">
        <f t="shared" si="88"/>
        <v/>
      </c>
      <c r="P1118" s="16" t="str">
        <f t="shared" si="89"/>
        <v/>
      </c>
      <c r="Q1118" s="33"/>
    </row>
    <row r="1119" spans="1:17" x14ac:dyDescent="0.45">
      <c r="A1119" s="1"/>
      <c r="B1119" s="2"/>
      <c r="C1119" s="2"/>
      <c r="D1119" s="2"/>
      <c r="E1119" s="36"/>
      <c r="F1119" s="3"/>
      <c r="G1119" s="2"/>
      <c r="H1119" s="4"/>
      <c r="I1119" s="10"/>
      <c r="J1119" s="14" t="str">
        <f>IF(LEN(A1119)&gt;0,VLOOKUP((C1119&amp;D1119),Zonas!A:C,3,0),"")</f>
        <v/>
      </c>
      <c r="K1119" s="15" t="str">
        <f t="shared" si="85"/>
        <v/>
      </c>
      <c r="L1119" s="15" t="str">
        <f t="shared" si="86"/>
        <v/>
      </c>
      <c r="M1119" s="15" t="str">
        <f t="shared" si="87"/>
        <v/>
      </c>
      <c r="N1119" s="15" t="str">
        <f>IFERROR(VLOOKUP($D$7,Tabelas!$B$17:$C$18,2,0)*L1119,"")</f>
        <v/>
      </c>
      <c r="O1119" s="15" t="str">
        <f t="shared" si="88"/>
        <v/>
      </c>
      <c r="P1119" s="16" t="str">
        <f t="shared" si="89"/>
        <v/>
      </c>
      <c r="Q1119" s="33"/>
    </row>
    <row r="1120" spans="1:17" x14ac:dyDescent="0.45">
      <c r="A1120" s="1"/>
      <c r="B1120" s="2"/>
      <c r="C1120" s="2"/>
      <c r="D1120" s="2"/>
      <c r="E1120" s="36"/>
      <c r="F1120" s="3"/>
      <c r="G1120" s="2"/>
      <c r="H1120" s="4"/>
      <c r="I1120" s="10"/>
      <c r="J1120" s="14" t="str">
        <f>IF(LEN(A1120)&gt;0,VLOOKUP((C1120&amp;D1120),Zonas!A:C,3,0),"")</f>
        <v/>
      </c>
      <c r="K1120" s="15" t="str">
        <f t="shared" si="85"/>
        <v/>
      </c>
      <c r="L1120" s="15" t="str">
        <f t="shared" si="86"/>
        <v/>
      </c>
      <c r="M1120" s="15" t="str">
        <f t="shared" si="87"/>
        <v/>
      </c>
      <c r="N1120" s="15" t="str">
        <f>IFERROR(VLOOKUP($D$7,Tabelas!$B$17:$C$18,2,0)*L1120,"")</f>
        <v/>
      </c>
      <c r="O1120" s="15" t="str">
        <f t="shared" si="88"/>
        <v/>
      </c>
      <c r="P1120" s="16" t="str">
        <f t="shared" si="89"/>
        <v/>
      </c>
      <c r="Q1120" s="33"/>
    </row>
    <row r="1121" spans="1:17" x14ac:dyDescent="0.45">
      <c r="A1121" s="1"/>
      <c r="B1121" s="2"/>
      <c r="C1121" s="2"/>
      <c r="D1121" s="2"/>
      <c r="E1121" s="36"/>
      <c r="F1121" s="3"/>
      <c r="G1121" s="2"/>
      <c r="H1121" s="4"/>
      <c r="I1121" s="10"/>
      <c r="J1121" s="14" t="str">
        <f>IF(LEN(A1121)&gt;0,VLOOKUP((C1121&amp;D1121),Zonas!A:C,3,0),"")</f>
        <v/>
      </c>
      <c r="K1121" s="15" t="str">
        <f t="shared" si="85"/>
        <v/>
      </c>
      <c r="L1121" s="15" t="str">
        <f t="shared" si="86"/>
        <v/>
      </c>
      <c r="M1121" s="15" t="str">
        <f t="shared" si="87"/>
        <v/>
      </c>
      <c r="N1121" s="15" t="str">
        <f>IFERROR(VLOOKUP($D$7,Tabelas!$B$17:$C$18,2,0)*L1121,"")</f>
        <v/>
      </c>
      <c r="O1121" s="15" t="str">
        <f t="shared" si="88"/>
        <v/>
      </c>
      <c r="P1121" s="16" t="str">
        <f t="shared" si="89"/>
        <v/>
      </c>
      <c r="Q1121" s="33"/>
    </row>
    <row r="1122" spans="1:17" x14ac:dyDescent="0.45">
      <c r="A1122" s="1"/>
      <c r="B1122" s="2"/>
      <c r="C1122" s="2"/>
      <c r="D1122" s="2"/>
      <c r="E1122" s="36"/>
      <c r="F1122" s="3"/>
      <c r="G1122" s="2"/>
      <c r="H1122" s="4"/>
      <c r="I1122" s="10"/>
      <c r="J1122" s="14" t="str">
        <f>IF(LEN(A1122)&gt;0,VLOOKUP((C1122&amp;D1122),Zonas!A:C,3,0),"")</f>
        <v/>
      </c>
      <c r="K1122" s="15" t="str">
        <f t="shared" si="85"/>
        <v/>
      </c>
      <c r="L1122" s="15" t="str">
        <f t="shared" si="86"/>
        <v/>
      </c>
      <c r="M1122" s="15" t="str">
        <f t="shared" si="87"/>
        <v/>
      </c>
      <c r="N1122" s="15" t="str">
        <f>IFERROR(VLOOKUP($D$7,Tabelas!$B$17:$C$18,2,0)*L1122,"")</f>
        <v/>
      </c>
      <c r="O1122" s="15" t="str">
        <f t="shared" si="88"/>
        <v/>
      </c>
      <c r="P1122" s="16" t="str">
        <f t="shared" si="89"/>
        <v/>
      </c>
      <c r="Q1122" s="33"/>
    </row>
    <row r="1123" spans="1:17" x14ac:dyDescent="0.45">
      <c r="A1123" s="1"/>
      <c r="B1123" s="2"/>
      <c r="C1123" s="2"/>
      <c r="D1123" s="2"/>
      <c r="E1123" s="36"/>
      <c r="F1123" s="3"/>
      <c r="G1123" s="2"/>
      <c r="H1123" s="4"/>
      <c r="I1123" s="10"/>
      <c r="J1123" s="14" t="str">
        <f>IF(LEN(A1123)&gt;0,VLOOKUP((C1123&amp;D1123),Zonas!A:C,3,0),"")</f>
        <v/>
      </c>
      <c r="K1123" s="15" t="str">
        <f t="shared" si="85"/>
        <v/>
      </c>
      <c r="L1123" s="15" t="str">
        <f t="shared" si="86"/>
        <v/>
      </c>
      <c r="M1123" s="15" t="str">
        <f t="shared" si="87"/>
        <v/>
      </c>
      <c r="N1123" s="15" t="str">
        <f>IFERROR(VLOOKUP($D$7,Tabelas!$B$17:$C$18,2,0)*L1123,"")</f>
        <v/>
      </c>
      <c r="O1123" s="15" t="str">
        <f t="shared" si="88"/>
        <v/>
      </c>
      <c r="P1123" s="16" t="str">
        <f t="shared" si="89"/>
        <v/>
      </c>
      <c r="Q1123" s="33"/>
    </row>
    <row r="1124" spans="1:17" x14ac:dyDescent="0.45">
      <c r="A1124" s="1"/>
      <c r="B1124" s="2"/>
      <c r="C1124" s="2"/>
      <c r="D1124" s="2"/>
      <c r="E1124" s="36"/>
      <c r="F1124" s="3"/>
      <c r="G1124" s="2"/>
      <c r="H1124" s="4"/>
      <c r="I1124" s="10"/>
      <c r="J1124" s="14" t="str">
        <f>IF(LEN(A1124)&gt;0,VLOOKUP((C1124&amp;D1124),Zonas!A:C,3,0),"")</f>
        <v/>
      </c>
      <c r="K1124" s="15" t="str">
        <f t="shared" si="85"/>
        <v/>
      </c>
      <c r="L1124" s="15" t="str">
        <f t="shared" si="86"/>
        <v/>
      </c>
      <c r="M1124" s="15" t="str">
        <f t="shared" si="87"/>
        <v/>
      </c>
      <c r="N1124" s="15" t="str">
        <f>IFERROR(VLOOKUP($D$7,Tabelas!$B$17:$C$18,2,0)*L1124,"")</f>
        <v/>
      </c>
      <c r="O1124" s="15" t="str">
        <f t="shared" si="88"/>
        <v/>
      </c>
      <c r="P1124" s="16" t="str">
        <f t="shared" si="89"/>
        <v/>
      </c>
      <c r="Q1124" s="33"/>
    </row>
    <row r="1125" spans="1:17" x14ac:dyDescent="0.45">
      <c r="A1125" s="1"/>
      <c r="B1125" s="2"/>
      <c r="C1125" s="2"/>
      <c r="D1125" s="2"/>
      <c r="E1125" s="36"/>
      <c r="F1125" s="3"/>
      <c r="G1125" s="2"/>
      <c r="H1125" s="4"/>
      <c r="I1125" s="10"/>
      <c r="J1125" s="14" t="str">
        <f>IF(LEN(A1125)&gt;0,VLOOKUP((C1125&amp;D1125),Zonas!A:C,3,0),"")</f>
        <v/>
      </c>
      <c r="K1125" s="15" t="str">
        <f t="shared" si="85"/>
        <v/>
      </c>
      <c r="L1125" s="15" t="str">
        <f t="shared" si="86"/>
        <v/>
      </c>
      <c r="M1125" s="15" t="str">
        <f t="shared" si="87"/>
        <v/>
      </c>
      <c r="N1125" s="15" t="str">
        <f>IFERROR(VLOOKUP($D$7,Tabelas!$B$17:$C$18,2,0)*L1125,"")</f>
        <v/>
      </c>
      <c r="O1125" s="15" t="str">
        <f t="shared" si="88"/>
        <v/>
      </c>
      <c r="P1125" s="16" t="str">
        <f t="shared" si="89"/>
        <v/>
      </c>
      <c r="Q1125" s="33"/>
    </row>
    <row r="1126" spans="1:17" x14ac:dyDescent="0.45">
      <c r="A1126" s="1"/>
      <c r="B1126" s="2"/>
      <c r="C1126" s="2"/>
      <c r="D1126" s="2"/>
      <c r="E1126" s="36"/>
      <c r="F1126" s="3"/>
      <c r="G1126" s="2"/>
      <c r="H1126" s="4"/>
      <c r="I1126" s="10"/>
      <c r="J1126" s="14" t="str">
        <f>IF(LEN(A1126)&gt;0,VLOOKUP((C1126&amp;D1126),Zonas!A:C,3,0),"")</f>
        <v/>
      </c>
      <c r="K1126" s="15" t="str">
        <f t="shared" si="85"/>
        <v/>
      </c>
      <c r="L1126" s="15" t="str">
        <f t="shared" si="86"/>
        <v/>
      </c>
      <c r="M1126" s="15" t="str">
        <f t="shared" si="87"/>
        <v/>
      </c>
      <c r="N1126" s="15" t="str">
        <f>IFERROR(VLOOKUP($D$7,Tabelas!$B$17:$C$18,2,0)*L1126,"")</f>
        <v/>
      </c>
      <c r="O1126" s="15" t="str">
        <f t="shared" si="88"/>
        <v/>
      </c>
      <c r="P1126" s="16" t="str">
        <f t="shared" si="89"/>
        <v/>
      </c>
      <c r="Q1126" s="33"/>
    </row>
    <row r="1127" spans="1:17" x14ac:dyDescent="0.45">
      <c r="A1127" s="1"/>
      <c r="B1127" s="2"/>
      <c r="C1127" s="2"/>
      <c r="D1127" s="2"/>
      <c r="E1127" s="36"/>
      <c r="F1127" s="3"/>
      <c r="G1127" s="2"/>
      <c r="H1127" s="4"/>
      <c r="I1127" s="10"/>
      <c r="J1127" s="14" t="str">
        <f>IF(LEN(A1127)&gt;0,VLOOKUP((C1127&amp;D1127),Zonas!A:C,3,0),"")</f>
        <v/>
      </c>
      <c r="K1127" s="15" t="str">
        <f t="shared" si="85"/>
        <v/>
      </c>
      <c r="L1127" s="15" t="str">
        <f t="shared" si="86"/>
        <v/>
      </c>
      <c r="M1127" s="15" t="str">
        <f t="shared" si="87"/>
        <v/>
      </c>
      <c r="N1127" s="15" t="str">
        <f>IFERROR(VLOOKUP($D$7,Tabelas!$B$17:$C$18,2,0)*L1127,"")</f>
        <v/>
      </c>
      <c r="O1127" s="15" t="str">
        <f t="shared" si="88"/>
        <v/>
      </c>
      <c r="P1127" s="16" t="str">
        <f t="shared" si="89"/>
        <v/>
      </c>
      <c r="Q1127" s="33"/>
    </row>
    <row r="1128" spans="1:17" x14ac:dyDescent="0.45">
      <c r="A1128" s="1"/>
      <c r="B1128" s="2"/>
      <c r="C1128" s="2"/>
      <c r="D1128" s="2"/>
      <c r="E1128" s="36"/>
      <c r="F1128" s="3"/>
      <c r="G1128" s="2"/>
      <c r="H1128" s="4"/>
      <c r="I1128" s="10"/>
      <c r="J1128" s="14" t="str">
        <f>IF(LEN(A1128)&gt;0,VLOOKUP((C1128&amp;D1128),Zonas!A:C,3,0),"")</f>
        <v/>
      </c>
      <c r="K1128" s="15" t="str">
        <f t="shared" si="85"/>
        <v/>
      </c>
      <c r="L1128" s="15" t="str">
        <f t="shared" si="86"/>
        <v/>
      </c>
      <c r="M1128" s="15" t="str">
        <f t="shared" si="87"/>
        <v/>
      </c>
      <c r="N1128" s="15" t="str">
        <f>IFERROR(VLOOKUP($D$7,Tabelas!$B$17:$C$18,2,0)*L1128,"")</f>
        <v/>
      </c>
      <c r="O1128" s="15" t="str">
        <f t="shared" si="88"/>
        <v/>
      </c>
      <c r="P1128" s="16" t="str">
        <f t="shared" si="89"/>
        <v/>
      </c>
      <c r="Q1128" s="33"/>
    </row>
    <row r="1129" spans="1:17" x14ac:dyDescent="0.45">
      <c r="A1129" s="1"/>
      <c r="B1129" s="2"/>
      <c r="C1129" s="2"/>
      <c r="D1129" s="2"/>
      <c r="E1129" s="36"/>
      <c r="F1129" s="3"/>
      <c r="G1129" s="2"/>
      <c r="H1129" s="4"/>
      <c r="I1129" s="10"/>
      <c r="J1129" s="14" t="str">
        <f>IF(LEN(A1129)&gt;0,VLOOKUP((C1129&amp;D1129),Zonas!A:C,3,0),"")</f>
        <v/>
      </c>
      <c r="K1129" s="15" t="str">
        <f t="shared" si="85"/>
        <v/>
      </c>
      <c r="L1129" s="15" t="str">
        <f t="shared" si="86"/>
        <v/>
      </c>
      <c r="M1129" s="15" t="str">
        <f t="shared" si="87"/>
        <v/>
      </c>
      <c r="N1129" s="15" t="str">
        <f>IFERROR(VLOOKUP($D$7,Tabelas!$B$17:$C$18,2,0)*L1129,"")</f>
        <v/>
      </c>
      <c r="O1129" s="15" t="str">
        <f t="shared" si="88"/>
        <v/>
      </c>
      <c r="P1129" s="16" t="str">
        <f t="shared" si="89"/>
        <v/>
      </c>
      <c r="Q1129" s="33"/>
    </row>
    <row r="1130" spans="1:17" x14ac:dyDescent="0.45">
      <c r="A1130" s="1"/>
      <c r="B1130" s="2"/>
      <c r="C1130" s="2"/>
      <c r="D1130" s="2"/>
      <c r="E1130" s="36"/>
      <c r="F1130" s="3"/>
      <c r="G1130" s="2"/>
      <c r="H1130" s="4"/>
      <c r="I1130" s="10"/>
      <c r="J1130" s="14" t="str">
        <f>IF(LEN(A1130)&gt;0,VLOOKUP((C1130&amp;D1130),Zonas!A:C,3,0),"")</f>
        <v/>
      </c>
      <c r="K1130" s="15" t="str">
        <f t="shared" si="85"/>
        <v/>
      </c>
      <c r="L1130" s="15" t="str">
        <f t="shared" si="86"/>
        <v/>
      </c>
      <c r="M1130" s="15" t="str">
        <f t="shared" si="87"/>
        <v/>
      </c>
      <c r="N1130" s="15" t="str">
        <f>IFERROR(VLOOKUP($D$7,Tabelas!$B$17:$C$18,2,0)*L1130,"")</f>
        <v/>
      </c>
      <c r="O1130" s="15" t="str">
        <f t="shared" si="88"/>
        <v/>
      </c>
      <c r="P1130" s="16" t="str">
        <f t="shared" si="89"/>
        <v/>
      </c>
      <c r="Q1130" s="33"/>
    </row>
    <row r="1131" spans="1:17" x14ac:dyDescent="0.45">
      <c r="A1131" s="1"/>
      <c r="B1131" s="2"/>
      <c r="C1131" s="2"/>
      <c r="D1131" s="2"/>
      <c r="E1131" s="36"/>
      <c r="F1131" s="3"/>
      <c r="G1131" s="2"/>
      <c r="H1131" s="4"/>
      <c r="I1131" s="10"/>
      <c r="J1131" s="14" t="str">
        <f>IF(LEN(A1131)&gt;0,VLOOKUP((C1131&amp;D1131),Zonas!A:C,3,0),"")</f>
        <v/>
      </c>
      <c r="K1131" s="15" t="str">
        <f t="shared" si="85"/>
        <v/>
      </c>
      <c r="L1131" s="15" t="str">
        <f t="shared" si="86"/>
        <v/>
      </c>
      <c r="M1131" s="15" t="str">
        <f t="shared" si="87"/>
        <v/>
      </c>
      <c r="N1131" s="15" t="str">
        <f>IFERROR(VLOOKUP($D$7,Tabelas!$B$17:$C$18,2,0)*L1131,"")</f>
        <v/>
      </c>
      <c r="O1131" s="15" t="str">
        <f t="shared" si="88"/>
        <v/>
      </c>
      <c r="P1131" s="16" t="str">
        <f t="shared" si="89"/>
        <v/>
      </c>
      <c r="Q1131" s="33"/>
    </row>
    <row r="1132" spans="1:17" x14ac:dyDescent="0.45">
      <c r="A1132" s="1"/>
      <c r="B1132" s="2"/>
      <c r="C1132" s="2"/>
      <c r="D1132" s="2"/>
      <c r="E1132" s="36"/>
      <c r="F1132" s="3"/>
      <c r="G1132" s="2"/>
      <c r="H1132" s="4"/>
      <c r="I1132" s="10"/>
      <c r="J1132" s="14" t="str">
        <f>IF(LEN(A1132)&gt;0,VLOOKUP((C1132&amp;D1132),Zonas!A:C,3,0),"")</f>
        <v/>
      </c>
      <c r="K1132" s="15" t="str">
        <f t="shared" si="85"/>
        <v/>
      </c>
      <c r="L1132" s="15" t="str">
        <f t="shared" si="86"/>
        <v/>
      </c>
      <c r="M1132" s="15" t="str">
        <f t="shared" si="87"/>
        <v/>
      </c>
      <c r="N1132" s="15" t="str">
        <f>IFERROR(VLOOKUP($D$7,Tabelas!$B$17:$C$18,2,0)*L1132,"")</f>
        <v/>
      </c>
      <c r="O1132" s="15" t="str">
        <f t="shared" si="88"/>
        <v/>
      </c>
      <c r="P1132" s="16" t="str">
        <f t="shared" si="89"/>
        <v/>
      </c>
      <c r="Q1132" s="33"/>
    </row>
    <row r="1133" spans="1:17" x14ac:dyDescent="0.45">
      <c r="A1133" s="1"/>
      <c r="B1133" s="2"/>
      <c r="C1133" s="2"/>
      <c r="D1133" s="2"/>
      <c r="E1133" s="36"/>
      <c r="F1133" s="3"/>
      <c r="G1133" s="2"/>
      <c r="H1133" s="4"/>
      <c r="I1133" s="10"/>
      <c r="J1133" s="14" t="str">
        <f>IF(LEN(A1133)&gt;0,VLOOKUP((C1133&amp;D1133),Zonas!A:C,3,0),"")</f>
        <v/>
      </c>
      <c r="K1133" s="15" t="str">
        <f t="shared" si="85"/>
        <v/>
      </c>
      <c r="L1133" s="15" t="str">
        <f t="shared" si="86"/>
        <v/>
      </c>
      <c r="M1133" s="15" t="str">
        <f t="shared" si="87"/>
        <v/>
      </c>
      <c r="N1133" s="15" t="str">
        <f>IFERROR(VLOOKUP($D$7,Tabelas!$B$17:$C$18,2,0)*L1133,"")</f>
        <v/>
      </c>
      <c r="O1133" s="15" t="str">
        <f t="shared" si="88"/>
        <v/>
      </c>
      <c r="P1133" s="16" t="str">
        <f t="shared" si="89"/>
        <v/>
      </c>
      <c r="Q1133" s="33"/>
    </row>
    <row r="1134" spans="1:17" x14ac:dyDescent="0.45">
      <c r="A1134" s="1"/>
      <c r="B1134" s="2"/>
      <c r="C1134" s="2"/>
      <c r="D1134" s="2"/>
      <c r="E1134" s="36"/>
      <c r="F1134" s="3"/>
      <c r="G1134" s="2"/>
      <c r="H1134" s="4"/>
      <c r="I1134" s="10"/>
      <c r="J1134" s="14" t="str">
        <f>IF(LEN(A1134)&gt;0,VLOOKUP((C1134&amp;D1134),Zonas!A:C,3,0),"")</f>
        <v/>
      </c>
      <c r="K1134" s="15" t="str">
        <f t="shared" si="85"/>
        <v/>
      </c>
      <c r="L1134" s="15" t="str">
        <f t="shared" si="86"/>
        <v/>
      </c>
      <c r="M1134" s="15" t="str">
        <f t="shared" si="87"/>
        <v/>
      </c>
      <c r="N1134" s="15" t="str">
        <f>IFERROR(VLOOKUP($D$7,Tabelas!$B$17:$C$18,2,0)*L1134,"")</f>
        <v/>
      </c>
      <c r="O1134" s="15" t="str">
        <f t="shared" si="88"/>
        <v/>
      </c>
      <c r="P1134" s="16" t="str">
        <f t="shared" si="89"/>
        <v/>
      </c>
      <c r="Q1134" s="33"/>
    </row>
    <row r="1135" spans="1:17" x14ac:dyDescent="0.45">
      <c r="A1135" s="1"/>
      <c r="B1135" s="2"/>
      <c r="C1135" s="2"/>
      <c r="D1135" s="2"/>
      <c r="E1135" s="36"/>
      <c r="F1135" s="3"/>
      <c r="G1135" s="2"/>
      <c r="H1135" s="4"/>
      <c r="I1135" s="10"/>
      <c r="J1135" s="14" t="str">
        <f>IF(LEN(A1135)&gt;0,VLOOKUP((C1135&amp;D1135),Zonas!A:C,3,0),"")</f>
        <v/>
      </c>
      <c r="K1135" s="15" t="str">
        <f t="shared" si="85"/>
        <v/>
      </c>
      <c r="L1135" s="15" t="str">
        <f t="shared" si="86"/>
        <v/>
      </c>
      <c r="M1135" s="15" t="str">
        <f t="shared" si="87"/>
        <v/>
      </c>
      <c r="N1135" s="15" t="str">
        <f>IFERROR(VLOOKUP($D$7,Tabelas!$B$17:$C$18,2,0)*L1135,"")</f>
        <v/>
      </c>
      <c r="O1135" s="15" t="str">
        <f t="shared" si="88"/>
        <v/>
      </c>
      <c r="P1135" s="16" t="str">
        <f t="shared" si="89"/>
        <v/>
      </c>
      <c r="Q1135" s="33"/>
    </row>
    <row r="1136" spans="1:17" x14ac:dyDescent="0.45">
      <c r="A1136" s="1"/>
      <c r="B1136" s="2"/>
      <c r="C1136" s="2"/>
      <c r="D1136" s="2"/>
      <c r="E1136" s="36"/>
      <c r="F1136" s="3"/>
      <c r="G1136" s="2"/>
      <c r="H1136" s="4"/>
      <c r="I1136" s="10"/>
      <c r="J1136" s="14" t="str">
        <f>IF(LEN(A1136)&gt;0,VLOOKUP((C1136&amp;D1136),Zonas!A:C,3,0),"")</f>
        <v/>
      </c>
      <c r="K1136" s="15" t="str">
        <f t="shared" si="85"/>
        <v/>
      </c>
      <c r="L1136" s="15" t="str">
        <f t="shared" si="86"/>
        <v/>
      </c>
      <c r="M1136" s="15" t="str">
        <f t="shared" si="87"/>
        <v/>
      </c>
      <c r="N1136" s="15" t="str">
        <f>IFERROR(VLOOKUP($D$7,Tabelas!$B$17:$C$18,2,0)*L1136,"")</f>
        <v/>
      </c>
      <c r="O1136" s="15" t="str">
        <f t="shared" si="88"/>
        <v/>
      </c>
      <c r="P1136" s="16" t="str">
        <f t="shared" si="89"/>
        <v/>
      </c>
      <c r="Q1136" s="33"/>
    </row>
    <row r="1137" spans="1:17" x14ac:dyDescent="0.45">
      <c r="A1137" s="1"/>
      <c r="B1137" s="2"/>
      <c r="C1137" s="2"/>
      <c r="D1137" s="2"/>
      <c r="E1137" s="36"/>
      <c r="F1137" s="3"/>
      <c r="G1137" s="2"/>
      <c r="H1137" s="4"/>
      <c r="I1137" s="10"/>
      <c r="J1137" s="14" t="str">
        <f>IF(LEN(A1137)&gt;0,VLOOKUP((C1137&amp;D1137),Zonas!A:C,3,0),"")</f>
        <v/>
      </c>
      <c r="K1137" s="15" t="str">
        <f t="shared" si="85"/>
        <v/>
      </c>
      <c r="L1137" s="15" t="str">
        <f t="shared" si="86"/>
        <v/>
      </c>
      <c r="M1137" s="15" t="str">
        <f t="shared" si="87"/>
        <v/>
      </c>
      <c r="N1137" s="15" t="str">
        <f>IFERROR(VLOOKUP($D$7,Tabelas!$B$17:$C$18,2,0)*L1137,"")</f>
        <v/>
      </c>
      <c r="O1137" s="15" t="str">
        <f t="shared" si="88"/>
        <v/>
      </c>
      <c r="P1137" s="16" t="str">
        <f t="shared" si="89"/>
        <v/>
      </c>
      <c r="Q1137" s="33"/>
    </row>
    <row r="1138" spans="1:17" x14ac:dyDescent="0.45">
      <c r="A1138" s="1"/>
      <c r="B1138" s="2"/>
      <c r="C1138" s="2"/>
      <c r="D1138" s="2"/>
      <c r="E1138" s="36"/>
      <c r="F1138" s="3"/>
      <c r="G1138" s="2"/>
      <c r="H1138" s="4"/>
      <c r="I1138" s="10"/>
      <c r="J1138" s="14" t="str">
        <f>IF(LEN(A1138)&gt;0,VLOOKUP((C1138&amp;D1138),Zonas!A:C,3,0),"")</f>
        <v/>
      </c>
      <c r="K1138" s="15" t="str">
        <f t="shared" si="85"/>
        <v/>
      </c>
      <c r="L1138" s="15" t="str">
        <f t="shared" si="86"/>
        <v/>
      </c>
      <c r="M1138" s="15" t="str">
        <f t="shared" si="87"/>
        <v/>
      </c>
      <c r="N1138" s="15" t="str">
        <f>IFERROR(VLOOKUP($D$7,Tabelas!$B$17:$C$18,2,0)*L1138,"")</f>
        <v/>
      </c>
      <c r="O1138" s="15" t="str">
        <f t="shared" si="88"/>
        <v/>
      </c>
      <c r="P1138" s="16" t="str">
        <f t="shared" si="89"/>
        <v/>
      </c>
      <c r="Q1138" s="33"/>
    </row>
    <row r="1139" spans="1:17" x14ac:dyDescent="0.45">
      <c r="A1139" s="1"/>
      <c r="B1139" s="2"/>
      <c r="C1139" s="2"/>
      <c r="D1139" s="2"/>
      <c r="E1139" s="36"/>
      <c r="F1139" s="3"/>
      <c r="G1139" s="2"/>
      <c r="H1139" s="4"/>
      <c r="I1139" s="10"/>
      <c r="J1139" s="14" t="str">
        <f>IF(LEN(A1139)&gt;0,VLOOKUP((C1139&amp;D1139),Zonas!A:C,3,0),"")</f>
        <v/>
      </c>
      <c r="K1139" s="15" t="str">
        <f t="shared" si="85"/>
        <v/>
      </c>
      <c r="L1139" s="15" t="str">
        <f t="shared" si="86"/>
        <v/>
      </c>
      <c r="M1139" s="15" t="str">
        <f t="shared" si="87"/>
        <v/>
      </c>
      <c r="N1139" s="15" t="str">
        <f>IFERROR(VLOOKUP($D$7,Tabelas!$B$17:$C$18,2,0)*L1139,"")</f>
        <v/>
      </c>
      <c r="O1139" s="15" t="str">
        <f t="shared" si="88"/>
        <v/>
      </c>
      <c r="P1139" s="16" t="str">
        <f t="shared" si="89"/>
        <v/>
      </c>
      <c r="Q1139" s="33"/>
    </row>
    <row r="1140" spans="1:17" x14ac:dyDescent="0.45">
      <c r="A1140" s="1"/>
      <c r="B1140" s="2"/>
      <c r="C1140" s="2"/>
      <c r="D1140" s="2"/>
      <c r="E1140" s="36"/>
      <c r="F1140" s="3"/>
      <c r="G1140" s="2"/>
      <c r="H1140" s="4"/>
      <c r="I1140" s="10"/>
      <c r="J1140" s="14" t="str">
        <f>IF(LEN(A1140)&gt;0,VLOOKUP((C1140&amp;D1140),Zonas!A:C,3,0),"")</f>
        <v/>
      </c>
      <c r="K1140" s="15" t="str">
        <f t="shared" si="85"/>
        <v/>
      </c>
      <c r="L1140" s="15" t="str">
        <f t="shared" si="86"/>
        <v/>
      </c>
      <c r="M1140" s="15" t="str">
        <f t="shared" si="87"/>
        <v/>
      </c>
      <c r="N1140" s="15" t="str">
        <f>IFERROR(VLOOKUP($D$7,Tabelas!$B$17:$C$18,2,0)*L1140,"")</f>
        <v/>
      </c>
      <c r="O1140" s="15" t="str">
        <f t="shared" si="88"/>
        <v/>
      </c>
      <c r="P1140" s="16" t="str">
        <f t="shared" si="89"/>
        <v/>
      </c>
      <c r="Q1140" s="33"/>
    </row>
    <row r="1141" spans="1:17" x14ac:dyDescent="0.45">
      <c r="A1141" s="1"/>
      <c r="B1141" s="2"/>
      <c r="C1141" s="2"/>
      <c r="D1141" s="2"/>
      <c r="E1141" s="36"/>
      <c r="F1141" s="3"/>
      <c r="G1141" s="2"/>
      <c r="H1141" s="4"/>
      <c r="I1141" s="10"/>
      <c r="J1141" s="14" t="str">
        <f>IF(LEN(A1141)&gt;0,VLOOKUP((C1141&amp;D1141),Zonas!A:C,3,0),"")</f>
        <v/>
      </c>
      <c r="K1141" s="15" t="str">
        <f t="shared" si="85"/>
        <v/>
      </c>
      <c r="L1141" s="15" t="str">
        <f t="shared" si="86"/>
        <v/>
      </c>
      <c r="M1141" s="15" t="str">
        <f t="shared" si="87"/>
        <v/>
      </c>
      <c r="N1141" s="15" t="str">
        <f>IFERROR(VLOOKUP($D$7,Tabelas!$B$17:$C$18,2,0)*L1141,"")</f>
        <v/>
      </c>
      <c r="O1141" s="15" t="str">
        <f t="shared" si="88"/>
        <v/>
      </c>
      <c r="P1141" s="16" t="str">
        <f t="shared" si="89"/>
        <v/>
      </c>
      <c r="Q1141" s="33"/>
    </row>
    <row r="1142" spans="1:17" x14ac:dyDescent="0.45">
      <c r="A1142" s="1"/>
      <c r="B1142" s="2"/>
      <c r="C1142" s="2"/>
      <c r="D1142" s="2"/>
      <c r="E1142" s="36"/>
      <c r="F1142" s="3"/>
      <c r="G1142" s="2"/>
      <c r="H1142" s="4"/>
      <c r="I1142" s="10"/>
      <c r="J1142" s="14" t="str">
        <f>IF(LEN(A1142)&gt;0,VLOOKUP((C1142&amp;D1142),Zonas!A:C,3,0),"")</f>
        <v/>
      </c>
      <c r="K1142" s="15" t="str">
        <f t="shared" si="85"/>
        <v/>
      </c>
      <c r="L1142" s="15" t="str">
        <f t="shared" si="86"/>
        <v/>
      </c>
      <c r="M1142" s="15" t="str">
        <f t="shared" si="87"/>
        <v/>
      </c>
      <c r="N1142" s="15" t="str">
        <f>IFERROR(VLOOKUP($D$7,Tabelas!$B$17:$C$18,2,0)*L1142,"")</f>
        <v/>
      </c>
      <c r="O1142" s="15" t="str">
        <f t="shared" si="88"/>
        <v/>
      </c>
      <c r="P1142" s="16" t="str">
        <f t="shared" si="89"/>
        <v/>
      </c>
      <c r="Q1142" s="33"/>
    </row>
    <row r="1143" spans="1:17" x14ac:dyDescent="0.45">
      <c r="A1143" s="1"/>
      <c r="B1143" s="2"/>
      <c r="C1143" s="2"/>
      <c r="D1143" s="2"/>
      <c r="E1143" s="36"/>
      <c r="F1143" s="3"/>
      <c r="G1143" s="2"/>
      <c r="H1143" s="4"/>
      <c r="I1143" s="10"/>
      <c r="J1143" s="14" t="str">
        <f>IF(LEN(A1143)&gt;0,VLOOKUP((C1143&amp;D1143),Zonas!A:C,3,0),"")</f>
        <v/>
      </c>
      <c r="K1143" s="15" t="str">
        <f t="shared" si="85"/>
        <v/>
      </c>
      <c r="L1143" s="15" t="str">
        <f t="shared" si="86"/>
        <v/>
      </c>
      <c r="M1143" s="15" t="str">
        <f t="shared" si="87"/>
        <v/>
      </c>
      <c r="N1143" s="15" t="str">
        <f>IFERROR(VLOOKUP($D$7,Tabelas!$B$17:$C$18,2,0)*L1143,"")</f>
        <v/>
      </c>
      <c r="O1143" s="15" t="str">
        <f t="shared" si="88"/>
        <v/>
      </c>
      <c r="P1143" s="16" t="str">
        <f t="shared" si="89"/>
        <v/>
      </c>
      <c r="Q1143" s="33"/>
    </row>
    <row r="1144" spans="1:17" x14ac:dyDescent="0.45">
      <c r="A1144" s="1"/>
      <c r="B1144" s="2"/>
      <c r="C1144" s="2"/>
      <c r="D1144" s="2"/>
      <c r="E1144" s="36"/>
      <c r="F1144" s="3"/>
      <c r="G1144" s="2"/>
      <c r="H1144" s="4"/>
      <c r="I1144" s="10"/>
      <c r="J1144" s="14" t="str">
        <f>IF(LEN(A1144)&gt;0,VLOOKUP((C1144&amp;D1144),Zonas!A:C,3,0),"")</f>
        <v/>
      </c>
      <c r="K1144" s="15" t="str">
        <f t="shared" si="85"/>
        <v/>
      </c>
      <c r="L1144" s="15" t="str">
        <f t="shared" si="86"/>
        <v/>
      </c>
      <c r="M1144" s="15" t="str">
        <f t="shared" si="87"/>
        <v/>
      </c>
      <c r="N1144" s="15" t="str">
        <f>IFERROR(VLOOKUP($D$7,Tabelas!$B$17:$C$18,2,0)*L1144,"")</f>
        <v/>
      </c>
      <c r="O1144" s="15" t="str">
        <f t="shared" si="88"/>
        <v/>
      </c>
      <c r="P1144" s="16" t="str">
        <f t="shared" si="89"/>
        <v/>
      </c>
      <c r="Q1144" s="33"/>
    </row>
    <row r="1145" spans="1:17" x14ac:dyDescent="0.45">
      <c r="A1145" s="1"/>
      <c r="B1145" s="2"/>
      <c r="C1145" s="2"/>
      <c r="D1145" s="2"/>
      <c r="E1145" s="36"/>
      <c r="F1145" s="3"/>
      <c r="G1145" s="2"/>
      <c r="H1145" s="4"/>
      <c r="I1145" s="10"/>
      <c r="J1145" s="14" t="str">
        <f>IF(LEN(A1145)&gt;0,VLOOKUP((C1145&amp;D1145),Zonas!A:C,3,0),"")</f>
        <v/>
      </c>
      <c r="K1145" s="15" t="str">
        <f t="shared" si="85"/>
        <v/>
      </c>
      <c r="L1145" s="15" t="str">
        <f t="shared" si="86"/>
        <v/>
      </c>
      <c r="M1145" s="15" t="str">
        <f t="shared" si="87"/>
        <v/>
      </c>
      <c r="N1145" s="15" t="str">
        <f>IFERROR(VLOOKUP($D$7,Tabelas!$B$17:$C$18,2,0)*L1145,"")</f>
        <v/>
      </c>
      <c r="O1145" s="15" t="str">
        <f t="shared" si="88"/>
        <v/>
      </c>
      <c r="P1145" s="16" t="str">
        <f t="shared" si="89"/>
        <v/>
      </c>
      <c r="Q1145" s="33"/>
    </row>
    <row r="1146" spans="1:17" x14ac:dyDescent="0.45">
      <c r="A1146" s="1"/>
      <c r="B1146" s="2"/>
      <c r="C1146" s="2"/>
      <c r="D1146" s="2"/>
      <c r="E1146" s="36"/>
      <c r="F1146" s="3"/>
      <c r="G1146" s="2"/>
      <c r="H1146" s="4"/>
      <c r="I1146" s="10"/>
      <c r="J1146" s="14" t="str">
        <f>IF(LEN(A1146)&gt;0,VLOOKUP((C1146&amp;D1146),Zonas!A:C,3,0),"")</f>
        <v/>
      </c>
      <c r="K1146" s="15" t="str">
        <f t="shared" si="85"/>
        <v/>
      </c>
      <c r="L1146" s="15" t="str">
        <f t="shared" si="86"/>
        <v/>
      </c>
      <c r="M1146" s="15" t="str">
        <f t="shared" si="87"/>
        <v/>
      </c>
      <c r="N1146" s="15" t="str">
        <f>IFERROR(VLOOKUP($D$7,Tabelas!$B$17:$C$18,2,0)*L1146,"")</f>
        <v/>
      </c>
      <c r="O1146" s="15" t="str">
        <f t="shared" si="88"/>
        <v/>
      </c>
      <c r="P1146" s="16" t="str">
        <f t="shared" si="89"/>
        <v/>
      </c>
      <c r="Q1146" s="33"/>
    </row>
    <row r="1147" spans="1:17" x14ac:dyDescent="0.45">
      <c r="A1147" s="1"/>
      <c r="B1147" s="2"/>
      <c r="C1147" s="2"/>
      <c r="D1147" s="2"/>
      <c r="E1147" s="36"/>
      <c r="F1147" s="3"/>
      <c r="G1147" s="2"/>
      <c r="H1147" s="4"/>
      <c r="I1147" s="10"/>
      <c r="J1147" s="14" t="str">
        <f>IF(LEN(A1147)&gt;0,VLOOKUP((C1147&amp;D1147),Zonas!A:C,3,0),"")</f>
        <v/>
      </c>
      <c r="K1147" s="15" t="str">
        <f t="shared" si="85"/>
        <v/>
      </c>
      <c r="L1147" s="15" t="str">
        <f t="shared" si="86"/>
        <v/>
      </c>
      <c r="M1147" s="15" t="str">
        <f t="shared" si="87"/>
        <v/>
      </c>
      <c r="N1147" s="15" t="str">
        <f>IFERROR(VLOOKUP($D$7,Tabelas!$B$17:$C$18,2,0)*L1147,"")</f>
        <v/>
      </c>
      <c r="O1147" s="15" t="str">
        <f t="shared" si="88"/>
        <v/>
      </c>
      <c r="P1147" s="16" t="str">
        <f t="shared" si="89"/>
        <v/>
      </c>
      <c r="Q1147" s="33"/>
    </row>
    <row r="1148" spans="1:17" x14ac:dyDescent="0.45">
      <c r="A1148" s="1"/>
      <c r="B1148" s="2"/>
      <c r="C1148" s="2"/>
      <c r="D1148" s="2"/>
      <c r="E1148" s="36"/>
      <c r="F1148" s="3"/>
      <c r="G1148" s="2"/>
      <c r="H1148" s="4"/>
      <c r="I1148" s="10"/>
      <c r="J1148" s="14" t="str">
        <f>IF(LEN(A1148)&gt;0,VLOOKUP((C1148&amp;D1148),Zonas!A:C,3,0),"")</f>
        <v/>
      </c>
      <c r="K1148" s="15" t="str">
        <f t="shared" si="85"/>
        <v/>
      </c>
      <c r="L1148" s="15" t="str">
        <f t="shared" si="86"/>
        <v/>
      </c>
      <c r="M1148" s="15" t="str">
        <f t="shared" si="87"/>
        <v/>
      </c>
      <c r="N1148" s="15" t="str">
        <f>IFERROR(VLOOKUP($D$7,Tabelas!$B$17:$C$18,2,0)*L1148,"")</f>
        <v/>
      </c>
      <c r="O1148" s="15" t="str">
        <f t="shared" si="88"/>
        <v/>
      </c>
      <c r="P1148" s="16" t="str">
        <f t="shared" si="89"/>
        <v/>
      </c>
      <c r="Q1148" s="33"/>
    </row>
    <row r="1149" spans="1:17" x14ac:dyDescent="0.45">
      <c r="A1149" s="1"/>
      <c r="B1149" s="2"/>
      <c r="C1149" s="2"/>
      <c r="D1149" s="2"/>
      <c r="E1149" s="36"/>
      <c r="F1149" s="3"/>
      <c r="G1149" s="2"/>
      <c r="H1149" s="4"/>
      <c r="I1149" s="10"/>
      <c r="J1149" s="14" t="str">
        <f>IF(LEN(A1149)&gt;0,VLOOKUP((C1149&amp;D1149),Zonas!A:C,3,0),"")</f>
        <v/>
      </c>
      <c r="K1149" s="15" t="str">
        <f t="shared" si="85"/>
        <v/>
      </c>
      <c r="L1149" s="15" t="str">
        <f t="shared" si="86"/>
        <v/>
      </c>
      <c r="M1149" s="15" t="str">
        <f t="shared" si="87"/>
        <v/>
      </c>
      <c r="N1149" s="15" t="str">
        <f>IFERROR(VLOOKUP($D$7,Tabelas!$B$17:$C$18,2,0)*L1149,"")</f>
        <v/>
      </c>
      <c r="O1149" s="15" t="str">
        <f t="shared" si="88"/>
        <v/>
      </c>
      <c r="P1149" s="16" t="str">
        <f t="shared" si="89"/>
        <v/>
      </c>
      <c r="Q1149" s="33"/>
    </row>
    <row r="1150" spans="1:17" x14ac:dyDescent="0.45">
      <c r="A1150" s="1"/>
      <c r="B1150" s="2"/>
      <c r="C1150" s="2"/>
      <c r="D1150" s="2"/>
      <c r="E1150" s="36"/>
      <c r="F1150" s="3"/>
      <c r="G1150" s="2"/>
      <c r="H1150" s="4"/>
      <c r="I1150" s="10"/>
      <c r="J1150" s="14" t="str">
        <f>IF(LEN(A1150)&gt;0,VLOOKUP((C1150&amp;D1150),Zonas!A:C,3,0),"")</f>
        <v/>
      </c>
      <c r="K1150" s="15" t="str">
        <f t="shared" si="85"/>
        <v/>
      </c>
      <c r="L1150" s="15" t="str">
        <f t="shared" si="86"/>
        <v/>
      </c>
      <c r="M1150" s="15" t="str">
        <f t="shared" si="87"/>
        <v/>
      </c>
      <c r="N1150" s="15" t="str">
        <f>IFERROR(VLOOKUP($D$7,Tabelas!$B$17:$C$18,2,0)*L1150,"")</f>
        <v/>
      </c>
      <c r="O1150" s="15" t="str">
        <f t="shared" si="88"/>
        <v/>
      </c>
      <c r="P1150" s="16" t="str">
        <f t="shared" si="89"/>
        <v/>
      </c>
      <c r="Q1150" s="33"/>
    </row>
    <row r="1151" spans="1:17" x14ac:dyDescent="0.45">
      <c r="A1151" s="1"/>
      <c r="B1151" s="2"/>
      <c r="C1151" s="2"/>
      <c r="D1151" s="2"/>
      <c r="E1151" s="36"/>
      <c r="F1151" s="3"/>
      <c r="G1151" s="2"/>
      <c r="H1151" s="4"/>
      <c r="I1151" s="10"/>
      <c r="J1151" s="14" t="str">
        <f>IF(LEN(A1151)&gt;0,VLOOKUP((C1151&amp;D1151),Zonas!A:C,3,0),"")</f>
        <v/>
      </c>
      <c r="K1151" s="15" t="str">
        <f t="shared" si="85"/>
        <v/>
      </c>
      <c r="L1151" s="15" t="str">
        <f t="shared" si="86"/>
        <v/>
      </c>
      <c r="M1151" s="15" t="str">
        <f t="shared" si="87"/>
        <v/>
      </c>
      <c r="N1151" s="15" t="str">
        <f>IFERROR(VLOOKUP($D$7,Tabelas!$B$17:$C$18,2,0)*L1151,"")</f>
        <v/>
      </c>
      <c r="O1151" s="15" t="str">
        <f t="shared" si="88"/>
        <v/>
      </c>
      <c r="P1151" s="16" t="str">
        <f t="shared" si="89"/>
        <v/>
      </c>
      <c r="Q1151" s="33"/>
    </row>
    <row r="1152" spans="1:17" x14ac:dyDescent="0.45">
      <c r="A1152" s="1"/>
      <c r="B1152" s="2"/>
      <c r="C1152" s="2"/>
      <c r="D1152" s="2"/>
      <c r="E1152" s="36"/>
      <c r="F1152" s="3"/>
      <c r="G1152" s="2"/>
      <c r="H1152" s="4"/>
      <c r="I1152" s="10"/>
      <c r="J1152" s="14" t="str">
        <f>IF(LEN(A1152)&gt;0,VLOOKUP((C1152&amp;D1152),Zonas!A:C,3,0),"")</f>
        <v/>
      </c>
      <c r="K1152" s="15" t="str">
        <f t="shared" si="85"/>
        <v/>
      </c>
      <c r="L1152" s="15" t="str">
        <f t="shared" si="86"/>
        <v/>
      </c>
      <c r="M1152" s="15" t="str">
        <f t="shared" si="87"/>
        <v/>
      </c>
      <c r="N1152" s="15" t="str">
        <f>IFERROR(VLOOKUP($D$7,Tabelas!$B$17:$C$18,2,0)*L1152,"")</f>
        <v/>
      </c>
      <c r="O1152" s="15" t="str">
        <f t="shared" si="88"/>
        <v/>
      </c>
      <c r="P1152" s="16" t="str">
        <f t="shared" si="89"/>
        <v/>
      </c>
      <c r="Q1152" s="33"/>
    </row>
    <row r="1153" spans="1:17" x14ac:dyDescent="0.45">
      <c r="A1153" s="1"/>
      <c r="B1153" s="2"/>
      <c r="C1153" s="2"/>
      <c r="D1153" s="2"/>
      <c r="E1153" s="36"/>
      <c r="F1153" s="3"/>
      <c r="G1153" s="2"/>
      <c r="H1153" s="4"/>
      <c r="I1153" s="10"/>
      <c r="J1153" s="14" t="str">
        <f>IF(LEN(A1153)&gt;0,VLOOKUP((C1153&amp;D1153),Zonas!A:C,3,0),"")</f>
        <v/>
      </c>
      <c r="K1153" s="15" t="str">
        <f t="shared" si="85"/>
        <v/>
      </c>
      <c r="L1153" s="15" t="str">
        <f t="shared" si="86"/>
        <v/>
      </c>
      <c r="M1153" s="15" t="str">
        <f t="shared" si="87"/>
        <v/>
      </c>
      <c r="N1153" s="15" t="str">
        <f>IFERROR(VLOOKUP($D$7,Tabelas!$B$17:$C$18,2,0)*L1153,"")</f>
        <v/>
      </c>
      <c r="O1153" s="15" t="str">
        <f t="shared" si="88"/>
        <v/>
      </c>
      <c r="P1153" s="16" t="str">
        <f t="shared" si="89"/>
        <v/>
      </c>
      <c r="Q1153" s="33"/>
    </row>
    <row r="1154" spans="1:17" x14ac:dyDescent="0.45">
      <c r="A1154" s="1"/>
      <c r="B1154" s="2"/>
      <c r="C1154" s="2"/>
      <c r="D1154" s="2"/>
      <c r="E1154" s="36"/>
      <c r="F1154" s="3"/>
      <c r="G1154" s="2"/>
      <c r="H1154" s="4"/>
      <c r="I1154" s="10"/>
      <c r="J1154" s="14" t="str">
        <f>IF(LEN(A1154)&gt;0,VLOOKUP((C1154&amp;D1154),Zonas!A:C,3,0),"")</f>
        <v/>
      </c>
      <c r="K1154" s="15" t="str">
        <f t="shared" si="85"/>
        <v/>
      </c>
      <c r="L1154" s="15" t="str">
        <f t="shared" si="86"/>
        <v/>
      </c>
      <c r="M1154" s="15" t="str">
        <f t="shared" si="87"/>
        <v/>
      </c>
      <c r="N1154" s="15" t="str">
        <f>IFERROR(VLOOKUP($D$7,Tabelas!$B$17:$C$18,2,0)*L1154,"")</f>
        <v/>
      </c>
      <c r="O1154" s="15" t="str">
        <f t="shared" si="88"/>
        <v/>
      </c>
      <c r="P1154" s="16" t="str">
        <f t="shared" si="89"/>
        <v/>
      </c>
      <c r="Q1154" s="33"/>
    </row>
    <row r="1155" spans="1:17" x14ac:dyDescent="0.45">
      <c r="A1155" s="1"/>
      <c r="B1155" s="2"/>
      <c r="C1155" s="2"/>
      <c r="D1155" s="2"/>
      <c r="E1155" s="36"/>
      <c r="F1155" s="3"/>
      <c r="G1155" s="2"/>
      <c r="H1155" s="4"/>
      <c r="I1155" s="10"/>
      <c r="J1155" s="14" t="str">
        <f>IF(LEN(A1155)&gt;0,VLOOKUP((C1155&amp;D1155),Zonas!A:C,3,0),"")</f>
        <v/>
      </c>
      <c r="K1155" s="15" t="str">
        <f t="shared" si="85"/>
        <v/>
      </c>
      <c r="L1155" s="15" t="str">
        <f t="shared" si="86"/>
        <v/>
      </c>
      <c r="M1155" s="15" t="str">
        <f t="shared" si="87"/>
        <v/>
      </c>
      <c r="N1155" s="15" t="str">
        <f>IFERROR(VLOOKUP($D$7,Tabelas!$B$17:$C$18,2,0)*L1155,"")</f>
        <v/>
      </c>
      <c r="O1155" s="15" t="str">
        <f t="shared" si="88"/>
        <v/>
      </c>
      <c r="P1155" s="16" t="str">
        <f t="shared" si="89"/>
        <v/>
      </c>
      <c r="Q1155" s="33"/>
    </row>
    <row r="1156" spans="1:17" x14ac:dyDescent="0.45">
      <c r="A1156" s="1"/>
      <c r="B1156" s="2"/>
      <c r="C1156" s="2"/>
      <c r="D1156" s="2"/>
      <c r="E1156" s="36"/>
      <c r="F1156" s="3"/>
      <c r="G1156" s="2"/>
      <c r="H1156" s="4"/>
      <c r="I1156" s="10"/>
      <c r="J1156" s="14" t="str">
        <f>IF(LEN(A1156)&gt;0,VLOOKUP((C1156&amp;D1156),Zonas!A:C,3,0),"")</f>
        <v/>
      </c>
      <c r="K1156" s="15" t="str">
        <f t="shared" si="85"/>
        <v/>
      </c>
      <c r="L1156" s="15" t="str">
        <f t="shared" si="86"/>
        <v/>
      </c>
      <c r="M1156" s="15" t="str">
        <f t="shared" si="87"/>
        <v/>
      </c>
      <c r="N1156" s="15" t="str">
        <f>IFERROR(VLOOKUP($D$7,Tabelas!$B$17:$C$18,2,0)*L1156,"")</f>
        <v/>
      </c>
      <c r="O1156" s="15" t="str">
        <f t="shared" si="88"/>
        <v/>
      </c>
      <c r="P1156" s="16" t="str">
        <f t="shared" si="89"/>
        <v/>
      </c>
      <c r="Q1156" s="33"/>
    </row>
    <row r="1157" spans="1:17" x14ac:dyDescent="0.45">
      <c r="A1157" s="1"/>
      <c r="B1157" s="2"/>
      <c r="C1157" s="2"/>
      <c r="D1157" s="2"/>
      <c r="E1157" s="36"/>
      <c r="F1157" s="3"/>
      <c r="G1157" s="2"/>
      <c r="H1157" s="4"/>
      <c r="I1157" s="10"/>
      <c r="J1157" s="14" t="str">
        <f>IF(LEN(A1157)&gt;0,VLOOKUP((C1157&amp;D1157),Zonas!A:C,3,0),"")</f>
        <v/>
      </c>
      <c r="K1157" s="15" t="str">
        <f t="shared" si="85"/>
        <v/>
      </c>
      <c r="L1157" s="15" t="str">
        <f t="shared" si="86"/>
        <v/>
      </c>
      <c r="M1157" s="15" t="str">
        <f t="shared" si="87"/>
        <v/>
      </c>
      <c r="N1157" s="15" t="str">
        <f>IFERROR(VLOOKUP($D$7,Tabelas!$B$17:$C$18,2,0)*L1157,"")</f>
        <v/>
      </c>
      <c r="O1157" s="15" t="str">
        <f t="shared" si="88"/>
        <v/>
      </c>
      <c r="P1157" s="16" t="str">
        <f t="shared" si="89"/>
        <v/>
      </c>
      <c r="Q1157" s="33"/>
    </row>
    <row r="1158" spans="1:17" x14ac:dyDescent="0.45">
      <c r="A1158" s="1"/>
      <c r="B1158" s="2"/>
      <c r="C1158" s="2"/>
      <c r="D1158" s="2"/>
      <c r="E1158" s="36"/>
      <c r="F1158" s="3"/>
      <c r="G1158" s="2"/>
      <c r="H1158" s="4"/>
      <c r="I1158" s="10"/>
      <c r="J1158" s="14" t="str">
        <f>IF(LEN(A1158)&gt;0,VLOOKUP((C1158&amp;D1158),Zonas!A:C,3,0),"")</f>
        <v/>
      </c>
      <c r="K1158" s="15" t="str">
        <f t="shared" si="85"/>
        <v/>
      </c>
      <c r="L1158" s="15" t="str">
        <f t="shared" si="86"/>
        <v/>
      </c>
      <c r="M1158" s="15" t="str">
        <f t="shared" si="87"/>
        <v/>
      </c>
      <c r="N1158" s="15" t="str">
        <f>IFERROR(VLOOKUP($D$7,Tabelas!$B$17:$C$18,2,0)*L1158,"")</f>
        <v/>
      </c>
      <c r="O1158" s="15" t="str">
        <f t="shared" si="88"/>
        <v/>
      </c>
      <c r="P1158" s="16" t="str">
        <f t="shared" si="89"/>
        <v/>
      </c>
      <c r="Q1158" s="33"/>
    </row>
    <row r="1159" spans="1:17" x14ac:dyDescent="0.45">
      <c r="A1159" s="1"/>
      <c r="B1159" s="2"/>
      <c r="C1159" s="2"/>
      <c r="D1159" s="2"/>
      <c r="E1159" s="36"/>
      <c r="F1159" s="3"/>
      <c r="G1159" s="2"/>
      <c r="H1159" s="4"/>
      <c r="I1159" s="10"/>
      <c r="J1159" s="14" t="str">
        <f>IF(LEN(A1159)&gt;0,VLOOKUP((C1159&amp;D1159),Zonas!A:C,3,0),"")</f>
        <v/>
      </c>
      <c r="K1159" s="15" t="str">
        <f t="shared" si="85"/>
        <v/>
      </c>
      <c r="L1159" s="15" t="str">
        <f t="shared" si="86"/>
        <v/>
      </c>
      <c r="M1159" s="15" t="str">
        <f t="shared" si="87"/>
        <v/>
      </c>
      <c r="N1159" s="15" t="str">
        <f>IFERROR(VLOOKUP($D$7,Tabelas!$B$17:$C$18,2,0)*L1159,"")</f>
        <v/>
      </c>
      <c r="O1159" s="15" t="str">
        <f t="shared" si="88"/>
        <v/>
      </c>
      <c r="P1159" s="16" t="str">
        <f t="shared" si="89"/>
        <v/>
      </c>
      <c r="Q1159" s="33"/>
    </row>
    <row r="1160" spans="1:17" x14ac:dyDescent="0.45">
      <c r="A1160" s="1"/>
      <c r="B1160" s="2"/>
      <c r="C1160" s="2"/>
      <c r="D1160" s="2"/>
      <c r="E1160" s="36"/>
      <c r="F1160" s="3"/>
      <c r="G1160" s="2"/>
      <c r="H1160" s="4"/>
      <c r="I1160" s="10"/>
      <c r="J1160" s="14" t="str">
        <f>IF(LEN(A1160)&gt;0,VLOOKUP((C1160&amp;D1160),Zonas!A:C,3,0),"")</f>
        <v/>
      </c>
      <c r="K1160" s="15" t="str">
        <f t="shared" si="85"/>
        <v/>
      </c>
      <c r="L1160" s="15" t="str">
        <f t="shared" si="86"/>
        <v/>
      </c>
      <c r="M1160" s="15" t="str">
        <f t="shared" si="87"/>
        <v/>
      </c>
      <c r="N1160" s="15" t="str">
        <f>IFERROR(VLOOKUP($D$7,Tabelas!$B$17:$C$18,2,0)*L1160,"")</f>
        <v/>
      </c>
      <c r="O1160" s="15" t="str">
        <f t="shared" si="88"/>
        <v/>
      </c>
      <c r="P1160" s="16" t="str">
        <f t="shared" si="89"/>
        <v/>
      </c>
      <c r="Q1160" s="33"/>
    </row>
    <row r="1161" spans="1:17" x14ac:dyDescent="0.45">
      <c r="A1161" s="1"/>
      <c r="B1161" s="2"/>
      <c r="C1161" s="2"/>
      <c r="D1161" s="2"/>
      <c r="E1161" s="36"/>
      <c r="F1161" s="3"/>
      <c r="G1161" s="2"/>
      <c r="H1161" s="4"/>
      <c r="I1161" s="10"/>
      <c r="J1161" s="14" t="str">
        <f>IF(LEN(A1161)&gt;0,VLOOKUP((C1161&amp;D1161),Zonas!A:C,3,0),"")</f>
        <v/>
      </c>
      <c r="K1161" s="15" t="str">
        <f t="shared" si="85"/>
        <v/>
      </c>
      <c r="L1161" s="15" t="str">
        <f t="shared" si="86"/>
        <v/>
      </c>
      <c r="M1161" s="15" t="str">
        <f t="shared" si="87"/>
        <v/>
      </c>
      <c r="N1161" s="15" t="str">
        <f>IFERROR(VLOOKUP($D$7,Tabelas!$B$17:$C$18,2,0)*L1161,"")</f>
        <v/>
      </c>
      <c r="O1161" s="15" t="str">
        <f t="shared" si="88"/>
        <v/>
      </c>
      <c r="P1161" s="16" t="str">
        <f t="shared" si="89"/>
        <v/>
      </c>
      <c r="Q1161" s="33"/>
    </row>
    <row r="1162" spans="1:17" x14ac:dyDescent="0.45">
      <c r="A1162" s="1"/>
      <c r="B1162" s="2"/>
      <c r="C1162" s="2"/>
      <c r="D1162" s="2"/>
      <c r="E1162" s="36"/>
      <c r="F1162" s="3"/>
      <c r="G1162" s="2"/>
      <c r="H1162" s="4"/>
      <c r="I1162" s="10"/>
      <c r="J1162" s="14" t="str">
        <f>IF(LEN(A1162)&gt;0,VLOOKUP((C1162&amp;D1162),Zonas!A:C,3,0),"")</f>
        <v/>
      </c>
      <c r="K1162" s="15" t="str">
        <f t="shared" si="85"/>
        <v/>
      </c>
      <c r="L1162" s="15" t="str">
        <f t="shared" si="86"/>
        <v/>
      </c>
      <c r="M1162" s="15" t="str">
        <f t="shared" si="87"/>
        <v/>
      </c>
      <c r="N1162" s="15" t="str">
        <f>IFERROR(VLOOKUP($D$7,Tabelas!$B$17:$C$18,2,0)*L1162,"")</f>
        <v/>
      </c>
      <c r="O1162" s="15" t="str">
        <f t="shared" si="88"/>
        <v/>
      </c>
      <c r="P1162" s="16" t="str">
        <f t="shared" si="89"/>
        <v/>
      </c>
      <c r="Q1162" s="33"/>
    </row>
    <row r="1163" spans="1:17" x14ac:dyDescent="0.45">
      <c r="A1163" s="1"/>
      <c r="B1163" s="2"/>
      <c r="C1163" s="2"/>
      <c r="D1163" s="2"/>
      <c r="E1163" s="36"/>
      <c r="F1163" s="3"/>
      <c r="G1163" s="2"/>
      <c r="H1163" s="4"/>
      <c r="I1163" s="10"/>
      <c r="J1163" s="14" t="str">
        <f>IF(LEN(A1163)&gt;0,VLOOKUP((C1163&amp;D1163),Zonas!A:C,3,0),"")</f>
        <v/>
      </c>
      <c r="K1163" s="15" t="str">
        <f t="shared" si="85"/>
        <v/>
      </c>
      <c r="L1163" s="15" t="str">
        <f t="shared" si="86"/>
        <v/>
      </c>
      <c r="M1163" s="15" t="str">
        <f t="shared" si="87"/>
        <v/>
      </c>
      <c r="N1163" s="15" t="str">
        <f>IFERROR(VLOOKUP($D$7,Tabelas!$B$17:$C$18,2,0)*L1163,"")</f>
        <v/>
      </c>
      <c r="O1163" s="15" t="str">
        <f t="shared" si="88"/>
        <v/>
      </c>
      <c r="P1163" s="16" t="str">
        <f t="shared" si="89"/>
        <v/>
      </c>
      <c r="Q1163" s="33"/>
    </row>
    <row r="1164" spans="1:17" x14ac:dyDescent="0.45">
      <c r="A1164" s="1"/>
      <c r="B1164" s="2"/>
      <c r="C1164" s="2"/>
      <c r="D1164" s="2"/>
      <c r="E1164" s="36"/>
      <c r="F1164" s="3"/>
      <c r="G1164" s="2"/>
      <c r="H1164" s="4"/>
      <c r="I1164" s="10"/>
      <c r="J1164" s="14" t="str">
        <f>IF(LEN(A1164)&gt;0,VLOOKUP((C1164&amp;D1164),Zonas!A:C,3,0),"")</f>
        <v/>
      </c>
      <c r="K1164" s="15" t="str">
        <f t="shared" ref="K1164:K1227" si="90">IF(LEN(A1164)&gt;0,G1164*I1164*H1164,"")</f>
        <v/>
      </c>
      <c r="L1164" s="15" t="str">
        <f t="shared" si="86"/>
        <v/>
      </c>
      <c r="M1164" s="15" t="str">
        <f t="shared" si="87"/>
        <v/>
      </c>
      <c r="N1164" s="15" t="str">
        <f>IFERROR(VLOOKUP($D$7,Tabelas!$B$17:$C$18,2,0)*L1164,"")</f>
        <v/>
      </c>
      <c r="O1164" s="15" t="str">
        <f t="shared" si="88"/>
        <v/>
      </c>
      <c r="P1164" s="16" t="str">
        <f t="shared" si="89"/>
        <v/>
      </c>
      <c r="Q1164" s="33"/>
    </row>
    <row r="1165" spans="1:17" x14ac:dyDescent="0.45">
      <c r="A1165" s="1"/>
      <c r="B1165" s="2"/>
      <c r="C1165" s="2"/>
      <c r="D1165" s="2"/>
      <c r="E1165" s="36"/>
      <c r="F1165" s="3"/>
      <c r="G1165" s="2"/>
      <c r="H1165" s="4"/>
      <c r="I1165" s="10"/>
      <c r="J1165" s="14" t="str">
        <f>IF(LEN(A1165)&gt;0,VLOOKUP((C1165&amp;D1165),Zonas!A:C,3,0),"")</f>
        <v/>
      </c>
      <c r="K1165" s="15" t="str">
        <f t="shared" si="90"/>
        <v/>
      </c>
      <c r="L1165" s="15" t="str">
        <f t="shared" ref="L1165:L1228" si="91">IFERROR(IF(J1165="A",$H$5,IF(J1165="B",$I$5,IF(J1165="C",$J$5,IF(J1165="D",$K$5,IF(J1165="E",$L$5,"")))))*K1165,"")</f>
        <v/>
      </c>
      <c r="M1165" s="15" t="str">
        <f t="shared" ref="M1165:M1228" si="92">IFERROR(IF($D$6=0.05,0.5,IF($B$3="Individual",0.75,0.8))*L1165,"")</f>
        <v/>
      </c>
      <c r="N1165" s="15" t="str">
        <f>IFERROR(VLOOKUP($D$7,Tabelas!$B$17:$C$18,2,0)*L1165,"")</f>
        <v/>
      </c>
      <c r="O1165" s="15" t="str">
        <f t="shared" ref="O1165:O1228" si="93">IFERROR(L1165+N1165,"")</f>
        <v/>
      </c>
      <c r="P1165" s="16" t="str">
        <f t="shared" ref="P1165:P1228" si="94">IFERROR(L1165-M1165+N1165,"")</f>
        <v/>
      </c>
      <c r="Q1165" s="33"/>
    </row>
    <row r="1166" spans="1:17" x14ac:dyDescent="0.45">
      <c r="A1166" s="1"/>
      <c r="B1166" s="2"/>
      <c r="C1166" s="2"/>
      <c r="D1166" s="2"/>
      <c r="E1166" s="36"/>
      <c r="F1166" s="3"/>
      <c r="G1166" s="2"/>
      <c r="H1166" s="4"/>
      <c r="I1166" s="10"/>
      <c r="J1166" s="14" t="str">
        <f>IF(LEN(A1166)&gt;0,VLOOKUP((C1166&amp;D1166),Zonas!A:C,3,0),"")</f>
        <v/>
      </c>
      <c r="K1166" s="15" t="str">
        <f t="shared" si="90"/>
        <v/>
      </c>
      <c r="L1166" s="15" t="str">
        <f t="shared" si="91"/>
        <v/>
      </c>
      <c r="M1166" s="15" t="str">
        <f t="shared" si="92"/>
        <v/>
      </c>
      <c r="N1166" s="15" t="str">
        <f>IFERROR(VLOOKUP($D$7,Tabelas!$B$17:$C$18,2,0)*L1166,"")</f>
        <v/>
      </c>
      <c r="O1166" s="15" t="str">
        <f t="shared" si="93"/>
        <v/>
      </c>
      <c r="P1166" s="16" t="str">
        <f t="shared" si="94"/>
        <v/>
      </c>
      <c r="Q1166" s="33"/>
    </row>
    <row r="1167" spans="1:17" x14ac:dyDescent="0.45">
      <c r="A1167" s="1"/>
      <c r="B1167" s="2"/>
      <c r="C1167" s="2"/>
      <c r="D1167" s="2"/>
      <c r="E1167" s="36"/>
      <c r="F1167" s="3"/>
      <c r="G1167" s="2"/>
      <c r="H1167" s="4"/>
      <c r="I1167" s="10"/>
      <c r="J1167" s="14" t="str">
        <f>IF(LEN(A1167)&gt;0,VLOOKUP((C1167&amp;D1167),Zonas!A:C,3,0),"")</f>
        <v/>
      </c>
      <c r="K1167" s="15" t="str">
        <f t="shared" si="90"/>
        <v/>
      </c>
      <c r="L1167" s="15" t="str">
        <f t="shared" si="91"/>
        <v/>
      </c>
      <c r="M1167" s="15" t="str">
        <f t="shared" si="92"/>
        <v/>
      </c>
      <c r="N1167" s="15" t="str">
        <f>IFERROR(VLOOKUP($D$7,Tabelas!$B$17:$C$18,2,0)*L1167,"")</f>
        <v/>
      </c>
      <c r="O1167" s="15" t="str">
        <f t="shared" si="93"/>
        <v/>
      </c>
      <c r="P1167" s="16" t="str">
        <f t="shared" si="94"/>
        <v/>
      </c>
      <c r="Q1167" s="33"/>
    </row>
    <row r="1168" spans="1:17" x14ac:dyDescent="0.45">
      <c r="A1168" s="1"/>
      <c r="B1168" s="2"/>
      <c r="C1168" s="2"/>
      <c r="D1168" s="2"/>
      <c r="E1168" s="36"/>
      <c r="F1168" s="3"/>
      <c r="G1168" s="2"/>
      <c r="H1168" s="4"/>
      <c r="I1168" s="10"/>
      <c r="J1168" s="14" t="str">
        <f>IF(LEN(A1168)&gt;0,VLOOKUP((C1168&amp;D1168),Zonas!A:C,3,0),"")</f>
        <v/>
      </c>
      <c r="K1168" s="15" t="str">
        <f t="shared" si="90"/>
        <v/>
      </c>
      <c r="L1168" s="15" t="str">
        <f t="shared" si="91"/>
        <v/>
      </c>
      <c r="M1168" s="15" t="str">
        <f t="shared" si="92"/>
        <v/>
      </c>
      <c r="N1168" s="15" t="str">
        <f>IFERROR(VLOOKUP($D$7,Tabelas!$B$17:$C$18,2,0)*L1168,"")</f>
        <v/>
      </c>
      <c r="O1168" s="15" t="str">
        <f t="shared" si="93"/>
        <v/>
      </c>
      <c r="P1168" s="16" t="str">
        <f t="shared" si="94"/>
        <v/>
      </c>
      <c r="Q1168" s="33"/>
    </row>
    <row r="1169" spans="1:17" x14ac:dyDescent="0.45">
      <c r="A1169" s="1"/>
      <c r="B1169" s="2"/>
      <c r="C1169" s="2"/>
      <c r="D1169" s="2"/>
      <c r="E1169" s="36"/>
      <c r="F1169" s="3"/>
      <c r="G1169" s="2"/>
      <c r="H1169" s="4"/>
      <c r="I1169" s="10"/>
      <c r="J1169" s="14" t="str">
        <f>IF(LEN(A1169)&gt;0,VLOOKUP((C1169&amp;D1169),Zonas!A:C,3,0),"")</f>
        <v/>
      </c>
      <c r="K1169" s="15" t="str">
        <f t="shared" si="90"/>
        <v/>
      </c>
      <c r="L1169" s="15" t="str">
        <f t="shared" si="91"/>
        <v/>
      </c>
      <c r="M1169" s="15" t="str">
        <f t="shared" si="92"/>
        <v/>
      </c>
      <c r="N1169" s="15" t="str">
        <f>IFERROR(VLOOKUP($D$7,Tabelas!$B$17:$C$18,2,0)*L1169,"")</f>
        <v/>
      </c>
      <c r="O1169" s="15" t="str">
        <f t="shared" si="93"/>
        <v/>
      </c>
      <c r="P1169" s="16" t="str">
        <f t="shared" si="94"/>
        <v/>
      </c>
      <c r="Q1169" s="33"/>
    </row>
    <row r="1170" spans="1:17" x14ac:dyDescent="0.45">
      <c r="A1170" s="1"/>
      <c r="B1170" s="2"/>
      <c r="C1170" s="2"/>
      <c r="D1170" s="2"/>
      <c r="E1170" s="36"/>
      <c r="F1170" s="3"/>
      <c r="G1170" s="2"/>
      <c r="H1170" s="4"/>
      <c r="I1170" s="10"/>
      <c r="J1170" s="14" t="str">
        <f>IF(LEN(A1170)&gt;0,VLOOKUP((C1170&amp;D1170),Zonas!A:C,3,0),"")</f>
        <v/>
      </c>
      <c r="K1170" s="15" t="str">
        <f t="shared" si="90"/>
        <v/>
      </c>
      <c r="L1170" s="15" t="str">
        <f t="shared" si="91"/>
        <v/>
      </c>
      <c r="M1170" s="15" t="str">
        <f t="shared" si="92"/>
        <v/>
      </c>
      <c r="N1170" s="15" t="str">
        <f>IFERROR(VLOOKUP($D$7,Tabelas!$B$17:$C$18,2,0)*L1170,"")</f>
        <v/>
      </c>
      <c r="O1170" s="15" t="str">
        <f t="shared" si="93"/>
        <v/>
      </c>
      <c r="P1170" s="16" t="str">
        <f t="shared" si="94"/>
        <v/>
      </c>
      <c r="Q1170" s="33"/>
    </row>
    <row r="1171" spans="1:17" x14ac:dyDescent="0.45">
      <c r="A1171" s="1"/>
      <c r="B1171" s="2"/>
      <c r="C1171" s="2"/>
      <c r="D1171" s="2"/>
      <c r="E1171" s="36"/>
      <c r="F1171" s="3"/>
      <c r="G1171" s="2"/>
      <c r="H1171" s="4"/>
      <c r="I1171" s="10"/>
      <c r="J1171" s="14" t="str">
        <f>IF(LEN(A1171)&gt;0,VLOOKUP((C1171&amp;D1171),Zonas!A:C,3,0),"")</f>
        <v/>
      </c>
      <c r="K1171" s="15" t="str">
        <f t="shared" si="90"/>
        <v/>
      </c>
      <c r="L1171" s="15" t="str">
        <f t="shared" si="91"/>
        <v/>
      </c>
      <c r="M1171" s="15" t="str">
        <f t="shared" si="92"/>
        <v/>
      </c>
      <c r="N1171" s="15" t="str">
        <f>IFERROR(VLOOKUP($D$7,Tabelas!$B$17:$C$18,2,0)*L1171,"")</f>
        <v/>
      </c>
      <c r="O1171" s="15" t="str">
        <f t="shared" si="93"/>
        <v/>
      </c>
      <c r="P1171" s="16" t="str">
        <f t="shared" si="94"/>
        <v/>
      </c>
      <c r="Q1171" s="33"/>
    </row>
    <row r="1172" spans="1:17" x14ac:dyDescent="0.45">
      <c r="A1172" s="1"/>
      <c r="B1172" s="2"/>
      <c r="C1172" s="2"/>
      <c r="D1172" s="2"/>
      <c r="E1172" s="36"/>
      <c r="F1172" s="3"/>
      <c r="G1172" s="2"/>
      <c r="H1172" s="4"/>
      <c r="I1172" s="10"/>
      <c r="J1172" s="14" t="str">
        <f>IF(LEN(A1172)&gt;0,VLOOKUP((C1172&amp;D1172),Zonas!A:C,3,0),"")</f>
        <v/>
      </c>
      <c r="K1172" s="15" t="str">
        <f t="shared" si="90"/>
        <v/>
      </c>
      <c r="L1172" s="15" t="str">
        <f t="shared" si="91"/>
        <v/>
      </c>
      <c r="M1172" s="15" t="str">
        <f t="shared" si="92"/>
        <v/>
      </c>
      <c r="N1172" s="15" t="str">
        <f>IFERROR(VLOOKUP($D$7,Tabelas!$B$17:$C$18,2,0)*L1172,"")</f>
        <v/>
      </c>
      <c r="O1172" s="15" t="str">
        <f t="shared" si="93"/>
        <v/>
      </c>
      <c r="P1172" s="16" t="str">
        <f t="shared" si="94"/>
        <v/>
      </c>
      <c r="Q1172" s="33"/>
    </row>
    <row r="1173" spans="1:17" x14ac:dyDescent="0.45">
      <c r="A1173" s="1"/>
      <c r="B1173" s="2"/>
      <c r="C1173" s="2"/>
      <c r="D1173" s="2"/>
      <c r="E1173" s="36"/>
      <c r="F1173" s="3"/>
      <c r="G1173" s="2"/>
      <c r="H1173" s="4"/>
      <c r="I1173" s="10"/>
      <c r="J1173" s="14" t="str">
        <f>IF(LEN(A1173)&gt;0,VLOOKUP((C1173&amp;D1173),Zonas!A:C,3,0),"")</f>
        <v/>
      </c>
      <c r="K1173" s="15" t="str">
        <f t="shared" si="90"/>
        <v/>
      </c>
      <c r="L1173" s="15" t="str">
        <f t="shared" si="91"/>
        <v/>
      </c>
      <c r="M1173" s="15" t="str">
        <f t="shared" si="92"/>
        <v/>
      </c>
      <c r="N1173" s="15" t="str">
        <f>IFERROR(VLOOKUP($D$7,Tabelas!$B$17:$C$18,2,0)*L1173,"")</f>
        <v/>
      </c>
      <c r="O1173" s="15" t="str">
        <f t="shared" si="93"/>
        <v/>
      </c>
      <c r="P1173" s="16" t="str">
        <f t="shared" si="94"/>
        <v/>
      </c>
      <c r="Q1173" s="33"/>
    </row>
    <row r="1174" spans="1:17" x14ac:dyDescent="0.45">
      <c r="A1174" s="1"/>
      <c r="B1174" s="2"/>
      <c r="C1174" s="2"/>
      <c r="D1174" s="2"/>
      <c r="E1174" s="36"/>
      <c r="F1174" s="3"/>
      <c r="G1174" s="2"/>
      <c r="H1174" s="4"/>
      <c r="I1174" s="10"/>
      <c r="J1174" s="14" t="str">
        <f>IF(LEN(A1174)&gt;0,VLOOKUP((C1174&amp;D1174),Zonas!A:C,3,0),"")</f>
        <v/>
      </c>
      <c r="K1174" s="15" t="str">
        <f t="shared" si="90"/>
        <v/>
      </c>
      <c r="L1174" s="15" t="str">
        <f t="shared" si="91"/>
        <v/>
      </c>
      <c r="M1174" s="15" t="str">
        <f t="shared" si="92"/>
        <v/>
      </c>
      <c r="N1174" s="15" t="str">
        <f>IFERROR(VLOOKUP($D$7,Tabelas!$B$17:$C$18,2,0)*L1174,"")</f>
        <v/>
      </c>
      <c r="O1174" s="15" t="str">
        <f t="shared" si="93"/>
        <v/>
      </c>
      <c r="P1174" s="16" t="str">
        <f t="shared" si="94"/>
        <v/>
      </c>
      <c r="Q1174" s="33"/>
    </row>
    <row r="1175" spans="1:17" x14ac:dyDescent="0.45">
      <c r="A1175" s="1"/>
      <c r="B1175" s="2"/>
      <c r="C1175" s="2"/>
      <c r="D1175" s="2"/>
      <c r="E1175" s="36"/>
      <c r="F1175" s="3"/>
      <c r="G1175" s="2"/>
      <c r="H1175" s="4"/>
      <c r="I1175" s="10"/>
      <c r="J1175" s="14" t="str">
        <f>IF(LEN(A1175)&gt;0,VLOOKUP((C1175&amp;D1175),Zonas!A:C,3,0),"")</f>
        <v/>
      </c>
      <c r="K1175" s="15" t="str">
        <f t="shared" si="90"/>
        <v/>
      </c>
      <c r="L1175" s="15" t="str">
        <f t="shared" si="91"/>
        <v/>
      </c>
      <c r="M1175" s="15" t="str">
        <f t="shared" si="92"/>
        <v/>
      </c>
      <c r="N1175" s="15" t="str">
        <f>IFERROR(VLOOKUP($D$7,Tabelas!$B$17:$C$18,2,0)*L1175,"")</f>
        <v/>
      </c>
      <c r="O1175" s="15" t="str">
        <f t="shared" si="93"/>
        <v/>
      </c>
      <c r="P1175" s="16" t="str">
        <f t="shared" si="94"/>
        <v/>
      </c>
      <c r="Q1175" s="33"/>
    </row>
    <row r="1176" spans="1:17" x14ac:dyDescent="0.45">
      <c r="A1176" s="1"/>
      <c r="B1176" s="2"/>
      <c r="C1176" s="2"/>
      <c r="D1176" s="2"/>
      <c r="E1176" s="36"/>
      <c r="F1176" s="3"/>
      <c r="G1176" s="2"/>
      <c r="H1176" s="4"/>
      <c r="I1176" s="10"/>
      <c r="J1176" s="14" t="str">
        <f>IF(LEN(A1176)&gt;0,VLOOKUP((C1176&amp;D1176),Zonas!A:C,3,0),"")</f>
        <v/>
      </c>
      <c r="K1176" s="15" t="str">
        <f t="shared" si="90"/>
        <v/>
      </c>
      <c r="L1176" s="15" t="str">
        <f t="shared" si="91"/>
        <v/>
      </c>
      <c r="M1176" s="15" t="str">
        <f t="shared" si="92"/>
        <v/>
      </c>
      <c r="N1176" s="15" t="str">
        <f>IFERROR(VLOOKUP($D$7,Tabelas!$B$17:$C$18,2,0)*L1176,"")</f>
        <v/>
      </c>
      <c r="O1176" s="15" t="str">
        <f t="shared" si="93"/>
        <v/>
      </c>
      <c r="P1176" s="16" t="str">
        <f t="shared" si="94"/>
        <v/>
      </c>
      <c r="Q1176" s="33"/>
    </row>
    <row r="1177" spans="1:17" x14ac:dyDescent="0.45">
      <c r="A1177" s="1"/>
      <c r="B1177" s="2"/>
      <c r="C1177" s="2"/>
      <c r="D1177" s="2"/>
      <c r="E1177" s="36"/>
      <c r="F1177" s="3"/>
      <c r="G1177" s="2"/>
      <c r="H1177" s="4"/>
      <c r="I1177" s="10"/>
      <c r="J1177" s="14" t="str">
        <f>IF(LEN(A1177)&gt;0,VLOOKUP((C1177&amp;D1177),Zonas!A:C,3,0),"")</f>
        <v/>
      </c>
      <c r="K1177" s="15" t="str">
        <f t="shared" si="90"/>
        <v/>
      </c>
      <c r="L1177" s="15" t="str">
        <f t="shared" si="91"/>
        <v/>
      </c>
      <c r="M1177" s="15" t="str">
        <f t="shared" si="92"/>
        <v/>
      </c>
      <c r="N1177" s="15" t="str">
        <f>IFERROR(VLOOKUP($D$7,Tabelas!$B$17:$C$18,2,0)*L1177,"")</f>
        <v/>
      </c>
      <c r="O1177" s="15" t="str">
        <f t="shared" si="93"/>
        <v/>
      </c>
      <c r="P1177" s="16" t="str">
        <f t="shared" si="94"/>
        <v/>
      </c>
      <c r="Q1177" s="33"/>
    </row>
    <row r="1178" spans="1:17" x14ac:dyDescent="0.45">
      <c r="A1178" s="1"/>
      <c r="B1178" s="2"/>
      <c r="C1178" s="2"/>
      <c r="D1178" s="2"/>
      <c r="E1178" s="36"/>
      <c r="F1178" s="3"/>
      <c r="G1178" s="2"/>
      <c r="H1178" s="4"/>
      <c r="I1178" s="10"/>
      <c r="J1178" s="14" t="str">
        <f>IF(LEN(A1178)&gt;0,VLOOKUP((C1178&amp;D1178),Zonas!A:C,3,0),"")</f>
        <v/>
      </c>
      <c r="K1178" s="15" t="str">
        <f t="shared" si="90"/>
        <v/>
      </c>
      <c r="L1178" s="15" t="str">
        <f t="shared" si="91"/>
        <v/>
      </c>
      <c r="M1178" s="15" t="str">
        <f t="shared" si="92"/>
        <v/>
      </c>
      <c r="N1178" s="15" t="str">
        <f>IFERROR(VLOOKUP($D$7,Tabelas!$B$17:$C$18,2,0)*L1178,"")</f>
        <v/>
      </c>
      <c r="O1178" s="15" t="str">
        <f t="shared" si="93"/>
        <v/>
      </c>
      <c r="P1178" s="16" t="str">
        <f t="shared" si="94"/>
        <v/>
      </c>
      <c r="Q1178" s="33"/>
    </row>
    <row r="1179" spans="1:17" x14ac:dyDescent="0.45">
      <c r="A1179" s="1"/>
      <c r="B1179" s="2"/>
      <c r="C1179" s="2"/>
      <c r="D1179" s="2"/>
      <c r="E1179" s="36"/>
      <c r="F1179" s="3"/>
      <c r="G1179" s="2"/>
      <c r="H1179" s="4"/>
      <c r="I1179" s="10"/>
      <c r="J1179" s="14" t="str">
        <f>IF(LEN(A1179)&gt;0,VLOOKUP((C1179&amp;D1179),Zonas!A:C,3,0),"")</f>
        <v/>
      </c>
      <c r="K1179" s="15" t="str">
        <f t="shared" si="90"/>
        <v/>
      </c>
      <c r="L1179" s="15" t="str">
        <f t="shared" si="91"/>
        <v/>
      </c>
      <c r="M1179" s="15" t="str">
        <f t="shared" si="92"/>
        <v/>
      </c>
      <c r="N1179" s="15" t="str">
        <f>IFERROR(VLOOKUP($D$7,Tabelas!$B$17:$C$18,2,0)*L1179,"")</f>
        <v/>
      </c>
      <c r="O1179" s="15" t="str">
        <f t="shared" si="93"/>
        <v/>
      </c>
      <c r="P1179" s="16" t="str">
        <f t="shared" si="94"/>
        <v/>
      </c>
      <c r="Q1179" s="33"/>
    </row>
    <row r="1180" spans="1:17" x14ac:dyDescent="0.45">
      <c r="A1180" s="1"/>
      <c r="B1180" s="2"/>
      <c r="C1180" s="2"/>
      <c r="D1180" s="2"/>
      <c r="E1180" s="36"/>
      <c r="F1180" s="3"/>
      <c r="G1180" s="2"/>
      <c r="H1180" s="4"/>
      <c r="I1180" s="10"/>
      <c r="J1180" s="14" t="str">
        <f>IF(LEN(A1180)&gt;0,VLOOKUP((C1180&amp;D1180),Zonas!A:C,3,0),"")</f>
        <v/>
      </c>
      <c r="K1180" s="15" t="str">
        <f t="shared" si="90"/>
        <v/>
      </c>
      <c r="L1180" s="15" t="str">
        <f t="shared" si="91"/>
        <v/>
      </c>
      <c r="M1180" s="15" t="str">
        <f t="shared" si="92"/>
        <v/>
      </c>
      <c r="N1180" s="15" t="str">
        <f>IFERROR(VLOOKUP($D$7,Tabelas!$B$17:$C$18,2,0)*L1180,"")</f>
        <v/>
      </c>
      <c r="O1180" s="15" t="str">
        <f t="shared" si="93"/>
        <v/>
      </c>
      <c r="P1180" s="16" t="str">
        <f t="shared" si="94"/>
        <v/>
      </c>
      <c r="Q1180" s="33"/>
    </row>
    <row r="1181" spans="1:17" x14ac:dyDescent="0.45">
      <c r="A1181" s="1"/>
      <c r="B1181" s="2"/>
      <c r="C1181" s="2"/>
      <c r="D1181" s="2"/>
      <c r="E1181" s="36"/>
      <c r="F1181" s="3"/>
      <c r="G1181" s="2"/>
      <c r="H1181" s="4"/>
      <c r="I1181" s="10"/>
      <c r="J1181" s="14" t="str">
        <f>IF(LEN(A1181)&gt;0,VLOOKUP((C1181&amp;D1181),Zonas!A:C,3,0),"")</f>
        <v/>
      </c>
      <c r="K1181" s="15" t="str">
        <f t="shared" si="90"/>
        <v/>
      </c>
      <c r="L1181" s="15" t="str">
        <f t="shared" si="91"/>
        <v/>
      </c>
      <c r="M1181" s="15" t="str">
        <f t="shared" si="92"/>
        <v/>
      </c>
      <c r="N1181" s="15" t="str">
        <f>IFERROR(VLOOKUP($D$7,Tabelas!$B$17:$C$18,2,0)*L1181,"")</f>
        <v/>
      </c>
      <c r="O1181" s="15" t="str">
        <f t="shared" si="93"/>
        <v/>
      </c>
      <c r="P1181" s="16" t="str">
        <f t="shared" si="94"/>
        <v/>
      </c>
      <c r="Q1181" s="33"/>
    </row>
    <row r="1182" spans="1:17" x14ac:dyDescent="0.45">
      <c r="A1182" s="1"/>
      <c r="B1182" s="2"/>
      <c r="C1182" s="2"/>
      <c r="D1182" s="2"/>
      <c r="E1182" s="36"/>
      <c r="F1182" s="3"/>
      <c r="G1182" s="2"/>
      <c r="H1182" s="4"/>
      <c r="I1182" s="10"/>
      <c r="J1182" s="14" t="str">
        <f>IF(LEN(A1182)&gt;0,VLOOKUP((C1182&amp;D1182),Zonas!A:C,3,0),"")</f>
        <v/>
      </c>
      <c r="K1182" s="15" t="str">
        <f t="shared" si="90"/>
        <v/>
      </c>
      <c r="L1182" s="15" t="str">
        <f t="shared" si="91"/>
        <v/>
      </c>
      <c r="M1182" s="15" t="str">
        <f t="shared" si="92"/>
        <v/>
      </c>
      <c r="N1182" s="15" t="str">
        <f>IFERROR(VLOOKUP($D$7,Tabelas!$B$17:$C$18,2,0)*L1182,"")</f>
        <v/>
      </c>
      <c r="O1182" s="15" t="str">
        <f t="shared" si="93"/>
        <v/>
      </c>
      <c r="P1182" s="16" t="str">
        <f t="shared" si="94"/>
        <v/>
      </c>
      <c r="Q1182" s="33"/>
    </row>
    <row r="1183" spans="1:17" x14ac:dyDescent="0.45">
      <c r="A1183" s="1"/>
      <c r="B1183" s="2"/>
      <c r="C1183" s="2"/>
      <c r="D1183" s="2"/>
      <c r="E1183" s="36"/>
      <c r="F1183" s="3"/>
      <c r="G1183" s="2"/>
      <c r="H1183" s="4"/>
      <c r="I1183" s="10"/>
      <c r="J1183" s="14" t="str">
        <f>IF(LEN(A1183)&gt;0,VLOOKUP((C1183&amp;D1183),Zonas!A:C,3,0),"")</f>
        <v/>
      </c>
      <c r="K1183" s="15" t="str">
        <f t="shared" si="90"/>
        <v/>
      </c>
      <c r="L1183" s="15" t="str">
        <f t="shared" si="91"/>
        <v/>
      </c>
      <c r="M1183" s="15" t="str">
        <f t="shared" si="92"/>
        <v/>
      </c>
      <c r="N1183" s="15" t="str">
        <f>IFERROR(VLOOKUP($D$7,Tabelas!$B$17:$C$18,2,0)*L1183,"")</f>
        <v/>
      </c>
      <c r="O1183" s="15" t="str">
        <f t="shared" si="93"/>
        <v/>
      </c>
      <c r="P1183" s="16" t="str">
        <f t="shared" si="94"/>
        <v/>
      </c>
      <c r="Q1183" s="33"/>
    </row>
    <row r="1184" spans="1:17" x14ac:dyDescent="0.45">
      <c r="A1184" s="1"/>
      <c r="B1184" s="2"/>
      <c r="C1184" s="2"/>
      <c r="D1184" s="2"/>
      <c r="E1184" s="36"/>
      <c r="F1184" s="3"/>
      <c r="G1184" s="2"/>
      <c r="H1184" s="4"/>
      <c r="I1184" s="10"/>
      <c r="J1184" s="14" t="str">
        <f>IF(LEN(A1184)&gt;0,VLOOKUP((C1184&amp;D1184),Zonas!A:C,3,0),"")</f>
        <v/>
      </c>
      <c r="K1184" s="15" t="str">
        <f t="shared" si="90"/>
        <v/>
      </c>
      <c r="L1184" s="15" t="str">
        <f t="shared" si="91"/>
        <v/>
      </c>
      <c r="M1184" s="15" t="str">
        <f t="shared" si="92"/>
        <v/>
      </c>
      <c r="N1184" s="15" t="str">
        <f>IFERROR(VLOOKUP($D$7,Tabelas!$B$17:$C$18,2,0)*L1184,"")</f>
        <v/>
      </c>
      <c r="O1184" s="15" t="str">
        <f t="shared" si="93"/>
        <v/>
      </c>
      <c r="P1184" s="16" t="str">
        <f t="shared" si="94"/>
        <v/>
      </c>
      <c r="Q1184" s="33"/>
    </row>
    <row r="1185" spans="1:17" x14ac:dyDescent="0.45">
      <c r="A1185" s="1"/>
      <c r="B1185" s="2"/>
      <c r="C1185" s="2"/>
      <c r="D1185" s="2"/>
      <c r="E1185" s="36"/>
      <c r="F1185" s="3"/>
      <c r="G1185" s="2"/>
      <c r="H1185" s="4"/>
      <c r="I1185" s="10"/>
      <c r="J1185" s="14" t="str">
        <f>IF(LEN(A1185)&gt;0,VLOOKUP((C1185&amp;D1185),Zonas!A:C,3,0),"")</f>
        <v/>
      </c>
      <c r="K1185" s="15" t="str">
        <f t="shared" si="90"/>
        <v/>
      </c>
      <c r="L1185" s="15" t="str">
        <f t="shared" si="91"/>
        <v/>
      </c>
      <c r="M1185" s="15" t="str">
        <f t="shared" si="92"/>
        <v/>
      </c>
      <c r="N1185" s="15" t="str">
        <f>IFERROR(VLOOKUP($D$7,Tabelas!$B$17:$C$18,2,0)*L1185,"")</f>
        <v/>
      </c>
      <c r="O1185" s="15" t="str">
        <f t="shared" si="93"/>
        <v/>
      </c>
      <c r="P1185" s="16" t="str">
        <f t="shared" si="94"/>
        <v/>
      </c>
      <c r="Q1185" s="33"/>
    </row>
    <row r="1186" spans="1:17" x14ac:dyDescent="0.45">
      <c r="A1186" s="1"/>
      <c r="B1186" s="2"/>
      <c r="C1186" s="2"/>
      <c r="D1186" s="2"/>
      <c r="E1186" s="36"/>
      <c r="F1186" s="3"/>
      <c r="G1186" s="2"/>
      <c r="H1186" s="4"/>
      <c r="I1186" s="10"/>
      <c r="J1186" s="14" t="str">
        <f>IF(LEN(A1186)&gt;0,VLOOKUP((C1186&amp;D1186),Zonas!A:C,3,0),"")</f>
        <v/>
      </c>
      <c r="K1186" s="15" t="str">
        <f t="shared" si="90"/>
        <v/>
      </c>
      <c r="L1186" s="15" t="str">
        <f t="shared" si="91"/>
        <v/>
      </c>
      <c r="M1186" s="15" t="str">
        <f t="shared" si="92"/>
        <v/>
      </c>
      <c r="N1186" s="15" t="str">
        <f>IFERROR(VLOOKUP($D$7,Tabelas!$B$17:$C$18,2,0)*L1186,"")</f>
        <v/>
      </c>
      <c r="O1186" s="15" t="str">
        <f t="shared" si="93"/>
        <v/>
      </c>
      <c r="P1186" s="16" t="str">
        <f t="shared" si="94"/>
        <v/>
      </c>
      <c r="Q1186" s="33"/>
    </row>
    <row r="1187" spans="1:17" x14ac:dyDescent="0.45">
      <c r="A1187" s="1"/>
      <c r="B1187" s="2"/>
      <c r="C1187" s="2"/>
      <c r="D1187" s="2"/>
      <c r="E1187" s="36"/>
      <c r="F1187" s="3"/>
      <c r="G1187" s="2"/>
      <c r="H1187" s="4"/>
      <c r="I1187" s="10"/>
      <c r="J1187" s="14" t="str">
        <f>IF(LEN(A1187)&gt;0,VLOOKUP((C1187&amp;D1187),Zonas!A:C,3,0),"")</f>
        <v/>
      </c>
      <c r="K1187" s="15" t="str">
        <f t="shared" si="90"/>
        <v/>
      </c>
      <c r="L1187" s="15" t="str">
        <f t="shared" si="91"/>
        <v/>
      </c>
      <c r="M1187" s="15" t="str">
        <f t="shared" si="92"/>
        <v/>
      </c>
      <c r="N1187" s="15" t="str">
        <f>IFERROR(VLOOKUP($D$7,Tabelas!$B$17:$C$18,2,0)*L1187,"")</f>
        <v/>
      </c>
      <c r="O1187" s="15" t="str">
        <f t="shared" si="93"/>
        <v/>
      </c>
      <c r="P1187" s="16" t="str">
        <f t="shared" si="94"/>
        <v/>
      </c>
      <c r="Q1187" s="33"/>
    </row>
    <row r="1188" spans="1:17" x14ac:dyDescent="0.45">
      <c r="A1188" s="1"/>
      <c r="B1188" s="2"/>
      <c r="C1188" s="2"/>
      <c r="D1188" s="2"/>
      <c r="E1188" s="36"/>
      <c r="F1188" s="3"/>
      <c r="G1188" s="2"/>
      <c r="H1188" s="4"/>
      <c r="I1188" s="10"/>
      <c r="J1188" s="14" t="str">
        <f>IF(LEN(A1188)&gt;0,VLOOKUP((C1188&amp;D1188),Zonas!A:C,3,0),"")</f>
        <v/>
      </c>
      <c r="K1188" s="15" t="str">
        <f t="shared" si="90"/>
        <v/>
      </c>
      <c r="L1188" s="15" t="str">
        <f t="shared" si="91"/>
        <v/>
      </c>
      <c r="M1188" s="15" t="str">
        <f t="shared" si="92"/>
        <v/>
      </c>
      <c r="N1188" s="15" t="str">
        <f>IFERROR(VLOOKUP($D$7,Tabelas!$B$17:$C$18,2,0)*L1188,"")</f>
        <v/>
      </c>
      <c r="O1188" s="15" t="str">
        <f t="shared" si="93"/>
        <v/>
      </c>
      <c r="P1188" s="16" t="str">
        <f t="shared" si="94"/>
        <v/>
      </c>
      <c r="Q1188" s="33"/>
    </row>
    <row r="1189" spans="1:17" x14ac:dyDescent="0.45">
      <c r="A1189" s="1"/>
      <c r="B1189" s="2"/>
      <c r="C1189" s="2"/>
      <c r="D1189" s="2"/>
      <c r="E1189" s="36"/>
      <c r="F1189" s="3"/>
      <c r="G1189" s="2"/>
      <c r="H1189" s="4"/>
      <c r="I1189" s="10"/>
      <c r="J1189" s="14" t="str">
        <f>IF(LEN(A1189)&gt;0,VLOOKUP((C1189&amp;D1189),Zonas!A:C,3,0),"")</f>
        <v/>
      </c>
      <c r="K1189" s="15" t="str">
        <f t="shared" si="90"/>
        <v/>
      </c>
      <c r="L1189" s="15" t="str">
        <f t="shared" si="91"/>
        <v/>
      </c>
      <c r="M1189" s="15" t="str">
        <f t="shared" si="92"/>
        <v/>
      </c>
      <c r="N1189" s="15" t="str">
        <f>IFERROR(VLOOKUP($D$7,Tabelas!$B$17:$C$18,2,0)*L1189,"")</f>
        <v/>
      </c>
      <c r="O1189" s="15" t="str">
        <f t="shared" si="93"/>
        <v/>
      </c>
      <c r="P1189" s="16" t="str">
        <f t="shared" si="94"/>
        <v/>
      </c>
      <c r="Q1189" s="33"/>
    </row>
    <row r="1190" spans="1:17" x14ac:dyDescent="0.45">
      <c r="A1190" s="1"/>
      <c r="B1190" s="2"/>
      <c r="C1190" s="2"/>
      <c r="D1190" s="2"/>
      <c r="E1190" s="36"/>
      <c r="F1190" s="3"/>
      <c r="G1190" s="2"/>
      <c r="H1190" s="4"/>
      <c r="I1190" s="10"/>
      <c r="J1190" s="14" t="str">
        <f>IF(LEN(A1190)&gt;0,VLOOKUP((C1190&amp;D1190),Zonas!A:C,3,0),"")</f>
        <v/>
      </c>
      <c r="K1190" s="15" t="str">
        <f t="shared" si="90"/>
        <v/>
      </c>
      <c r="L1190" s="15" t="str">
        <f t="shared" si="91"/>
        <v/>
      </c>
      <c r="M1190" s="15" t="str">
        <f t="shared" si="92"/>
        <v/>
      </c>
      <c r="N1190" s="15" t="str">
        <f>IFERROR(VLOOKUP($D$7,Tabelas!$B$17:$C$18,2,0)*L1190,"")</f>
        <v/>
      </c>
      <c r="O1190" s="15" t="str">
        <f t="shared" si="93"/>
        <v/>
      </c>
      <c r="P1190" s="16" t="str">
        <f t="shared" si="94"/>
        <v/>
      </c>
      <c r="Q1190" s="33"/>
    </row>
    <row r="1191" spans="1:17" x14ac:dyDescent="0.45">
      <c r="A1191" s="1"/>
      <c r="B1191" s="2"/>
      <c r="C1191" s="2"/>
      <c r="D1191" s="2"/>
      <c r="E1191" s="36"/>
      <c r="F1191" s="3"/>
      <c r="G1191" s="2"/>
      <c r="H1191" s="4"/>
      <c r="I1191" s="10"/>
      <c r="J1191" s="14" t="str">
        <f>IF(LEN(A1191)&gt;0,VLOOKUP((C1191&amp;D1191),Zonas!A:C,3,0),"")</f>
        <v/>
      </c>
      <c r="K1191" s="15" t="str">
        <f t="shared" si="90"/>
        <v/>
      </c>
      <c r="L1191" s="15" t="str">
        <f t="shared" si="91"/>
        <v/>
      </c>
      <c r="M1191" s="15" t="str">
        <f t="shared" si="92"/>
        <v/>
      </c>
      <c r="N1191" s="15" t="str">
        <f>IFERROR(VLOOKUP($D$7,Tabelas!$B$17:$C$18,2,0)*L1191,"")</f>
        <v/>
      </c>
      <c r="O1191" s="15" t="str">
        <f t="shared" si="93"/>
        <v/>
      </c>
      <c r="P1191" s="16" t="str">
        <f t="shared" si="94"/>
        <v/>
      </c>
      <c r="Q1191" s="33"/>
    </row>
    <row r="1192" spans="1:17" x14ac:dyDescent="0.45">
      <c r="A1192" s="1"/>
      <c r="B1192" s="2"/>
      <c r="C1192" s="2"/>
      <c r="D1192" s="2"/>
      <c r="E1192" s="36"/>
      <c r="F1192" s="3"/>
      <c r="G1192" s="2"/>
      <c r="H1192" s="4"/>
      <c r="I1192" s="10"/>
      <c r="J1192" s="14" t="str">
        <f>IF(LEN(A1192)&gt;0,VLOOKUP((C1192&amp;D1192),Zonas!A:C,3,0),"")</f>
        <v/>
      </c>
      <c r="K1192" s="15" t="str">
        <f t="shared" si="90"/>
        <v/>
      </c>
      <c r="L1192" s="15" t="str">
        <f t="shared" si="91"/>
        <v/>
      </c>
      <c r="M1192" s="15" t="str">
        <f t="shared" si="92"/>
        <v/>
      </c>
      <c r="N1192" s="15" t="str">
        <f>IFERROR(VLOOKUP($D$7,Tabelas!$B$17:$C$18,2,0)*L1192,"")</f>
        <v/>
      </c>
      <c r="O1192" s="15" t="str">
        <f t="shared" si="93"/>
        <v/>
      </c>
      <c r="P1192" s="16" t="str">
        <f t="shared" si="94"/>
        <v/>
      </c>
      <c r="Q1192" s="33"/>
    </row>
    <row r="1193" spans="1:17" x14ac:dyDescent="0.45">
      <c r="A1193" s="1"/>
      <c r="B1193" s="2"/>
      <c r="C1193" s="2"/>
      <c r="D1193" s="2"/>
      <c r="E1193" s="36"/>
      <c r="F1193" s="3"/>
      <c r="G1193" s="2"/>
      <c r="H1193" s="4"/>
      <c r="I1193" s="10"/>
      <c r="J1193" s="14" t="str">
        <f>IF(LEN(A1193)&gt;0,VLOOKUP((C1193&amp;D1193),Zonas!A:C,3,0),"")</f>
        <v/>
      </c>
      <c r="K1193" s="15" t="str">
        <f t="shared" si="90"/>
        <v/>
      </c>
      <c r="L1193" s="15" t="str">
        <f t="shared" si="91"/>
        <v/>
      </c>
      <c r="M1193" s="15" t="str">
        <f t="shared" si="92"/>
        <v/>
      </c>
      <c r="N1193" s="15" t="str">
        <f>IFERROR(VLOOKUP($D$7,Tabelas!$B$17:$C$18,2,0)*L1193,"")</f>
        <v/>
      </c>
      <c r="O1193" s="15" t="str">
        <f t="shared" si="93"/>
        <v/>
      </c>
      <c r="P1193" s="16" t="str">
        <f t="shared" si="94"/>
        <v/>
      </c>
      <c r="Q1193" s="33"/>
    </row>
    <row r="1194" spans="1:17" x14ac:dyDescent="0.45">
      <c r="A1194" s="1"/>
      <c r="B1194" s="2"/>
      <c r="C1194" s="2"/>
      <c r="D1194" s="2"/>
      <c r="E1194" s="36"/>
      <c r="F1194" s="3"/>
      <c r="G1194" s="2"/>
      <c r="H1194" s="4"/>
      <c r="I1194" s="10"/>
      <c r="J1194" s="14" t="str">
        <f>IF(LEN(A1194)&gt;0,VLOOKUP((C1194&amp;D1194),Zonas!A:C,3,0),"")</f>
        <v/>
      </c>
      <c r="K1194" s="15" t="str">
        <f t="shared" si="90"/>
        <v/>
      </c>
      <c r="L1194" s="15" t="str">
        <f t="shared" si="91"/>
        <v/>
      </c>
      <c r="M1194" s="15" t="str">
        <f t="shared" si="92"/>
        <v/>
      </c>
      <c r="N1194" s="15" t="str">
        <f>IFERROR(VLOOKUP($D$7,Tabelas!$B$17:$C$18,2,0)*L1194,"")</f>
        <v/>
      </c>
      <c r="O1194" s="15" t="str">
        <f t="shared" si="93"/>
        <v/>
      </c>
      <c r="P1194" s="16" t="str">
        <f t="shared" si="94"/>
        <v/>
      </c>
      <c r="Q1194" s="33"/>
    </row>
    <row r="1195" spans="1:17" x14ac:dyDescent="0.45">
      <c r="A1195" s="1"/>
      <c r="B1195" s="2"/>
      <c r="C1195" s="2"/>
      <c r="D1195" s="2"/>
      <c r="E1195" s="36"/>
      <c r="F1195" s="3"/>
      <c r="G1195" s="2"/>
      <c r="H1195" s="4"/>
      <c r="I1195" s="10"/>
      <c r="J1195" s="14" t="str">
        <f>IF(LEN(A1195)&gt;0,VLOOKUP((C1195&amp;D1195),Zonas!A:C,3,0),"")</f>
        <v/>
      </c>
      <c r="K1195" s="15" t="str">
        <f t="shared" si="90"/>
        <v/>
      </c>
      <c r="L1195" s="15" t="str">
        <f t="shared" si="91"/>
        <v/>
      </c>
      <c r="M1195" s="15" t="str">
        <f t="shared" si="92"/>
        <v/>
      </c>
      <c r="N1195" s="15" t="str">
        <f>IFERROR(VLOOKUP($D$7,Tabelas!$B$17:$C$18,2,0)*L1195,"")</f>
        <v/>
      </c>
      <c r="O1195" s="15" t="str">
        <f t="shared" si="93"/>
        <v/>
      </c>
      <c r="P1195" s="16" t="str">
        <f t="shared" si="94"/>
        <v/>
      </c>
      <c r="Q1195" s="33"/>
    </row>
    <row r="1196" spans="1:17" x14ac:dyDescent="0.45">
      <c r="A1196" s="1"/>
      <c r="B1196" s="2"/>
      <c r="C1196" s="2"/>
      <c r="D1196" s="2"/>
      <c r="E1196" s="36"/>
      <c r="F1196" s="3"/>
      <c r="G1196" s="2"/>
      <c r="H1196" s="4"/>
      <c r="I1196" s="10"/>
      <c r="J1196" s="14" t="str">
        <f>IF(LEN(A1196)&gt;0,VLOOKUP((C1196&amp;D1196),Zonas!A:C,3,0),"")</f>
        <v/>
      </c>
      <c r="K1196" s="15" t="str">
        <f t="shared" si="90"/>
        <v/>
      </c>
      <c r="L1196" s="15" t="str">
        <f t="shared" si="91"/>
        <v/>
      </c>
      <c r="M1196" s="15" t="str">
        <f t="shared" si="92"/>
        <v/>
      </c>
      <c r="N1196" s="15" t="str">
        <f>IFERROR(VLOOKUP($D$7,Tabelas!$B$17:$C$18,2,0)*L1196,"")</f>
        <v/>
      </c>
      <c r="O1196" s="15" t="str">
        <f t="shared" si="93"/>
        <v/>
      </c>
      <c r="P1196" s="16" t="str">
        <f t="shared" si="94"/>
        <v/>
      </c>
      <c r="Q1196" s="33"/>
    </row>
    <row r="1197" spans="1:17" x14ac:dyDescent="0.45">
      <c r="A1197" s="1"/>
      <c r="B1197" s="2"/>
      <c r="C1197" s="2"/>
      <c r="D1197" s="2"/>
      <c r="E1197" s="36"/>
      <c r="F1197" s="3"/>
      <c r="G1197" s="2"/>
      <c r="H1197" s="4"/>
      <c r="I1197" s="10"/>
      <c r="J1197" s="14" t="str">
        <f>IF(LEN(A1197)&gt;0,VLOOKUP((C1197&amp;D1197),Zonas!A:C,3,0),"")</f>
        <v/>
      </c>
      <c r="K1197" s="15" t="str">
        <f t="shared" si="90"/>
        <v/>
      </c>
      <c r="L1197" s="15" t="str">
        <f t="shared" si="91"/>
        <v/>
      </c>
      <c r="M1197" s="15" t="str">
        <f t="shared" si="92"/>
        <v/>
      </c>
      <c r="N1197" s="15" t="str">
        <f>IFERROR(VLOOKUP($D$7,Tabelas!$B$17:$C$18,2,0)*L1197,"")</f>
        <v/>
      </c>
      <c r="O1197" s="15" t="str">
        <f t="shared" si="93"/>
        <v/>
      </c>
      <c r="P1197" s="16" t="str">
        <f t="shared" si="94"/>
        <v/>
      </c>
      <c r="Q1197" s="33"/>
    </row>
    <row r="1198" spans="1:17" x14ac:dyDescent="0.45">
      <c r="A1198" s="1"/>
      <c r="B1198" s="2"/>
      <c r="C1198" s="2"/>
      <c r="D1198" s="2"/>
      <c r="E1198" s="36"/>
      <c r="F1198" s="3"/>
      <c r="G1198" s="2"/>
      <c r="H1198" s="4"/>
      <c r="I1198" s="10"/>
      <c r="J1198" s="14" t="str">
        <f>IF(LEN(A1198)&gt;0,VLOOKUP((C1198&amp;D1198),Zonas!A:C,3,0),"")</f>
        <v/>
      </c>
      <c r="K1198" s="15" t="str">
        <f t="shared" si="90"/>
        <v/>
      </c>
      <c r="L1198" s="15" t="str">
        <f t="shared" si="91"/>
        <v/>
      </c>
      <c r="M1198" s="15" t="str">
        <f t="shared" si="92"/>
        <v/>
      </c>
      <c r="N1198" s="15" t="str">
        <f>IFERROR(VLOOKUP($D$7,Tabelas!$B$17:$C$18,2,0)*L1198,"")</f>
        <v/>
      </c>
      <c r="O1198" s="15" t="str">
        <f t="shared" si="93"/>
        <v/>
      </c>
      <c r="P1198" s="16" t="str">
        <f t="shared" si="94"/>
        <v/>
      </c>
      <c r="Q1198" s="33"/>
    </row>
    <row r="1199" spans="1:17" x14ac:dyDescent="0.45">
      <c r="A1199" s="1"/>
      <c r="B1199" s="2"/>
      <c r="C1199" s="2"/>
      <c r="D1199" s="2"/>
      <c r="E1199" s="36"/>
      <c r="F1199" s="3"/>
      <c r="G1199" s="2"/>
      <c r="H1199" s="4"/>
      <c r="I1199" s="10"/>
      <c r="J1199" s="14" t="str">
        <f>IF(LEN(A1199)&gt;0,VLOOKUP((C1199&amp;D1199),Zonas!A:C,3,0),"")</f>
        <v/>
      </c>
      <c r="K1199" s="15" t="str">
        <f t="shared" si="90"/>
        <v/>
      </c>
      <c r="L1199" s="15" t="str">
        <f t="shared" si="91"/>
        <v/>
      </c>
      <c r="M1199" s="15" t="str">
        <f t="shared" si="92"/>
        <v/>
      </c>
      <c r="N1199" s="15" t="str">
        <f>IFERROR(VLOOKUP($D$7,Tabelas!$B$17:$C$18,2,0)*L1199,"")</f>
        <v/>
      </c>
      <c r="O1199" s="15" t="str">
        <f t="shared" si="93"/>
        <v/>
      </c>
      <c r="P1199" s="16" t="str">
        <f t="shared" si="94"/>
        <v/>
      </c>
      <c r="Q1199" s="33"/>
    </row>
    <row r="1200" spans="1:17" x14ac:dyDescent="0.45">
      <c r="A1200" s="1"/>
      <c r="B1200" s="2"/>
      <c r="C1200" s="2"/>
      <c r="D1200" s="2"/>
      <c r="E1200" s="36"/>
      <c r="F1200" s="3"/>
      <c r="G1200" s="2"/>
      <c r="H1200" s="4"/>
      <c r="I1200" s="10"/>
      <c r="J1200" s="14" t="str">
        <f>IF(LEN(A1200)&gt;0,VLOOKUP((C1200&amp;D1200),Zonas!A:C,3,0),"")</f>
        <v/>
      </c>
      <c r="K1200" s="15" t="str">
        <f t="shared" si="90"/>
        <v/>
      </c>
      <c r="L1200" s="15" t="str">
        <f t="shared" si="91"/>
        <v/>
      </c>
      <c r="M1200" s="15" t="str">
        <f t="shared" si="92"/>
        <v/>
      </c>
      <c r="N1200" s="15" t="str">
        <f>IFERROR(VLOOKUP($D$7,Tabelas!$B$17:$C$18,2,0)*L1200,"")</f>
        <v/>
      </c>
      <c r="O1200" s="15" t="str">
        <f t="shared" si="93"/>
        <v/>
      </c>
      <c r="P1200" s="16" t="str">
        <f t="shared" si="94"/>
        <v/>
      </c>
      <c r="Q1200" s="33"/>
    </row>
    <row r="1201" spans="1:17" x14ac:dyDescent="0.45">
      <c r="A1201" s="1"/>
      <c r="B1201" s="2"/>
      <c r="C1201" s="2"/>
      <c r="D1201" s="2"/>
      <c r="E1201" s="36"/>
      <c r="F1201" s="3"/>
      <c r="G1201" s="2"/>
      <c r="H1201" s="4"/>
      <c r="I1201" s="10"/>
      <c r="J1201" s="14" t="str">
        <f>IF(LEN(A1201)&gt;0,VLOOKUP((C1201&amp;D1201),Zonas!A:C,3,0),"")</f>
        <v/>
      </c>
      <c r="K1201" s="15" t="str">
        <f t="shared" si="90"/>
        <v/>
      </c>
      <c r="L1201" s="15" t="str">
        <f t="shared" si="91"/>
        <v/>
      </c>
      <c r="M1201" s="15" t="str">
        <f t="shared" si="92"/>
        <v/>
      </c>
      <c r="N1201" s="15" t="str">
        <f>IFERROR(VLOOKUP($D$7,Tabelas!$B$17:$C$18,2,0)*L1201,"")</f>
        <v/>
      </c>
      <c r="O1201" s="15" t="str">
        <f t="shared" si="93"/>
        <v/>
      </c>
      <c r="P1201" s="16" t="str">
        <f t="shared" si="94"/>
        <v/>
      </c>
      <c r="Q1201" s="33"/>
    </row>
    <row r="1202" spans="1:17" x14ac:dyDescent="0.45">
      <c r="A1202" s="1"/>
      <c r="B1202" s="2"/>
      <c r="C1202" s="2"/>
      <c r="D1202" s="2"/>
      <c r="E1202" s="36"/>
      <c r="F1202" s="3"/>
      <c r="G1202" s="2"/>
      <c r="H1202" s="4"/>
      <c r="I1202" s="10"/>
      <c r="J1202" s="14" t="str">
        <f>IF(LEN(A1202)&gt;0,VLOOKUP((C1202&amp;D1202),Zonas!A:C,3,0),"")</f>
        <v/>
      </c>
      <c r="K1202" s="15" t="str">
        <f t="shared" si="90"/>
        <v/>
      </c>
      <c r="L1202" s="15" t="str">
        <f t="shared" si="91"/>
        <v/>
      </c>
      <c r="M1202" s="15" t="str">
        <f t="shared" si="92"/>
        <v/>
      </c>
      <c r="N1202" s="15" t="str">
        <f>IFERROR(VLOOKUP($D$7,Tabelas!$B$17:$C$18,2,0)*L1202,"")</f>
        <v/>
      </c>
      <c r="O1202" s="15" t="str">
        <f t="shared" si="93"/>
        <v/>
      </c>
      <c r="P1202" s="16" t="str">
        <f t="shared" si="94"/>
        <v/>
      </c>
      <c r="Q1202" s="33"/>
    </row>
    <row r="1203" spans="1:17" x14ac:dyDescent="0.45">
      <c r="A1203" s="1"/>
      <c r="B1203" s="2"/>
      <c r="C1203" s="2"/>
      <c r="D1203" s="2"/>
      <c r="E1203" s="36"/>
      <c r="F1203" s="3"/>
      <c r="G1203" s="2"/>
      <c r="H1203" s="4"/>
      <c r="I1203" s="10"/>
      <c r="J1203" s="14" t="str">
        <f>IF(LEN(A1203)&gt;0,VLOOKUP((C1203&amp;D1203),Zonas!A:C,3,0),"")</f>
        <v/>
      </c>
      <c r="K1203" s="15" t="str">
        <f t="shared" si="90"/>
        <v/>
      </c>
      <c r="L1203" s="15" t="str">
        <f t="shared" si="91"/>
        <v/>
      </c>
      <c r="M1203" s="15" t="str">
        <f t="shared" si="92"/>
        <v/>
      </c>
      <c r="N1203" s="15" t="str">
        <f>IFERROR(VLOOKUP($D$7,Tabelas!$B$17:$C$18,2,0)*L1203,"")</f>
        <v/>
      </c>
      <c r="O1203" s="15" t="str">
        <f t="shared" si="93"/>
        <v/>
      </c>
      <c r="P1203" s="16" t="str">
        <f t="shared" si="94"/>
        <v/>
      </c>
      <c r="Q1203" s="33"/>
    </row>
    <row r="1204" spans="1:17" x14ac:dyDescent="0.45">
      <c r="A1204" s="1"/>
      <c r="B1204" s="2"/>
      <c r="C1204" s="2"/>
      <c r="D1204" s="2"/>
      <c r="E1204" s="36"/>
      <c r="F1204" s="3"/>
      <c r="G1204" s="2"/>
      <c r="H1204" s="4"/>
      <c r="I1204" s="10"/>
      <c r="J1204" s="14" t="str">
        <f>IF(LEN(A1204)&gt;0,VLOOKUP((C1204&amp;D1204),Zonas!A:C,3,0),"")</f>
        <v/>
      </c>
      <c r="K1204" s="15" t="str">
        <f t="shared" si="90"/>
        <v/>
      </c>
      <c r="L1204" s="15" t="str">
        <f t="shared" si="91"/>
        <v/>
      </c>
      <c r="M1204" s="15" t="str">
        <f t="shared" si="92"/>
        <v/>
      </c>
      <c r="N1204" s="15" t="str">
        <f>IFERROR(VLOOKUP($D$7,Tabelas!$B$17:$C$18,2,0)*L1204,"")</f>
        <v/>
      </c>
      <c r="O1204" s="15" t="str">
        <f t="shared" si="93"/>
        <v/>
      </c>
      <c r="P1204" s="16" t="str">
        <f t="shared" si="94"/>
        <v/>
      </c>
      <c r="Q1204" s="33"/>
    </row>
    <row r="1205" spans="1:17" x14ac:dyDescent="0.45">
      <c r="A1205" s="1"/>
      <c r="B1205" s="2"/>
      <c r="C1205" s="2"/>
      <c r="D1205" s="2"/>
      <c r="E1205" s="36"/>
      <c r="F1205" s="3"/>
      <c r="G1205" s="2"/>
      <c r="H1205" s="4"/>
      <c r="I1205" s="10"/>
      <c r="J1205" s="14" t="str">
        <f>IF(LEN(A1205)&gt;0,VLOOKUP((C1205&amp;D1205),Zonas!A:C,3,0),"")</f>
        <v/>
      </c>
      <c r="K1205" s="15" t="str">
        <f t="shared" si="90"/>
        <v/>
      </c>
      <c r="L1205" s="15" t="str">
        <f t="shared" si="91"/>
        <v/>
      </c>
      <c r="M1205" s="15" t="str">
        <f t="shared" si="92"/>
        <v/>
      </c>
      <c r="N1205" s="15" t="str">
        <f>IFERROR(VLOOKUP($D$7,Tabelas!$B$17:$C$18,2,0)*L1205,"")</f>
        <v/>
      </c>
      <c r="O1205" s="15" t="str">
        <f t="shared" si="93"/>
        <v/>
      </c>
      <c r="P1205" s="16" t="str">
        <f t="shared" si="94"/>
        <v/>
      </c>
      <c r="Q1205" s="33"/>
    </row>
    <row r="1206" spans="1:17" x14ac:dyDescent="0.45">
      <c r="A1206" s="1"/>
      <c r="B1206" s="2"/>
      <c r="C1206" s="2"/>
      <c r="D1206" s="2"/>
      <c r="E1206" s="36"/>
      <c r="F1206" s="3"/>
      <c r="G1206" s="2"/>
      <c r="H1206" s="4"/>
      <c r="I1206" s="10"/>
      <c r="J1206" s="14" t="str">
        <f>IF(LEN(A1206)&gt;0,VLOOKUP((C1206&amp;D1206),Zonas!A:C,3,0),"")</f>
        <v/>
      </c>
      <c r="K1206" s="15" t="str">
        <f t="shared" si="90"/>
        <v/>
      </c>
      <c r="L1206" s="15" t="str">
        <f t="shared" si="91"/>
        <v/>
      </c>
      <c r="M1206" s="15" t="str">
        <f t="shared" si="92"/>
        <v/>
      </c>
      <c r="N1206" s="15" t="str">
        <f>IFERROR(VLOOKUP($D$7,Tabelas!$B$17:$C$18,2,0)*L1206,"")</f>
        <v/>
      </c>
      <c r="O1206" s="15" t="str">
        <f t="shared" si="93"/>
        <v/>
      </c>
      <c r="P1206" s="16" t="str">
        <f t="shared" si="94"/>
        <v/>
      </c>
      <c r="Q1206" s="33"/>
    </row>
    <row r="1207" spans="1:17" x14ac:dyDescent="0.45">
      <c r="A1207" s="1"/>
      <c r="B1207" s="2"/>
      <c r="C1207" s="2"/>
      <c r="D1207" s="2"/>
      <c r="E1207" s="36"/>
      <c r="F1207" s="3"/>
      <c r="G1207" s="2"/>
      <c r="H1207" s="4"/>
      <c r="I1207" s="10"/>
      <c r="J1207" s="14" t="str">
        <f>IF(LEN(A1207)&gt;0,VLOOKUP((C1207&amp;D1207),Zonas!A:C,3,0),"")</f>
        <v/>
      </c>
      <c r="K1207" s="15" t="str">
        <f t="shared" si="90"/>
        <v/>
      </c>
      <c r="L1207" s="15" t="str">
        <f t="shared" si="91"/>
        <v/>
      </c>
      <c r="M1207" s="15" t="str">
        <f t="shared" si="92"/>
        <v/>
      </c>
      <c r="N1207" s="15" t="str">
        <f>IFERROR(VLOOKUP($D$7,Tabelas!$B$17:$C$18,2,0)*L1207,"")</f>
        <v/>
      </c>
      <c r="O1207" s="15" t="str">
        <f t="shared" si="93"/>
        <v/>
      </c>
      <c r="P1207" s="16" t="str">
        <f t="shared" si="94"/>
        <v/>
      </c>
      <c r="Q1207" s="33"/>
    </row>
    <row r="1208" spans="1:17" x14ac:dyDescent="0.45">
      <c r="A1208" s="1"/>
      <c r="B1208" s="2"/>
      <c r="C1208" s="2"/>
      <c r="D1208" s="2"/>
      <c r="E1208" s="36"/>
      <c r="F1208" s="3"/>
      <c r="G1208" s="2"/>
      <c r="H1208" s="4"/>
      <c r="I1208" s="10"/>
      <c r="J1208" s="14" t="str">
        <f>IF(LEN(A1208)&gt;0,VLOOKUP((C1208&amp;D1208),Zonas!A:C,3,0),"")</f>
        <v/>
      </c>
      <c r="K1208" s="15" t="str">
        <f t="shared" si="90"/>
        <v/>
      </c>
      <c r="L1208" s="15" t="str">
        <f t="shared" si="91"/>
        <v/>
      </c>
      <c r="M1208" s="15" t="str">
        <f t="shared" si="92"/>
        <v/>
      </c>
      <c r="N1208" s="15" t="str">
        <f>IFERROR(VLOOKUP($D$7,Tabelas!$B$17:$C$18,2,0)*L1208,"")</f>
        <v/>
      </c>
      <c r="O1208" s="15" t="str">
        <f t="shared" si="93"/>
        <v/>
      </c>
      <c r="P1208" s="16" t="str">
        <f t="shared" si="94"/>
        <v/>
      </c>
      <c r="Q1208" s="33"/>
    </row>
    <row r="1209" spans="1:17" x14ac:dyDescent="0.45">
      <c r="A1209" s="1"/>
      <c r="B1209" s="2"/>
      <c r="C1209" s="2"/>
      <c r="D1209" s="2"/>
      <c r="E1209" s="36"/>
      <c r="F1209" s="3"/>
      <c r="G1209" s="2"/>
      <c r="H1209" s="4"/>
      <c r="I1209" s="10"/>
      <c r="J1209" s="14" t="str">
        <f>IF(LEN(A1209)&gt;0,VLOOKUP((C1209&amp;D1209),Zonas!A:C,3,0),"")</f>
        <v/>
      </c>
      <c r="K1209" s="15" t="str">
        <f t="shared" si="90"/>
        <v/>
      </c>
      <c r="L1209" s="15" t="str">
        <f t="shared" si="91"/>
        <v/>
      </c>
      <c r="M1209" s="15" t="str">
        <f t="shared" si="92"/>
        <v/>
      </c>
      <c r="N1209" s="15" t="str">
        <f>IFERROR(VLOOKUP($D$7,Tabelas!$B$17:$C$18,2,0)*L1209,"")</f>
        <v/>
      </c>
      <c r="O1209" s="15" t="str">
        <f t="shared" si="93"/>
        <v/>
      </c>
      <c r="P1209" s="16" t="str">
        <f t="shared" si="94"/>
        <v/>
      </c>
      <c r="Q1209" s="33"/>
    </row>
    <row r="1210" spans="1:17" x14ac:dyDescent="0.45">
      <c r="A1210" s="1"/>
      <c r="B1210" s="2"/>
      <c r="C1210" s="2"/>
      <c r="D1210" s="2"/>
      <c r="E1210" s="36"/>
      <c r="F1210" s="3"/>
      <c r="G1210" s="2"/>
      <c r="H1210" s="4"/>
      <c r="I1210" s="10"/>
      <c r="J1210" s="14" t="str">
        <f>IF(LEN(A1210)&gt;0,VLOOKUP((C1210&amp;D1210),Zonas!A:C,3,0),"")</f>
        <v/>
      </c>
      <c r="K1210" s="15" t="str">
        <f t="shared" si="90"/>
        <v/>
      </c>
      <c r="L1210" s="15" t="str">
        <f t="shared" si="91"/>
        <v/>
      </c>
      <c r="M1210" s="15" t="str">
        <f t="shared" si="92"/>
        <v/>
      </c>
      <c r="N1210" s="15" t="str">
        <f>IFERROR(VLOOKUP($D$7,Tabelas!$B$17:$C$18,2,0)*L1210,"")</f>
        <v/>
      </c>
      <c r="O1210" s="15" t="str">
        <f t="shared" si="93"/>
        <v/>
      </c>
      <c r="P1210" s="16" t="str">
        <f t="shared" si="94"/>
        <v/>
      </c>
      <c r="Q1210" s="33"/>
    </row>
    <row r="1211" spans="1:17" x14ac:dyDescent="0.45">
      <c r="A1211" s="1"/>
      <c r="B1211" s="2"/>
      <c r="C1211" s="2"/>
      <c r="D1211" s="2"/>
      <c r="E1211" s="36"/>
      <c r="F1211" s="3"/>
      <c r="G1211" s="2"/>
      <c r="H1211" s="4"/>
      <c r="I1211" s="10"/>
      <c r="J1211" s="14" t="str">
        <f>IF(LEN(A1211)&gt;0,VLOOKUP((C1211&amp;D1211),Zonas!A:C,3,0),"")</f>
        <v/>
      </c>
      <c r="K1211" s="15" t="str">
        <f t="shared" si="90"/>
        <v/>
      </c>
      <c r="L1211" s="15" t="str">
        <f t="shared" si="91"/>
        <v/>
      </c>
      <c r="M1211" s="15" t="str">
        <f t="shared" si="92"/>
        <v/>
      </c>
      <c r="N1211" s="15" t="str">
        <f>IFERROR(VLOOKUP($D$7,Tabelas!$B$17:$C$18,2,0)*L1211,"")</f>
        <v/>
      </c>
      <c r="O1211" s="15" t="str">
        <f t="shared" si="93"/>
        <v/>
      </c>
      <c r="P1211" s="16" t="str">
        <f t="shared" si="94"/>
        <v/>
      </c>
      <c r="Q1211" s="33"/>
    </row>
    <row r="1212" spans="1:17" x14ac:dyDescent="0.45">
      <c r="A1212" s="1"/>
      <c r="B1212" s="2"/>
      <c r="C1212" s="2"/>
      <c r="D1212" s="2"/>
      <c r="E1212" s="36"/>
      <c r="F1212" s="3"/>
      <c r="G1212" s="2"/>
      <c r="H1212" s="4"/>
      <c r="I1212" s="10"/>
      <c r="J1212" s="14" t="str">
        <f>IF(LEN(A1212)&gt;0,VLOOKUP((C1212&amp;D1212),Zonas!A:C,3,0),"")</f>
        <v/>
      </c>
      <c r="K1212" s="15" t="str">
        <f t="shared" si="90"/>
        <v/>
      </c>
      <c r="L1212" s="15" t="str">
        <f t="shared" si="91"/>
        <v/>
      </c>
      <c r="M1212" s="15" t="str">
        <f t="shared" si="92"/>
        <v/>
      </c>
      <c r="N1212" s="15" t="str">
        <f>IFERROR(VLOOKUP($D$7,Tabelas!$B$17:$C$18,2,0)*L1212,"")</f>
        <v/>
      </c>
      <c r="O1212" s="15" t="str">
        <f t="shared" si="93"/>
        <v/>
      </c>
      <c r="P1212" s="16" t="str">
        <f t="shared" si="94"/>
        <v/>
      </c>
      <c r="Q1212" s="33"/>
    </row>
    <row r="1213" spans="1:17" x14ac:dyDescent="0.45">
      <c r="A1213" s="1"/>
      <c r="B1213" s="2"/>
      <c r="C1213" s="2"/>
      <c r="D1213" s="2"/>
      <c r="E1213" s="36"/>
      <c r="F1213" s="3"/>
      <c r="G1213" s="2"/>
      <c r="H1213" s="4"/>
      <c r="I1213" s="10"/>
      <c r="J1213" s="14" t="str">
        <f>IF(LEN(A1213)&gt;0,VLOOKUP((C1213&amp;D1213),Zonas!A:C,3,0),"")</f>
        <v/>
      </c>
      <c r="K1213" s="15" t="str">
        <f t="shared" si="90"/>
        <v/>
      </c>
      <c r="L1213" s="15" t="str">
        <f t="shared" si="91"/>
        <v/>
      </c>
      <c r="M1213" s="15" t="str">
        <f t="shared" si="92"/>
        <v/>
      </c>
      <c r="N1213" s="15" t="str">
        <f>IFERROR(VLOOKUP($D$7,Tabelas!$B$17:$C$18,2,0)*L1213,"")</f>
        <v/>
      </c>
      <c r="O1213" s="15" t="str">
        <f t="shared" si="93"/>
        <v/>
      </c>
      <c r="P1213" s="16" t="str">
        <f t="shared" si="94"/>
        <v/>
      </c>
      <c r="Q1213" s="33"/>
    </row>
    <row r="1214" spans="1:17" x14ac:dyDescent="0.45">
      <c r="A1214" s="1"/>
      <c r="B1214" s="2"/>
      <c r="C1214" s="2"/>
      <c r="D1214" s="2"/>
      <c r="E1214" s="36"/>
      <c r="F1214" s="3"/>
      <c r="G1214" s="2"/>
      <c r="H1214" s="4"/>
      <c r="I1214" s="10"/>
      <c r="J1214" s="14" t="str">
        <f>IF(LEN(A1214)&gt;0,VLOOKUP((C1214&amp;D1214),Zonas!A:C,3,0),"")</f>
        <v/>
      </c>
      <c r="K1214" s="15" t="str">
        <f t="shared" si="90"/>
        <v/>
      </c>
      <c r="L1214" s="15" t="str">
        <f t="shared" si="91"/>
        <v/>
      </c>
      <c r="M1214" s="15" t="str">
        <f t="shared" si="92"/>
        <v/>
      </c>
      <c r="N1214" s="15" t="str">
        <f>IFERROR(VLOOKUP($D$7,Tabelas!$B$17:$C$18,2,0)*L1214,"")</f>
        <v/>
      </c>
      <c r="O1214" s="15" t="str">
        <f t="shared" si="93"/>
        <v/>
      </c>
      <c r="P1214" s="16" t="str">
        <f t="shared" si="94"/>
        <v/>
      </c>
      <c r="Q1214" s="33"/>
    </row>
    <row r="1215" spans="1:17" x14ac:dyDescent="0.45">
      <c r="A1215" s="1"/>
      <c r="B1215" s="2"/>
      <c r="C1215" s="2"/>
      <c r="D1215" s="2"/>
      <c r="E1215" s="36"/>
      <c r="F1215" s="3"/>
      <c r="G1215" s="2"/>
      <c r="H1215" s="4"/>
      <c r="I1215" s="10"/>
      <c r="J1215" s="14" t="str">
        <f>IF(LEN(A1215)&gt;0,VLOOKUP((C1215&amp;D1215),Zonas!A:C,3,0),"")</f>
        <v/>
      </c>
      <c r="K1215" s="15" t="str">
        <f t="shared" si="90"/>
        <v/>
      </c>
      <c r="L1215" s="15" t="str">
        <f t="shared" si="91"/>
        <v/>
      </c>
      <c r="M1215" s="15" t="str">
        <f t="shared" si="92"/>
        <v/>
      </c>
      <c r="N1215" s="15" t="str">
        <f>IFERROR(VLOOKUP($D$7,Tabelas!$B$17:$C$18,2,0)*L1215,"")</f>
        <v/>
      </c>
      <c r="O1215" s="15" t="str">
        <f t="shared" si="93"/>
        <v/>
      </c>
      <c r="P1215" s="16" t="str">
        <f t="shared" si="94"/>
        <v/>
      </c>
      <c r="Q1215" s="33"/>
    </row>
    <row r="1216" spans="1:17" x14ac:dyDescent="0.45">
      <c r="A1216" s="1"/>
      <c r="B1216" s="2"/>
      <c r="C1216" s="2"/>
      <c r="D1216" s="2"/>
      <c r="E1216" s="36"/>
      <c r="F1216" s="3"/>
      <c r="G1216" s="2"/>
      <c r="H1216" s="4"/>
      <c r="I1216" s="10"/>
      <c r="J1216" s="14" t="str">
        <f>IF(LEN(A1216)&gt;0,VLOOKUP((C1216&amp;D1216),Zonas!A:C,3,0),"")</f>
        <v/>
      </c>
      <c r="K1216" s="15" t="str">
        <f t="shared" si="90"/>
        <v/>
      </c>
      <c r="L1216" s="15" t="str">
        <f t="shared" si="91"/>
        <v/>
      </c>
      <c r="M1216" s="15" t="str">
        <f t="shared" si="92"/>
        <v/>
      </c>
      <c r="N1216" s="15" t="str">
        <f>IFERROR(VLOOKUP($D$7,Tabelas!$B$17:$C$18,2,0)*L1216,"")</f>
        <v/>
      </c>
      <c r="O1216" s="15" t="str">
        <f t="shared" si="93"/>
        <v/>
      </c>
      <c r="P1216" s="16" t="str">
        <f t="shared" si="94"/>
        <v/>
      </c>
      <c r="Q1216" s="33"/>
    </row>
    <row r="1217" spans="1:17" x14ac:dyDescent="0.45">
      <c r="A1217" s="1"/>
      <c r="B1217" s="2"/>
      <c r="C1217" s="2"/>
      <c r="D1217" s="2"/>
      <c r="E1217" s="36"/>
      <c r="F1217" s="3"/>
      <c r="G1217" s="2"/>
      <c r="H1217" s="4"/>
      <c r="I1217" s="10"/>
      <c r="J1217" s="14" t="str">
        <f>IF(LEN(A1217)&gt;0,VLOOKUP((C1217&amp;D1217),Zonas!A:C,3,0),"")</f>
        <v/>
      </c>
      <c r="K1217" s="15" t="str">
        <f t="shared" si="90"/>
        <v/>
      </c>
      <c r="L1217" s="15" t="str">
        <f t="shared" si="91"/>
        <v/>
      </c>
      <c r="M1217" s="15" t="str">
        <f t="shared" si="92"/>
        <v/>
      </c>
      <c r="N1217" s="15" t="str">
        <f>IFERROR(VLOOKUP($D$7,Tabelas!$B$17:$C$18,2,0)*L1217,"")</f>
        <v/>
      </c>
      <c r="O1217" s="15" t="str">
        <f t="shared" si="93"/>
        <v/>
      </c>
      <c r="P1217" s="16" t="str">
        <f t="shared" si="94"/>
        <v/>
      </c>
      <c r="Q1217" s="33"/>
    </row>
    <row r="1218" spans="1:17" x14ac:dyDescent="0.45">
      <c r="A1218" s="1"/>
      <c r="B1218" s="2"/>
      <c r="C1218" s="2"/>
      <c r="D1218" s="2"/>
      <c r="E1218" s="36"/>
      <c r="F1218" s="3"/>
      <c r="G1218" s="2"/>
      <c r="H1218" s="4"/>
      <c r="I1218" s="10"/>
      <c r="J1218" s="14" t="str">
        <f>IF(LEN(A1218)&gt;0,VLOOKUP((C1218&amp;D1218),Zonas!A:C,3,0),"")</f>
        <v/>
      </c>
      <c r="K1218" s="15" t="str">
        <f t="shared" si="90"/>
        <v/>
      </c>
      <c r="L1218" s="15" t="str">
        <f t="shared" si="91"/>
        <v/>
      </c>
      <c r="M1218" s="15" t="str">
        <f t="shared" si="92"/>
        <v/>
      </c>
      <c r="N1218" s="15" t="str">
        <f>IFERROR(VLOOKUP($D$7,Tabelas!$B$17:$C$18,2,0)*L1218,"")</f>
        <v/>
      </c>
      <c r="O1218" s="15" t="str">
        <f t="shared" si="93"/>
        <v/>
      </c>
      <c r="P1218" s="16" t="str">
        <f t="shared" si="94"/>
        <v/>
      </c>
      <c r="Q1218" s="33"/>
    </row>
    <row r="1219" spans="1:17" x14ac:dyDescent="0.45">
      <c r="A1219" s="1"/>
      <c r="B1219" s="2"/>
      <c r="C1219" s="2"/>
      <c r="D1219" s="2"/>
      <c r="E1219" s="36"/>
      <c r="F1219" s="3"/>
      <c r="G1219" s="2"/>
      <c r="H1219" s="4"/>
      <c r="I1219" s="10"/>
      <c r="J1219" s="14" t="str">
        <f>IF(LEN(A1219)&gt;0,VLOOKUP((C1219&amp;D1219),Zonas!A:C,3,0),"")</f>
        <v/>
      </c>
      <c r="K1219" s="15" t="str">
        <f t="shared" si="90"/>
        <v/>
      </c>
      <c r="L1219" s="15" t="str">
        <f t="shared" si="91"/>
        <v/>
      </c>
      <c r="M1219" s="15" t="str">
        <f t="shared" si="92"/>
        <v/>
      </c>
      <c r="N1219" s="15" t="str">
        <f>IFERROR(VLOOKUP($D$7,Tabelas!$B$17:$C$18,2,0)*L1219,"")</f>
        <v/>
      </c>
      <c r="O1219" s="15" t="str">
        <f t="shared" si="93"/>
        <v/>
      </c>
      <c r="P1219" s="16" t="str">
        <f t="shared" si="94"/>
        <v/>
      </c>
      <c r="Q1219" s="33"/>
    </row>
    <row r="1220" spans="1:17" x14ac:dyDescent="0.45">
      <c r="A1220" s="1"/>
      <c r="B1220" s="2"/>
      <c r="C1220" s="2"/>
      <c r="D1220" s="2"/>
      <c r="E1220" s="36"/>
      <c r="F1220" s="3"/>
      <c r="G1220" s="2"/>
      <c r="H1220" s="4"/>
      <c r="I1220" s="10"/>
      <c r="J1220" s="14" t="str">
        <f>IF(LEN(A1220)&gt;0,VLOOKUP((C1220&amp;D1220),Zonas!A:C,3,0),"")</f>
        <v/>
      </c>
      <c r="K1220" s="15" t="str">
        <f t="shared" si="90"/>
        <v/>
      </c>
      <c r="L1220" s="15" t="str">
        <f t="shared" si="91"/>
        <v/>
      </c>
      <c r="M1220" s="15" t="str">
        <f t="shared" si="92"/>
        <v/>
      </c>
      <c r="N1220" s="15" t="str">
        <f>IFERROR(VLOOKUP($D$7,Tabelas!$B$17:$C$18,2,0)*L1220,"")</f>
        <v/>
      </c>
      <c r="O1220" s="15" t="str">
        <f t="shared" si="93"/>
        <v/>
      </c>
      <c r="P1220" s="16" t="str">
        <f t="shared" si="94"/>
        <v/>
      </c>
      <c r="Q1220" s="33"/>
    </row>
    <row r="1221" spans="1:17" x14ac:dyDescent="0.45">
      <c r="A1221" s="1"/>
      <c r="B1221" s="2"/>
      <c r="C1221" s="2"/>
      <c r="D1221" s="2"/>
      <c r="E1221" s="36"/>
      <c r="F1221" s="3"/>
      <c r="G1221" s="2"/>
      <c r="H1221" s="4"/>
      <c r="I1221" s="10"/>
      <c r="J1221" s="14" t="str">
        <f>IF(LEN(A1221)&gt;0,VLOOKUP((C1221&amp;D1221),Zonas!A:C,3,0),"")</f>
        <v/>
      </c>
      <c r="K1221" s="15" t="str">
        <f t="shared" si="90"/>
        <v/>
      </c>
      <c r="L1221" s="15" t="str">
        <f t="shared" si="91"/>
        <v/>
      </c>
      <c r="M1221" s="15" t="str">
        <f t="shared" si="92"/>
        <v/>
      </c>
      <c r="N1221" s="15" t="str">
        <f>IFERROR(VLOOKUP($D$7,Tabelas!$B$17:$C$18,2,0)*L1221,"")</f>
        <v/>
      </c>
      <c r="O1221" s="15" t="str">
        <f t="shared" si="93"/>
        <v/>
      </c>
      <c r="P1221" s="16" t="str">
        <f t="shared" si="94"/>
        <v/>
      </c>
      <c r="Q1221" s="33"/>
    </row>
    <row r="1222" spans="1:17" x14ac:dyDescent="0.45">
      <c r="A1222" s="1"/>
      <c r="B1222" s="2"/>
      <c r="C1222" s="2"/>
      <c r="D1222" s="2"/>
      <c r="E1222" s="36"/>
      <c r="F1222" s="3"/>
      <c r="G1222" s="2"/>
      <c r="H1222" s="4"/>
      <c r="I1222" s="10"/>
      <c r="J1222" s="14" t="str">
        <f>IF(LEN(A1222)&gt;0,VLOOKUP((C1222&amp;D1222),Zonas!A:C,3,0),"")</f>
        <v/>
      </c>
      <c r="K1222" s="15" t="str">
        <f t="shared" si="90"/>
        <v/>
      </c>
      <c r="L1222" s="15" t="str">
        <f t="shared" si="91"/>
        <v/>
      </c>
      <c r="M1222" s="15" t="str">
        <f t="shared" si="92"/>
        <v/>
      </c>
      <c r="N1222" s="15" t="str">
        <f>IFERROR(VLOOKUP($D$7,Tabelas!$B$17:$C$18,2,0)*L1222,"")</f>
        <v/>
      </c>
      <c r="O1222" s="15" t="str">
        <f t="shared" si="93"/>
        <v/>
      </c>
      <c r="P1222" s="16" t="str">
        <f t="shared" si="94"/>
        <v/>
      </c>
      <c r="Q1222" s="33"/>
    </row>
    <row r="1223" spans="1:17" x14ac:dyDescent="0.45">
      <c r="A1223" s="1"/>
      <c r="B1223" s="2"/>
      <c r="C1223" s="2"/>
      <c r="D1223" s="2"/>
      <c r="E1223" s="36"/>
      <c r="F1223" s="3"/>
      <c r="G1223" s="2"/>
      <c r="H1223" s="4"/>
      <c r="I1223" s="10"/>
      <c r="J1223" s="14" t="str">
        <f>IF(LEN(A1223)&gt;0,VLOOKUP((C1223&amp;D1223),Zonas!A:C,3,0),"")</f>
        <v/>
      </c>
      <c r="K1223" s="15" t="str">
        <f t="shared" si="90"/>
        <v/>
      </c>
      <c r="L1223" s="15" t="str">
        <f t="shared" si="91"/>
        <v/>
      </c>
      <c r="M1223" s="15" t="str">
        <f t="shared" si="92"/>
        <v/>
      </c>
      <c r="N1223" s="15" t="str">
        <f>IFERROR(VLOOKUP($D$7,Tabelas!$B$17:$C$18,2,0)*L1223,"")</f>
        <v/>
      </c>
      <c r="O1223" s="15" t="str">
        <f t="shared" si="93"/>
        <v/>
      </c>
      <c r="P1223" s="16" t="str">
        <f t="shared" si="94"/>
        <v/>
      </c>
      <c r="Q1223" s="33"/>
    </row>
    <row r="1224" spans="1:17" x14ac:dyDescent="0.45">
      <c r="A1224" s="1"/>
      <c r="B1224" s="2"/>
      <c r="C1224" s="2"/>
      <c r="D1224" s="2"/>
      <c r="E1224" s="36"/>
      <c r="F1224" s="3"/>
      <c r="G1224" s="2"/>
      <c r="H1224" s="4"/>
      <c r="I1224" s="10"/>
      <c r="J1224" s="14" t="str">
        <f>IF(LEN(A1224)&gt;0,VLOOKUP((C1224&amp;D1224),Zonas!A:C,3,0),"")</f>
        <v/>
      </c>
      <c r="K1224" s="15" t="str">
        <f t="shared" si="90"/>
        <v/>
      </c>
      <c r="L1224" s="15" t="str">
        <f t="shared" si="91"/>
        <v/>
      </c>
      <c r="M1224" s="15" t="str">
        <f t="shared" si="92"/>
        <v/>
      </c>
      <c r="N1224" s="15" t="str">
        <f>IFERROR(VLOOKUP($D$7,Tabelas!$B$17:$C$18,2,0)*L1224,"")</f>
        <v/>
      </c>
      <c r="O1224" s="15" t="str">
        <f t="shared" si="93"/>
        <v/>
      </c>
      <c r="P1224" s="16" t="str">
        <f t="shared" si="94"/>
        <v/>
      </c>
      <c r="Q1224" s="33"/>
    </row>
    <row r="1225" spans="1:17" x14ac:dyDescent="0.45">
      <c r="A1225" s="1"/>
      <c r="B1225" s="2"/>
      <c r="C1225" s="2"/>
      <c r="D1225" s="2"/>
      <c r="E1225" s="36"/>
      <c r="F1225" s="3"/>
      <c r="G1225" s="2"/>
      <c r="H1225" s="4"/>
      <c r="I1225" s="10"/>
      <c r="J1225" s="14" t="str">
        <f>IF(LEN(A1225)&gt;0,VLOOKUP((C1225&amp;D1225),Zonas!A:C,3,0),"")</f>
        <v/>
      </c>
      <c r="K1225" s="15" t="str">
        <f t="shared" si="90"/>
        <v/>
      </c>
      <c r="L1225" s="15" t="str">
        <f t="shared" si="91"/>
        <v/>
      </c>
      <c r="M1225" s="15" t="str">
        <f t="shared" si="92"/>
        <v/>
      </c>
      <c r="N1225" s="15" t="str">
        <f>IFERROR(VLOOKUP($D$7,Tabelas!$B$17:$C$18,2,0)*L1225,"")</f>
        <v/>
      </c>
      <c r="O1225" s="15" t="str">
        <f t="shared" si="93"/>
        <v/>
      </c>
      <c r="P1225" s="16" t="str">
        <f t="shared" si="94"/>
        <v/>
      </c>
      <c r="Q1225" s="33"/>
    </row>
    <row r="1226" spans="1:17" x14ac:dyDescent="0.45">
      <c r="A1226" s="1"/>
      <c r="B1226" s="2"/>
      <c r="C1226" s="2"/>
      <c r="D1226" s="2"/>
      <c r="E1226" s="36"/>
      <c r="F1226" s="3"/>
      <c r="G1226" s="2"/>
      <c r="H1226" s="4"/>
      <c r="I1226" s="10"/>
      <c r="J1226" s="14" t="str">
        <f>IF(LEN(A1226)&gt;0,VLOOKUP((C1226&amp;D1226),Zonas!A:C,3,0),"")</f>
        <v/>
      </c>
      <c r="K1226" s="15" t="str">
        <f t="shared" si="90"/>
        <v/>
      </c>
      <c r="L1226" s="15" t="str">
        <f t="shared" si="91"/>
        <v/>
      </c>
      <c r="M1226" s="15" t="str">
        <f t="shared" si="92"/>
        <v/>
      </c>
      <c r="N1226" s="15" t="str">
        <f>IFERROR(VLOOKUP($D$7,Tabelas!$B$17:$C$18,2,0)*L1226,"")</f>
        <v/>
      </c>
      <c r="O1226" s="15" t="str">
        <f t="shared" si="93"/>
        <v/>
      </c>
      <c r="P1226" s="16" t="str">
        <f t="shared" si="94"/>
        <v/>
      </c>
      <c r="Q1226" s="33"/>
    </row>
    <row r="1227" spans="1:17" x14ac:dyDescent="0.45">
      <c r="A1227" s="1"/>
      <c r="B1227" s="2"/>
      <c r="C1227" s="2"/>
      <c r="D1227" s="2"/>
      <c r="E1227" s="36"/>
      <c r="F1227" s="3"/>
      <c r="G1227" s="2"/>
      <c r="H1227" s="4"/>
      <c r="I1227" s="10"/>
      <c r="J1227" s="14" t="str">
        <f>IF(LEN(A1227)&gt;0,VLOOKUP((C1227&amp;D1227),Zonas!A:C,3,0),"")</f>
        <v/>
      </c>
      <c r="K1227" s="15" t="str">
        <f t="shared" si="90"/>
        <v/>
      </c>
      <c r="L1227" s="15" t="str">
        <f t="shared" si="91"/>
        <v/>
      </c>
      <c r="M1227" s="15" t="str">
        <f t="shared" si="92"/>
        <v/>
      </c>
      <c r="N1227" s="15" t="str">
        <f>IFERROR(VLOOKUP($D$7,Tabelas!$B$17:$C$18,2,0)*L1227,"")</f>
        <v/>
      </c>
      <c r="O1227" s="15" t="str">
        <f t="shared" si="93"/>
        <v/>
      </c>
      <c r="P1227" s="16" t="str">
        <f t="shared" si="94"/>
        <v/>
      </c>
      <c r="Q1227" s="33"/>
    </row>
    <row r="1228" spans="1:17" x14ac:dyDescent="0.45">
      <c r="A1228" s="1"/>
      <c r="B1228" s="2"/>
      <c r="C1228" s="2"/>
      <c r="D1228" s="2"/>
      <c r="E1228" s="36"/>
      <c r="F1228" s="3"/>
      <c r="G1228" s="2"/>
      <c r="H1228" s="4"/>
      <c r="I1228" s="10"/>
      <c r="J1228" s="14" t="str">
        <f>IF(LEN(A1228)&gt;0,VLOOKUP((C1228&amp;D1228),Zonas!A:C,3,0),"")</f>
        <v/>
      </c>
      <c r="K1228" s="15" t="str">
        <f t="shared" ref="K1228:K1291" si="95">IF(LEN(A1228)&gt;0,G1228*I1228*H1228,"")</f>
        <v/>
      </c>
      <c r="L1228" s="15" t="str">
        <f t="shared" si="91"/>
        <v/>
      </c>
      <c r="M1228" s="15" t="str">
        <f t="shared" si="92"/>
        <v/>
      </c>
      <c r="N1228" s="15" t="str">
        <f>IFERROR(VLOOKUP($D$7,Tabelas!$B$17:$C$18,2,0)*L1228,"")</f>
        <v/>
      </c>
      <c r="O1228" s="15" t="str">
        <f t="shared" si="93"/>
        <v/>
      </c>
      <c r="P1228" s="16" t="str">
        <f t="shared" si="94"/>
        <v/>
      </c>
      <c r="Q1228" s="33"/>
    </row>
    <row r="1229" spans="1:17" x14ac:dyDescent="0.45">
      <c r="A1229" s="1"/>
      <c r="B1229" s="2"/>
      <c r="C1229" s="2"/>
      <c r="D1229" s="2"/>
      <c r="E1229" s="36"/>
      <c r="F1229" s="3"/>
      <c r="G1229" s="2"/>
      <c r="H1229" s="4"/>
      <c r="I1229" s="10"/>
      <c r="J1229" s="14" t="str">
        <f>IF(LEN(A1229)&gt;0,VLOOKUP((C1229&amp;D1229),Zonas!A:C,3,0),"")</f>
        <v/>
      </c>
      <c r="K1229" s="15" t="str">
        <f t="shared" si="95"/>
        <v/>
      </c>
      <c r="L1229" s="15" t="str">
        <f t="shared" ref="L1229:L1292" si="96">IFERROR(IF(J1229="A",$H$5,IF(J1229="B",$I$5,IF(J1229="C",$J$5,IF(J1229="D",$K$5,IF(J1229="E",$L$5,"")))))*K1229,"")</f>
        <v/>
      </c>
      <c r="M1229" s="15" t="str">
        <f t="shared" ref="M1229:M1292" si="97">IFERROR(IF($D$6=0.05,0.5,IF($B$3="Individual",0.75,0.8))*L1229,"")</f>
        <v/>
      </c>
      <c r="N1229" s="15" t="str">
        <f>IFERROR(VLOOKUP($D$7,Tabelas!$B$17:$C$18,2,0)*L1229,"")</f>
        <v/>
      </c>
      <c r="O1229" s="15" t="str">
        <f t="shared" ref="O1229:O1292" si="98">IFERROR(L1229+N1229,"")</f>
        <v/>
      </c>
      <c r="P1229" s="16" t="str">
        <f t="shared" ref="P1229:P1292" si="99">IFERROR(L1229-M1229+N1229,"")</f>
        <v/>
      </c>
      <c r="Q1229" s="33"/>
    </row>
    <row r="1230" spans="1:17" x14ac:dyDescent="0.45">
      <c r="A1230" s="1"/>
      <c r="B1230" s="2"/>
      <c r="C1230" s="2"/>
      <c r="D1230" s="2"/>
      <c r="E1230" s="36"/>
      <c r="F1230" s="3"/>
      <c r="G1230" s="2"/>
      <c r="H1230" s="4"/>
      <c r="I1230" s="10"/>
      <c r="J1230" s="14" t="str">
        <f>IF(LEN(A1230)&gt;0,VLOOKUP((C1230&amp;D1230),Zonas!A:C,3,0),"")</f>
        <v/>
      </c>
      <c r="K1230" s="15" t="str">
        <f t="shared" si="95"/>
        <v/>
      </c>
      <c r="L1230" s="15" t="str">
        <f t="shared" si="96"/>
        <v/>
      </c>
      <c r="M1230" s="15" t="str">
        <f t="shared" si="97"/>
        <v/>
      </c>
      <c r="N1230" s="15" t="str">
        <f>IFERROR(VLOOKUP($D$7,Tabelas!$B$17:$C$18,2,0)*L1230,"")</f>
        <v/>
      </c>
      <c r="O1230" s="15" t="str">
        <f t="shared" si="98"/>
        <v/>
      </c>
      <c r="P1230" s="16" t="str">
        <f t="shared" si="99"/>
        <v/>
      </c>
      <c r="Q1230" s="33"/>
    </row>
    <row r="1231" spans="1:17" x14ac:dyDescent="0.45">
      <c r="A1231" s="1"/>
      <c r="B1231" s="2"/>
      <c r="C1231" s="2"/>
      <c r="D1231" s="2"/>
      <c r="E1231" s="36"/>
      <c r="F1231" s="3"/>
      <c r="G1231" s="2"/>
      <c r="H1231" s="4"/>
      <c r="I1231" s="10"/>
      <c r="J1231" s="14" t="str">
        <f>IF(LEN(A1231)&gt;0,VLOOKUP((C1231&amp;D1231),Zonas!A:C,3,0),"")</f>
        <v/>
      </c>
      <c r="K1231" s="15" t="str">
        <f t="shared" si="95"/>
        <v/>
      </c>
      <c r="L1231" s="15" t="str">
        <f t="shared" si="96"/>
        <v/>
      </c>
      <c r="M1231" s="15" t="str">
        <f t="shared" si="97"/>
        <v/>
      </c>
      <c r="N1231" s="15" t="str">
        <f>IFERROR(VLOOKUP($D$7,Tabelas!$B$17:$C$18,2,0)*L1231,"")</f>
        <v/>
      </c>
      <c r="O1231" s="15" t="str">
        <f t="shared" si="98"/>
        <v/>
      </c>
      <c r="P1231" s="16" t="str">
        <f t="shared" si="99"/>
        <v/>
      </c>
      <c r="Q1231" s="33"/>
    </row>
    <row r="1232" spans="1:17" x14ac:dyDescent="0.45">
      <c r="A1232" s="1"/>
      <c r="B1232" s="2"/>
      <c r="C1232" s="2"/>
      <c r="D1232" s="2"/>
      <c r="E1232" s="36"/>
      <c r="F1232" s="3"/>
      <c r="G1232" s="2"/>
      <c r="H1232" s="4"/>
      <c r="I1232" s="10"/>
      <c r="J1232" s="14" t="str">
        <f>IF(LEN(A1232)&gt;0,VLOOKUP((C1232&amp;D1232),Zonas!A:C,3,0),"")</f>
        <v/>
      </c>
      <c r="K1232" s="15" t="str">
        <f t="shared" si="95"/>
        <v/>
      </c>
      <c r="L1232" s="15" t="str">
        <f t="shared" si="96"/>
        <v/>
      </c>
      <c r="M1232" s="15" t="str">
        <f t="shared" si="97"/>
        <v/>
      </c>
      <c r="N1232" s="15" t="str">
        <f>IFERROR(VLOOKUP($D$7,Tabelas!$B$17:$C$18,2,0)*L1232,"")</f>
        <v/>
      </c>
      <c r="O1232" s="15" t="str">
        <f t="shared" si="98"/>
        <v/>
      </c>
      <c r="P1232" s="16" t="str">
        <f t="shared" si="99"/>
        <v/>
      </c>
      <c r="Q1232" s="33"/>
    </row>
    <row r="1233" spans="1:17" x14ac:dyDescent="0.45">
      <c r="A1233" s="1"/>
      <c r="B1233" s="2"/>
      <c r="C1233" s="2"/>
      <c r="D1233" s="2"/>
      <c r="E1233" s="36"/>
      <c r="F1233" s="3"/>
      <c r="G1233" s="2"/>
      <c r="H1233" s="4"/>
      <c r="I1233" s="10"/>
      <c r="J1233" s="14" t="str">
        <f>IF(LEN(A1233)&gt;0,VLOOKUP((C1233&amp;D1233),Zonas!A:C,3,0),"")</f>
        <v/>
      </c>
      <c r="K1233" s="15" t="str">
        <f t="shared" si="95"/>
        <v/>
      </c>
      <c r="L1233" s="15" t="str">
        <f t="shared" si="96"/>
        <v/>
      </c>
      <c r="M1233" s="15" t="str">
        <f t="shared" si="97"/>
        <v/>
      </c>
      <c r="N1233" s="15" t="str">
        <f>IFERROR(VLOOKUP($D$7,Tabelas!$B$17:$C$18,2,0)*L1233,"")</f>
        <v/>
      </c>
      <c r="O1233" s="15" t="str">
        <f t="shared" si="98"/>
        <v/>
      </c>
      <c r="P1233" s="16" t="str">
        <f t="shared" si="99"/>
        <v/>
      </c>
      <c r="Q1233" s="33"/>
    </row>
    <row r="1234" spans="1:17" x14ac:dyDescent="0.45">
      <c r="A1234" s="1"/>
      <c r="B1234" s="2"/>
      <c r="C1234" s="2"/>
      <c r="D1234" s="2"/>
      <c r="E1234" s="36"/>
      <c r="F1234" s="3"/>
      <c r="G1234" s="2"/>
      <c r="H1234" s="4"/>
      <c r="I1234" s="10"/>
      <c r="J1234" s="14" t="str">
        <f>IF(LEN(A1234)&gt;0,VLOOKUP((C1234&amp;D1234),Zonas!A:C,3,0),"")</f>
        <v/>
      </c>
      <c r="K1234" s="15" t="str">
        <f t="shared" si="95"/>
        <v/>
      </c>
      <c r="L1234" s="15" t="str">
        <f t="shared" si="96"/>
        <v/>
      </c>
      <c r="M1234" s="15" t="str">
        <f t="shared" si="97"/>
        <v/>
      </c>
      <c r="N1234" s="15" t="str">
        <f>IFERROR(VLOOKUP($D$7,Tabelas!$B$17:$C$18,2,0)*L1234,"")</f>
        <v/>
      </c>
      <c r="O1234" s="15" t="str">
        <f t="shared" si="98"/>
        <v/>
      </c>
      <c r="P1234" s="16" t="str">
        <f t="shared" si="99"/>
        <v/>
      </c>
      <c r="Q1234" s="33"/>
    </row>
    <row r="1235" spans="1:17" x14ac:dyDescent="0.45">
      <c r="A1235" s="1"/>
      <c r="B1235" s="2"/>
      <c r="C1235" s="2"/>
      <c r="D1235" s="2"/>
      <c r="E1235" s="36"/>
      <c r="F1235" s="3"/>
      <c r="G1235" s="2"/>
      <c r="H1235" s="4"/>
      <c r="I1235" s="10"/>
      <c r="J1235" s="14" t="str">
        <f>IF(LEN(A1235)&gt;0,VLOOKUP((C1235&amp;D1235),Zonas!A:C,3,0),"")</f>
        <v/>
      </c>
      <c r="K1235" s="15" t="str">
        <f t="shared" si="95"/>
        <v/>
      </c>
      <c r="L1235" s="15" t="str">
        <f t="shared" si="96"/>
        <v/>
      </c>
      <c r="M1235" s="15" t="str">
        <f t="shared" si="97"/>
        <v/>
      </c>
      <c r="N1235" s="15" t="str">
        <f>IFERROR(VLOOKUP($D$7,Tabelas!$B$17:$C$18,2,0)*L1235,"")</f>
        <v/>
      </c>
      <c r="O1235" s="15" t="str">
        <f t="shared" si="98"/>
        <v/>
      </c>
      <c r="P1235" s="16" t="str">
        <f t="shared" si="99"/>
        <v/>
      </c>
      <c r="Q1235" s="33"/>
    </row>
    <row r="1236" spans="1:17" x14ac:dyDescent="0.45">
      <c r="A1236" s="1"/>
      <c r="B1236" s="2"/>
      <c r="C1236" s="2"/>
      <c r="D1236" s="2"/>
      <c r="E1236" s="36"/>
      <c r="F1236" s="3"/>
      <c r="G1236" s="2"/>
      <c r="H1236" s="4"/>
      <c r="I1236" s="10"/>
      <c r="J1236" s="14" t="str">
        <f>IF(LEN(A1236)&gt;0,VLOOKUP((C1236&amp;D1236),Zonas!A:C,3,0),"")</f>
        <v/>
      </c>
      <c r="K1236" s="15" t="str">
        <f t="shared" si="95"/>
        <v/>
      </c>
      <c r="L1236" s="15" t="str">
        <f t="shared" si="96"/>
        <v/>
      </c>
      <c r="M1236" s="15" t="str">
        <f t="shared" si="97"/>
        <v/>
      </c>
      <c r="N1236" s="15" t="str">
        <f>IFERROR(VLOOKUP($D$7,Tabelas!$B$17:$C$18,2,0)*L1236,"")</f>
        <v/>
      </c>
      <c r="O1236" s="15" t="str">
        <f t="shared" si="98"/>
        <v/>
      </c>
      <c r="P1236" s="16" t="str">
        <f t="shared" si="99"/>
        <v/>
      </c>
      <c r="Q1236" s="33"/>
    </row>
    <row r="1237" spans="1:17" x14ac:dyDescent="0.45">
      <c r="A1237" s="1"/>
      <c r="B1237" s="2"/>
      <c r="C1237" s="2"/>
      <c r="D1237" s="2"/>
      <c r="E1237" s="36"/>
      <c r="F1237" s="3"/>
      <c r="G1237" s="2"/>
      <c r="H1237" s="4"/>
      <c r="I1237" s="10"/>
      <c r="J1237" s="14" t="str">
        <f>IF(LEN(A1237)&gt;0,VLOOKUP((C1237&amp;D1237),Zonas!A:C,3,0),"")</f>
        <v/>
      </c>
      <c r="K1237" s="15" t="str">
        <f t="shared" si="95"/>
        <v/>
      </c>
      <c r="L1237" s="15" t="str">
        <f t="shared" si="96"/>
        <v/>
      </c>
      <c r="M1237" s="15" t="str">
        <f t="shared" si="97"/>
        <v/>
      </c>
      <c r="N1237" s="15" t="str">
        <f>IFERROR(VLOOKUP($D$7,Tabelas!$B$17:$C$18,2,0)*L1237,"")</f>
        <v/>
      </c>
      <c r="O1237" s="15" t="str">
        <f t="shared" si="98"/>
        <v/>
      </c>
      <c r="P1237" s="16" t="str">
        <f t="shared" si="99"/>
        <v/>
      </c>
      <c r="Q1237" s="33"/>
    </row>
    <row r="1238" spans="1:17" x14ac:dyDescent="0.45">
      <c r="A1238" s="1"/>
      <c r="B1238" s="2"/>
      <c r="C1238" s="2"/>
      <c r="D1238" s="2"/>
      <c r="E1238" s="36"/>
      <c r="F1238" s="3"/>
      <c r="G1238" s="2"/>
      <c r="H1238" s="4"/>
      <c r="I1238" s="10"/>
      <c r="J1238" s="14" t="str">
        <f>IF(LEN(A1238)&gt;0,VLOOKUP((C1238&amp;D1238),Zonas!A:C,3,0),"")</f>
        <v/>
      </c>
      <c r="K1238" s="15" t="str">
        <f t="shared" si="95"/>
        <v/>
      </c>
      <c r="L1238" s="15" t="str">
        <f t="shared" si="96"/>
        <v/>
      </c>
      <c r="M1238" s="15" t="str">
        <f t="shared" si="97"/>
        <v/>
      </c>
      <c r="N1238" s="15" t="str">
        <f>IFERROR(VLOOKUP($D$7,Tabelas!$B$17:$C$18,2,0)*L1238,"")</f>
        <v/>
      </c>
      <c r="O1238" s="15" t="str">
        <f t="shared" si="98"/>
        <v/>
      </c>
      <c r="P1238" s="16" t="str">
        <f t="shared" si="99"/>
        <v/>
      </c>
      <c r="Q1238" s="33"/>
    </row>
    <row r="1239" spans="1:17" x14ac:dyDescent="0.45">
      <c r="A1239" s="1"/>
      <c r="B1239" s="2"/>
      <c r="C1239" s="2"/>
      <c r="D1239" s="2"/>
      <c r="E1239" s="36"/>
      <c r="F1239" s="3"/>
      <c r="G1239" s="2"/>
      <c r="H1239" s="4"/>
      <c r="I1239" s="10"/>
      <c r="J1239" s="14" t="str">
        <f>IF(LEN(A1239)&gt;0,VLOOKUP((C1239&amp;D1239),Zonas!A:C,3,0),"")</f>
        <v/>
      </c>
      <c r="K1239" s="15" t="str">
        <f t="shared" si="95"/>
        <v/>
      </c>
      <c r="L1239" s="15" t="str">
        <f t="shared" si="96"/>
        <v/>
      </c>
      <c r="M1239" s="15" t="str">
        <f t="shared" si="97"/>
        <v/>
      </c>
      <c r="N1239" s="15" t="str">
        <f>IFERROR(VLOOKUP($D$7,Tabelas!$B$17:$C$18,2,0)*L1239,"")</f>
        <v/>
      </c>
      <c r="O1239" s="15" t="str">
        <f t="shared" si="98"/>
        <v/>
      </c>
      <c r="P1239" s="16" t="str">
        <f t="shared" si="99"/>
        <v/>
      </c>
      <c r="Q1239" s="33"/>
    </row>
    <row r="1240" spans="1:17" x14ac:dyDescent="0.45">
      <c r="A1240" s="1"/>
      <c r="B1240" s="2"/>
      <c r="C1240" s="2"/>
      <c r="D1240" s="2"/>
      <c r="E1240" s="36"/>
      <c r="F1240" s="3"/>
      <c r="G1240" s="2"/>
      <c r="H1240" s="4"/>
      <c r="I1240" s="10"/>
      <c r="J1240" s="14" t="str">
        <f>IF(LEN(A1240)&gt;0,VLOOKUP((C1240&amp;D1240),Zonas!A:C,3,0),"")</f>
        <v/>
      </c>
      <c r="K1240" s="15" t="str">
        <f t="shared" si="95"/>
        <v/>
      </c>
      <c r="L1240" s="15" t="str">
        <f t="shared" si="96"/>
        <v/>
      </c>
      <c r="M1240" s="15" t="str">
        <f t="shared" si="97"/>
        <v/>
      </c>
      <c r="N1240" s="15" t="str">
        <f>IFERROR(VLOOKUP($D$7,Tabelas!$B$17:$C$18,2,0)*L1240,"")</f>
        <v/>
      </c>
      <c r="O1240" s="15" t="str">
        <f t="shared" si="98"/>
        <v/>
      </c>
      <c r="P1240" s="16" t="str">
        <f t="shared" si="99"/>
        <v/>
      </c>
      <c r="Q1240" s="33"/>
    </row>
    <row r="1241" spans="1:17" x14ac:dyDescent="0.45">
      <c r="A1241" s="1"/>
      <c r="B1241" s="2"/>
      <c r="C1241" s="2"/>
      <c r="D1241" s="2"/>
      <c r="E1241" s="36"/>
      <c r="F1241" s="3"/>
      <c r="G1241" s="2"/>
      <c r="H1241" s="4"/>
      <c r="I1241" s="10"/>
      <c r="J1241" s="14" t="str">
        <f>IF(LEN(A1241)&gt;0,VLOOKUP((C1241&amp;D1241),Zonas!A:C,3,0),"")</f>
        <v/>
      </c>
      <c r="K1241" s="15" t="str">
        <f t="shared" si="95"/>
        <v/>
      </c>
      <c r="L1241" s="15" t="str">
        <f t="shared" si="96"/>
        <v/>
      </c>
      <c r="M1241" s="15" t="str">
        <f t="shared" si="97"/>
        <v/>
      </c>
      <c r="N1241" s="15" t="str">
        <f>IFERROR(VLOOKUP($D$7,Tabelas!$B$17:$C$18,2,0)*L1241,"")</f>
        <v/>
      </c>
      <c r="O1241" s="15" t="str">
        <f t="shared" si="98"/>
        <v/>
      </c>
      <c r="P1241" s="16" t="str">
        <f t="shared" si="99"/>
        <v/>
      </c>
      <c r="Q1241" s="33"/>
    </row>
    <row r="1242" spans="1:17" x14ac:dyDescent="0.45">
      <c r="A1242" s="1"/>
      <c r="B1242" s="2"/>
      <c r="C1242" s="2"/>
      <c r="D1242" s="2"/>
      <c r="E1242" s="36"/>
      <c r="F1242" s="3"/>
      <c r="G1242" s="2"/>
      <c r="H1242" s="4"/>
      <c r="I1242" s="10"/>
      <c r="J1242" s="14" t="str">
        <f>IF(LEN(A1242)&gt;0,VLOOKUP((C1242&amp;D1242),Zonas!A:C,3,0),"")</f>
        <v/>
      </c>
      <c r="K1242" s="15" t="str">
        <f t="shared" si="95"/>
        <v/>
      </c>
      <c r="L1242" s="15" t="str">
        <f t="shared" si="96"/>
        <v/>
      </c>
      <c r="M1242" s="15" t="str">
        <f t="shared" si="97"/>
        <v/>
      </c>
      <c r="N1242" s="15" t="str">
        <f>IFERROR(VLOOKUP($D$7,Tabelas!$B$17:$C$18,2,0)*L1242,"")</f>
        <v/>
      </c>
      <c r="O1242" s="15" t="str">
        <f t="shared" si="98"/>
        <v/>
      </c>
      <c r="P1242" s="16" t="str">
        <f t="shared" si="99"/>
        <v/>
      </c>
      <c r="Q1242" s="33"/>
    </row>
    <row r="1243" spans="1:17" x14ac:dyDescent="0.45">
      <c r="A1243" s="1"/>
      <c r="B1243" s="2"/>
      <c r="C1243" s="2"/>
      <c r="D1243" s="2"/>
      <c r="E1243" s="36"/>
      <c r="F1243" s="3"/>
      <c r="G1243" s="2"/>
      <c r="H1243" s="4"/>
      <c r="I1243" s="10"/>
      <c r="J1243" s="14" t="str">
        <f>IF(LEN(A1243)&gt;0,VLOOKUP((C1243&amp;D1243),Zonas!A:C,3,0),"")</f>
        <v/>
      </c>
      <c r="K1243" s="15" t="str">
        <f t="shared" si="95"/>
        <v/>
      </c>
      <c r="L1243" s="15" t="str">
        <f t="shared" si="96"/>
        <v/>
      </c>
      <c r="M1243" s="15" t="str">
        <f t="shared" si="97"/>
        <v/>
      </c>
      <c r="N1243" s="15" t="str">
        <f>IFERROR(VLOOKUP($D$7,Tabelas!$B$17:$C$18,2,0)*L1243,"")</f>
        <v/>
      </c>
      <c r="O1243" s="15" t="str">
        <f t="shared" si="98"/>
        <v/>
      </c>
      <c r="P1243" s="16" t="str">
        <f t="shared" si="99"/>
        <v/>
      </c>
      <c r="Q1243" s="33"/>
    </row>
    <row r="1244" spans="1:17" x14ac:dyDescent="0.45">
      <c r="A1244" s="1"/>
      <c r="B1244" s="2"/>
      <c r="C1244" s="2"/>
      <c r="D1244" s="2"/>
      <c r="E1244" s="36"/>
      <c r="F1244" s="3"/>
      <c r="G1244" s="2"/>
      <c r="H1244" s="4"/>
      <c r="I1244" s="10"/>
      <c r="J1244" s="14" t="str">
        <f>IF(LEN(A1244)&gt;0,VLOOKUP((C1244&amp;D1244),Zonas!A:C,3,0),"")</f>
        <v/>
      </c>
      <c r="K1244" s="15" t="str">
        <f t="shared" si="95"/>
        <v/>
      </c>
      <c r="L1244" s="15" t="str">
        <f t="shared" si="96"/>
        <v/>
      </c>
      <c r="M1244" s="15" t="str">
        <f t="shared" si="97"/>
        <v/>
      </c>
      <c r="N1244" s="15" t="str">
        <f>IFERROR(VLOOKUP($D$7,Tabelas!$B$17:$C$18,2,0)*L1244,"")</f>
        <v/>
      </c>
      <c r="O1244" s="15" t="str">
        <f t="shared" si="98"/>
        <v/>
      </c>
      <c r="P1244" s="16" t="str">
        <f t="shared" si="99"/>
        <v/>
      </c>
      <c r="Q1244" s="33"/>
    </row>
    <row r="1245" spans="1:17" x14ac:dyDescent="0.45">
      <c r="A1245" s="1"/>
      <c r="B1245" s="2"/>
      <c r="C1245" s="2"/>
      <c r="D1245" s="2"/>
      <c r="E1245" s="36"/>
      <c r="F1245" s="3"/>
      <c r="G1245" s="2"/>
      <c r="H1245" s="4"/>
      <c r="I1245" s="10"/>
      <c r="J1245" s="14" t="str">
        <f>IF(LEN(A1245)&gt;0,VLOOKUP((C1245&amp;D1245),Zonas!A:C,3,0),"")</f>
        <v/>
      </c>
      <c r="K1245" s="15" t="str">
        <f t="shared" si="95"/>
        <v/>
      </c>
      <c r="L1245" s="15" t="str">
        <f t="shared" si="96"/>
        <v/>
      </c>
      <c r="M1245" s="15" t="str">
        <f t="shared" si="97"/>
        <v/>
      </c>
      <c r="N1245" s="15" t="str">
        <f>IFERROR(VLOOKUP($D$7,Tabelas!$B$17:$C$18,2,0)*L1245,"")</f>
        <v/>
      </c>
      <c r="O1245" s="15" t="str">
        <f t="shared" si="98"/>
        <v/>
      </c>
      <c r="P1245" s="16" t="str">
        <f t="shared" si="99"/>
        <v/>
      </c>
      <c r="Q1245" s="33"/>
    </row>
    <row r="1246" spans="1:17" x14ac:dyDescent="0.45">
      <c r="A1246" s="1"/>
      <c r="B1246" s="2"/>
      <c r="C1246" s="2"/>
      <c r="D1246" s="2"/>
      <c r="E1246" s="36"/>
      <c r="F1246" s="3"/>
      <c r="G1246" s="2"/>
      <c r="H1246" s="4"/>
      <c r="I1246" s="10"/>
      <c r="J1246" s="14" t="str">
        <f>IF(LEN(A1246)&gt;0,VLOOKUP((C1246&amp;D1246),Zonas!A:C,3,0),"")</f>
        <v/>
      </c>
      <c r="K1246" s="15" t="str">
        <f t="shared" si="95"/>
        <v/>
      </c>
      <c r="L1246" s="15" t="str">
        <f t="shared" si="96"/>
        <v/>
      </c>
      <c r="M1246" s="15" t="str">
        <f t="shared" si="97"/>
        <v/>
      </c>
      <c r="N1246" s="15" t="str">
        <f>IFERROR(VLOOKUP($D$7,Tabelas!$B$17:$C$18,2,0)*L1246,"")</f>
        <v/>
      </c>
      <c r="O1246" s="15" t="str">
        <f t="shared" si="98"/>
        <v/>
      </c>
      <c r="P1246" s="16" t="str">
        <f t="shared" si="99"/>
        <v/>
      </c>
      <c r="Q1246" s="33"/>
    </row>
    <row r="1247" spans="1:17" x14ac:dyDescent="0.45">
      <c r="A1247" s="1"/>
      <c r="B1247" s="2"/>
      <c r="C1247" s="2"/>
      <c r="D1247" s="2"/>
      <c r="E1247" s="36"/>
      <c r="F1247" s="3"/>
      <c r="G1247" s="2"/>
      <c r="H1247" s="4"/>
      <c r="I1247" s="10"/>
      <c r="J1247" s="14" t="str">
        <f>IF(LEN(A1247)&gt;0,VLOOKUP((C1247&amp;D1247),Zonas!A:C,3,0),"")</f>
        <v/>
      </c>
      <c r="K1247" s="15" t="str">
        <f t="shared" si="95"/>
        <v/>
      </c>
      <c r="L1247" s="15" t="str">
        <f t="shared" si="96"/>
        <v/>
      </c>
      <c r="M1247" s="15" t="str">
        <f t="shared" si="97"/>
        <v/>
      </c>
      <c r="N1247" s="15" t="str">
        <f>IFERROR(VLOOKUP($D$7,Tabelas!$B$17:$C$18,2,0)*L1247,"")</f>
        <v/>
      </c>
      <c r="O1247" s="15" t="str">
        <f t="shared" si="98"/>
        <v/>
      </c>
      <c r="P1247" s="16" t="str">
        <f t="shared" si="99"/>
        <v/>
      </c>
      <c r="Q1247" s="33"/>
    </row>
    <row r="1248" spans="1:17" x14ac:dyDescent="0.45">
      <c r="A1248" s="1"/>
      <c r="B1248" s="2"/>
      <c r="C1248" s="2"/>
      <c r="D1248" s="2"/>
      <c r="E1248" s="36"/>
      <c r="F1248" s="3"/>
      <c r="G1248" s="2"/>
      <c r="H1248" s="4"/>
      <c r="I1248" s="10"/>
      <c r="J1248" s="14" t="str">
        <f>IF(LEN(A1248)&gt;0,VLOOKUP((C1248&amp;D1248),Zonas!A:C,3,0),"")</f>
        <v/>
      </c>
      <c r="K1248" s="15" t="str">
        <f t="shared" si="95"/>
        <v/>
      </c>
      <c r="L1248" s="15" t="str">
        <f t="shared" si="96"/>
        <v/>
      </c>
      <c r="M1248" s="15" t="str">
        <f t="shared" si="97"/>
        <v/>
      </c>
      <c r="N1248" s="15" t="str">
        <f>IFERROR(VLOOKUP($D$7,Tabelas!$B$17:$C$18,2,0)*L1248,"")</f>
        <v/>
      </c>
      <c r="O1248" s="15" t="str">
        <f t="shared" si="98"/>
        <v/>
      </c>
      <c r="P1248" s="16" t="str">
        <f t="shared" si="99"/>
        <v/>
      </c>
      <c r="Q1248" s="33"/>
    </row>
    <row r="1249" spans="1:17" x14ac:dyDescent="0.45">
      <c r="A1249" s="1"/>
      <c r="B1249" s="2"/>
      <c r="C1249" s="2"/>
      <c r="D1249" s="2"/>
      <c r="E1249" s="36"/>
      <c r="F1249" s="3"/>
      <c r="G1249" s="2"/>
      <c r="H1249" s="4"/>
      <c r="I1249" s="10"/>
      <c r="J1249" s="14" t="str">
        <f>IF(LEN(A1249)&gt;0,VLOOKUP((C1249&amp;D1249),Zonas!A:C,3,0),"")</f>
        <v/>
      </c>
      <c r="K1249" s="15" t="str">
        <f t="shared" si="95"/>
        <v/>
      </c>
      <c r="L1249" s="15" t="str">
        <f t="shared" si="96"/>
        <v/>
      </c>
      <c r="M1249" s="15" t="str">
        <f t="shared" si="97"/>
        <v/>
      </c>
      <c r="N1249" s="15" t="str">
        <f>IFERROR(VLOOKUP($D$7,Tabelas!$B$17:$C$18,2,0)*L1249,"")</f>
        <v/>
      </c>
      <c r="O1249" s="15" t="str">
        <f t="shared" si="98"/>
        <v/>
      </c>
      <c r="P1249" s="16" t="str">
        <f t="shared" si="99"/>
        <v/>
      </c>
      <c r="Q1249" s="33"/>
    </row>
    <row r="1250" spans="1:17" x14ac:dyDescent="0.45">
      <c r="A1250" s="1"/>
      <c r="B1250" s="2"/>
      <c r="C1250" s="2"/>
      <c r="D1250" s="2"/>
      <c r="E1250" s="36"/>
      <c r="F1250" s="3"/>
      <c r="G1250" s="2"/>
      <c r="H1250" s="4"/>
      <c r="I1250" s="10"/>
      <c r="J1250" s="14" t="str">
        <f>IF(LEN(A1250)&gt;0,VLOOKUP((C1250&amp;D1250),Zonas!A:C,3,0),"")</f>
        <v/>
      </c>
      <c r="K1250" s="15" t="str">
        <f t="shared" si="95"/>
        <v/>
      </c>
      <c r="L1250" s="15" t="str">
        <f t="shared" si="96"/>
        <v/>
      </c>
      <c r="M1250" s="15" t="str">
        <f t="shared" si="97"/>
        <v/>
      </c>
      <c r="N1250" s="15" t="str">
        <f>IFERROR(VLOOKUP($D$7,Tabelas!$B$17:$C$18,2,0)*L1250,"")</f>
        <v/>
      </c>
      <c r="O1250" s="15" t="str">
        <f t="shared" si="98"/>
        <v/>
      </c>
      <c r="P1250" s="16" t="str">
        <f t="shared" si="99"/>
        <v/>
      </c>
      <c r="Q1250" s="33"/>
    </row>
    <row r="1251" spans="1:17" x14ac:dyDescent="0.45">
      <c r="A1251" s="1"/>
      <c r="B1251" s="2"/>
      <c r="C1251" s="2"/>
      <c r="D1251" s="2"/>
      <c r="E1251" s="36"/>
      <c r="F1251" s="3"/>
      <c r="G1251" s="2"/>
      <c r="H1251" s="4"/>
      <c r="I1251" s="10"/>
      <c r="J1251" s="14" t="str">
        <f>IF(LEN(A1251)&gt;0,VLOOKUP((C1251&amp;D1251),Zonas!A:C,3,0),"")</f>
        <v/>
      </c>
      <c r="K1251" s="15" t="str">
        <f t="shared" si="95"/>
        <v/>
      </c>
      <c r="L1251" s="15" t="str">
        <f t="shared" si="96"/>
        <v/>
      </c>
      <c r="M1251" s="15" t="str">
        <f t="shared" si="97"/>
        <v/>
      </c>
      <c r="N1251" s="15" t="str">
        <f>IFERROR(VLOOKUP($D$7,Tabelas!$B$17:$C$18,2,0)*L1251,"")</f>
        <v/>
      </c>
      <c r="O1251" s="15" t="str">
        <f t="shared" si="98"/>
        <v/>
      </c>
      <c r="P1251" s="16" t="str">
        <f t="shared" si="99"/>
        <v/>
      </c>
      <c r="Q1251" s="33"/>
    </row>
    <row r="1252" spans="1:17" x14ac:dyDescent="0.45">
      <c r="A1252" s="1"/>
      <c r="B1252" s="2"/>
      <c r="C1252" s="2"/>
      <c r="D1252" s="2"/>
      <c r="E1252" s="36"/>
      <c r="F1252" s="3"/>
      <c r="G1252" s="2"/>
      <c r="H1252" s="4"/>
      <c r="I1252" s="10"/>
      <c r="J1252" s="14" t="str">
        <f>IF(LEN(A1252)&gt;0,VLOOKUP((C1252&amp;D1252),Zonas!A:C,3,0),"")</f>
        <v/>
      </c>
      <c r="K1252" s="15" t="str">
        <f t="shared" si="95"/>
        <v/>
      </c>
      <c r="L1252" s="15" t="str">
        <f t="shared" si="96"/>
        <v/>
      </c>
      <c r="M1252" s="15" t="str">
        <f t="shared" si="97"/>
        <v/>
      </c>
      <c r="N1252" s="15" t="str">
        <f>IFERROR(VLOOKUP($D$7,Tabelas!$B$17:$C$18,2,0)*L1252,"")</f>
        <v/>
      </c>
      <c r="O1252" s="15" t="str">
        <f t="shared" si="98"/>
        <v/>
      </c>
      <c r="P1252" s="16" t="str">
        <f t="shared" si="99"/>
        <v/>
      </c>
      <c r="Q1252" s="33"/>
    </row>
    <row r="1253" spans="1:17" x14ac:dyDescent="0.45">
      <c r="A1253" s="1"/>
      <c r="B1253" s="2"/>
      <c r="C1253" s="2"/>
      <c r="D1253" s="2"/>
      <c r="E1253" s="36"/>
      <c r="F1253" s="3"/>
      <c r="G1253" s="2"/>
      <c r="H1253" s="4"/>
      <c r="I1253" s="10"/>
      <c r="J1253" s="14" t="str">
        <f>IF(LEN(A1253)&gt;0,VLOOKUP((C1253&amp;D1253),Zonas!A:C,3,0),"")</f>
        <v/>
      </c>
      <c r="K1253" s="15" t="str">
        <f t="shared" si="95"/>
        <v/>
      </c>
      <c r="L1253" s="15" t="str">
        <f t="shared" si="96"/>
        <v/>
      </c>
      <c r="M1253" s="15" t="str">
        <f t="shared" si="97"/>
        <v/>
      </c>
      <c r="N1253" s="15" t="str">
        <f>IFERROR(VLOOKUP($D$7,Tabelas!$B$17:$C$18,2,0)*L1253,"")</f>
        <v/>
      </c>
      <c r="O1253" s="15" t="str">
        <f t="shared" si="98"/>
        <v/>
      </c>
      <c r="P1253" s="16" t="str">
        <f t="shared" si="99"/>
        <v/>
      </c>
      <c r="Q1253" s="33"/>
    </row>
    <row r="1254" spans="1:17" x14ac:dyDescent="0.45">
      <c r="A1254" s="1"/>
      <c r="B1254" s="2"/>
      <c r="C1254" s="2"/>
      <c r="D1254" s="2"/>
      <c r="E1254" s="36"/>
      <c r="F1254" s="3"/>
      <c r="G1254" s="2"/>
      <c r="H1254" s="4"/>
      <c r="I1254" s="10"/>
      <c r="J1254" s="14" t="str">
        <f>IF(LEN(A1254)&gt;0,VLOOKUP((C1254&amp;D1254),Zonas!A:C,3,0),"")</f>
        <v/>
      </c>
      <c r="K1254" s="15" t="str">
        <f t="shared" si="95"/>
        <v/>
      </c>
      <c r="L1254" s="15" t="str">
        <f t="shared" si="96"/>
        <v/>
      </c>
      <c r="M1254" s="15" t="str">
        <f t="shared" si="97"/>
        <v/>
      </c>
      <c r="N1254" s="15" t="str">
        <f>IFERROR(VLOOKUP($D$7,Tabelas!$B$17:$C$18,2,0)*L1254,"")</f>
        <v/>
      </c>
      <c r="O1254" s="15" t="str">
        <f t="shared" si="98"/>
        <v/>
      </c>
      <c r="P1254" s="16" t="str">
        <f t="shared" si="99"/>
        <v/>
      </c>
      <c r="Q1254" s="33"/>
    </row>
    <row r="1255" spans="1:17" x14ac:dyDescent="0.45">
      <c r="A1255" s="1"/>
      <c r="B1255" s="2"/>
      <c r="C1255" s="2"/>
      <c r="D1255" s="2"/>
      <c r="E1255" s="36"/>
      <c r="F1255" s="3"/>
      <c r="G1255" s="2"/>
      <c r="H1255" s="4"/>
      <c r="I1255" s="10"/>
      <c r="J1255" s="14" t="str">
        <f>IF(LEN(A1255)&gt;0,VLOOKUP((C1255&amp;D1255),Zonas!A:C,3,0),"")</f>
        <v/>
      </c>
      <c r="K1255" s="15" t="str">
        <f t="shared" si="95"/>
        <v/>
      </c>
      <c r="L1255" s="15" t="str">
        <f t="shared" si="96"/>
        <v/>
      </c>
      <c r="M1255" s="15" t="str">
        <f t="shared" si="97"/>
        <v/>
      </c>
      <c r="N1255" s="15" t="str">
        <f>IFERROR(VLOOKUP($D$7,Tabelas!$B$17:$C$18,2,0)*L1255,"")</f>
        <v/>
      </c>
      <c r="O1255" s="15" t="str">
        <f t="shared" si="98"/>
        <v/>
      </c>
      <c r="P1255" s="16" t="str">
        <f t="shared" si="99"/>
        <v/>
      </c>
      <c r="Q1255" s="33"/>
    </row>
    <row r="1256" spans="1:17" x14ac:dyDescent="0.45">
      <c r="A1256" s="1"/>
      <c r="B1256" s="2"/>
      <c r="C1256" s="2"/>
      <c r="D1256" s="2"/>
      <c r="E1256" s="36"/>
      <c r="F1256" s="3"/>
      <c r="G1256" s="2"/>
      <c r="H1256" s="4"/>
      <c r="I1256" s="10"/>
      <c r="J1256" s="14" t="str">
        <f>IF(LEN(A1256)&gt;0,VLOOKUP((C1256&amp;D1256),Zonas!A:C,3,0),"")</f>
        <v/>
      </c>
      <c r="K1256" s="15" t="str">
        <f t="shared" si="95"/>
        <v/>
      </c>
      <c r="L1256" s="15" t="str">
        <f t="shared" si="96"/>
        <v/>
      </c>
      <c r="M1256" s="15" t="str">
        <f t="shared" si="97"/>
        <v/>
      </c>
      <c r="N1256" s="15" t="str">
        <f>IFERROR(VLOOKUP($D$7,Tabelas!$B$17:$C$18,2,0)*L1256,"")</f>
        <v/>
      </c>
      <c r="O1256" s="15" t="str">
        <f t="shared" si="98"/>
        <v/>
      </c>
      <c r="P1256" s="16" t="str">
        <f t="shared" si="99"/>
        <v/>
      </c>
      <c r="Q1256" s="33"/>
    </row>
    <row r="1257" spans="1:17" x14ac:dyDescent="0.45">
      <c r="A1257" s="1"/>
      <c r="B1257" s="2"/>
      <c r="C1257" s="2"/>
      <c r="D1257" s="2"/>
      <c r="E1257" s="36"/>
      <c r="F1257" s="3"/>
      <c r="G1257" s="2"/>
      <c r="H1257" s="4"/>
      <c r="I1257" s="10"/>
      <c r="J1257" s="14" t="str">
        <f>IF(LEN(A1257)&gt;0,VLOOKUP((C1257&amp;D1257),Zonas!A:C,3,0),"")</f>
        <v/>
      </c>
      <c r="K1257" s="15" t="str">
        <f t="shared" si="95"/>
        <v/>
      </c>
      <c r="L1257" s="15" t="str">
        <f t="shared" si="96"/>
        <v/>
      </c>
      <c r="M1257" s="15" t="str">
        <f t="shared" si="97"/>
        <v/>
      </c>
      <c r="N1257" s="15" t="str">
        <f>IFERROR(VLOOKUP($D$7,Tabelas!$B$17:$C$18,2,0)*L1257,"")</f>
        <v/>
      </c>
      <c r="O1257" s="15" t="str">
        <f t="shared" si="98"/>
        <v/>
      </c>
      <c r="P1257" s="16" t="str">
        <f t="shared" si="99"/>
        <v/>
      </c>
      <c r="Q1257" s="33"/>
    </row>
    <row r="1258" spans="1:17" x14ac:dyDescent="0.45">
      <c r="A1258" s="1"/>
      <c r="B1258" s="2"/>
      <c r="C1258" s="2"/>
      <c r="D1258" s="2"/>
      <c r="E1258" s="36"/>
      <c r="F1258" s="3"/>
      <c r="G1258" s="2"/>
      <c r="H1258" s="4"/>
      <c r="I1258" s="10"/>
      <c r="J1258" s="14" t="str">
        <f>IF(LEN(A1258)&gt;0,VLOOKUP((C1258&amp;D1258),Zonas!A:C,3,0),"")</f>
        <v/>
      </c>
      <c r="K1258" s="15" t="str">
        <f t="shared" si="95"/>
        <v/>
      </c>
      <c r="L1258" s="15" t="str">
        <f t="shared" si="96"/>
        <v/>
      </c>
      <c r="M1258" s="15" t="str">
        <f t="shared" si="97"/>
        <v/>
      </c>
      <c r="N1258" s="15" t="str">
        <f>IFERROR(VLOOKUP($D$7,Tabelas!$B$17:$C$18,2,0)*L1258,"")</f>
        <v/>
      </c>
      <c r="O1258" s="15" t="str">
        <f t="shared" si="98"/>
        <v/>
      </c>
      <c r="P1258" s="16" t="str">
        <f t="shared" si="99"/>
        <v/>
      </c>
      <c r="Q1258" s="33"/>
    </row>
    <row r="1259" spans="1:17" x14ac:dyDescent="0.45">
      <c r="A1259" s="1"/>
      <c r="B1259" s="2"/>
      <c r="C1259" s="2"/>
      <c r="D1259" s="2"/>
      <c r="E1259" s="36"/>
      <c r="F1259" s="3"/>
      <c r="G1259" s="2"/>
      <c r="H1259" s="4"/>
      <c r="I1259" s="10"/>
      <c r="J1259" s="14" t="str">
        <f>IF(LEN(A1259)&gt;0,VLOOKUP((C1259&amp;D1259),Zonas!A:C,3,0),"")</f>
        <v/>
      </c>
      <c r="K1259" s="15" t="str">
        <f t="shared" si="95"/>
        <v/>
      </c>
      <c r="L1259" s="15" t="str">
        <f t="shared" si="96"/>
        <v/>
      </c>
      <c r="M1259" s="15" t="str">
        <f t="shared" si="97"/>
        <v/>
      </c>
      <c r="N1259" s="15" t="str">
        <f>IFERROR(VLOOKUP($D$7,Tabelas!$B$17:$C$18,2,0)*L1259,"")</f>
        <v/>
      </c>
      <c r="O1259" s="15" t="str">
        <f t="shared" si="98"/>
        <v/>
      </c>
      <c r="P1259" s="16" t="str">
        <f t="shared" si="99"/>
        <v/>
      </c>
      <c r="Q1259" s="33"/>
    </row>
    <row r="1260" spans="1:17" x14ac:dyDescent="0.45">
      <c r="A1260" s="1"/>
      <c r="B1260" s="2"/>
      <c r="C1260" s="2"/>
      <c r="D1260" s="2"/>
      <c r="E1260" s="36"/>
      <c r="F1260" s="3"/>
      <c r="G1260" s="2"/>
      <c r="H1260" s="4"/>
      <c r="I1260" s="10"/>
      <c r="J1260" s="14" t="str">
        <f>IF(LEN(A1260)&gt;0,VLOOKUP((C1260&amp;D1260),Zonas!A:C,3,0),"")</f>
        <v/>
      </c>
      <c r="K1260" s="15" t="str">
        <f t="shared" si="95"/>
        <v/>
      </c>
      <c r="L1260" s="15" t="str">
        <f t="shared" si="96"/>
        <v/>
      </c>
      <c r="M1260" s="15" t="str">
        <f t="shared" si="97"/>
        <v/>
      </c>
      <c r="N1260" s="15" t="str">
        <f>IFERROR(VLOOKUP($D$7,Tabelas!$B$17:$C$18,2,0)*L1260,"")</f>
        <v/>
      </c>
      <c r="O1260" s="15" t="str">
        <f t="shared" si="98"/>
        <v/>
      </c>
      <c r="P1260" s="16" t="str">
        <f t="shared" si="99"/>
        <v/>
      </c>
      <c r="Q1260" s="33"/>
    </row>
    <row r="1261" spans="1:17" x14ac:dyDescent="0.45">
      <c r="A1261" s="1"/>
      <c r="B1261" s="2"/>
      <c r="C1261" s="2"/>
      <c r="D1261" s="2"/>
      <c r="E1261" s="36"/>
      <c r="F1261" s="3"/>
      <c r="G1261" s="2"/>
      <c r="H1261" s="4"/>
      <c r="I1261" s="10"/>
      <c r="J1261" s="14" t="str">
        <f>IF(LEN(A1261)&gt;0,VLOOKUP((C1261&amp;D1261),Zonas!A:C,3,0),"")</f>
        <v/>
      </c>
      <c r="K1261" s="15" t="str">
        <f t="shared" si="95"/>
        <v/>
      </c>
      <c r="L1261" s="15" t="str">
        <f t="shared" si="96"/>
        <v/>
      </c>
      <c r="M1261" s="15" t="str">
        <f t="shared" si="97"/>
        <v/>
      </c>
      <c r="N1261" s="15" t="str">
        <f>IFERROR(VLOOKUP($D$7,Tabelas!$B$17:$C$18,2,0)*L1261,"")</f>
        <v/>
      </c>
      <c r="O1261" s="15" t="str">
        <f t="shared" si="98"/>
        <v/>
      </c>
      <c r="P1261" s="16" t="str">
        <f t="shared" si="99"/>
        <v/>
      </c>
      <c r="Q1261" s="33"/>
    </row>
    <row r="1262" spans="1:17" x14ac:dyDescent="0.45">
      <c r="A1262" s="1"/>
      <c r="B1262" s="2"/>
      <c r="C1262" s="2"/>
      <c r="D1262" s="2"/>
      <c r="E1262" s="36"/>
      <c r="F1262" s="3"/>
      <c r="G1262" s="2"/>
      <c r="H1262" s="4"/>
      <c r="I1262" s="10"/>
      <c r="J1262" s="14" t="str">
        <f>IF(LEN(A1262)&gt;0,VLOOKUP((C1262&amp;D1262),Zonas!A:C,3,0),"")</f>
        <v/>
      </c>
      <c r="K1262" s="15" t="str">
        <f t="shared" si="95"/>
        <v/>
      </c>
      <c r="L1262" s="15" t="str">
        <f t="shared" si="96"/>
        <v/>
      </c>
      <c r="M1262" s="15" t="str">
        <f t="shared" si="97"/>
        <v/>
      </c>
      <c r="N1262" s="15" t="str">
        <f>IFERROR(VLOOKUP($D$7,Tabelas!$B$17:$C$18,2,0)*L1262,"")</f>
        <v/>
      </c>
      <c r="O1262" s="15" t="str">
        <f t="shared" si="98"/>
        <v/>
      </c>
      <c r="P1262" s="16" t="str">
        <f t="shared" si="99"/>
        <v/>
      </c>
      <c r="Q1262" s="33"/>
    </row>
    <row r="1263" spans="1:17" x14ac:dyDescent="0.45">
      <c r="A1263" s="1"/>
      <c r="B1263" s="2"/>
      <c r="C1263" s="2"/>
      <c r="D1263" s="2"/>
      <c r="E1263" s="36"/>
      <c r="F1263" s="3"/>
      <c r="G1263" s="2"/>
      <c r="H1263" s="4"/>
      <c r="I1263" s="10"/>
      <c r="J1263" s="14" t="str">
        <f>IF(LEN(A1263)&gt;0,VLOOKUP((C1263&amp;D1263),Zonas!A:C,3,0),"")</f>
        <v/>
      </c>
      <c r="K1263" s="15" t="str">
        <f t="shared" si="95"/>
        <v/>
      </c>
      <c r="L1263" s="15" t="str">
        <f t="shared" si="96"/>
        <v/>
      </c>
      <c r="M1263" s="15" t="str">
        <f t="shared" si="97"/>
        <v/>
      </c>
      <c r="N1263" s="15" t="str">
        <f>IFERROR(VLOOKUP($D$7,Tabelas!$B$17:$C$18,2,0)*L1263,"")</f>
        <v/>
      </c>
      <c r="O1263" s="15" t="str">
        <f t="shared" si="98"/>
        <v/>
      </c>
      <c r="P1263" s="16" t="str">
        <f t="shared" si="99"/>
        <v/>
      </c>
      <c r="Q1263" s="33"/>
    </row>
    <row r="1264" spans="1:17" x14ac:dyDescent="0.45">
      <c r="A1264" s="1"/>
      <c r="B1264" s="2"/>
      <c r="C1264" s="2"/>
      <c r="D1264" s="2"/>
      <c r="E1264" s="36"/>
      <c r="F1264" s="3"/>
      <c r="G1264" s="2"/>
      <c r="H1264" s="4"/>
      <c r="I1264" s="10"/>
      <c r="J1264" s="14" t="str">
        <f>IF(LEN(A1264)&gt;0,VLOOKUP((C1264&amp;D1264),Zonas!A:C,3,0),"")</f>
        <v/>
      </c>
      <c r="K1264" s="15" t="str">
        <f t="shared" si="95"/>
        <v/>
      </c>
      <c r="L1264" s="15" t="str">
        <f t="shared" si="96"/>
        <v/>
      </c>
      <c r="M1264" s="15" t="str">
        <f t="shared" si="97"/>
        <v/>
      </c>
      <c r="N1264" s="15" t="str">
        <f>IFERROR(VLOOKUP($D$7,Tabelas!$B$17:$C$18,2,0)*L1264,"")</f>
        <v/>
      </c>
      <c r="O1264" s="15" t="str">
        <f t="shared" si="98"/>
        <v/>
      </c>
      <c r="P1264" s="16" t="str">
        <f t="shared" si="99"/>
        <v/>
      </c>
      <c r="Q1264" s="33"/>
    </row>
    <row r="1265" spans="1:17" x14ac:dyDescent="0.45">
      <c r="A1265" s="1"/>
      <c r="B1265" s="2"/>
      <c r="C1265" s="2"/>
      <c r="D1265" s="2"/>
      <c r="E1265" s="36"/>
      <c r="F1265" s="3"/>
      <c r="G1265" s="2"/>
      <c r="H1265" s="4"/>
      <c r="I1265" s="10"/>
      <c r="J1265" s="14" t="str">
        <f>IF(LEN(A1265)&gt;0,VLOOKUP((C1265&amp;D1265),Zonas!A:C,3,0),"")</f>
        <v/>
      </c>
      <c r="K1265" s="15" t="str">
        <f t="shared" si="95"/>
        <v/>
      </c>
      <c r="L1265" s="15" t="str">
        <f t="shared" si="96"/>
        <v/>
      </c>
      <c r="M1265" s="15" t="str">
        <f t="shared" si="97"/>
        <v/>
      </c>
      <c r="N1265" s="15" t="str">
        <f>IFERROR(VLOOKUP($D$7,Tabelas!$B$17:$C$18,2,0)*L1265,"")</f>
        <v/>
      </c>
      <c r="O1265" s="15" t="str">
        <f t="shared" si="98"/>
        <v/>
      </c>
      <c r="P1265" s="16" t="str">
        <f t="shared" si="99"/>
        <v/>
      </c>
      <c r="Q1265" s="33"/>
    </row>
    <row r="1266" spans="1:17" x14ac:dyDescent="0.45">
      <c r="A1266" s="1"/>
      <c r="B1266" s="2"/>
      <c r="C1266" s="2"/>
      <c r="D1266" s="2"/>
      <c r="E1266" s="36"/>
      <c r="F1266" s="3"/>
      <c r="G1266" s="2"/>
      <c r="H1266" s="4"/>
      <c r="I1266" s="10"/>
      <c r="J1266" s="14" t="str">
        <f>IF(LEN(A1266)&gt;0,VLOOKUP((C1266&amp;D1266),Zonas!A:C,3,0),"")</f>
        <v/>
      </c>
      <c r="K1266" s="15" t="str">
        <f t="shared" si="95"/>
        <v/>
      </c>
      <c r="L1266" s="15" t="str">
        <f t="shared" si="96"/>
        <v/>
      </c>
      <c r="M1266" s="15" t="str">
        <f t="shared" si="97"/>
        <v/>
      </c>
      <c r="N1266" s="15" t="str">
        <f>IFERROR(VLOOKUP($D$7,Tabelas!$B$17:$C$18,2,0)*L1266,"")</f>
        <v/>
      </c>
      <c r="O1266" s="15" t="str">
        <f t="shared" si="98"/>
        <v/>
      </c>
      <c r="P1266" s="16" t="str">
        <f t="shared" si="99"/>
        <v/>
      </c>
      <c r="Q1266" s="33"/>
    </row>
    <row r="1267" spans="1:17" x14ac:dyDescent="0.45">
      <c r="A1267" s="1"/>
      <c r="B1267" s="2"/>
      <c r="C1267" s="2"/>
      <c r="D1267" s="2"/>
      <c r="E1267" s="36"/>
      <c r="F1267" s="3"/>
      <c r="G1267" s="2"/>
      <c r="H1267" s="4"/>
      <c r="I1267" s="10"/>
      <c r="J1267" s="14" t="str">
        <f>IF(LEN(A1267)&gt;0,VLOOKUP((C1267&amp;D1267),Zonas!A:C,3,0),"")</f>
        <v/>
      </c>
      <c r="K1267" s="15" t="str">
        <f t="shared" si="95"/>
        <v/>
      </c>
      <c r="L1267" s="15" t="str">
        <f t="shared" si="96"/>
        <v/>
      </c>
      <c r="M1267" s="15" t="str">
        <f t="shared" si="97"/>
        <v/>
      </c>
      <c r="N1267" s="15" t="str">
        <f>IFERROR(VLOOKUP($D$7,Tabelas!$B$17:$C$18,2,0)*L1267,"")</f>
        <v/>
      </c>
      <c r="O1267" s="15" t="str">
        <f t="shared" si="98"/>
        <v/>
      </c>
      <c r="P1267" s="16" t="str">
        <f t="shared" si="99"/>
        <v/>
      </c>
      <c r="Q1267" s="33"/>
    </row>
    <row r="1268" spans="1:17" x14ac:dyDescent="0.45">
      <c r="A1268" s="1"/>
      <c r="B1268" s="2"/>
      <c r="C1268" s="2"/>
      <c r="D1268" s="2"/>
      <c r="E1268" s="36"/>
      <c r="F1268" s="3"/>
      <c r="G1268" s="2"/>
      <c r="H1268" s="4"/>
      <c r="I1268" s="10"/>
      <c r="J1268" s="14" t="str">
        <f>IF(LEN(A1268)&gt;0,VLOOKUP((C1268&amp;D1268),Zonas!A:C,3,0),"")</f>
        <v/>
      </c>
      <c r="K1268" s="15" t="str">
        <f t="shared" si="95"/>
        <v/>
      </c>
      <c r="L1268" s="15" t="str">
        <f t="shared" si="96"/>
        <v/>
      </c>
      <c r="M1268" s="15" t="str">
        <f t="shared" si="97"/>
        <v/>
      </c>
      <c r="N1268" s="15" t="str">
        <f>IFERROR(VLOOKUP($D$7,Tabelas!$B$17:$C$18,2,0)*L1268,"")</f>
        <v/>
      </c>
      <c r="O1268" s="15" t="str">
        <f t="shared" si="98"/>
        <v/>
      </c>
      <c r="P1268" s="16" t="str">
        <f t="shared" si="99"/>
        <v/>
      </c>
      <c r="Q1268" s="33"/>
    </row>
    <row r="1269" spans="1:17" x14ac:dyDescent="0.45">
      <c r="A1269" s="1"/>
      <c r="B1269" s="2"/>
      <c r="C1269" s="2"/>
      <c r="D1269" s="2"/>
      <c r="E1269" s="36"/>
      <c r="F1269" s="3"/>
      <c r="G1269" s="2"/>
      <c r="H1269" s="4"/>
      <c r="I1269" s="10"/>
      <c r="J1269" s="14" t="str">
        <f>IF(LEN(A1269)&gt;0,VLOOKUP((C1269&amp;D1269),Zonas!A:C,3,0),"")</f>
        <v/>
      </c>
      <c r="K1269" s="15" t="str">
        <f t="shared" si="95"/>
        <v/>
      </c>
      <c r="L1269" s="15" t="str">
        <f t="shared" si="96"/>
        <v/>
      </c>
      <c r="M1269" s="15" t="str">
        <f t="shared" si="97"/>
        <v/>
      </c>
      <c r="N1269" s="15" t="str">
        <f>IFERROR(VLOOKUP($D$7,Tabelas!$B$17:$C$18,2,0)*L1269,"")</f>
        <v/>
      </c>
      <c r="O1269" s="15" t="str">
        <f t="shared" si="98"/>
        <v/>
      </c>
      <c r="P1269" s="16" t="str">
        <f t="shared" si="99"/>
        <v/>
      </c>
      <c r="Q1269" s="33"/>
    </row>
    <row r="1270" spans="1:17" x14ac:dyDescent="0.45">
      <c r="A1270" s="1"/>
      <c r="B1270" s="2"/>
      <c r="C1270" s="2"/>
      <c r="D1270" s="2"/>
      <c r="E1270" s="36"/>
      <c r="F1270" s="3"/>
      <c r="G1270" s="2"/>
      <c r="H1270" s="4"/>
      <c r="I1270" s="10"/>
      <c r="J1270" s="14" t="str">
        <f>IF(LEN(A1270)&gt;0,VLOOKUP((C1270&amp;D1270),Zonas!A:C,3,0),"")</f>
        <v/>
      </c>
      <c r="K1270" s="15" t="str">
        <f t="shared" si="95"/>
        <v/>
      </c>
      <c r="L1270" s="15" t="str">
        <f t="shared" si="96"/>
        <v/>
      </c>
      <c r="M1270" s="15" t="str">
        <f t="shared" si="97"/>
        <v/>
      </c>
      <c r="N1270" s="15" t="str">
        <f>IFERROR(VLOOKUP($D$7,Tabelas!$B$17:$C$18,2,0)*L1270,"")</f>
        <v/>
      </c>
      <c r="O1270" s="15" t="str">
        <f t="shared" si="98"/>
        <v/>
      </c>
      <c r="P1270" s="16" t="str">
        <f t="shared" si="99"/>
        <v/>
      </c>
      <c r="Q1270" s="33"/>
    </row>
    <row r="1271" spans="1:17" x14ac:dyDescent="0.45">
      <c r="A1271" s="1"/>
      <c r="B1271" s="2"/>
      <c r="C1271" s="2"/>
      <c r="D1271" s="2"/>
      <c r="E1271" s="36"/>
      <c r="F1271" s="3"/>
      <c r="G1271" s="2"/>
      <c r="H1271" s="4"/>
      <c r="I1271" s="10"/>
      <c r="J1271" s="14" t="str">
        <f>IF(LEN(A1271)&gt;0,VLOOKUP((C1271&amp;D1271),Zonas!A:C,3,0),"")</f>
        <v/>
      </c>
      <c r="K1271" s="15" t="str">
        <f t="shared" si="95"/>
        <v/>
      </c>
      <c r="L1271" s="15" t="str">
        <f t="shared" si="96"/>
        <v/>
      </c>
      <c r="M1271" s="15" t="str">
        <f t="shared" si="97"/>
        <v/>
      </c>
      <c r="N1271" s="15" t="str">
        <f>IFERROR(VLOOKUP($D$7,Tabelas!$B$17:$C$18,2,0)*L1271,"")</f>
        <v/>
      </c>
      <c r="O1271" s="15" t="str">
        <f t="shared" si="98"/>
        <v/>
      </c>
      <c r="P1271" s="16" t="str">
        <f t="shared" si="99"/>
        <v/>
      </c>
      <c r="Q1271" s="33"/>
    </row>
    <row r="1272" spans="1:17" x14ac:dyDescent="0.45">
      <c r="A1272" s="1"/>
      <c r="B1272" s="2"/>
      <c r="C1272" s="2"/>
      <c r="D1272" s="2"/>
      <c r="E1272" s="36"/>
      <c r="F1272" s="3"/>
      <c r="G1272" s="2"/>
      <c r="H1272" s="4"/>
      <c r="I1272" s="10"/>
      <c r="J1272" s="14" t="str">
        <f>IF(LEN(A1272)&gt;0,VLOOKUP((C1272&amp;D1272),Zonas!A:C,3,0),"")</f>
        <v/>
      </c>
      <c r="K1272" s="15" t="str">
        <f t="shared" si="95"/>
        <v/>
      </c>
      <c r="L1272" s="15" t="str">
        <f t="shared" si="96"/>
        <v/>
      </c>
      <c r="M1272" s="15" t="str">
        <f t="shared" si="97"/>
        <v/>
      </c>
      <c r="N1272" s="15" t="str">
        <f>IFERROR(VLOOKUP($D$7,Tabelas!$B$17:$C$18,2,0)*L1272,"")</f>
        <v/>
      </c>
      <c r="O1272" s="15" t="str">
        <f t="shared" si="98"/>
        <v/>
      </c>
      <c r="P1272" s="16" t="str">
        <f t="shared" si="99"/>
        <v/>
      </c>
      <c r="Q1272" s="33"/>
    </row>
    <row r="1273" spans="1:17" x14ac:dyDescent="0.45">
      <c r="A1273" s="1"/>
      <c r="B1273" s="2"/>
      <c r="C1273" s="2"/>
      <c r="D1273" s="2"/>
      <c r="E1273" s="36"/>
      <c r="F1273" s="3"/>
      <c r="G1273" s="2"/>
      <c r="H1273" s="4"/>
      <c r="I1273" s="10"/>
      <c r="J1273" s="14" t="str">
        <f>IF(LEN(A1273)&gt;0,VLOOKUP((C1273&amp;D1273),Zonas!A:C,3,0),"")</f>
        <v/>
      </c>
      <c r="K1273" s="15" t="str">
        <f t="shared" si="95"/>
        <v/>
      </c>
      <c r="L1273" s="15" t="str">
        <f t="shared" si="96"/>
        <v/>
      </c>
      <c r="M1273" s="15" t="str">
        <f t="shared" si="97"/>
        <v/>
      </c>
      <c r="N1273" s="15" t="str">
        <f>IFERROR(VLOOKUP($D$7,Tabelas!$B$17:$C$18,2,0)*L1273,"")</f>
        <v/>
      </c>
      <c r="O1273" s="15" t="str">
        <f t="shared" si="98"/>
        <v/>
      </c>
      <c r="P1273" s="16" t="str">
        <f t="shared" si="99"/>
        <v/>
      </c>
      <c r="Q1273" s="33"/>
    </row>
    <row r="1274" spans="1:17" x14ac:dyDescent="0.45">
      <c r="A1274" s="1"/>
      <c r="B1274" s="2"/>
      <c r="C1274" s="2"/>
      <c r="D1274" s="2"/>
      <c r="E1274" s="36"/>
      <c r="F1274" s="3"/>
      <c r="G1274" s="2"/>
      <c r="H1274" s="4"/>
      <c r="I1274" s="10"/>
      <c r="J1274" s="14" t="str">
        <f>IF(LEN(A1274)&gt;0,VLOOKUP((C1274&amp;D1274),Zonas!A:C,3,0),"")</f>
        <v/>
      </c>
      <c r="K1274" s="15" t="str">
        <f t="shared" si="95"/>
        <v/>
      </c>
      <c r="L1274" s="15" t="str">
        <f t="shared" si="96"/>
        <v/>
      </c>
      <c r="M1274" s="15" t="str">
        <f t="shared" si="97"/>
        <v/>
      </c>
      <c r="N1274" s="15" t="str">
        <f>IFERROR(VLOOKUP($D$7,Tabelas!$B$17:$C$18,2,0)*L1274,"")</f>
        <v/>
      </c>
      <c r="O1274" s="15" t="str">
        <f t="shared" si="98"/>
        <v/>
      </c>
      <c r="P1274" s="16" t="str">
        <f t="shared" si="99"/>
        <v/>
      </c>
      <c r="Q1274" s="33"/>
    </row>
    <row r="1275" spans="1:17" x14ac:dyDescent="0.45">
      <c r="A1275" s="1"/>
      <c r="B1275" s="2"/>
      <c r="C1275" s="2"/>
      <c r="D1275" s="2"/>
      <c r="E1275" s="36"/>
      <c r="F1275" s="3"/>
      <c r="G1275" s="2"/>
      <c r="H1275" s="4"/>
      <c r="I1275" s="10"/>
      <c r="J1275" s="14" t="str">
        <f>IF(LEN(A1275)&gt;0,VLOOKUP((C1275&amp;D1275),Zonas!A:C,3,0),"")</f>
        <v/>
      </c>
      <c r="K1275" s="15" t="str">
        <f t="shared" si="95"/>
        <v/>
      </c>
      <c r="L1275" s="15" t="str">
        <f t="shared" si="96"/>
        <v/>
      </c>
      <c r="M1275" s="15" t="str">
        <f t="shared" si="97"/>
        <v/>
      </c>
      <c r="N1275" s="15" t="str">
        <f>IFERROR(VLOOKUP($D$7,Tabelas!$B$17:$C$18,2,0)*L1275,"")</f>
        <v/>
      </c>
      <c r="O1275" s="15" t="str">
        <f t="shared" si="98"/>
        <v/>
      </c>
      <c r="P1275" s="16" t="str">
        <f t="shared" si="99"/>
        <v/>
      </c>
      <c r="Q1275" s="33"/>
    </row>
    <row r="1276" spans="1:17" x14ac:dyDescent="0.45">
      <c r="A1276" s="1"/>
      <c r="B1276" s="2"/>
      <c r="C1276" s="2"/>
      <c r="D1276" s="2"/>
      <c r="E1276" s="36"/>
      <c r="F1276" s="3"/>
      <c r="G1276" s="2"/>
      <c r="H1276" s="4"/>
      <c r="I1276" s="10"/>
      <c r="J1276" s="14" t="str">
        <f>IF(LEN(A1276)&gt;0,VLOOKUP((C1276&amp;D1276),Zonas!A:C,3,0),"")</f>
        <v/>
      </c>
      <c r="K1276" s="15" t="str">
        <f t="shared" si="95"/>
        <v/>
      </c>
      <c r="L1276" s="15" t="str">
        <f t="shared" si="96"/>
        <v/>
      </c>
      <c r="M1276" s="15" t="str">
        <f t="shared" si="97"/>
        <v/>
      </c>
      <c r="N1276" s="15" t="str">
        <f>IFERROR(VLOOKUP($D$7,Tabelas!$B$17:$C$18,2,0)*L1276,"")</f>
        <v/>
      </c>
      <c r="O1276" s="15" t="str">
        <f t="shared" si="98"/>
        <v/>
      </c>
      <c r="P1276" s="16" t="str">
        <f t="shared" si="99"/>
        <v/>
      </c>
      <c r="Q1276" s="33"/>
    </row>
    <row r="1277" spans="1:17" x14ac:dyDescent="0.45">
      <c r="A1277" s="1"/>
      <c r="B1277" s="2"/>
      <c r="C1277" s="2"/>
      <c r="D1277" s="2"/>
      <c r="E1277" s="36"/>
      <c r="F1277" s="3"/>
      <c r="G1277" s="2"/>
      <c r="H1277" s="4"/>
      <c r="I1277" s="10"/>
      <c r="J1277" s="14" t="str">
        <f>IF(LEN(A1277)&gt;0,VLOOKUP((C1277&amp;D1277),Zonas!A:C,3,0),"")</f>
        <v/>
      </c>
      <c r="K1277" s="15" t="str">
        <f t="shared" si="95"/>
        <v/>
      </c>
      <c r="L1277" s="15" t="str">
        <f t="shared" si="96"/>
        <v/>
      </c>
      <c r="M1277" s="15" t="str">
        <f t="shared" si="97"/>
        <v/>
      </c>
      <c r="N1277" s="15" t="str">
        <f>IFERROR(VLOOKUP($D$7,Tabelas!$B$17:$C$18,2,0)*L1277,"")</f>
        <v/>
      </c>
      <c r="O1277" s="15" t="str">
        <f t="shared" si="98"/>
        <v/>
      </c>
      <c r="P1277" s="16" t="str">
        <f t="shared" si="99"/>
        <v/>
      </c>
      <c r="Q1277" s="33"/>
    </row>
    <row r="1278" spans="1:17" x14ac:dyDescent="0.45">
      <c r="A1278" s="1"/>
      <c r="B1278" s="2"/>
      <c r="C1278" s="2"/>
      <c r="D1278" s="2"/>
      <c r="E1278" s="36"/>
      <c r="F1278" s="3"/>
      <c r="G1278" s="2"/>
      <c r="H1278" s="4"/>
      <c r="I1278" s="10"/>
      <c r="J1278" s="14" t="str">
        <f>IF(LEN(A1278)&gt;0,VLOOKUP((C1278&amp;D1278),Zonas!A:C,3,0),"")</f>
        <v/>
      </c>
      <c r="K1278" s="15" t="str">
        <f t="shared" si="95"/>
        <v/>
      </c>
      <c r="L1278" s="15" t="str">
        <f t="shared" si="96"/>
        <v/>
      </c>
      <c r="M1278" s="15" t="str">
        <f t="shared" si="97"/>
        <v/>
      </c>
      <c r="N1278" s="15" t="str">
        <f>IFERROR(VLOOKUP($D$7,Tabelas!$B$17:$C$18,2,0)*L1278,"")</f>
        <v/>
      </c>
      <c r="O1278" s="15" t="str">
        <f t="shared" si="98"/>
        <v/>
      </c>
      <c r="P1278" s="16" t="str">
        <f t="shared" si="99"/>
        <v/>
      </c>
      <c r="Q1278" s="33"/>
    </row>
    <row r="1279" spans="1:17" x14ac:dyDescent="0.45">
      <c r="A1279" s="1"/>
      <c r="B1279" s="2"/>
      <c r="C1279" s="2"/>
      <c r="D1279" s="2"/>
      <c r="E1279" s="36"/>
      <c r="F1279" s="3"/>
      <c r="G1279" s="2"/>
      <c r="H1279" s="4"/>
      <c r="I1279" s="10"/>
      <c r="J1279" s="14" t="str">
        <f>IF(LEN(A1279)&gt;0,VLOOKUP((C1279&amp;D1279),Zonas!A:C,3,0),"")</f>
        <v/>
      </c>
      <c r="K1279" s="15" t="str">
        <f t="shared" si="95"/>
        <v/>
      </c>
      <c r="L1279" s="15" t="str">
        <f t="shared" si="96"/>
        <v/>
      </c>
      <c r="M1279" s="15" t="str">
        <f t="shared" si="97"/>
        <v/>
      </c>
      <c r="N1279" s="15" t="str">
        <f>IFERROR(VLOOKUP($D$7,Tabelas!$B$17:$C$18,2,0)*L1279,"")</f>
        <v/>
      </c>
      <c r="O1279" s="15" t="str">
        <f t="shared" si="98"/>
        <v/>
      </c>
      <c r="P1279" s="16" t="str">
        <f t="shared" si="99"/>
        <v/>
      </c>
      <c r="Q1279" s="33"/>
    </row>
    <row r="1280" spans="1:17" x14ac:dyDescent="0.45">
      <c r="A1280" s="1"/>
      <c r="B1280" s="2"/>
      <c r="C1280" s="2"/>
      <c r="D1280" s="2"/>
      <c r="E1280" s="36"/>
      <c r="F1280" s="3"/>
      <c r="G1280" s="2"/>
      <c r="H1280" s="4"/>
      <c r="I1280" s="10"/>
      <c r="J1280" s="14" t="str">
        <f>IF(LEN(A1280)&gt;0,VLOOKUP((C1280&amp;D1280),Zonas!A:C,3,0),"")</f>
        <v/>
      </c>
      <c r="K1280" s="15" t="str">
        <f t="shared" si="95"/>
        <v/>
      </c>
      <c r="L1280" s="15" t="str">
        <f t="shared" si="96"/>
        <v/>
      </c>
      <c r="M1280" s="15" t="str">
        <f t="shared" si="97"/>
        <v/>
      </c>
      <c r="N1280" s="15" t="str">
        <f>IFERROR(VLOOKUP($D$7,Tabelas!$B$17:$C$18,2,0)*L1280,"")</f>
        <v/>
      </c>
      <c r="O1280" s="15" t="str">
        <f t="shared" si="98"/>
        <v/>
      </c>
      <c r="P1280" s="16" t="str">
        <f t="shared" si="99"/>
        <v/>
      </c>
      <c r="Q1280" s="33"/>
    </row>
    <row r="1281" spans="1:17" x14ac:dyDescent="0.45">
      <c r="A1281" s="1"/>
      <c r="B1281" s="2"/>
      <c r="C1281" s="2"/>
      <c r="D1281" s="2"/>
      <c r="E1281" s="36"/>
      <c r="F1281" s="3"/>
      <c r="G1281" s="2"/>
      <c r="H1281" s="4"/>
      <c r="I1281" s="10"/>
      <c r="J1281" s="14" t="str">
        <f>IF(LEN(A1281)&gt;0,VLOOKUP((C1281&amp;D1281),Zonas!A:C,3,0),"")</f>
        <v/>
      </c>
      <c r="K1281" s="15" t="str">
        <f t="shared" si="95"/>
        <v/>
      </c>
      <c r="L1281" s="15" t="str">
        <f t="shared" si="96"/>
        <v/>
      </c>
      <c r="M1281" s="15" t="str">
        <f t="shared" si="97"/>
        <v/>
      </c>
      <c r="N1281" s="15" t="str">
        <f>IFERROR(VLOOKUP($D$7,Tabelas!$B$17:$C$18,2,0)*L1281,"")</f>
        <v/>
      </c>
      <c r="O1281" s="15" t="str">
        <f t="shared" si="98"/>
        <v/>
      </c>
      <c r="P1281" s="16" t="str">
        <f t="shared" si="99"/>
        <v/>
      </c>
      <c r="Q1281" s="33"/>
    </row>
    <row r="1282" spans="1:17" x14ac:dyDescent="0.45">
      <c r="A1282" s="1"/>
      <c r="B1282" s="2"/>
      <c r="C1282" s="2"/>
      <c r="D1282" s="2"/>
      <c r="E1282" s="36"/>
      <c r="F1282" s="3"/>
      <c r="G1282" s="2"/>
      <c r="H1282" s="4"/>
      <c r="I1282" s="10"/>
      <c r="J1282" s="14" t="str">
        <f>IF(LEN(A1282)&gt;0,VLOOKUP((C1282&amp;D1282),Zonas!A:C,3,0),"")</f>
        <v/>
      </c>
      <c r="K1282" s="15" t="str">
        <f t="shared" si="95"/>
        <v/>
      </c>
      <c r="L1282" s="15" t="str">
        <f t="shared" si="96"/>
        <v/>
      </c>
      <c r="M1282" s="15" t="str">
        <f t="shared" si="97"/>
        <v/>
      </c>
      <c r="N1282" s="15" t="str">
        <f>IFERROR(VLOOKUP($D$7,Tabelas!$B$17:$C$18,2,0)*L1282,"")</f>
        <v/>
      </c>
      <c r="O1282" s="15" t="str">
        <f t="shared" si="98"/>
        <v/>
      </c>
      <c r="P1282" s="16" t="str">
        <f t="shared" si="99"/>
        <v/>
      </c>
      <c r="Q1282" s="33"/>
    </row>
    <row r="1283" spans="1:17" x14ac:dyDescent="0.45">
      <c r="A1283" s="1"/>
      <c r="B1283" s="2"/>
      <c r="C1283" s="2"/>
      <c r="D1283" s="2"/>
      <c r="E1283" s="36"/>
      <c r="F1283" s="3"/>
      <c r="G1283" s="2"/>
      <c r="H1283" s="4"/>
      <c r="I1283" s="10"/>
      <c r="J1283" s="14" t="str">
        <f>IF(LEN(A1283)&gt;0,VLOOKUP((C1283&amp;D1283),Zonas!A:C,3,0),"")</f>
        <v/>
      </c>
      <c r="K1283" s="15" t="str">
        <f t="shared" si="95"/>
        <v/>
      </c>
      <c r="L1283" s="15" t="str">
        <f t="shared" si="96"/>
        <v/>
      </c>
      <c r="M1283" s="15" t="str">
        <f t="shared" si="97"/>
        <v/>
      </c>
      <c r="N1283" s="15" t="str">
        <f>IFERROR(VLOOKUP($D$7,Tabelas!$B$17:$C$18,2,0)*L1283,"")</f>
        <v/>
      </c>
      <c r="O1283" s="15" t="str">
        <f t="shared" si="98"/>
        <v/>
      </c>
      <c r="P1283" s="16" t="str">
        <f t="shared" si="99"/>
        <v/>
      </c>
      <c r="Q1283" s="33"/>
    </row>
    <row r="1284" spans="1:17" x14ac:dyDescent="0.45">
      <c r="A1284" s="1"/>
      <c r="B1284" s="2"/>
      <c r="C1284" s="2"/>
      <c r="D1284" s="2"/>
      <c r="E1284" s="36"/>
      <c r="F1284" s="3"/>
      <c r="G1284" s="2"/>
      <c r="H1284" s="4"/>
      <c r="I1284" s="10"/>
      <c r="J1284" s="14" t="str">
        <f>IF(LEN(A1284)&gt;0,VLOOKUP((C1284&amp;D1284),Zonas!A:C,3,0),"")</f>
        <v/>
      </c>
      <c r="K1284" s="15" t="str">
        <f t="shared" si="95"/>
        <v/>
      </c>
      <c r="L1284" s="15" t="str">
        <f t="shared" si="96"/>
        <v/>
      </c>
      <c r="M1284" s="15" t="str">
        <f t="shared" si="97"/>
        <v/>
      </c>
      <c r="N1284" s="15" t="str">
        <f>IFERROR(VLOOKUP($D$7,Tabelas!$B$17:$C$18,2,0)*L1284,"")</f>
        <v/>
      </c>
      <c r="O1284" s="15" t="str">
        <f t="shared" si="98"/>
        <v/>
      </c>
      <c r="P1284" s="16" t="str">
        <f t="shared" si="99"/>
        <v/>
      </c>
      <c r="Q1284" s="33"/>
    </row>
    <row r="1285" spans="1:17" x14ac:dyDescent="0.45">
      <c r="A1285" s="1"/>
      <c r="B1285" s="2"/>
      <c r="C1285" s="2"/>
      <c r="D1285" s="2"/>
      <c r="E1285" s="36"/>
      <c r="F1285" s="3"/>
      <c r="G1285" s="2"/>
      <c r="H1285" s="4"/>
      <c r="I1285" s="10"/>
      <c r="J1285" s="14" t="str">
        <f>IF(LEN(A1285)&gt;0,VLOOKUP((C1285&amp;D1285),Zonas!A:C,3,0),"")</f>
        <v/>
      </c>
      <c r="K1285" s="15" t="str">
        <f t="shared" si="95"/>
        <v/>
      </c>
      <c r="L1285" s="15" t="str">
        <f t="shared" si="96"/>
        <v/>
      </c>
      <c r="M1285" s="15" t="str">
        <f t="shared" si="97"/>
        <v/>
      </c>
      <c r="N1285" s="15" t="str">
        <f>IFERROR(VLOOKUP($D$7,Tabelas!$B$17:$C$18,2,0)*L1285,"")</f>
        <v/>
      </c>
      <c r="O1285" s="15" t="str">
        <f t="shared" si="98"/>
        <v/>
      </c>
      <c r="P1285" s="16" t="str">
        <f t="shared" si="99"/>
        <v/>
      </c>
      <c r="Q1285" s="33"/>
    </row>
    <row r="1286" spans="1:17" x14ac:dyDescent="0.45">
      <c r="A1286" s="1"/>
      <c r="B1286" s="2"/>
      <c r="C1286" s="2"/>
      <c r="D1286" s="2"/>
      <c r="E1286" s="36"/>
      <c r="F1286" s="3"/>
      <c r="G1286" s="2"/>
      <c r="H1286" s="4"/>
      <c r="I1286" s="10"/>
      <c r="J1286" s="14" t="str">
        <f>IF(LEN(A1286)&gt;0,VLOOKUP((C1286&amp;D1286),Zonas!A:C,3,0),"")</f>
        <v/>
      </c>
      <c r="K1286" s="15" t="str">
        <f t="shared" si="95"/>
        <v/>
      </c>
      <c r="L1286" s="15" t="str">
        <f t="shared" si="96"/>
        <v/>
      </c>
      <c r="M1286" s="15" t="str">
        <f t="shared" si="97"/>
        <v/>
      </c>
      <c r="N1286" s="15" t="str">
        <f>IFERROR(VLOOKUP($D$7,Tabelas!$B$17:$C$18,2,0)*L1286,"")</f>
        <v/>
      </c>
      <c r="O1286" s="15" t="str">
        <f t="shared" si="98"/>
        <v/>
      </c>
      <c r="P1286" s="16" t="str">
        <f t="shared" si="99"/>
        <v/>
      </c>
      <c r="Q1286" s="33"/>
    </row>
    <row r="1287" spans="1:17" x14ac:dyDescent="0.45">
      <c r="A1287" s="1"/>
      <c r="B1287" s="2"/>
      <c r="C1287" s="2"/>
      <c r="D1287" s="2"/>
      <c r="E1287" s="36"/>
      <c r="F1287" s="3"/>
      <c r="G1287" s="2"/>
      <c r="H1287" s="4"/>
      <c r="I1287" s="10"/>
      <c r="J1287" s="14" t="str">
        <f>IF(LEN(A1287)&gt;0,VLOOKUP((C1287&amp;D1287),Zonas!A:C,3,0),"")</f>
        <v/>
      </c>
      <c r="K1287" s="15" t="str">
        <f t="shared" si="95"/>
        <v/>
      </c>
      <c r="L1287" s="15" t="str">
        <f t="shared" si="96"/>
        <v/>
      </c>
      <c r="M1287" s="15" t="str">
        <f t="shared" si="97"/>
        <v/>
      </c>
      <c r="N1287" s="15" t="str">
        <f>IFERROR(VLOOKUP($D$7,Tabelas!$B$17:$C$18,2,0)*L1287,"")</f>
        <v/>
      </c>
      <c r="O1287" s="15" t="str">
        <f t="shared" si="98"/>
        <v/>
      </c>
      <c r="P1287" s="16" t="str">
        <f t="shared" si="99"/>
        <v/>
      </c>
      <c r="Q1287" s="33"/>
    </row>
    <row r="1288" spans="1:17" x14ac:dyDescent="0.45">
      <c r="A1288" s="1"/>
      <c r="B1288" s="2"/>
      <c r="C1288" s="2"/>
      <c r="D1288" s="2"/>
      <c r="E1288" s="36"/>
      <c r="F1288" s="3"/>
      <c r="G1288" s="2"/>
      <c r="H1288" s="4"/>
      <c r="I1288" s="10"/>
      <c r="J1288" s="14" t="str">
        <f>IF(LEN(A1288)&gt;0,VLOOKUP((C1288&amp;D1288),Zonas!A:C,3,0),"")</f>
        <v/>
      </c>
      <c r="K1288" s="15" t="str">
        <f t="shared" si="95"/>
        <v/>
      </c>
      <c r="L1288" s="15" t="str">
        <f t="shared" si="96"/>
        <v/>
      </c>
      <c r="M1288" s="15" t="str">
        <f t="shared" si="97"/>
        <v/>
      </c>
      <c r="N1288" s="15" t="str">
        <f>IFERROR(VLOOKUP($D$7,Tabelas!$B$17:$C$18,2,0)*L1288,"")</f>
        <v/>
      </c>
      <c r="O1288" s="15" t="str">
        <f t="shared" si="98"/>
        <v/>
      </c>
      <c r="P1288" s="16" t="str">
        <f t="shared" si="99"/>
        <v/>
      </c>
      <c r="Q1288" s="33"/>
    </row>
    <row r="1289" spans="1:17" x14ac:dyDescent="0.45">
      <c r="A1289" s="1"/>
      <c r="B1289" s="2"/>
      <c r="C1289" s="2"/>
      <c r="D1289" s="2"/>
      <c r="E1289" s="36"/>
      <c r="F1289" s="3"/>
      <c r="G1289" s="2"/>
      <c r="H1289" s="4"/>
      <c r="I1289" s="10"/>
      <c r="J1289" s="14" t="str">
        <f>IF(LEN(A1289)&gt;0,VLOOKUP((C1289&amp;D1289),Zonas!A:C,3,0),"")</f>
        <v/>
      </c>
      <c r="K1289" s="15" t="str">
        <f t="shared" si="95"/>
        <v/>
      </c>
      <c r="L1289" s="15" t="str">
        <f t="shared" si="96"/>
        <v/>
      </c>
      <c r="M1289" s="15" t="str">
        <f t="shared" si="97"/>
        <v/>
      </c>
      <c r="N1289" s="15" t="str">
        <f>IFERROR(VLOOKUP($D$7,Tabelas!$B$17:$C$18,2,0)*L1289,"")</f>
        <v/>
      </c>
      <c r="O1289" s="15" t="str">
        <f t="shared" si="98"/>
        <v/>
      </c>
      <c r="P1289" s="16" t="str">
        <f t="shared" si="99"/>
        <v/>
      </c>
      <c r="Q1289" s="33"/>
    </row>
    <row r="1290" spans="1:17" x14ac:dyDescent="0.45">
      <c r="A1290" s="1"/>
      <c r="B1290" s="2"/>
      <c r="C1290" s="2"/>
      <c r="D1290" s="2"/>
      <c r="E1290" s="36"/>
      <c r="F1290" s="3"/>
      <c r="G1290" s="2"/>
      <c r="H1290" s="4"/>
      <c r="I1290" s="10"/>
      <c r="J1290" s="14" t="str">
        <f>IF(LEN(A1290)&gt;0,VLOOKUP((C1290&amp;D1290),Zonas!A:C,3,0),"")</f>
        <v/>
      </c>
      <c r="K1290" s="15" t="str">
        <f t="shared" si="95"/>
        <v/>
      </c>
      <c r="L1290" s="15" t="str">
        <f t="shared" si="96"/>
        <v/>
      </c>
      <c r="M1290" s="15" t="str">
        <f t="shared" si="97"/>
        <v/>
      </c>
      <c r="N1290" s="15" t="str">
        <f>IFERROR(VLOOKUP($D$7,Tabelas!$B$17:$C$18,2,0)*L1290,"")</f>
        <v/>
      </c>
      <c r="O1290" s="15" t="str">
        <f t="shared" si="98"/>
        <v/>
      </c>
      <c r="P1290" s="16" t="str">
        <f t="shared" si="99"/>
        <v/>
      </c>
      <c r="Q1290" s="33"/>
    </row>
    <row r="1291" spans="1:17" x14ac:dyDescent="0.45">
      <c r="A1291" s="1"/>
      <c r="B1291" s="2"/>
      <c r="C1291" s="2"/>
      <c r="D1291" s="2"/>
      <c r="E1291" s="36"/>
      <c r="F1291" s="3"/>
      <c r="G1291" s="2"/>
      <c r="H1291" s="4"/>
      <c r="I1291" s="10"/>
      <c r="J1291" s="14" t="str">
        <f>IF(LEN(A1291)&gt;0,VLOOKUP((C1291&amp;D1291),Zonas!A:C,3,0),"")</f>
        <v/>
      </c>
      <c r="K1291" s="15" t="str">
        <f t="shared" si="95"/>
        <v/>
      </c>
      <c r="L1291" s="15" t="str">
        <f t="shared" si="96"/>
        <v/>
      </c>
      <c r="M1291" s="15" t="str">
        <f t="shared" si="97"/>
        <v/>
      </c>
      <c r="N1291" s="15" t="str">
        <f>IFERROR(VLOOKUP($D$7,Tabelas!$B$17:$C$18,2,0)*L1291,"")</f>
        <v/>
      </c>
      <c r="O1291" s="15" t="str">
        <f t="shared" si="98"/>
        <v/>
      </c>
      <c r="P1291" s="16" t="str">
        <f t="shared" si="99"/>
        <v/>
      </c>
      <c r="Q1291" s="33"/>
    </row>
    <row r="1292" spans="1:17" x14ac:dyDescent="0.45">
      <c r="A1292" s="1"/>
      <c r="B1292" s="2"/>
      <c r="C1292" s="2"/>
      <c r="D1292" s="2"/>
      <c r="E1292" s="36"/>
      <c r="F1292" s="3"/>
      <c r="G1292" s="2"/>
      <c r="H1292" s="4"/>
      <c r="I1292" s="10"/>
      <c r="J1292" s="14" t="str">
        <f>IF(LEN(A1292)&gt;0,VLOOKUP((C1292&amp;D1292),Zonas!A:C,3,0),"")</f>
        <v/>
      </c>
      <c r="K1292" s="15" t="str">
        <f t="shared" ref="K1292:K1355" si="100">IF(LEN(A1292)&gt;0,G1292*I1292*H1292,"")</f>
        <v/>
      </c>
      <c r="L1292" s="15" t="str">
        <f t="shared" si="96"/>
        <v/>
      </c>
      <c r="M1292" s="15" t="str">
        <f t="shared" si="97"/>
        <v/>
      </c>
      <c r="N1292" s="15" t="str">
        <f>IFERROR(VLOOKUP($D$7,Tabelas!$B$17:$C$18,2,0)*L1292,"")</f>
        <v/>
      </c>
      <c r="O1292" s="15" t="str">
        <f t="shared" si="98"/>
        <v/>
      </c>
      <c r="P1292" s="16" t="str">
        <f t="shared" si="99"/>
        <v/>
      </c>
      <c r="Q1292" s="33"/>
    </row>
    <row r="1293" spans="1:17" x14ac:dyDescent="0.45">
      <c r="A1293" s="1"/>
      <c r="B1293" s="2"/>
      <c r="C1293" s="2"/>
      <c r="D1293" s="2"/>
      <c r="E1293" s="36"/>
      <c r="F1293" s="3"/>
      <c r="G1293" s="2"/>
      <c r="H1293" s="4"/>
      <c r="I1293" s="10"/>
      <c r="J1293" s="14" t="str">
        <f>IF(LEN(A1293)&gt;0,VLOOKUP((C1293&amp;D1293),Zonas!A:C,3,0),"")</f>
        <v/>
      </c>
      <c r="K1293" s="15" t="str">
        <f t="shared" si="100"/>
        <v/>
      </c>
      <c r="L1293" s="15" t="str">
        <f t="shared" ref="L1293:L1356" si="101">IFERROR(IF(J1293="A",$H$5,IF(J1293="B",$I$5,IF(J1293="C",$J$5,IF(J1293="D",$K$5,IF(J1293="E",$L$5,"")))))*K1293,"")</f>
        <v/>
      </c>
      <c r="M1293" s="15" t="str">
        <f t="shared" ref="M1293:M1356" si="102">IFERROR(IF($D$6=0.05,0.5,IF($B$3="Individual",0.75,0.8))*L1293,"")</f>
        <v/>
      </c>
      <c r="N1293" s="15" t="str">
        <f>IFERROR(VLOOKUP($D$7,Tabelas!$B$17:$C$18,2,0)*L1293,"")</f>
        <v/>
      </c>
      <c r="O1293" s="15" t="str">
        <f t="shared" ref="O1293:O1356" si="103">IFERROR(L1293+N1293,"")</f>
        <v/>
      </c>
      <c r="P1293" s="16" t="str">
        <f t="shared" ref="P1293:P1356" si="104">IFERROR(L1293-M1293+N1293,"")</f>
        <v/>
      </c>
      <c r="Q1293" s="33"/>
    </row>
    <row r="1294" spans="1:17" x14ac:dyDescent="0.45">
      <c r="A1294" s="1"/>
      <c r="B1294" s="2"/>
      <c r="C1294" s="2"/>
      <c r="D1294" s="2"/>
      <c r="E1294" s="36"/>
      <c r="F1294" s="3"/>
      <c r="G1294" s="2"/>
      <c r="H1294" s="4"/>
      <c r="I1294" s="10"/>
      <c r="J1294" s="14" t="str">
        <f>IF(LEN(A1294)&gt;0,VLOOKUP((C1294&amp;D1294),Zonas!A:C,3,0),"")</f>
        <v/>
      </c>
      <c r="K1294" s="15" t="str">
        <f t="shared" si="100"/>
        <v/>
      </c>
      <c r="L1294" s="15" t="str">
        <f t="shared" si="101"/>
        <v/>
      </c>
      <c r="M1294" s="15" t="str">
        <f t="shared" si="102"/>
        <v/>
      </c>
      <c r="N1294" s="15" t="str">
        <f>IFERROR(VLOOKUP($D$7,Tabelas!$B$17:$C$18,2,0)*L1294,"")</f>
        <v/>
      </c>
      <c r="O1294" s="15" t="str">
        <f t="shared" si="103"/>
        <v/>
      </c>
      <c r="P1294" s="16" t="str">
        <f t="shared" si="104"/>
        <v/>
      </c>
      <c r="Q1294" s="33"/>
    </row>
    <row r="1295" spans="1:17" x14ac:dyDescent="0.45">
      <c r="A1295" s="1"/>
      <c r="B1295" s="2"/>
      <c r="C1295" s="2"/>
      <c r="D1295" s="2"/>
      <c r="E1295" s="36"/>
      <c r="F1295" s="3"/>
      <c r="G1295" s="2"/>
      <c r="H1295" s="4"/>
      <c r="I1295" s="10"/>
      <c r="J1295" s="14" t="str">
        <f>IF(LEN(A1295)&gt;0,VLOOKUP((C1295&amp;D1295),Zonas!A:C,3,0),"")</f>
        <v/>
      </c>
      <c r="K1295" s="15" t="str">
        <f t="shared" si="100"/>
        <v/>
      </c>
      <c r="L1295" s="15" t="str">
        <f t="shared" si="101"/>
        <v/>
      </c>
      <c r="M1295" s="15" t="str">
        <f t="shared" si="102"/>
        <v/>
      </c>
      <c r="N1295" s="15" t="str">
        <f>IFERROR(VLOOKUP($D$7,Tabelas!$B$17:$C$18,2,0)*L1295,"")</f>
        <v/>
      </c>
      <c r="O1295" s="15" t="str">
        <f t="shared" si="103"/>
        <v/>
      </c>
      <c r="P1295" s="16" t="str">
        <f t="shared" si="104"/>
        <v/>
      </c>
      <c r="Q1295" s="33"/>
    </row>
    <row r="1296" spans="1:17" x14ac:dyDescent="0.45">
      <c r="A1296" s="1"/>
      <c r="B1296" s="2"/>
      <c r="C1296" s="2"/>
      <c r="D1296" s="2"/>
      <c r="E1296" s="36"/>
      <c r="F1296" s="3"/>
      <c r="G1296" s="2"/>
      <c r="H1296" s="4"/>
      <c r="I1296" s="10"/>
      <c r="J1296" s="14" t="str">
        <f>IF(LEN(A1296)&gt;0,VLOOKUP((C1296&amp;D1296),Zonas!A:C,3,0),"")</f>
        <v/>
      </c>
      <c r="K1296" s="15" t="str">
        <f t="shared" si="100"/>
        <v/>
      </c>
      <c r="L1296" s="15" t="str">
        <f t="shared" si="101"/>
        <v/>
      </c>
      <c r="M1296" s="15" t="str">
        <f t="shared" si="102"/>
        <v/>
      </c>
      <c r="N1296" s="15" t="str">
        <f>IFERROR(VLOOKUP($D$7,Tabelas!$B$17:$C$18,2,0)*L1296,"")</f>
        <v/>
      </c>
      <c r="O1296" s="15" t="str">
        <f t="shared" si="103"/>
        <v/>
      </c>
      <c r="P1296" s="16" t="str">
        <f t="shared" si="104"/>
        <v/>
      </c>
      <c r="Q1296" s="33"/>
    </row>
    <row r="1297" spans="1:17" x14ac:dyDescent="0.45">
      <c r="A1297" s="1"/>
      <c r="B1297" s="2"/>
      <c r="C1297" s="2"/>
      <c r="D1297" s="2"/>
      <c r="E1297" s="36"/>
      <c r="F1297" s="3"/>
      <c r="G1297" s="2"/>
      <c r="H1297" s="4"/>
      <c r="I1297" s="10"/>
      <c r="J1297" s="14" t="str">
        <f>IF(LEN(A1297)&gt;0,VLOOKUP((C1297&amp;D1297),Zonas!A:C,3,0),"")</f>
        <v/>
      </c>
      <c r="K1297" s="15" t="str">
        <f t="shared" si="100"/>
        <v/>
      </c>
      <c r="L1297" s="15" t="str">
        <f t="shared" si="101"/>
        <v/>
      </c>
      <c r="M1297" s="15" t="str">
        <f t="shared" si="102"/>
        <v/>
      </c>
      <c r="N1297" s="15" t="str">
        <f>IFERROR(VLOOKUP($D$7,Tabelas!$B$17:$C$18,2,0)*L1297,"")</f>
        <v/>
      </c>
      <c r="O1297" s="15" t="str">
        <f t="shared" si="103"/>
        <v/>
      </c>
      <c r="P1297" s="16" t="str">
        <f t="shared" si="104"/>
        <v/>
      </c>
      <c r="Q1297" s="33"/>
    </row>
    <row r="1298" spans="1:17" x14ac:dyDescent="0.45">
      <c r="A1298" s="1"/>
      <c r="B1298" s="2"/>
      <c r="C1298" s="2"/>
      <c r="D1298" s="2"/>
      <c r="E1298" s="36"/>
      <c r="F1298" s="3"/>
      <c r="G1298" s="2"/>
      <c r="H1298" s="4"/>
      <c r="I1298" s="10"/>
      <c r="J1298" s="14" t="str">
        <f>IF(LEN(A1298)&gt;0,VLOOKUP((C1298&amp;D1298),Zonas!A:C,3,0),"")</f>
        <v/>
      </c>
      <c r="K1298" s="15" t="str">
        <f t="shared" si="100"/>
        <v/>
      </c>
      <c r="L1298" s="15" t="str">
        <f t="shared" si="101"/>
        <v/>
      </c>
      <c r="M1298" s="15" t="str">
        <f t="shared" si="102"/>
        <v/>
      </c>
      <c r="N1298" s="15" t="str">
        <f>IFERROR(VLOOKUP($D$7,Tabelas!$B$17:$C$18,2,0)*L1298,"")</f>
        <v/>
      </c>
      <c r="O1298" s="15" t="str">
        <f t="shared" si="103"/>
        <v/>
      </c>
      <c r="P1298" s="16" t="str">
        <f t="shared" si="104"/>
        <v/>
      </c>
      <c r="Q1298" s="33"/>
    </row>
    <row r="1299" spans="1:17" x14ac:dyDescent="0.45">
      <c r="A1299" s="1"/>
      <c r="B1299" s="2"/>
      <c r="C1299" s="2"/>
      <c r="D1299" s="2"/>
      <c r="E1299" s="36"/>
      <c r="F1299" s="3"/>
      <c r="G1299" s="2"/>
      <c r="H1299" s="4"/>
      <c r="I1299" s="10"/>
      <c r="J1299" s="14" t="str">
        <f>IF(LEN(A1299)&gt;0,VLOOKUP((C1299&amp;D1299),Zonas!A:C,3,0),"")</f>
        <v/>
      </c>
      <c r="K1299" s="15" t="str">
        <f t="shared" si="100"/>
        <v/>
      </c>
      <c r="L1299" s="15" t="str">
        <f t="shared" si="101"/>
        <v/>
      </c>
      <c r="M1299" s="15" t="str">
        <f t="shared" si="102"/>
        <v/>
      </c>
      <c r="N1299" s="15" t="str">
        <f>IFERROR(VLOOKUP($D$7,Tabelas!$B$17:$C$18,2,0)*L1299,"")</f>
        <v/>
      </c>
      <c r="O1299" s="15" t="str">
        <f t="shared" si="103"/>
        <v/>
      </c>
      <c r="P1299" s="16" t="str">
        <f t="shared" si="104"/>
        <v/>
      </c>
      <c r="Q1299" s="33"/>
    </row>
    <row r="1300" spans="1:17" x14ac:dyDescent="0.45">
      <c r="A1300" s="1"/>
      <c r="B1300" s="2"/>
      <c r="C1300" s="2"/>
      <c r="D1300" s="2"/>
      <c r="E1300" s="36"/>
      <c r="F1300" s="3"/>
      <c r="G1300" s="2"/>
      <c r="H1300" s="4"/>
      <c r="I1300" s="10"/>
      <c r="J1300" s="14" t="str">
        <f>IF(LEN(A1300)&gt;0,VLOOKUP((C1300&amp;D1300),Zonas!A:C,3,0),"")</f>
        <v/>
      </c>
      <c r="K1300" s="15" t="str">
        <f t="shared" si="100"/>
        <v/>
      </c>
      <c r="L1300" s="15" t="str">
        <f t="shared" si="101"/>
        <v/>
      </c>
      <c r="M1300" s="15" t="str">
        <f t="shared" si="102"/>
        <v/>
      </c>
      <c r="N1300" s="15" t="str">
        <f>IFERROR(VLOOKUP($D$7,Tabelas!$B$17:$C$18,2,0)*L1300,"")</f>
        <v/>
      </c>
      <c r="O1300" s="15" t="str">
        <f t="shared" si="103"/>
        <v/>
      </c>
      <c r="P1300" s="16" t="str">
        <f t="shared" si="104"/>
        <v/>
      </c>
      <c r="Q1300" s="33"/>
    </row>
    <row r="1301" spans="1:17" x14ac:dyDescent="0.45">
      <c r="A1301" s="1"/>
      <c r="B1301" s="2"/>
      <c r="C1301" s="2"/>
      <c r="D1301" s="2"/>
      <c r="E1301" s="36"/>
      <c r="F1301" s="3"/>
      <c r="G1301" s="2"/>
      <c r="H1301" s="4"/>
      <c r="I1301" s="10"/>
      <c r="J1301" s="14" t="str">
        <f>IF(LEN(A1301)&gt;0,VLOOKUP((C1301&amp;D1301),Zonas!A:C,3,0),"")</f>
        <v/>
      </c>
      <c r="K1301" s="15" t="str">
        <f t="shared" si="100"/>
        <v/>
      </c>
      <c r="L1301" s="15" t="str">
        <f t="shared" si="101"/>
        <v/>
      </c>
      <c r="M1301" s="15" t="str">
        <f t="shared" si="102"/>
        <v/>
      </c>
      <c r="N1301" s="15" t="str">
        <f>IFERROR(VLOOKUP($D$7,Tabelas!$B$17:$C$18,2,0)*L1301,"")</f>
        <v/>
      </c>
      <c r="O1301" s="15" t="str">
        <f t="shared" si="103"/>
        <v/>
      </c>
      <c r="P1301" s="16" t="str">
        <f t="shared" si="104"/>
        <v/>
      </c>
      <c r="Q1301" s="33"/>
    </row>
    <row r="1302" spans="1:17" x14ac:dyDescent="0.45">
      <c r="A1302" s="1"/>
      <c r="B1302" s="2"/>
      <c r="C1302" s="2"/>
      <c r="D1302" s="2"/>
      <c r="E1302" s="36"/>
      <c r="F1302" s="3"/>
      <c r="G1302" s="2"/>
      <c r="H1302" s="4"/>
      <c r="I1302" s="10"/>
      <c r="J1302" s="14" t="str">
        <f>IF(LEN(A1302)&gt;0,VLOOKUP((C1302&amp;D1302),Zonas!A:C,3,0),"")</f>
        <v/>
      </c>
      <c r="K1302" s="15" t="str">
        <f t="shared" si="100"/>
        <v/>
      </c>
      <c r="L1302" s="15" t="str">
        <f t="shared" si="101"/>
        <v/>
      </c>
      <c r="M1302" s="15" t="str">
        <f t="shared" si="102"/>
        <v/>
      </c>
      <c r="N1302" s="15" t="str">
        <f>IFERROR(VLOOKUP($D$7,Tabelas!$B$17:$C$18,2,0)*L1302,"")</f>
        <v/>
      </c>
      <c r="O1302" s="15" t="str">
        <f t="shared" si="103"/>
        <v/>
      </c>
      <c r="P1302" s="16" t="str">
        <f t="shared" si="104"/>
        <v/>
      </c>
      <c r="Q1302" s="33"/>
    </row>
    <row r="1303" spans="1:17" x14ac:dyDescent="0.45">
      <c r="A1303" s="1"/>
      <c r="B1303" s="2"/>
      <c r="C1303" s="2"/>
      <c r="D1303" s="2"/>
      <c r="E1303" s="36"/>
      <c r="F1303" s="3"/>
      <c r="G1303" s="2"/>
      <c r="H1303" s="4"/>
      <c r="I1303" s="10"/>
      <c r="J1303" s="14" t="str">
        <f>IF(LEN(A1303)&gt;0,VLOOKUP((C1303&amp;D1303),Zonas!A:C,3,0),"")</f>
        <v/>
      </c>
      <c r="K1303" s="15" t="str">
        <f t="shared" si="100"/>
        <v/>
      </c>
      <c r="L1303" s="15" t="str">
        <f t="shared" si="101"/>
        <v/>
      </c>
      <c r="M1303" s="15" t="str">
        <f t="shared" si="102"/>
        <v/>
      </c>
      <c r="N1303" s="15" t="str">
        <f>IFERROR(VLOOKUP($D$7,Tabelas!$B$17:$C$18,2,0)*L1303,"")</f>
        <v/>
      </c>
      <c r="O1303" s="15" t="str">
        <f t="shared" si="103"/>
        <v/>
      </c>
      <c r="P1303" s="16" t="str">
        <f t="shared" si="104"/>
        <v/>
      </c>
      <c r="Q1303" s="33"/>
    </row>
    <row r="1304" spans="1:17" x14ac:dyDescent="0.45">
      <c r="A1304" s="1"/>
      <c r="B1304" s="2"/>
      <c r="C1304" s="2"/>
      <c r="D1304" s="2"/>
      <c r="E1304" s="36"/>
      <c r="F1304" s="3"/>
      <c r="G1304" s="2"/>
      <c r="H1304" s="4"/>
      <c r="I1304" s="10"/>
      <c r="J1304" s="14" t="str">
        <f>IF(LEN(A1304)&gt;0,VLOOKUP((C1304&amp;D1304),Zonas!A:C,3,0),"")</f>
        <v/>
      </c>
      <c r="K1304" s="15" t="str">
        <f t="shared" si="100"/>
        <v/>
      </c>
      <c r="L1304" s="15" t="str">
        <f t="shared" si="101"/>
        <v/>
      </c>
      <c r="M1304" s="15" t="str">
        <f t="shared" si="102"/>
        <v/>
      </c>
      <c r="N1304" s="15" t="str">
        <f>IFERROR(VLOOKUP($D$7,Tabelas!$B$17:$C$18,2,0)*L1304,"")</f>
        <v/>
      </c>
      <c r="O1304" s="15" t="str">
        <f t="shared" si="103"/>
        <v/>
      </c>
      <c r="P1304" s="16" t="str">
        <f t="shared" si="104"/>
        <v/>
      </c>
      <c r="Q1304" s="33"/>
    </row>
    <row r="1305" spans="1:17" x14ac:dyDescent="0.45">
      <c r="A1305" s="1"/>
      <c r="B1305" s="2"/>
      <c r="C1305" s="2"/>
      <c r="D1305" s="2"/>
      <c r="E1305" s="36"/>
      <c r="F1305" s="3"/>
      <c r="G1305" s="2"/>
      <c r="H1305" s="4"/>
      <c r="I1305" s="10"/>
      <c r="J1305" s="14" t="str">
        <f>IF(LEN(A1305)&gt;0,VLOOKUP((C1305&amp;D1305),Zonas!A:C,3,0),"")</f>
        <v/>
      </c>
      <c r="K1305" s="15" t="str">
        <f t="shared" si="100"/>
        <v/>
      </c>
      <c r="L1305" s="15" t="str">
        <f t="shared" si="101"/>
        <v/>
      </c>
      <c r="M1305" s="15" t="str">
        <f t="shared" si="102"/>
        <v/>
      </c>
      <c r="N1305" s="15" t="str">
        <f>IFERROR(VLOOKUP($D$7,Tabelas!$B$17:$C$18,2,0)*L1305,"")</f>
        <v/>
      </c>
      <c r="O1305" s="15" t="str">
        <f t="shared" si="103"/>
        <v/>
      </c>
      <c r="P1305" s="16" t="str">
        <f t="shared" si="104"/>
        <v/>
      </c>
      <c r="Q1305" s="33"/>
    </row>
    <row r="1306" spans="1:17" x14ac:dyDescent="0.45">
      <c r="A1306" s="1"/>
      <c r="B1306" s="2"/>
      <c r="C1306" s="2"/>
      <c r="D1306" s="2"/>
      <c r="E1306" s="36"/>
      <c r="F1306" s="3"/>
      <c r="G1306" s="2"/>
      <c r="H1306" s="4"/>
      <c r="I1306" s="10"/>
      <c r="J1306" s="14" t="str">
        <f>IF(LEN(A1306)&gt;0,VLOOKUP((C1306&amp;D1306),Zonas!A:C,3,0),"")</f>
        <v/>
      </c>
      <c r="K1306" s="15" t="str">
        <f t="shared" si="100"/>
        <v/>
      </c>
      <c r="L1306" s="15" t="str">
        <f t="shared" si="101"/>
        <v/>
      </c>
      <c r="M1306" s="15" t="str">
        <f t="shared" si="102"/>
        <v/>
      </c>
      <c r="N1306" s="15" t="str">
        <f>IFERROR(VLOOKUP($D$7,Tabelas!$B$17:$C$18,2,0)*L1306,"")</f>
        <v/>
      </c>
      <c r="O1306" s="15" t="str">
        <f t="shared" si="103"/>
        <v/>
      </c>
      <c r="P1306" s="16" t="str">
        <f t="shared" si="104"/>
        <v/>
      </c>
      <c r="Q1306" s="33"/>
    </row>
    <row r="1307" spans="1:17" x14ac:dyDescent="0.45">
      <c r="A1307" s="1"/>
      <c r="B1307" s="2"/>
      <c r="C1307" s="2"/>
      <c r="D1307" s="2"/>
      <c r="E1307" s="36"/>
      <c r="F1307" s="3"/>
      <c r="G1307" s="2"/>
      <c r="H1307" s="4"/>
      <c r="I1307" s="10"/>
      <c r="J1307" s="14" t="str">
        <f>IF(LEN(A1307)&gt;0,VLOOKUP((C1307&amp;D1307),Zonas!A:C,3,0),"")</f>
        <v/>
      </c>
      <c r="K1307" s="15" t="str">
        <f t="shared" si="100"/>
        <v/>
      </c>
      <c r="L1307" s="15" t="str">
        <f t="shared" si="101"/>
        <v/>
      </c>
      <c r="M1307" s="15" t="str">
        <f t="shared" si="102"/>
        <v/>
      </c>
      <c r="N1307" s="15" t="str">
        <f>IFERROR(VLOOKUP($D$7,Tabelas!$B$17:$C$18,2,0)*L1307,"")</f>
        <v/>
      </c>
      <c r="O1307" s="15" t="str">
        <f t="shared" si="103"/>
        <v/>
      </c>
      <c r="P1307" s="16" t="str">
        <f t="shared" si="104"/>
        <v/>
      </c>
      <c r="Q1307" s="33"/>
    </row>
    <row r="1308" spans="1:17" x14ac:dyDescent="0.45">
      <c r="A1308" s="1"/>
      <c r="B1308" s="2"/>
      <c r="C1308" s="2"/>
      <c r="D1308" s="2"/>
      <c r="E1308" s="36"/>
      <c r="F1308" s="3"/>
      <c r="G1308" s="2"/>
      <c r="H1308" s="4"/>
      <c r="I1308" s="10"/>
      <c r="J1308" s="14" t="str">
        <f>IF(LEN(A1308)&gt;0,VLOOKUP((C1308&amp;D1308),Zonas!A:C,3,0),"")</f>
        <v/>
      </c>
      <c r="K1308" s="15" t="str">
        <f t="shared" si="100"/>
        <v/>
      </c>
      <c r="L1308" s="15" t="str">
        <f t="shared" si="101"/>
        <v/>
      </c>
      <c r="M1308" s="15" t="str">
        <f t="shared" si="102"/>
        <v/>
      </c>
      <c r="N1308" s="15" t="str">
        <f>IFERROR(VLOOKUP($D$7,Tabelas!$B$17:$C$18,2,0)*L1308,"")</f>
        <v/>
      </c>
      <c r="O1308" s="15" t="str">
        <f t="shared" si="103"/>
        <v/>
      </c>
      <c r="P1308" s="16" t="str">
        <f t="shared" si="104"/>
        <v/>
      </c>
      <c r="Q1308" s="33"/>
    </row>
    <row r="1309" spans="1:17" x14ac:dyDescent="0.45">
      <c r="A1309" s="1"/>
      <c r="B1309" s="2"/>
      <c r="C1309" s="2"/>
      <c r="D1309" s="2"/>
      <c r="E1309" s="36"/>
      <c r="F1309" s="3"/>
      <c r="G1309" s="2"/>
      <c r="H1309" s="4"/>
      <c r="I1309" s="10"/>
      <c r="J1309" s="14" t="str">
        <f>IF(LEN(A1309)&gt;0,VLOOKUP((C1309&amp;D1309),Zonas!A:C,3,0),"")</f>
        <v/>
      </c>
      <c r="K1309" s="15" t="str">
        <f t="shared" si="100"/>
        <v/>
      </c>
      <c r="L1309" s="15" t="str">
        <f t="shared" si="101"/>
        <v/>
      </c>
      <c r="M1309" s="15" t="str">
        <f t="shared" si="102"/>
        <v/>
      </c>
      <c r="N1309" s="15" t="str">
        <f>IFERROR(VLOOKUP($D$7,Tabelas!$B$17:$C$18,2,0)*L1309,"")</f>
        <v/>
      </c>
      <c r="O1309" s="15" t="str">
        <f t="shared" si="103"/>
        <v/>
      </c>
      <c r="P1309" s="16" t="str">
        <f t="shared" si="104"/>
        <v/>
      </c>
      <c r="Q1309" s="33"/>
    </row>
    <row r="1310" spans="1:17" x14ac:dyDescent="0.45">
      <c r="A1310" s="1"/>
      <c r="B1310" s="2"/>
      <c r="C1310" s="2"/>
      <c r="D1310" s="2"/>
      <c r="E1310" s="36"/>
      <c r="F1310" s="3"/>
      <c r="G1310" s="2"/>
      <c r="H1310" s="4"/>
      <c r="I1310" s="10"/>
      <c r="J1310" s="14" t="str">
        <f>IF(LEN(A1310)&gt;0,VLOOKUP((C1310&amp;D1310),Zonas!A:C,3,0),"")</f>
        <v/>
      </c>
      <c r="K1310" s="15" t="str">
        <f t="shared" si="100"/>
        <v/>
      </c>
      <c r="L1310" s="15" t="str">
        <f t="shared" si="101"/>
        <v/>
      </c>
      <c r="M1310" s="15" t="str">
        <f t="shared" si="102"/>
        <v/>
      </c>
      <c r="N1310" s="15" t="str">
        <f>IFERROR(VLOOKUP($D$7,Tabelas!$B$17:$C$18,2,0)*L1310,"")</f>
        <v/>
      </c>
      <c r="O1310" s="15" t="str">
        <f t="shared" si="103"/>
        <v/>
      </c>
      <c r="P1310" s="16" t="str">
        <f t="shared" si="104"/>
        <v/>
      </c>
      <c r="Q1310" s="33"/>
    </row>
    <row r="1311" spans="1:17" x14ac:dyDescent="0.45">
      <c r="A1311" s="1"/>
      <c r="B1311" s="2"/>
      <c r="C1311" s="2"/>
      <c r="D1311" s="2"/>
      <c r="E1311" s="36"/>
      <c r="F1311" s="3"/>
      <c r="G1311" s="2"/>
      <c r="H1311" s="4"/>
      <c r="I1311" s="10"/>
      <c r="J1311" s="14" t="str">
        <f>IF(LEN(A1311)&gt;0,VLOOKUP((C1311&amp;D1311),Zonas!A:C,3,0),"")</f>
        <v/>
      </c>
      <c r="K1311" s="15" t="str">
        <f t="shared" si="100"/>
        <v/>
      </c>
      <c r="L1311" s="15" t="str">
        <f t="shared" si="101"/>
        <v/>
      </c>
      <c r="M1311" s="15" t="str">
        <f t="shared" si="102"/>
        <v/>
      </c>
      <c r="N1311" s="15" t="str">
        <f>IFERROR(VLOOKUP($D$7,Tabelas!$B$17:$C$18,2,0)*L1311,"")</f>
        <v/>
      </c>
      <c r="O1311" s="15" t="str">
        <f t="shared" si="103"/>
        <v/>
      </c>
      <c r="P1311" s="16" t="str">
        <f t="shared" si="104"/>
        <v/>
      </c>
      <c r="Q1311" s="33"/>
    </row>
    <row r="1312" spans="1:17" x14ac:dyDescent="0.45">
      <c r="A1312" s="1"/>
      <c r="B1312" s="2"/>
      <c r="C1312" s="2"/>
      <c r="D1312" s="2"/>
      <c r="E1312" s="36"/>
      <c r="F1312" s="3"/>
      <c r="G1312" s="2"/>
      <c r="H1312" s="4"/>
      <c r="I1312" s="10"/>
      <c r="J1312" s="14" t="str">
        <f>IF(LEN(A1312)&gt;0,VLOOKUP((C1312&amp;D1312),Zonas!A:C,3,0),"")</f>
        <v/>
      </c>
      <c r="K1312" s="15" t="str">
        <f t="shared" si="100"/>
        <v/>
      </c>
      <c r="L1312" s="15" t="str">
        <f t="shared" si="101"/>
        <v/>
      </c>
      <c r="M1312" s="15" t="str">
        <f t="shared" si="102"/>
        <v/>
      </c>
      <c r="N1312" s="15" t="str">
        <f>IFERROR(VLOOKUP($D$7,Tabelas!$B$17:$C$18,2,0)*L1312,"")</f>
        <v/>
      </c>
      <c r="O1312" s="15" t="str">
        <f t="shared" si="103"/>
        <v/>
      </c>
      <c r="P1312" s="16" t="str">
        <f t="shared" si="104"/>
        <v/>
      </c>
      <c r="Q1312" s="33"/>
    </row>
    <row r="1313" spans="1:17" x14ac:dyDescent="0.45">
      <c r="A1313" s="1"/>
      <c r="B1313" s="2"/>
      <c r="C1313" s="2"/>
      <c r="D1313" s="2"/>
      <c r="E1313" s="36"/>
      <c r="F1313" s="3"/>
      <c r="G1313" s="2"/>
      <c r="H1313" s="4"/>
      <c r="I1313" s="10"/>
      <c r="J1313" s="14" t="str">
        <f>IF(LEN(A1313)&gt;0,VLOOKUP((C1313&amp;D1313),Zonas!A:C,3,0),"")</f>
        <v/>
      </c>
      <c r="K1313" s="15" t="str">
        <f t="shared" si="100"/>
        <v/>
      </c>
      <c r="L1313" s="15" t="str">
        <f t="shared" si="101"/>
        <v/>
      </c>
      <c r="M1313" s="15" t="str">
        <f t="shared" si="102"/>
        <v/>
      </c>
      <c r="N1313" s="15" t="str">
        <f>IFERROR(VLOOKUP($D$7,Tabelas!$B$17:$C$18,2,0)*L1313,"")</f>
        <v/>
      </c>
      <c r="O1313" s="15" t="str">
        <f t="shared" si="103"/>
        <v/>
      </c>
      <c r="P1313" s="16" t="str">
        <f t="shared" si="104"/>
        <v/>
      </c>
      <c r="Q1313" s="33"/>
    </row>
    <row r="1314" spans="1:17" x14ac:dyDescent="0.45">
      <c r="A1314" s="1"/>
      <c r="B1314" s="2"/>
      <c r="C1314" s="2"/>
      <c r="D1314" s="2"/>
      <c r="E1314" s="36"/>
      <c r="F1314" s="3"/>
      <c r="G1314" s="2"/>
      <c r="H1314" s="4"/>
      <c r="I1314" s="10"/>
      <c r="J1314" s="14" t="str">
        <f>IF(LEN(A1314)&gt;0,VLOOKUP((C1314&amp;D1314),Zonas!A:C,3,0),"")</f>
        <v/>
      </c>
      <c r="K1314" s="15" t="str">
        <f t="shared" si="100"/>
        <v/>
      </c>
      <c r="L1314" s="15" t="str">
        <f t="shared" si="101"/>
        <v/>
      </c>
      <c r="M1314" s="15" t="str">
        <f t="shared" si="102"/>
        <v/>
      </c>
      <c r="N1314" s="15" t="str">
        <f>IFERROR(VLOOKUP($D$7,Tabelas!$B$17:$C$18,2,0)*L1314,"")</f>
        <v/>
      </c>
      <c r="O1314" s="15" t="str">
        <f t="shared" si="103"/>
        <v/>
      </c>
      <c r="P1314" s="16" t="str">
        <f t="shared" si="104"/>
        <v/>
      </c>
      <c r="Q1314" s="33"/>
    </row>
    <row r="1315" spans="1:17" x14ac:dyDescent="0.45">
      <c r="A1315" s="1"/>
      <c r="B1315" s="2"/>
      <c r="C1315" s="2"/>
      <c r="D1315" s="2"/>
      <c r="E1315" s="36"/>
      <c r="F1315" s="3"/>
      <c r="G1315" s="2"/>
      <c r="H1315" s="4"/>
      <c r="I1315" s="10"/>
      <c r="J1315" s="14" t="str">
        <f>IF(LEN(A1315)&gt;0,VLOOKUP((C1315&amp;D1315),Zonas!A:C,3,0),"")</f>
        <v/>
      </c>
      <c r="K1315" s="15" t="str">
        <f t="shared" si="100"/>
        <v/>
      </c>
      <c r="L1315" s="15" t="str">
        <f t="shared" si="101"/>
        <v/>
      </c>
      <c r="M1315" s="15" t="str">
        <f t="shared" si="102"/>
        <v/>
      </c>
      <c r="N1315" s="15" t="str">
        <f>IFERROR(VLOOKUP($D$7,Tabelas!$B$17:$C$18,2,0)*L1315,"")</f>
        <v/>
      </c>
      <c r="O1315" s="15" t="str">
        <f t="shared" si="103"/>
        <v/>
      </c>
      <c r="P1315" s="16" t="str">
        <f t="shared" si="104"/>
        <v/>
      </c>
      <c r="Q1315" s="33"/>
    </row>
    <row r="1316" spans="1:17" x14ac:dyDescent="0.45">
      <c r="A1316" s="1"/>
      <c r="B1316" s="2"/>
      <c r="C1316" s="2"/>
      <c r="D1316" s="2"/>
      <c r="E1316" s="36"/>
      <c r="F1316" s="3"/>
      <c r="G1316" s="2"/>
      <c r="H1316" s="4"/>
      <c r="I1316" s="10"/>
      <c r="J1316" s="14" t="str">
        <f>IF(LEN(A1316)&gt;0,VLOOKUP((C1316&amp;D1316),Zonas!A:C,3,0),"")</f>
        <v/>
      </c>
      <c r="K1316" s="15" t="str">
        <f t="shared" si="100"/>
        <v/>
      </c>
      <c r="L1316" s="15" t="str">
        <f t="shared" si="101"/>
        <v/>
      </c>
      <c r="M1316" s="15" t="str">
        <f t="shared" si="102"/>
        <v/>
      </c>
      <c r="N1316" s="15" t="str">
        <f>IFERROR(VLOOKUP($D$7,Tabelas!$B$17:$C$18,2,0)*L1316,"")</f>
        <v/>
      </c>
      <c r="O1316" s="15" t="str">
        <f t="shared" si="103"/>
        <v/>
      </c>
      <c r="P1316" s="16" t="str">
        <f t="shared" si="104"/>
        <v/>
      </c>
      <c r="Q1316" s="33"/>
    </row>
    <row r="1317" spans="1:17" x14ac:dyDescent="0.45">
      <c r="A1317" s="1"/>
      <c r="B1317" s="2"/>
      <c r="C1317" s="2"/>
      <c r="D1317" s="2"/>
      <c r="E1317" s="36"/>
      <c r="F1317" s="3"/>
      <c r="G1317" s="2"/>
      <c r="H1317" s="4"/>
      <c r="I1317" s="10"/>
      <c r="J1317" s="14" t="str">
        <f>IF(LEN(A1317)&gt;0,VLOOKUP((C1317&amp;D1317),Zonas!A:C,3,0),"")</f>
        <v/>
      </c>
      <c r="K1317" s="15" t="str">
        <f t="shared" si="100"/>
        <v/>
      </c>
      <c r="L1317" s="15" t="str">
        <f t="shared" si="101"/>
        <v/>
      </c>
      <c r="M1317" s="15" t="str">
        <f t="shared" si="102"/>
        <v/>
      </c>
      <c r="N1317" s="15" t="str">
        <f>IFERROR(VLOOKUP($D$7,Tabelas!$B$17:$C$18,2,0)*L1317,"")</f>
        <v/>
      </c>
      <c r="O1317" s="15" t="str">
        <f t="shared" si="103"/>
        <v/>
      </c>
      <c r="P1317" s="16" t="str">
        <f t="shared" si="104"/>
        <v/>
      </c>
      <c r="Q1317" s="33"/>
    </row>
    <row r="1318" spans="1:17" x14ac:dyDescent="0.45">
      <c r="A1318" s="1"/>
      <c r="B1318" s="2"/>
      <c r="C1318" s="2"/>
      <c r="D1318" s="2"/>
      <c r="E1318" s="36"/>
      <c r="F1318" s="3"/>
      <c r="G1318" s="2"/>
      <c r="H1318" s="4"/>
      <c r="I1318" s="10"/>
      <c r="J1318" s="14" t="str">
        <f>IF(LEN(A1318)&gt;0,VLOOKUP((C1318&amp;D1318),Zonas!A:C,3,0),"")</f>
        <v/>
      </c>
      <c r="K1318" s="15" t="str">
        <f t="shared" si="100"/>
        <v/>
      </c>
      <c r="L1318" s="15" t="str">
        <f t="shared" si="101"/>
        <v/>
      </c>
      <c r="M1318" s="15" t="str">
        <f t="shared" si="102"/>
        <v/>
      </c>
      <c r="N1318" s="15" t="str">
        <f>IFERROR(VLOOKUP($D$7,Tabelas!$B$17:$C$18,2,0)*L1318,"")</f>
        <v/>
      </c>
      <c r="O1318" s="15" t="str">
        <f t="shared" si="103"/>
        <v/>
      </c>
      <c r="P1318" s="16" t="str">
        <f t="shared" si="104"/>
        <v/>
      </c>
      <c r="Q1318" s="33"/>
    </row>
    <row r="1319" spans="1:17" x14ac:dyDescent="0.45">
      <c r="A1319" s="1"/>
      <c r="B1319" s="2"/>
      <c r="C1319" s="2"/>
      <c r="D1319" s="2"/>
      <c r="E1319" s="36"/>
      <c r="F1319" s="3"/>
      <c r="G1319" s="2"/>
      <c r="H1319" s="4"/>
      <c r="I1319" s="10"/>
      <c r="J1319" s="14" t="str">
        <f>IF(LEN(A1319)&gt;0,VLOOKUP((C1319&amp;D1319),Zonas!A:C,3,0),"")</f>
        <v/>
      </c>
      <c r="K1319" s="15" t="str">
        <f t="shared" si="100"/>
        <v/>
      </c>
      <c r="L1319" s="15" t="str">
        <f t="shared" si="101"/>
        <v/>
      </c>
      <c r="M1319" s="15" t="str">
        <f t="shared" si="102"/>
        <v/>
      </c>
      <c r="N1319" s="15" t="str">
        <f>IFERROR(VLOOKUP($D$7,Tabelas!$B$17:$C$18,2,0)*L1319,"")</f>
        <v/>
      </c>
      <c r="O1319" s="15" t="str">
        <f t="shared" si="103"/>
        <v/>
      </c>
      <c r="P1319" s="16" t="str">
        <f t="shared" si="104"/>
        <v/>
      </c>
      <c r="Q1319" s="33"/>
    </row>
    <row r="1320" spans="1:17" x14ac:dyDescent="0.45">
      <c r="A1320" s="1"/>
      <c r="B1320" s="2"/>
      <c r="C1320" s="2"/>
      <c r="D1320" s="2"/>
      <c r="E1320" s="36"/>
      <c r="F1320" s="3"/>
      <c r="G1320" s="2"/>
      <c r="H1320" s="4"/>
      <c r="I1320" s="10"/>
      <c r="J1320" s="14" t="str">
        <f>IF(LEN(A1320)&gt;0,VLOOKUP((C1320&amp;D1320),Zonas!A:C,3,0),"")</f>
        <v/>
      </c>
      <c r="K1320" s="15" t="str">
        <f t="shared" si="100"/>
        <v/>
      </c>
      <c r="L1320" s="15" t="str">
        <f t="shared" si="101"/>
        <v/>
      </c>
      <c r="M1320" s="15" t="str">
        <f t="shared" si="102"/>
        <v/>
      </c>
      <c r="N1320" s="15" t="str">
        <f>IFERROR(VLOOKUP($D$7,Tabelas!$B$17:$C$18,2,0)*L1320,"")</f>
        <v/>
      </c>
      <c r="O1320" s="15" t="str">
        <f t="shared" si="103"/>
        <v/>
      </c>
      <c r="P1320" s="16" t="str">
        <f t="shared" si="104"/>
        <v/>
      </c>
      <c r="Q1320" s="33"/>
    </row>
    <row r="1321" spans="1:17" x14ac:dyDescent="0.45">
      <c r="A1321" s="1"/>
      <c r="B1321" s="2"/>
      <c r="C1321" s="2"/>
      <c r="D1321" s="2"/>
      <c r="E1321" s="36"/>
      <c r="F1321" s="3"/>
      <c r="G1321" s="2"/>
      <c r="H1321" s="4"/>
      <c r="I1321" s="10"/>
      <c r="J1321" s="14" t="str">
        <f>IF(LEN(A1321)&gt;0,VLOOKUP((C1321&amp;D1321),Zonas!A:C,3,0),"")</f>
        <v/>
      </c>
      <c r="K1321" s="15" t="str">
        <f t="shared" si="100"/>
        <v/>
      </c>
      <c r="L1321" s="15" t="str">
        <f t="shared" si="101"/>
        <v/>
      </c>
      <c r="M1321" s="15" t="str">
        <f t="shared" si="102"/>
        <v/>
      </c>
      <c r="N1321" s="15" t="str">
        <f>IFERROR(VLOOKUP($D$7,Tabelas!$B$17:$C$18,2,0)*L1321,"")</f>
        <v/>
      </c>
      <c r="O1321" s="15" t="str">
        <f t="shared" si="103"/>
        <v/>
      </c>
      <c r="P1321" s="16" t="str">
        <f t="shared" si="104"/>
        <v/>
      </c>
      <c r="Q1321" s="33"/>
    </row>
    <row r="1322" spans="1:17" x14ac:dyDescent="0.45">
      <c r="A1322" s="1"/>
      <c r="B1322" s="2"/>
      <c r="C1322" s="2"/>
      <c r="D1322" s="2"/>
      <c r="E1322" s="36"/>
      <c r="F1322" s="3"/>
      <c r="G1322" s="2"/>
      <c r="H1322" s="4"/>
      <c r="I1322" s="10"/>
      <c r="J1322" s="14" t="str">
        <f>IF(LEN(A1322)&gt;0,VLOOKUP((C1322&amp;D1322),Zonas!A:C,3,0),"")</f>
        <v/>
      </c>
      <c r="K1322" s="15" t="str">
        <f t="shared" si="100"/>
        <v/>
      </c>
      <c r="L1322" s="15" t="str">
        <f t="shared" si="101"/>
        <v/>
      </c>
      <c r="M1322" s="15" t="str">
        <f t="shared" si="102"/>
        <v/>
      </c>
      <c r="N1322" s="15" t="str">
        <f>IFERROR(VLOOKUP($D$7,Tabelas!$B$17:$C$18,2,0)*L1322,"")</f>
        <v/>
      </c>
      <c r="O1322" s="15" t="str">
        <f t="shared" si="103"/>
        <v/>
      </c>
      <c r="P1322" s="16" t="str">
        <f t="shared" si="104"/>
        <v/>
      </c>
      <c r="Q1322" s="33"/>
    </row>
    <row r="1323" spans="1:17" x14ac:dyDescent="0.45">
      <c r="A1323" s="1"/>
      <c r="B1323" s="2"/>
      <c r="C1323" s="2"/>
      <c r="D1323" s="2"/>
      <c r="E1323" s="36"/>
      <c r="F1323" s="3"/>
      <c r="G1323" s="2"/>
      <c r="H1323" s="4"/>
      <c r="I1323" s="10"/>
      <c r="J1323" s="14" t="str">
        <f>IF(LEN(A1323)&gt;0,VLOOKUP((C1323&amp;D1323),Zonas!A:C,3,0),"")</f>
        <v/>
      </c>
      <c r="K1323" s="15" t="str">
        <f t="shared" si="100"/>
        <v/>
      </c>
      <c r="L1323" s="15" t="str">
        <f t="shared" si="101"/>
        <v/>
      </c>
      <c r="M1323" s="15" t="str">
        <f t="shared" si="102"/>
        <v/>
      </c>
      <c r="N1323" s="15" t="str">
        <f>IFERROR(VLOOKUP($D$7,Tabelas!$B$17:$C$18,2,0)*L1323,"")</f>
        <v/>
      </c>
      <c r="O1323" s="15" t="str">
        <f t="shared" si="103"/>
        <v/>
      </c>
      <c r="P1323" s="16" t="str">
        <f t="shared" si="104"/>
        <v/>
      </c>
      <c r="Q1323" s="33"/>
    </row>
    <row r="1324" spans="1:17" x14ac:dyDescent="0.45">
      <c r="A1324" s="1"/>
      <c r="B1324" s="2"/>
      <c r="C1324" s="2"/>
      <c r="D1324" s="2"/>
      <c r="E1324" s="36"/>
      <c r="F1324" s="3"/>
      <c r="G1324" s="2"/>
      <c r="H1324" s="4"/>
      <c r="I1324" s="10"/>
      <c r="J1324" s="14" t="str">
        <f>IF(LEN(A1324)&gt;0,VLOOKUP((C1324&amp;D1324),Zonas!A:C,3,0),"")</f>
        <v/>
      </c>
      <c r="K1324" s="15" t="str">
        <f t="shared" si="100"/>
        <v/>
      </c>
      <c r="L1324" s="15" t="str">
        <f t="shared" si="101"/>
        <v/>
      </c>
      <c r="M1324" s="15" t="str">
        <f t="shared" si="102"/>
        <v/>
      </c>
      <c r="N1324" s="15" t="str">
        <f>IFERROR(VLOOKUP($D$7,Tabelas!$B$17:$C$18,2,0)*L1324,"")</f>
        <v/>
      </c>
      <c r="O1324" s="15" t="str">
        <f t="shared" si="103"/>
        <v/>
      </c>
      <c r="P1324" s="16" t="str">
        <f t="shared" si="104"/>
        <v/>
      </c>
      <c r="Q1324" s="33"/>
    </row>
    <row r="1325" spans="1:17" x14ac:dyDescent="0.45">
      <c r="A1325" s="1"/>
      <c r="B1325" s="2"/>
      <c r="C1325" s="2"/>
      <c r="D1325" s="2"/>
      <c r="E1325" s="36"/>
      <c r="F1325" s="3"/>
      <c r="G1325" s="2"/>
      <c r="H1325" s="4"/>
      <c r="I1325" s="10"/>
      <c r="J1325" s="14" t="str">
        <f>IF(LEN(A1325)&gt;0,VLOOKUP((C1325&amp;D1325),Zonas!A:C,3,0),"")</f>
        <v/>
      </c>
      <c r="K1325" s="15" t="str">
        <f t="shared" si="100"/>
        <v/>
      </c>
      <c r="L1325" s="15" t="str">
        <f t="shared" si="101"/>
        <v/>
      </c>
      <c r="M1325" s="15" t="str">
        <f t="shared" si="102"/>
        <v/>
      </c>
      <c r="N1325" s="15" t="str">
        <f>IFERROR(VLOOKUP($D$7,Tabelas!$B$17:$C$18,2,0)*L1325,"")</f>
        <v/>
      </c>
      <c r="O1325" s="15" t="str">
        <f t="shared" si="103"/>
        <v/>
      </c>
      <c r="P1325" s="16" t="str">
        <f t="shared" si="104"/>
        <v/>
      </c>
      <c r="Q1325" s="33"/>
    </row>
    <row r="1326" spans="1:17" x14ac:dyDescent="0.45">
      <c r="A1326" s="1"/>
      <c r="B1326" s="2"/>
      <c r="C1326" s="2"/>
      <c r="D1326" s="2"/>
      <c r="E1326" s="36"/>
      <c r="F1326" s="3"/>
      <c r="G1326" s="2"/>
      <c r="H1326" s="4"/>
      <c r="I1326" s="10"/>
      <c r="J1326" s="14" t="str">
        <f>IF(LEN(A1326)&gt;0,VLOOKUP((C1326&amp;D1326),Zonas!A:C,3,0),"")</f>
        <v/>
      </c>
      <c r="K1326" s="15" t="str">
        <f t="shared" si="100"/>
        <v/>
      </c>
      <c r="L1326" s="15" t="str">
        <f t="shared" si="101"/>
        <v/>
      </c>
      <c r="M1326" s="15" t="str">
        <f t="shared" si="102"/>
        <v/>
      </c>
      <c r="N1326" s="15" t="str">
        <f>IFERROR(VLOOKUP($D$7,Tabelas!$B$17:$C$18,2,0)*L1326,"")</f>
        <v/>
      </c>
      <c r="O1326" s="15" t="str">
        <f t="shared" si="103"/>
        <v/>
      </c>
      <c r="P1326" s="16" t="str">
        <f t="shared" si="104"/>
        <v/>
      </c>
      <c r="Q1326" s="33"/>
    </row>
    <row r="1327" spans="1:17" x14ac:dyDescent="0.45">
      <c r="A1327" s="1"/>
      <c r="B1327" s="2"/>
      <c r="C1327" s="2"/>
      <c r="D1327" s="2"/>
      <c r="E1327" s="36"/>
      <c r="F1327" s="3"/>
      <c r="G1327" s="2"/>
      <c r="H1327" s="4"/>
      <c r="I1327" s="10"/>
      <c r="J1327" s="14" t="str">
        <f>IF(LEN(A1327)&gt;0,VLOOKUP((C1327&amp;D1327),Zonas!A:C,3,0),"")</f>
        <v/>
      </c>
      <c r="K1327" s="15" t="str">
        <f t="shared" si="100"/>
        <v/>
      </c>
      <c r="L1327" s="15" t="str">
        <f t="shared" si="101"/>
        <v/>
      </c>
      <c r="M1327" s="15" t="str">
        <f t="shared" si="102"/>
        <v/>
      </c>
      <c r="N1327" s="15" t="str">
        <f>IFERROR(VLOOKUP($D$7,Tabelas!$B$17:$C$18,2,0)*L1327,"")</f>
        <v/>
      </c>
      <c r="O1327" s="15" t="str">
        <f t="shared" si="103"/>
        <v/>
      </c>
      <c r="P1327" s="16" t="str">
        <f t="shared" si="104"/>
        <v/>
      </c>
      <c r="Q1327" s="33"/>
    </row>
    <row r="1328" spans="1:17" x14ac:dyDescent="0.45">
      <c r="A1328" s="1"/>
      <c r="B1328" s="2"/>
      <c r="C1328" s="2"/>
      <c r="D1328" s="2"/>
      <c r="E1328" s="36"/>
      <c r="F1328" s="3"/>
      <c r="G1328" s="2"/>
      <c r="H1328" s="4"/>
      <c r="I1328" s="10"/>
      <c r="J1328" s="14" t="str">
        <f>IF(LEN(A1328)&gt;0,VLOOKUP((C1328&amp;D1328),Zonas!A:C,3,0),"")</f>
        <v/>
      </c>
      <c r="K1328" s="15" t="str">
        <f t="shared" si="100"/>
        <v/>
      </c>
      <c r="L1328" s="15" t="str">
        <f t="shared" si="101"/>
        <v/>
      </c>
      <c r="M1328" s="15" t="str">
        <f t="shared" si="102"/>
        <v/>
      </c>
      <c r="N1328" s="15" t="str">
        <f>IFERROR(VLOOKUP($D$7,Tabelas!$B$17:$C$18,2,0)*L1328,"")</f>
        <v/>
      </c>
      <c r="O1328" s="15" t="str">
        <f t="shared" si="103"/>
        <v/>
      </c>
      <c r="P1328" s="16" t="str">
        <f t="shared" si="104"/>
        <v/>
      </c>
      <c r="Q1328" s="33"/>
    </row>
    <row r="1329" spans="1:17" x14ac:dyDescent="0.45">
      <c r="A1329" s="1"/>
      <c r="B1329" s="2"/>
      <c r="C1329" s="2"/>
      <c r="D1329" s="2"/>
      <c r="E1329" s="36"/>
      <c r="F1329" s="3"/>
      <c r="G1329" s="2"/>
      <c r="H1329" s="4"/>
      <c r="I1329" s="10"/>
      <c r="J1329" s="14" t="str">
        <f>IF(LEN(A1329)&gt;0,VLOOKUP((C1329&amp;D1329),Zonas!A:C,3,0),"")</f>
        <v/>
      </c>
      <c r="K1329" s="15" t="str">
        <f t="shared" si="100"/>
        <v/>
      </c>
      <c r="L1329" s="15" t="str">
        <f t="shared" si="101"/>
        <v/>
      </c>
      <c r="M1329" s="15" t="str">
        <f t="shared" si="102"/>
        <v/>
      </c>
      <c r="N1329" s="15" t="str">
        <f>IFERROR(VLOOKUP($D$7,Tabelas!$B$17:$C$18,2,0)*L1329,"")</f>
        <v/>
      </c>
      <c r="O1329" s="15" t="str">
        <f t="shared" si="103"/>
        <v/>
      </c>
      <c r="P1329" s="16" t="str">
        <f t="shared" si="104"/>
        <v/>
      </c>
      <c r="Q1329" s="33"/>
    </row>
    <row r="1330" spans="1:17" x14ac:dyDescent="0.45">
      <c r="A1330" s="1"/>
      <c r="B1330" s="2"/>
      <c r="C1330" s="2"/>
      <c r="D1330" s="2"/>
      <c r="E1330" s="36"/>
      <c r="F1330" s="3"/>
      <c r="G1330" s="2"/>
      <c r="H1330" s="4"/>
      <c r="I1330" s="10"/>
      <c r="J1330" s="14" t="str">
        <f>IF(LEN(A1330)&gt;0,VLOOKUP((C1330&amp;D1330),Zonas!A:C,3,0),"")</f>
        <v/>
      </c>
      <c r="K1330" s="15" t="str">
        <f t="shared" si="100"/>
        <v/>
      </c>
      <c r="L1330" s="15" t="str">
        <f t="shared" si="101"/>
        <v/>
      </c>
      <c r="M1330" s="15" t="str">
        <f t="shared" si="102"/>
        <v/>
      </c>
      <c r="N1330" s="15" t="str">
        <f>IFERROR(VLOOKUP($D$7,Tabelas!$B$17:$C$18,2,0)*L1330,"")</f>
        <v/>
      </c>
      <c r="O1330" s="15" t="str">
        <f t="shared" si="103"/>
        <v/>
      </c>
      <c r="P1330" s="16" t="str">
        <f t="shared" si="104"/>
        <v/>
      </c>
      <c r="Q1330" s="33"/>
    </row>
    <row r="1331" spans="1:17" x14ac:dyDescent="0.45">
      <c r="A1331" s="1"/>
      <c r="B1331" s="2"/>
      <c r="C1331" s="2"/>
      <c r="D1331" s="2"/>
      <c r="E1331" s="36"/>
      <c r="F1331" s="3"/>
      <c r="G1331" s="2"/>
      <c r="H1331" s="4"/>
      <c r="I1331" s="10"/>
      <c r="J1331" s="14" t="str">
        <f>IF(LEN(A1331)&gt;0,VLOOKUP((C1331&amp;D1331),Zonas!A:C,3,0),"")</f>
        <v/>
      </c>
      <c r="K1331" s="15" t="str">
        <f t="shared" si="100"/>
        <v/>
      </c>
      <c r="L1331" s="15" t="str">
        <f t="shared" si="101"/>
        <v/>
      </c>
      <c r="M1331" s="15" t="str">
        <f t="shared" si="102"/>
        <v/>
      </c>
      <c r="N1331" s="15" t="str">
        <f>IFERROR(VLOOKUP($D$7,Tabelas!$B$17:$C$18,2,0)*L1331,"")</f>
        <v/>
      </c>
      <c r="O1331" s="15" t="str">
        <f t="shared" si="103"/>
        <v/>
      </c>
      <c r="P1331" s="16" t="str">
        <f t="shared" si="104"/>
        <v/>
      </c>
      <c r="Q1331" s="33"/>
    </row>
    <row r="1332" spans="1:17" x14ac:dyDescent="0.45">
      <c r="A1332" s="1"/>
      <c r="B1332" s="2"/>
      <c r="C1332" s="2"/>
      <c r="D1332" s="2"/>
      <c r="E1332" s="36"/>
      <c r="F1332" s="3"/>
      <c r="G1332" s="2"/>
      <c r="H1332" s="4"/>
      <c r="I1332" s="10"/>
      <c r="J1332" s="14" t="str">
        <f>IF(LEN(A1332)&gt;0,VLOOKUP((C1332&amp;D1332),Zonas!A:C,3,0),"")</f>
        <v/>
      </c>
      <c r="K1332" s="15" t="str">
        <f t="shared" si="100"/>
        <v/>
      </c>
      <c r="L1332" s="15" t="str">
        <f t="shared" si="101"/>
        <v/>
      </c>
      <c r="M1332" s="15" t="str">
        <f t="shared" si="102"/>
        <v/>
      </c>
      <c r="N1332" s="15" t="str">
        <f>IFERROR(VLOOKUP($D$7,Tabelas!$B$17:$C$18,2,0)*L1332,"")</f>
        <v/>
      </c>
      <c r="O1332" s="15" t="str">
        <f t="shared" si="103"/>
        <v/>
      </c>
      <c r="P1332" s="16" t="str">
        <f t="shared" si="104"/>
        <v/>
      </c>
      <c r="Q1332" s="33"/>
    </row>
    <row r="1333" spans="1:17" x14ac:dyDescent="0.45">
      <c r="A1333" s="1"/>
      <c r="B1333" s="2"/>
      <c r="C1333" s="2"/>
      <c r="D1333" s="2"/>
      <c r="E1333" s="36"/>
      <c r="F1333" s="3"/>
      <c r="G1333" s="2"/>
      <c r="H1333" s="4"/>
      <c r="I1333" s="10"/>
      <c r="J1333" s="14" t="str">
        <f>IF(LEN(A1333)&gt;0,VLOOKUP((C1333&amp;D1333),Zonas!A:C,3,0),"")</f>
        <v/>
      </c>
      <c r="K1333" s="15" t="str">
        <f t="shared" si="100"/>
        <v/>
      </c>
      <c r="L1333" s="15" t="str">
        <f t="shared" si="101"/>
        <v/>
      </c>
      <c r="M1333" s="15" t="str">
        <f t="shared" si="102"/>
        <v/>
      </c>
      <c r="N1333" s="15" t="str">
        <f>IFERROR(VLOOKUP($D$7,Tabelas!$B$17:$C$18,2,0)*L1333,"")</f>
        <v/>
      </c>
      <c r="O1333" s="15" t="str">
        <f t="shared" si="103"/>
        <v/>
      </c>
      <c r="P1333" s="16" t="str">
        <f t="shared" si="104"/>
        <v/>
      </c>
      <c r="Q1333" s="33"/>
    </row>
    <row r="1334" spans="1:17" x14ac:dyDescent="0.45">
      <c r="A1334" s="1"/>
      <c r="B1334" s="2"/>
      <c r="C1334" s="2"/>
      <c r="D1334" s="2"/>
      <c r="E1334" s="36"/>
      <c r="F1334" s="3"/>
      <c r="G1334" s="2"/>
      <c r="H1334" s="4"/>
      <c r="I1334" s="10"/>
      <c r="J1334" s="14" t="str">
        <f>IF(LEN(A1334)&gt;0,VLOOKUP((C1334&amp;D1334),Zonas!A:C,3,0),"")</f>
        <v/>
      </c>
      <c r="K1334" s="15" t="str">
        <f t="shared" si="100"/>
        <v/>
      </c>
      <c r="L1334" s="15" t="str">
        <f t="shared" si="101"/>
        <v/>
      </c>
      <c r="M1334" s="15" t="str">
        <f t="shared" si="102"/>
        <v/>
      </c>
      <c r="N1334" s="15" t="str">
        <f>IFERROR(VLOOKUP($D$7,Tabelas!$B$17:$C$18,2,0)*L1334,"")</f>
        <v/>
      </c>
      <c r="O1334" s="15" t="str">
        <f t="shared" si="103"/>
        <v/>
      </c>
      <c r="P1334" s="16" t="str">
        <f t="shared" si="104"/>
        <v/>
      </c>
      <c r="Q1334" s="33"/>
    </row>
    <row r="1335" spans="1:17" x14ac:dyDescent="0.45">
      <c r="A1335" s="1"/>
      <c r="B1335" s="2"/>
      <c r="C1335" s="2"/>
      <c r="D1335" s="2"/>
      <c r="E1335" s="36"/>
      <c r="F1335" s="3"/>
      <c r="G1335" s="2"/>
      <c r="H1335" s="4"/>
      <c r="I1335" s="10"/>
      <c r="J1335" s="14" t="str">
        <f>IF(LEN(A1335)&gt;0,VLOOKUP((C1335&amp;D1335),Zonas!A:C,3,0),"")</f>
        <v/>
      </c>
      <c r="K1335" s="15" t="str">
        <f t="shared" si="100"/>
        <v/>
      </c>
      <c r="L1335" s="15" t="str">
        <f t="shared" si="101"/>
        <v/>
      </c>
      <c r="M1335" s="15" t="str">
        <f t="shared" si="102"/>
        <v/>
      </c>
      <c r="N1335" s="15" t="str">
        <f>IFERROR(VLOOKUP($D$7,Tabelas!$B$17:$C$18,2,0)*L1335,"")</f>
        <v/>
      </c>
      <c r="O1335" s="15" t="str">
        <f t="shared" si="103"/>
        <v/>
      </c>
      <c r="P1335" s="16" t="str">
        <f t="shared" si="104"/>
        <v/>
      </c>
      <c r="Q1335" s="33"/>
    </row>
    <row r="1336" spans="1:17" x14ac:dyDescent="0.45">
      <c r="A1336" s="1"/>
      <c r="B1336" s="2"/>
      <c r="C1336" s="2"/>
      <c r="D1336" s="2"/>
      <c r="E1336" s="36"/>
      <c r="F1336" s="3"/>
      <c r="G1336" s="2"/>
      <c r="H1336" s="4"/>
      <c r="I1336" s="10"/>
      <c r="J1336" s="14" t="str">
        <f>IF(LEN(A1336)&gt;0,VLOOKUP((C1336&amp;D1336),Zonas!A:C,3,0),"")</f>
        <v/>
      </c>
      <c r="K1336" s="15" t="str">
        <f t="shared" si="100"/>
        <v/>
      </c>
      <c r="L1336" s="15" t="str">
        <f t="shared" si="101"/>
        <v/>
      </c>
      <c r="M1336" s="15" t="str">
        <f t="shared" si="102"/>
        <v/>
      </c>
      <c r="N1336" s="15" t="str">
        <f>IFERROR(VLOOKUP($D$7,Tabelas!$B$17:$C$18,2,0)*L1336,"")</f>
        <v/>
      </c>
      <c r="O1336" s="15" t="str">
        <f t="shared" si="103"/>
        <v/>
      </c>
      <c r="P1336" s="16" t="str">
        <f t="shared" si="104"/>
        <v/>
      </c>
      <c r="Q1336" s="33"/>
    </row>
    <row r="1337" spans="1:17" x14ac:dyDescent="0.45">
      <c r="A1337" s="1"/>
      <c r="B1337" s="2"/>
      <c r="C1337" s="2"/>
      <c r="D1337" s="2"/>
      <c r="E1337" s="36"/>
      <c r="F1337" s="3"/>
      <c r="G1337" s="2"/>
      <c r="H1337" s="4"/>
      <c r="I1337" s="10"/>
      <c r="J1337" s="14" t="str">
        <f>IF(LEN(A1337)&gt;0,VLOOKUP((C1337&amp;D1337),Zonas!A:C,3,0),"")</f>
        <v/>
      </c>
      <c r="K1337" s="15" t="str">
        <f t="shared" si="100"/>
        <v/>
      </c>
      <c r="L1337" s="15" t="str">
        <f t="shared" si="101"/>
        <v/>
      </c>
      <c r="M1337" s="15" t="str">
        <f t="shared" si="102"/>
        <v/>
      </c>
      <c r="N1337" s="15" t="str">
        <f>IFERROR(VLOOKUP($D$7,Tabelas!$B$17:$C$18,2,0)*L1337,"")</f>
        <v/>
      </c>
      <c r="O1337" s="15" t="str">
        <f t="shared" si="103"/>
        <v/>
      </c>
      <c r="P1337" s="16" t="str">
        <f t="shared" si="104"/>
        <v/>
      </c>
      <c r="Q1337" s="33"/>
    </row>
    <row r="1338" spans="1:17" x14ac:dyDescent="0.45">
      <c r="A1338" s="1"/>
      <c r="B1338" s="2"/>
      <c r="C1338" s="2"/>
      <c r="D1338" s="2"/>
      <c r="E1338" s="36"/>
      <c r="F1338" s="3"/>
      <c r="G1338" s="2"/>
      <c r="H1338" s="4"/>
      <c r="I1338" s="10"/>
      <c r="J1338" s="14" t="str">
        <f>IF(LEN(A1338)&gt;0,VLOOKUP((C1338&amp;D1338),Zonas!A:C,3,0),"")</f>
        <v/>
      </c>
      <c r="K1338" s="15" t="str">
        <f t="shared" si="100"/>
        <v/>
      </c>
      <c r="L1338" s="15" t="str">
        <f t="shared" si="101"/>
        <v/>
      </c>
      <c r="M1338" s="15" t="str">
        <f t="shared" si="102"/>
        <v/>
      </c>
      <c r="N1338" s="15" t="str">
        <f>IFERROR(VLOOKUP($D$7,Tabelas!$B$17:$C$18,2,0)*L1338,"")</f>
        <v/>
      </c>
      <c r="O1338" s="15" t="str">
        <f t="shared" si="103"/>
        <v/>
      </c>
      <c r="P1338" s="16" t="str">
        <f t="shared" si="104"/>
        <v/>
      </c>
      <c r="Q1338" s="33"/>
    </row>
    <row r="1339" spans="1:17" x14ac:dyDescent="0.45">
      <c r="A1339" s="1"/>
      <c r="B1339" s="2"/>
      <c r="C1339" s="2"/>
      <c r="D1339" s="2"/>
      <c r="E1339" s="36"/>
      <c r="F1339" s="3"/>
      <c r="G1339" s="2"/>
      <c r="H1339" s="4"/>
      <c r="I1339" s="10"/>
      <c r="J1339" s="14" t="str">
        <f>IF(LEN(A1339)&gt;0,VLOOKUP((C1339&amp;D1339),Zonas!A:C,3,0),"")</f>
        <v/>
      </c>
      <c r="K1339" s="15" t="str">
        <f t="shared" si="100"/>
        <v/>
      </c>
      <c r="L1339" s="15" t="str">
        <f t="shared" si="101"/>
        <v/>
      </c>
      <c r="M1339" s="15" t="str">
        <f t="shared" si="102"/>
        <v/>
      </c>
      <c r="N1339" s="15" t="str">
        <f>IFERROR(VLOOKUP($D$7,Tabelas!$B$17:$C$18,2,0)*L1339,"")</f>
        <v/>
      </c>
      <c r="O1339" s="15" t="str">
        <f t="shared" si="103"/>
        <v/>
      </c>
      <c r="P1339" s="16" t="str">
        <f t="shared" si="104"/>
        <v/>
      </c>
      <c r="Q1339" s="33"/>
    </row>
    <row r="1340" spans="1:17" x14ac:dyDescent="0.45">
      <c r="A1340" s="1"/>
      <c r="B1340" s="2"/>
      <c r="C1340" s="2"/>
      <c r="D1340" s="2"/>
      <c r="E1340" s="36"/>
      <c r="F1340" s="3"/>
      <c r="G1340" s="2"/>
      <c r="H1340" s="4"/>
      <c r="I1340" s="10"/>
      <c r="J1340" s="14" t="str">
        <f>IF(LEN(A1340)&gt;0,VLOOKUP((C1340&amp;D1340),Zonas!A:C,3,0),"")</f>
        <v/>
      </c>
      <c r="K1340" s="15" t="str">
        <f t="shared" si="100"/>
        <v/>
      </c>
      <c r="L1340" s="15" t="str">
        <f t="shared" si="101"/>
        <v/>
      </c>
      <c r="M1340" s="15" t="str">
        <f t="shared" si="102"/>
        <v/>
      </c>
      <c r="N1340" s="15" t="str">
        <f>IFERROR(VLOOKUP($D$7,Tabelas!$B$17:$C$18,2,0)*L1340,"")</f>
        <v/>
      </c>
      <c r="O1340" s="15" t="str">
        <f t="shared" si="103"/>
        <v/>
      </c>
      <c r="P1340" s="16" t="str">
        <f t="shared" si="104"/>
        <v/>
      </c>
      <c r="Q1340" s="33"/>
    </row>
    <row r="1341" spans="1:17" x14ac:dyDescent="0.45">
      <c r="A1341" s="1"/>
      <c r="B1341" s="2"/>
      <c r="C1341" s="2"/>
      <c r="D1341" s="2"/>
      <c r="E1341" s="36"/>
      <c r="F1341" s="3"/>
      <c r="G1341" s="2"/>
      <c r="H1341" s="4"/>
      <c r="I1341" s="10"/>
      <c r="J1341" s="14" t="str">
        <f>IF(LEN(A1341)&gt;0,VLOOKUP((C1341&amp;D1341),Zonas!A:C,3,0),"")</f>
        <v/>
      </c>
      <c r="K1341" s="15" t="str">
        <f t="shared" si="100"/>
        <v/>
      </c>
      <c r="L1341" s="15" t="str">
        <f t="shared" si="101"/>
        <v/>
      </c>
      <c r="M1341" s="15" t="str">
        <f t="shared" si="102"/>
        <v/>
      </c>
      <c r="N1341" s="15" t="str">
        <f>IFERROR(VLOOKUP($D$7,Tabelas!$B$17:$C$18,2,0)*L1341,"")</f>
        <v/>
      </c>
      <c r="O1341" s="15" t="str">
        <f t="shared" si="103"/>
        <v/>
      </c>
      <c r="P1341" s="16" t="str">
        <f t="shared" si="104"/>
        <v/>
      </c>
      <c r="Q1341" s="33"/>
    </row>
    <row r="1342" spans="1:17" x14ac:dyDescent="0.45">
      <c r="A1342" s="1"/>
      <c r="B1342" s="2"/>
      <c r="C1342" s="2"/>
      <c r="D1342" s="2"/>
      <c r="E1342" s="36"/>
      <c r="F1342" s="3"/>
      <c r="G1342" s="2"/>
      <c r="H1342" s="4"/>
      <c r="I1342" s="10"/>
      <c r="J1342" s="14" t="str">
        <f>IF(LEN(A1342)&gt;0,VLOOKUP((C1342&amp;D1342),Zonas!A:C,3,0),"")</f>
        <v/>
      </c>
      <c r="K1342" s="15" t="str">
        <f t="shared" si="100"/>
        <v/>
      </c>
      <c r="L1342" s="15" t="str">
        <f t="shared" si="101"/>
        <v/>
      </c>
      <c r="M1342" s="15" t="str">
        <f t="shared" si="102"/>
        <v/>
      </c>
      <c r="N1342" s="15" t="str">
        <f>IFERROR(VLOOKUP($D$7,Tabelas!$B$17:$C$18,2,0)*L1342,"")</f>
        <v/>
      </c>
      <c r="O1342" s="15" t="str">
        <f t="shared" si="103"/>
        <v/>
      </c>
      <c r="P1342" s="16" t="str">
        <f t="shared" si="104"/>
        <v/>
      </c>
      <c r="Q1342" s="33"/>
    </row>
    <row r="1343" spans="1:17" x14ac:dyDescent="0.45">
      <c r="A1343" s="1"/>
      <c r="B1343" s="2"/>
      <c r="C1343" s="2"/>
      <c r="D1343" s="2"/>
      <c r="E1343" s="36"/>
      <c r="F1343" s="3"/>
      <c r="G1343" s="2"/>
      <c r="H1343" s="4"/>
      <c r="I1343" s="10"/>
      <c r="J1343" s="14" t="str">
        <f>IF(LEN(A1343)&gt;0,VLOOKUP((C1343&amp;D1343),Zonas!A:C,3,0),"")</f>
        <v/>
      </c>
      <c r="K1343" s="15" t="str">
        <f t="shared" si="100"/>
        <v/>
      </c>
      <c r="L1343" s="15" t="str">
        <f t="shared" si="101"/>
        <v/>
      </c>
      <c r="M1343" s="15" t="str">
        <f t="shared" si="102"/>
        <v/>
      </c>
      <c r="N1343" s="15" t="str">
        <f>IFERROR(VLOOKUP($D$7,Tabelas!$B$17:$C$18,2,0)*L1343,"")</f>
        <v/>
      </c>
      <c r="O1343" s="15" t="str">
        <f t="shared" si="103"/>
        <v/>
      </c>
      <c r="P1343" s="16" t="str">
        <f t="shared" si="104"/>
        <v/>
      </c>
      <c r="Q1343" s="33"/>
    </row>
    <row r="1344" spans="1:17" x14ac:dyDescent="0.45">
      <c r="A1344" s="1"/>
      <c r="B1344" s="2"/>
      <c r="C1344" s="2"/>
      <c r="D1344" s="2"/>
      <c r="E1344" s="36"/>
      <c r="F1344" s="3"/>
      <c r="G1344" s="2"/>
      <c r="H1344" s="4"/>
      <c r="I1344" s="10"/>
      <c r="J1344" s="14" t="str">
        <f>IF(LEN(A1344)&gt;0,VLOOKUP((C1344&amp;D1344),Zonas!A:C,3,0),"")</f>
        <v/>
      </c>
      <c r="K1344" s="15" t="str">
        <f t="shared" si="100"/>
        <v/>
      </c>
      <c r="L1344" s="15" t="str">
        <f t="shared" si="101"/>
        <v/>
      </c>
      <c r="M1344" s="15" t="str">
        <f t="shared" si="102"/>
        <v/>
      </c>
      <c r="N1344" s="15" t="str">
        <f>IFERROR(VLOOKUP($D$7,Tabelas!$B$17:$C$18,2,0)*L1344,"")</f>
        <v/>
      </c>
      <c r="O1344" s="15" t="str">
        <f t="shared" si="103"/>
        <v/>
      </c>
      <c r="P1344" s="16" t="str">
        <f t="shared" si="104"/>
        <v/>
      </c>
      <c r="Q1344" s="33"/>
    </row>
    <row r="1345" spans="1:17" x14ac:dyDescent="0.45">
      <c r="A1345" s="1"/>
      <c r="B1345" s="2"/>
      <c r="C1345" s="2"/>
      <c r="D1345" s="2"/>
      <c r="E1345" s="36"/>
      <c r="F1345" s="3"/>
      <c r="G1345" s="2"/>
      <c r="H1345" s="4"/>
      <c r="I1345" s="10"/>
      <c r="J1345" s="14" t="str">
        <f>IF(LEN(A1345)&gt;0,VLOOKUP((C1345&amp;D1345),Zonas!A:C,3,0),"")</f>
        <v/>
      </c>
      <c r="K1345" s="15" t="str">
        <f t="shared" si="100"/>
        <v/>
      </c>
      <c r="L1345" s="15" t="str">
        <f t="shared" si="101"/>
        <v/>
      </c>
      <c r="M1345" s="15" t="str">
        <f t="shared" si="102"/>
        <v/>
      </c>
      <c r="N1345" s="15" t="str">
        <f>IFERROR(VLOOKUP($D$7,Tabelas!$B$17:$C$18,2,0)*L1345,"")</f>
        <v/>
      </c>
      <c r="O1345" s="15" t="str">
        <f t="shared" si="103"/>
        <v/>
      </c>
      <c r="P1345" s="16" t="str">
        <f t="shared" si="104"/>
        <v/>
      </c>
      <c r="Q1345" s="33"/>
    </row>
    <row r="1346" spans="1:17" x14ac:dyDescent="0.45">
      <c r="A1346" s="1"/>
      <c r="B1346" s="2"/>
      <c r="C1346" s="2"/>
      <c r="D1346" s="2"/>
      <c r="E1346" s="36"/>
      <c r="F1346" s="3"/>
      <c r="G1346" s="2"/>
      <c r="H1346" s="4"/>
      <c r="I1346" s="10"/>
      <c r="J1346" s="14" t="str">
        <f>IF(LEN(A1346)&gt;0,VLOOKUP((C1346&amp;D1346),Zonas!A:C,3,0),"")</f>
        <v/>
      </c>
      <c r="K1346" s="15" t="str">
        <f t="shared" si="100"/>
        <v/>
      </c>
      <c r="L1346" s="15" t="str">
        <f t="shared" si="101"/>
        <v/>
      </c>
      <c r="M1346" s="15" t="str">
        <f t="shared" si="102"/>
        <v/>
      </c>
      <c r="N1346" s="15" t="str">
        <f>IFERROR(VLOOKUP($D$7,Tabelas!$B$17:$C$18,2,0)*L1346,"")</f>
        <v/>
      </c>
      <c r="O1346" s="15" t="str">
        <f t="shared" si="103"/>
        <v/>
      </c>
      <c r="P1346" s="16" t="str">
        <f t="shared" si="104"/>
        <v/>
      </c>
      <c r="Q1346" s="33"/>
    </row>
    <row r="1347" spans="1:17" x14ac:dyDescent="0.45">
      <c r="A1347" s="1"/>
      <c r="B1347" s="2"/>
      <c r="C1347" s="2"/>
      <c r="D1347" s="2"/>
      <c r="E1347" s="36"/>
      <c r="F1347" s="3"/>
      <c r="G1347" s="2"/>
      <c r="H1347" s="4"/>
      <c r="I1347" s="10"/>
      <c r="J1347" s="14" t="str">
        <f>IF(LEN(A1347)&gt;0,VLOOKUP((C1347&amp;D1347),Zonas!A:C,3,0),"")</f>
        <v/>
      </c>
      <c r="K1347" s="15" t="str">
        <f t="shared" si="100"/>
        <v/>
      </c>
      <c r="L1347" s="15" t="str">
        <f t="shared" si="101"/>
        <v/>
      </c>
      <c r="M1347" s="15" t="str">
        <f t="shared" si="102"/>
        <v/>
      </c>
      <c r="N1347" s="15" t="str">
        <f>IFERROR(VLOOKUP($D$7,Tabelas!$B$17:$C$18,2,0)*L1347,"")</f>
        <v/>
      </c>
      <c r="O1347" s="15" t="str">
        <f t="shared" si="103"/>
        <v/>
      </c>
      <c r="P1347" s="16" t="str">
        <f t="shared" si="104"/>
        <v/>
      </c>
      <c r="Q1347" s="33"/>
    </row>
    <row r="1348" spans="1:17" x14ac:dyDescent="0.45">
      <c r="A1348" s="1"/>
      <c r="B1348" s="2"/>
      <c r="C1348" s="2"/>
      <c r="D1348" s="2"/>
      <c r="E1348" s="36"/>
      <c r="F1348" s="3"/>
      <c r="G1348" s="2"/>
      <c r="H1348" s="4"/>
      <c r="I1348" s="10"/>
      <c r="J1348" s="14" t="str">
        <f>IF(LEN(A1348)&gt;0,VLOOKUP((C1348&amp;D1348),Zonas!A:C,3,0),"")</f>
        <v/>
      </c>
      <c r="K1348" s="15" t="str">
        <f t="shared" si="100"/>
        <v/>
      </c>
      <c r="L1348" s="15" t="str">
        <f t="shared" si="101"/>
        <v/>
      </c>
      <c r="M1348" s="15" t="str">
        <f t="shared" si="102"/>
        <v/>
      </c>
      <c r="N1348" s="15" t="str">
        <f>IFERROR(VLOOKUP($D$7,Tabelas!$B$17:$C$18,2,0)*L1348,"")</f>
        <v/>
      </c>
      <c r="O1348" s="15" t="str">
        <f t="shared" si="103"/>
        <v/>
      </c>
      <c r="P1348" s="16" t="str">
        <f t="shared" si="104"/>
        <v/>
      </c>
      <c r="Q1348" s="33"/>
    </row>
    <row r="1349" spans="1:17" x14ac:dyDescent="0.45">
      <c r="A1349" s="1"/>
      <c r="B1349" s="2"/>
      <c r="C1349" s="2"/>
      <c r="D1349" s="2"/>
      <c r="E1349" s="36"/>
      <c r="F1349" s="3"/>
      <c r="G1349" s="2"/>
      <c r="H1349" s="4"/>
      <c r="I1349" s="10"/>
      <c r="J1349" s="14" t="str">
        <f>IF(LEN(A1349)&gt;0,VLOOKUP((C1349&amp;D1349),Zonas!A:C,3,0),"")</f>
        <v/>
      </c>
      <c r="K1349" s="15" t="str">
        <f t="shared" si="100"/>
        <v/>
      </c>
      <c r="L1349" s="15" t="str">
        <f t="shared" si="101"/>
        <v/>
      </c>
      <c r="M1349" s="15" t="str">
        <f t="shared" si="102"/>
        <v/>
      </c>
      <c r="N1349" s="15" t="str">
        <f>IFERROR(VLOOKUP($D$7,Tabelas!$B$17:$C$18,2,0)*L1349,"")</f>
        <v/>
      </c>
      <c r="O1349" s="15" t="str">
        <f t="shared" si="103"/>
        <v/>
      </c>
      <c r="P1349" s="16" t="str">
        <f t="shared" si="104"/>
        <v/>
      </c>
      <c r="Q1349" s="33"/>
    </row>
    <row r="1350" spans="1:17" x14ac:dyDescent="0.45">
      <c r="A1350" s="1"/>
      <c r="B1350" s="2"/>
      <c r="C1350" s="2"/>
      <c r="D1350" s="2"/>
      <c r="E1350" s="36"/>
      <c r="F1350" s="3"/>
      <c r="G1350" s="2"/>
      <c r="H1350" s="4"/>
      <c r="I1350" s="10"/>
      <c r="J1350" s="14" t="str">
        <f>IF(LEN(A1350)&gt;0,VLOOKUP((C1350&amp;D1350),Zonas!A:C,3,0),"")</f>
        <v/>
      </c>
      <c r="K1350" s="15" t="str">
        <f t="shared" si="100"/>
        <v/>
      </c>
      <c r="L1350" s="15" t="str">
        <f t="shared" si="101"/>
        <v/>
      </c>
      <c r="M1350" s="15" t="str">
        <f t="shared" si="102"/>
        <v/>
      </c>
      <c r="N1350" s="15" t="str">
        <f>IFERROR(VLOOKUP($D$7,Tabelas!$B$17:$C$18,2,0)*L1350,"")</f>
        <v/>
      </c>
      <c r="O1350" s="15" t="str">
        <f t="shared" si="103"/>
        <v/>
      </c>
      <c r="P1350" s="16" t="str">
        <f t="shared" si="104"/>
        <v/>
      </c>
      <c r="Q1350" s="33"/>
    </row>
    <row r="1351" spans="1:17" x14ac:dyDescent="0.45">
      <c r="A1351" s="1"/>
      <c r="B1351" s="2"/>
      <c r="C1351" s="2"/>
      <c r="D1351" s="2"/>
      <c r="E1351" s="36"/>
      <c r="F1351" s="3"/>
      <c r="G1351" s="2"/>
      <c r="H1351" s="4"/>
      <c r="I1351" s="10"/>
      <c r="J1351" s="14" t="str">
        <f>IF(LEN(A1351)&gt;0,VLOOKUP((C1351&amp;D1351),Zonas!A:C,3,0),"")</f>
        <v/>
      </c>
      <c r="K1351" s="15" t="str">
        <f t="shared" si="100"/>
        <v/>
      </c>
      <c r="L1351" s="15" t="str">
        <f t="shared" si="101"/>
        <v/>
      </c>
      <c r="M1351" s="15" t="str">
        <f t="shared" si="102"/>
        <v/>
      </c>
      <c r="N1351" s="15" t="str">
        <f>IFERROR(VLOOKUP($D$7,Tabelas!$B$17:$C$18,2,0)*L1351,"")</f>
        <v/>
      </c>
      <c r="O1351" s="15" t="str">
        <f t="shared" si="103"/>
        <v/>
      </c>
      <c r="P1351" s="16" t="str">
        <f t="shared" si="104"/>
        <v/>
      </c>
      <c r="Q1351" s="33"/>
    </row>
    <row r="1352" spans="1:17" x14ac:dyDescent="0.45">
      <c r="A1352" s="1"/>
      <c r="B1352" s="2"/>
      <c r="C1352" s="2"/>
      <c r="D1352" s="2"/>
      <c r="E1352" s="36"/>
      <c r="F1352" s="3"/>
      <c r="G1352" s="2"/>
      <c r="H1352" s="4"/>
      <c r="I1352" s="10"/>
      <c r="J1352" s="14" t="str">
        <f>IF(LEN(A1352)&gt;0,VLOOKUP((C1352&amp;D1352),Zonas!A:C,3,0),"")</f>
        <v/>
      </c>
      <c r="K1352" s="15" t="str">
        <f t="shared" si="100"/>
        <v/>
      </c>
      <c r="L1352" s="15" t="str">
        <f t="shared" si="101"/>
        <v/>
      </c>
      <c r="M1352" s="15" t="str">
        <f t="shared" si="102"/>
        <v/>
      </c>
      <c r="N1352" s="15" t="str">
        <f>IFERROR(VLOOKUP($D$7,Tabelas!$B$17:$C$18,2,0)*L1352,"")</f>
        <v/>
      </c>
      <c r="O1352" s="15" t="str">
        <f t="shared" si="103"/>
        <v/>
      </c>
      <c r="P1352" s="16" t="str">
        <f t="shared" si="104"/>
        <v/>
      </c>
      <c r="Q1352" s="33"/>
    </row>
    <row r="1353" spans="1:17" x14ac:dyDescent="0.45">
      <c r="A1353" s="1"/>
      <c r="B1353" s="2"/>
      <c r="C1353" s="2"/>
      <c r="D1353" s="2"/>
      <c r="E1353" s="36"/>
      <c r="F1353" s="3"/>
      <c r="G1353" s="2"/>
      <c r="H1353" s="4"/>
      <c r="I1353" s="10"/>
      <c r="J1353" s="14" t="str">
        <f>IF(LEN(A1353)&gt;0,VLOOKUP((C1353&amp;D1353),Zonas!A:C,3,0),"")</f>
        <v/>
      </c>
      <c r="K1353" s="15" t="str">
        <f t="shared" si="100"/>
        <v/>
      </c>
      <c r="L1353" s="15" t="str">
        <f t="shared" si="101"/>
        <v/>
      </c>
      <c r="M1353" s="15" t="str">
        <f t="shared" si="102"/>
        <v/>
      </c>
      <c r="N1353" s="15" t="str">
        <f>IFERROR(VLOOKUP($D$7,Tabelas!$B$17:$C$18,2,0)*L1353,"")</f>
        <v/>
      </c>
      <c r="O1353" s="15" t="str">
        <f t="shared" si="103"/>
        <v/>
      </c>
      <c r="P1353" s="16" t="str">
        <f t="shared" si="104"/>
        <v/>
      </c>
      <c r="Q1353" s="33"/>
    </row>
    <row r="1354" spans="1:17" x14ac:dyDescent="0.45">
      <c r="A1354" s="1"/>
      <c r="B1354" s="2"/>
      <c r="C1354" s="2"/>
      <c r="D1354" s="2"/>
      <c r="E1354" s="36"/>
      <c r="F1354" s="3"/>
      <c r="G1354" s="2"/>
      <c r="H1354" s="4"/>
      <c r="I1354" s="10"/>
      <c r="J1354" s="14" t="str">
        <f>IF(LEN(A1354)&gt;0,VLOOKUP((C1354&amp;D1354),Zonas!A:C,3,0),"")</f>
        <v/>
      </c>
      <c r="K1354" s="15" t="str">
        <f t="shared" si="100"/>
        <v/>
      </c>
      <c r="L1354" s="15" t="str">
        <f t="shared" si="101"/>
        <v/>
      </c>
      <c r="M1354" s="15" t="str">
        <f t="shared" si="102"/>
        <v/>
      </c>
      <c r="N1354" s="15" t="str">
        <f>IFERROR(VLOOKUP($D$7,Tabelas!$B$17:$C$18,2,0)*L1354,"")</f>
        <v/>
      </c>
      <c r="O1354" s="15" t="str">
        <f t="shared" si="103"/>
        <v/>
      </c>
      <c r="P1354" s="16" t="str">
        <f t="shared" si="104"/>
        <v/>
      </c>
      <c r="Q1354" s="33"/>
    </row>
    <row r="1355" spans="1:17" x14ac:dyDescent="0.45">
      <c r="A1355" s="1"/>
      <c r="B1355" s="2"/>
      <c r="C1355" s="2"/>
      <c r="D1355" s="2"/>
      <c r="E1355" s="36"/>
      <c r="F1355" s="3"/>
      <c r="G1355" s="2"/>
      <c r="H1355" s="4"/>
      <c r="I1355" s="10"/>
      <c r="J1355" s="14" t="str">
        <f>IF(LEN(A1355)&gt;0,VLOOKUP((C1355&amp;D1355),Zonas!A:C,3,0),"")</f>
        <v/>
      </c>
      <c r="K1355" s="15" t="str">
        <f t="shared" si="100"/>
        <v/>
      </c>
      <c r="L1355" s="15" t="str">
        <f t="shared" si="101"/>
        <v/>
      </c>
      <c r="M1355" s="15" t="str">
        <f t="shared" si="102"/>
        <v/>
      </c>
      <c r="N1355" s="15" t="str">
        <f>IFERROR(VLOOKUP($D$7,Tabelas!$B$17:$C$18,2,0)*L1355,"")</f>
        <v/>
      </c>
      <c r="O1355" s="15" t="str">
        <f t="shared" si="103"/>
        <v/>
      </c>
      <c r="P1355" s="16" t="str">
        <f t="shared" si="104"/>
        <v/>
      </c>
      <c r="Q1355" s="33"/>
    </row>
    <row r="1356" spans="1:17" x14ac:dyDescent="0.45">
      <c r="A1356" s="1"/>
      <c r="B1356" s="2"/>
      <c r="C1356" s="2"/>
      <c r="D1356" s="2"/>
      <c r="E1356" s="36"/>
      <c r="F1356" s="3"/>
      <c r="G1356" s="2"/>
      <c r="H1356" s="4"/>
      <c r="I1356" s="10"/>
      <c r="J1356" s="14" t="str">
        <f>IF(LEN(A1356)&gt;0,VLOOKUP((C1356&amp;D1356),Zonas!A:C,3,0),"")</f>
        <v/>
      </c>
      <c r="K1356" s="15" t="str">
        <f t="shared" ref="K1356:K1419" si="105">IF(LEN(A1356)&gt;0,G1356*I1356*H1356,"")</f>
        <v/>
      </c>
      <c r="L1356" s="15" t="str">
        <f t="shared" si="101"/>
        <v/>
      </c>
      <c r="M1356" s="15" t="str">
        <f t="shared" si="102"/>
        <v/>
      </c>
      <c r="N1356" s="15" t="str">
        <f>IFERROR(VLOOKUP($D$7,Tabelas!$B$17:$C$18,2,0)*L1356,"")</f>
        <v/>
      </c>
      <c r="O1356" s="15" t="str">
        <f t="shared" si="103"/>
        <v/>
      </c>
      <c r="P1356" s="16" t="str">
        <f t="shared" si="104"/>
        <v/>
      </c>
      <c r="Q1356" s="33"/>
    </row>
    <row r="1357" spans="1:17" x14ac:dyDescent="0.45">
      <c r="A1357" s="1"/>
      <c r="B1357" s="2"/>
      <c r="C1357" s="2"/>
      <c r="D1357" s="2"/>
      <c r="E1357" s="36"/>
      <c r="F1357" s="3"/>
      <c r="G1357" s="2"/>
      <c r="H1357" s="4"/>
      <c r="I1357" s="10"/>
      <c r="J1357" s="14" t="str">
        <f>IF(LEN(A1357)&gt;0,VLOOKUP((C1357&amp;D1357),Zonas!A:C,3,0),"")</f>
        <v/>
      </c>
      <c r="K1357" s="15" t="str">
        <f t="shared" si="105"/>
        <v/>
      </c>
      <c r="L1357" s="15" t="str">
        <f t="shared" ref="L1357:L1420" si="106">IFERROR(IF(J1357="A",$H$5,IF(J1357="B",$I$5,IF(J1357="C",$J$5,IF(J1357="D",$K$5,IF(J1357="E",$L$5,"")))))*K1357,"")</f>
        <v/>
      </c>
      <c r="M1357" s="15" t="str">
        <f t="shared" ref="M1357:M1420" si="107">IFERROR(IF($D$6=0.05,0.5,IF($B$3="Individual",0.75,0.8))*L1357,"")</f>
        <v/>
      </c>
      <c r="N1357" s="15" t="str">
        <f>IFERROR(VLOOKUP($D$7,Tabelas!$B$17:$C$18,2,0)*L1357,"")</f>
        <v/>
      </c>
      <c r="O1357" s="15" t="str">
        <f t="shared" ref="O1357:O1420" si="108">IFERROR(L1357+N1357,"")</f>
        <v/>
      </c>
      <c r="P1357" s="16" t="str">
        <f t="shared" ref="P1357:P1420" si="109">IFERROR(L1357-M1357+N1357,"")</f>
        <v/>
      </c>
      <c r="Q1357" s="33"/>
    </row>
    <row r="1358" spans="1:17" x14ac:dyDescent="0.45">
      <c r="A1358" s="1"/>
      <c r="B1358" s="2"/>
      <c r="C1358" s="2"/>
      <c r="D1358" s="2"/>
      <c r="E1358" s="36"/>
      <c r="F1358" s="3"/>
      <c r="G1358" s="2"/>
      <c r="H1358" s="4"/>
      <c r="I1358" s="10"/>
      <c r="J1358" s="14" t="str">
        <f>IF(LEN(A1358)&gt;0,VLOOKUP((C1358&amp;D1358),Zonas!A:C,3,0),"")</f>
        <v/>
      </c>
      <c r="K1358" s="15" t="str">
        <f t="shared" si="105"/>
        <v/>
      </c>
      <c r="L1358" s="15" t="str">
        <f t="shared" si="106"/>
        <v/>
      </c>
      <c r="M1358" s="15" t="str">
        <f t="shared" si="107"/>
        <v/>
      </c>
      <c r="N1358" s="15" t="str">
        <f>IFERROR(VLOOKUP($D$7,Tabelas!$B$17:$C$18,2,0)*L1358,"")</f>
        <v/>
      </c>
      <c r="O1358" s="15" t="str">
        <f t="shared" si="108"/>
        <v/>
      </c>
      <c r="P1358" s="16" t="str">
        <f t="shared" si="109"/>
        <v/>
      </c>
      <c r="Q1358" s="33"/>
    </row>
    <row r="1359" spans="1:17" x14ac:dyDescent="0.45">
      <c r="A1359" s="1"/>
      <c r="B1359" s="2"/>
      <c r="C1359" s="2"/>
      <c r="D1359" s="2"/>
      <c r="E1359" s="36"/>
      <c r="F1359" s="3"/>
      <c r="G1359" s="2"/>
      <c r="H1359" s="4"/>
      <c r="I1359" s="10"/>
      <c r="J1359" s="14" t="str">
        <f>IF(LEN(A1359)&gt;0,VLOOKUP((C1359&amp;D1359),Zonas!A:C,3,0),"")</f>
        <v/>
      </c>
      <c r="K1359" s="15" t="str">
        <f t="shared" si="105"/>
        <v/>
      </c>
      <c r="L1359" s="15" t="str">
        <f t="shared" si="106"/>
        <v/>
      </c>
      <c r="M1359" s="15" t="str">
        <f t="shared" si="107"/>
        <v/>
      </c>
      <c r="N1359" s="15" t="str">
        <f>IFERROR(VLOOKUP($D$7,Tabelas!$B$17:$C$18,2,0)*L1359,"")</f>
        <v/>
      </c>
      <c r="O1359" s="15" t="str">
        <f t="shared" si="108"/>
        <v/>
      </c>
      <c r="P1359" s="16" t="str">
        <f t="shared" si="109"/>
        <v/>
      </c>
      <c r="Q1359" s="33"/>
    </row>
    <row r="1360" spans="1:17" x14ac:dyDescent="0.45">
      <c r="A1360" s="1"/>
      <c r="B1360" s="2"/>
      <c r="C1360" s="2"/>
      <c r="D1360" s="2"/>
      <c r="E1360" s="36"/>
      <c r="F1360" s="3"/>
      <c r="G1360" s="2"/>
      <c r="H1360" s="4"/>
      <c r="I1360" s="10"/>
      <c r="J1360" s="14" t="str">
        <f>IF(LEN(A1360)&gt;0,VLOOKUP((C1360&amp;D1360),Zonas!A:C,3,0),"")</f>
        <v/>
      </c>
      <c r="K1360" s="15" t="str">
        <f t="shared" si="105"/>
        <v/>
      </c>
      <c r="L1360" s="15" t="str">
        <f t="shared" si="106"/>
        <v/>
      </c>
      <c r="M1360" s="15" t="str">
        <f t="shared" si="107"/>
        <v/>
      </c>
      <c r="N1360" s="15" t="str">
        <f>IFERROR(VLOOKUP($D$7,Tabelas!$B$17:$C$18,2,0)*L1360,"")</f>
        <v/>
      </c>
      <c r="O1360" s="15" t="str">
        <f t="shared" si="108"/>
        <v/>
      </c>
      <c r="P1360" s="16" t="str">
        <f t="shared" si="109"/>
        <v/>
      </c>
      <c r="Q1360" s="33"/>
    </row>
    <row r="1361" spans="1:17" x14ac:dyDescent="0.45">
      <c r="A1361" s="1"/>
      <c r="B1361" s="2"/>
      <c r="C1361" s="2"/>
      <c r="D1361" s="2"/>
      <c r="E1361" s="36"/>
      <c r="F1361" s="3"/>
      <c r="G1361" s="2"/>
      <c r="H1361" s="4"/>
      <c r="I1361" s="10"/>
      <c r="J1361" s="14" t="str">
        <f>IF(LEN(A1361)&gt;0,VLOOKUP((C1361&amp;D1361),Zonas!A:C,3,0),"")</f>
        <v/>
      </c>
      <c r="K1361" s="15" t="str">
        <f t="shared" si="105"/>
        <v/>
      </c>
      <c r="L1361" s="15" t="str">
        <f t="shared" si="106"/>
        <v/>
      </c>
      <c r="M1361" s="15" t="str">
        <f t="shared" si="107"/>
        <v/>
      </c>
      <c r="N1361" s="15" t="str">
        <f>IFERROR(VLOOKUP($D$7,Tabelas!$B$17:$C$18,2,0)*L1361,"")</f>
        <v/>
      </c>
      <c r="O1361" s="15" t="str">
        <f t="shared" si="108"/>
        <v/>
      </c>
      <c r="P1361" s="16" t="str">
        <f t="shared" si="109"/>
        <v/>
      </c>
      <c r="Q1361" s="33"/>
    </row>
    <row r="1362" spans="1:17" x14ac:dyDescent="0.45">
      <c r="A1362" s="1"/>
      <c r="B1362" s="2"/>
      <c r="C1362" s="2"/>
      <c r="D1362" s="2"/>
      <c r="E1362" s="36"/>
      <c r="F1362" s="3"/>
      <c r="G1362" s="2"/>
      <c r="H1362" s="4"/>
      <c r="I1362" s="10"/>
      <c r="J1362" s="14" t="str">
        <f>IF(LEN(A1362)&gt;0,VLOOKUP((C1362&amp;D1362),Zonas!A:C,3,0),"")</f>
        <v/>
      </c>
      <c r="K1362" s="15" t="str">
        <f t="shared" si="105"/>
        <v/>
      </c>
      <c r="L1362" s="15" t="str">
        <f t="shared" si="106"/>
        <v/>
      </c>
      <c r="M1362" s="15" t="str">
        <f t="shared" si="107"/>
        <v/>
      </c>
      <c r="N1362" s="15" t="str">
        <f>IFERROR(VLOOKUP($D$7,Tabelas!$B$17:$C$18,2,0)*L1362,"")</f>
        <v/>
      </c>
      <c r="O1362" s="15" t="str">
        <f t="shared" si="108"/>
        <v/>
      </c>
      <c r="P1362" s="16" t="str">
        <f t="shared" si="109"/>
        <v/>
      </c>
      <c r="Q1362" s="33"/>
    </row>
    <row r="1363" spans="1:17" x14ac:dyDescent="0.45">
      <c r="A1363" s="1"/>
      <c r="B1363" s="2"/>
      <c r="C1363" s="2"/>
      <c r="D1363" s="2"/>
      <c r="E1363" s="36"/>
      <c r="F1363" s="3"/>
      <c r="G1363" s="2"/>
      <c r="H1363" s="4"/>
      <c r="I1363" s="10"/>
      <c r="J1363" s="14" t="str">
        <f>IF(LEN(A1363)&gt;0,VLOOKUP((C1363&amp;D1363),Zonas!A:C,3,0),"")</f>
        <v/>
      </c>
      <c r="K1363" s="15" t="str">
        <f t="shared" si="105"/>
        <v/>
      </c>
      <c r="L1363" s="15" t="str">
        <f t="shared" si="106"/>
        <v/>
      </c>
      <c r="M1363" s="15" t="str">
        <f t="shared" si="107"/>
        <v/>
      </c>
      <c r="N1363" s="15" t="str">
        <f>IFERROR(VLOOKUP($D$7,Tabelas!$B$17:$C$18,2,0)*L1363,"")</f>
        <v/>
      </c>
      <c r="O1363" s="15" t="str">
        <f t="shared" si="108"/>
        <v/>
      </c>
      <c r="P1363" s="16" t="str">
        <f t="shared" si="109"/>
        <v/>
      </c>
      <c r="Q1363" s="33"/>
    </row>
    <row r="1364" spans="1:17" x14ac:dyDescent="0.45">
      <c r="A1364" s="1"/>
      <c r="B1364" s="2"/>
      <c r="C1364" s="2"/>
      <c r="D1364" s="2"/>
      <c r="E1364" s="36"/>
      <c r="F1364" s="3"/>
      <c r="G1364" s="2"/>
      <c r="H1364" s="4"/>
      <c r="I1364" s="10"/>
      <c r="J1364" s="14" t="str">
        <f>IF(LEN(A1364)&gt;0,VLOOKUP((C1364&amp;D1364),Zonas!A:C,3,0),"")</f>
        <v/>
      </c>
      <c r="K1364" s="15" t="str">
        <f t="shared" si="105"/>
        <v/>
      </c>
      <c r="L1364" s="15" t="str">
        <f t="shared" si="106"/>
        <v/>
      </c>
      <c r="M1364" s="15" t="str">
        <f t="shared" si="107"/>
        <v/>
      </c>
      <c r="N1364" s="15" t="str">
        <f>IFERROR(VLOOKUP($D$7,Tabelas!$B$17:$C$18,2,0)*L1364,"")</f>
        <v/>
      </c>
      <c r="O1364" s="15" t="str">
        <f t="shared" si="108"/>
        <v/>
      </c>
      <c r="P1364" s="16" t="str">
        <f t="shared" si="109"/>
        <v/>
      </c>
      <c r="Q1364" s="33"/>
    </row>
    <row r="1365" spans="1:17" x14ac:dyDescent="0.45">
      <c r="A1365" s="1"/>
      <c r="B1365" s="2"/>
      <c r="C1365" s="2"/>
      <c r="D1365" s="2"/>
      <c r="E1365" s="36"/>
      <c r="F1365" s="3"/>
      <c r="G1365" s="2"/>
      <c r="H1365" s="4"/>
      <c r="I1365" s="10"/>
      <c r="J1365" s="14" t="str">
        <f>IF(LEN(A1365)&gt;0,VLOOKUP((C1365&amp;D1365),Zonas!A:C,3,0),"")</f>
        <v/>
      </c>
      <c r="K1365" s="15" t="str">
        <f t="shared" si="105"/>
        <v/>
      </c>
      <c r="L1365" s="15" t="str">
        <f t="shared" si="106"/>
        <v/>
      </c>
      <c r="M1365" s="15" t="str">
        <f t="shared" si="107"/>
        <v/>
      </c>
      <c r="N1365" s="15" t="str">
        <f>IFERROR(VLOOKUP($D$7,Tabelas!$B$17:$C$18,2,0)*L1365,"")</f>
        <v/>
      </c>
      <c r="O1365" s="15" t="str">
        <f t="shared" si="108"/>
        <v/>
      </c>
      <c r="P1365" s="16" t="str">
        <f t="shared" si="109"/>
        <v/>
      </c>
      <c r="Q1365" s="33"/>
    </row>
    <row r="1366" spans="1:17" x14ac:dyDescent="0.45">
      <c r="A1366" s="1"/>
      <c r="B1366" s="2"/>
      <c r="C1366" s="2"/>
      <c r="D1366" s="2"/>
      <c r="E1366" s="36"/>
      <c r="F1366" s="3"/>
      <c r="G1366" s="2"/>
      <c r="H1366" s="4"/>
      <c r="I1366" s="10"/>
      <c r="J1366" s="14" t="str">
        <f>IF(LEN(A1366)&gt;0,VLOOKUP((C1366&amp;D1366),Zonas!A:C,3,0),"")</f>
        <v/>
      </c>
      <c r="K1366" s="15" t="str">
        <f t="shared" si="105"/>
        <v/>
      </c>
      <c r="L1366" s="15" t="str">
        <f t="shared" si="106"/>
        <v/>
      </c>
      <c r="M1366" s="15" t="str">
        <f t="shared" si="107"/>
        <v/>
      </c>
      <c r="N1366" s="15" t="str">
        <f>IFERROR(VLOOKUP($D$7,Tabelas!$B$17:$C$18,2,0)*L1366,"")</f>
        <v/>
      </c>
      <c r="O1366" s="15" t="str">
        <f t="shared" si="108"/>
        <v/>
      </c>
      <c r="P1366" s="16" t="str">
        <f t="shared" si="109"/>
        <v/>
      </c>
      <c r="Q1366" s="33"/>
    </row>
    <row r="1367" spans="1:17" x14ac:dyDescent="0.45">
      <c r="A1367" s="1"/>
      <c r="B1367" s="2"/>
      <c r="C1367" s="2"/>
      <c r="D1367" s="2"/>
      <c r="E1367" s="36"/>
      <c r="F1367" s="3"/>
      <c r="G1367" s="2"/>
      <c r="H1367" s="4"/>
      <c r="I1367" s="10"/>
      <c r="J1367" s="14" t="str">
        <f>IF(LEN(A1367)&gt;0,VLOOKUP((C1367&amp;D1367),Zonas!A:C,3,0),"")</f>
        <v/>
      </c>
      <c r="K1367" s="15" t="str">
        <f t="shared" si="105"/>
        <v/>
      </c>
      <c r="L1367" s="15" t="str">
        <f t="shared" si="106"/>
        <v/>
      </c>
      <c r="M1367" s="15" t="str">
        <f t="shared" si="107"/>
        <v/>
      </c>
      <c r="N1367" s="15" t="str">
        <f>IFERROR(VLOOKUP($D$7,Tabelas!$B$17:$C$18,2,0)*L1367,"")</f>
        <v/>
      </c>
      <c r="O1367" s="15" t="str">
        <f t="shared" si="108"/>
        <v/>
      </c>
      <c r="P1367" s="16" t="str">
        <f t="shared" si="109"/>
        <v/>
      </c>
      <c r="Q1367" s="33"/>
    </row>
    <row r="1368" spans="1:17" x14ac:dyDescent="0.45">
      <c r="A1368" s="1"/>
      <c r="B1368" s="2"/>
      <c r="C1368" s="2"/>
      <c r="D1368" s="2"/>
      <c r="E1368" s="36"/>
      <c r="F1368" s="3"/>
      <c r="G1368" s="2"/>
      <c r="H1368" s="4"/>
      <c r="I1368" s="10"/>
      <c r="J1368" s="14" t="str">
        <f>IF(LEN(A1368)&gt;0,VLOOKUP((C1368&amp;D1368),Zonas!A:C,3,0),"")</f>
        <v/>
      </c>
      <c r="K1368" s="15" t="str">
        <f t="shared" si="105"/>
        <v/>
      </c>
      <c r="L1368" s="15" t="str">
        <f t="shared" si="106"/>
        <v/>
      </c>
      <c r="M1368" s="15" t="str">
        <f t="shared" si="107"/>
        <v/>
      </c>
      <c r="N1368" s="15" t="str">
        <f>IFERROR(VLOOKUP($D$7,Tabelas!$B$17:$C$18,2,0)*L1368,"")</f>
        <v/>
      </c>
      <c r="O1368" s="15" t="str">
        <f t="shared" si="108"/>
        <v/>
      </c>
      <c r="P1368" s="16" t="str">
        <f t="shared" si="109"/>
        <v/>
      </c>
      <c r="Q1368" s="33"/>
    </row>
    <row r="1369" spans="1:17" x14ac:dyDescent="0.45">
      <c r="A1369" s="1"/>
      <c r="B1369" s="2"/>
      <c r="C1369" s="2"/>
      <c r="D1369" s="2"/>
      <c r="E1369" s="36"/>
      <c r="F1369" s="3"/>
      <c r="G1369" s="2"/>
      <c r="H1369" s="4"/>
      <c r="I1369" s="10"/>
      <c r="J1369" s="14" t="str">
        <f>IF(LEN(A1369)&gt;0,VLOOKUP((C1369&amp;D1369),Zonas!A:C,3,0),"")</f>
        <v/>
      </c>
      <c r="K1369" s="15" t="str">
        <f t="shared" si="105"/>
        <v/>
      </c>
      <c r="L1369" s="15" t="str">
        <f t="shared" si="106"/>
        <v/>
      </c>
      <c r="M1369" s="15" t="str">
        <f t="shared" si="107"/>
        <v/>
      </c>
      <c r="N1369" s="15" t="str">
        <f>IFERROR(VLOOKUP($D$7,Tabelas!$B$17:$C$18,2,0)*L1369,"")</f>
        <v/>
      </c>
      <c r="O1369" s="15" t="str">
        <f t="shared" si="108"/>
        <v/>
      </c>
      <c r="P1369" s="16" t="str">
        <f t="shared" si="109"/>
        <v/>
      </c>
      <c r="Q1369" s="33"/>
    </row>
    <row r="1370" spans="1:17" x14ac:dyDescent="0.45">
      <c r="A1370" s="1"/>
      <c r="B1370" s="2"/>
      <c r="C1370" s="2"/>
      <c r="D1370" s="2"/>
      <c r="E1370" s="36"/>
      <c r="F1370" s="3"/>
      <c r="G1370" s="2"/>
      <c r="H1370" s="4"/>
      <c r="I1370" s="10"/>
      <c r="J1370" s="14" t="str">
        <f>IF(LEN(A1370)&gt;0,VLOOKUP((C1370&amp;D1370),Zonas!A:C,3,0),"")</f>
        <v/>
      </c>
      <c r="K1370" s="15" t="str">
        <f t="shared" si="105"/>
        <v/>
      </c>
      <c r="L1370" s="15" t="str">
        <f t="shared" si="106"/>
        <v/>
      </c>
      <c r="M1370" s="15" t="str">
        <f t="shared" si="107"/>
        <v/>
      </c>
      <c r="N1370" s="15" t="str">
        <f>IFERROR(VLOOKUP($D$7,Tabelas!$B$17:$C$18,2,0)*L1370,"")</f>
        <v/>
      </c>
      <c r="O1370" s="15" t="str">
        <f t="shared" si="108"/>
        <v/>
      </c>
      <c r="P1370" s="16" t="str">
        <f t="shared" si="109"/>
        <v/>
      </c>
      <c r="Q1370" s="33"/>
    </row>
    <row r="1371" spans="1:17" x14ac:dyDescent="0.45">
      <c r="A1371" s="1"/>
      <c r="B1371" s="2"/>
      <c r="C1371" s="2"/>
      <c r="D1371" s="2"/>
      <c r="E1371" s="36"/>
      <c r="F1371" s="3"/>
      <c r="G1371" s="2"/>
      <c r="H1371" s="4"/>
      <c r="I1371" s="10"/>
      <c r="J1371" s="14" t="str">
        <f>IF(LEN(A1371)&gt;0,VLOOKUP((C1371&amp;D1371),Zonas!A:C,3,0),"")</f>
        <v/>
      </c>
      <c r="K1371" s="15" t="str">
        <f t="shared" si="105"/>
        <v/>
      </c>
      <c r="L1371" s="15" t="str">
        <f t="shared" si="106"/>
        <v/>
      </c>
      <c r="M1371" s="15" t="str">
        <f t="shared" si="107"/>
        <v/>
      </c>
      <c r="N1371" s="15" t="str">
        <f>IFERROR(VLOOKUP($D$7,Tabelas!$B$17:$C$18,2,0)*L1371,"")</f>
        <v/>
      </c>
      <c r="O1371" s="15" t="str">
        <f t="shared" si="108"/>
        <v/>
      </c>
      <c r="P1371" s="16" t="str">
        <f t="shared" si="109"/>
        <v/>
      </c>
      <c r="Q1371" s="33"/>
    </row>
    <row r="1372" spans="1:17" x14ac:dyDescent="0.45">
      <c r="A1372" s="1"/>
      <c r="B1372" s="2"/>
      <c r="C1372" s="2"/>
      <c r="D1372" s="2"/>
      <c r="E1372" s="36"/>
      <c r="F1372" s="3"/>
      <c r="G1372" s="2"/>
      <c r="H1372" s="4"/>
      <c r="I1372" s="10"/>
      <c r="J1372" s="14" t="str">
        <f>IF(LEN(A1372)&gt;0,VLOOKUP((C1372&amp;D1372),Zonas!A:C,3,0),"")</f>
        <v/>
      </c>
      <c r="K1372" s="15" t="str">
        <f t="shared" si="105"/>
        <v/>
      </c>
      <c r="L1372" s="15" t="str">
        <f t="shared" si="106"/>
        <v/>
      </c>
      <c r="M1372" s="15" t="str">
        <f t="shared" si="107"/>
        <v/>
      </c>
      <c r="N1372" s="15" t="str">
        <f>IFERROR(VLOOKUP($D$7,Tabelas!$B$17:$C$18,2,0)*L1372,"")</f>
        <v/>
      </c>
      <c r="O1372" s="15" t="str">
        <f t="shared" si="108"/>
        <v/>
      </c>
      <c r="P1372" s="16" t="str">
        <f t="shared" si="109"/>
        <v/>
      </c>
      <c r="Q1372" s="33"/>
    </row>
    <row r="1373" spans="1:17" x14ac:dyDescent="0.45">
      <c r="A1373" s="1"/>
      <c r="B1373" s="2"/>
      <c r="C1373" s="2"/>
      <c r="D1373" s="2"/>
      <c r="E1373" s="36"/>
      <c r="F1373" s="3"/>
      <c r="G1373" s="2"/>
      <c r="H1373" s="4"/>
      <c r="I1373" s="10"/>
      <c r="J1373" s="14" t="str">
        <f>IF(LEN(A1373)&gt;0,VLOOKUP((C1373&amp;D1373),Zonas!A:C,3,0),"")</f>
        <v/>
      </c>
      <c r="K1373" s="15" t="str">
        <f t="shared" si="105"/>
        <v/>
      </c>
      <c r="L1373" s="15" t="str">
        <f t="shared" si="106"/>
        <v/>
      </c>
      <c r="M1373" s="15" t="str">
        <f t="shared" si="107"/>
        <v/>
      </c>
      <c r="N1373" s="15" t="str">
        <f>IFERROR(VLOOKUP($D$7,Tabelas!$B$17:$C$18,2,0)*L1373,"")</f>
        <v/>
      </c>
      <c r="O1373" s="15" t="str">
        <f t="shared" si="108"/>
        <v/>
      </c>
      <c r="P1373" s="16" t="str">
        <f t="shared" si="109"/>
        <v/>
      </c>
      <c r="Q1373" s="33"/>
    </row>
    <row r="1374" spans="1:17" x14ac:dyDescent="0.45">
      <c r="A1374" s="1"/>
      <c r="B1374" s="2"/>
      <c r="C1374" s="2"/>
      <c r="D1374" s="2"/>
      <c r="E1374" s="36"/>
      <c r="F1374" s="3"/>
      <c r="G1374" s="2"/>
      <c r="H1374" s="4"/>
      <c r="I1374" s="10"/>
      <c r="J1374" s="14" t="str">
        <f>IF(LEN(A1374)&gt;0,VLOOKUP((C1374&amp;D1374),Zonas!A:C,3,0),"")</f>
        <v/>
      </c>
      <c r="K1374" s="15" t="str">
        <f t="shared" si="105"/>
        <v/>
      </c>
      <c r="L1374" s="15" t="str">
        <f t="shared" si="106"/>
        <v/>
      </c>
      <c r="M1374" s="15" t="str">
        <f t="shared" si="107"/>
        <v/>
      </c>
      <c r="N1374" s="15" t="str">
        <f>IFERROR(VLOOKUP($D$7,Tabelas!$B$17:$C$18,2,0)*L1374,"")</f>
        <v/>
      </c>
      <c r="O1374" s="15" t="str">
        <f t="shared" si="108"/>
        <v/>
      </c>
      <c r="P1374" s="16" t="str">
        <f t="shared" si="109"/>
        <v/>
      </c>
      <c r="Q1374" s="33"/>
    </row>
    <row r="1375" spans="1:17" x14ac:dyDescent="0.45">
      <c r="A1375" s="1"/>
      <c r="B1375" s="2"/>
      <c r="C1375" s="2"/>
      <c r="D1375" s="2"/>
      <c r="E1375" s="36"/>
      <c r="F1375" s="3"/>
      <c r="G1375" s="2"/>
      <c r="H1375" s="4"/>
      <c r="I1375" s="10"/>
      <c r="J1375" s="14" t="str">
        <f>IF(LEN(A1375)&gt;0,VLOOKUP((C1375&amp;D1375),Zonas!A:C,3,0),"")</f>
        <v/>
      </c>
      <c r="K1375" s="15" t="str">
        <f t="shared" si="105"/>
        <v/>
      </c>
      <c r="L1375" s="15" t="str">
        <f t="shared" si="106"/>
        <v/>
      </c>
      <c r="M1375" s="15" t="str">
        <f t="shared" si="107"/>
        <v/>
      </c>
      <c r="N1375" s="15" t="str">
        <f>IFERROR(VLOOKUP($D$7,Tabelas!$B$17:$C$18,2,0)*L1375,"")</f>
        <v/>
      </c>
      <c r="O1375" s="15" t="str">
        <f t="shared" si="108"/>
        <v/>
      </c>
      <c r="P1375" s="16" t="str">
        <f t="shared" si="109"/>
        <v/>
      </c>
      <c r="Q1375" s="33"/>
    </row>
    <row r="1376" spans="1:17" x14ac:dyDescent="0.45">
      <c r="A1376" s="1"/>
      <c r="B1376" s="2"/>
      <c r="C1376" s="2"/>
      <c r="D1376" s="2"/>
      <c r="E1376" s="36"/>
      <c r="F1376" s="3"/>
      <c r="G1376" s="2"/>
      <c r="H1376" s="4"/>
      <c r="I1376" s="10"/>
      <c r="J1376" s="14" t="str">
        <f>IF(LEN(A1376)&gt;0,VLOOKUP((C1376&amp;D1376),Zonas!A:C,3,0),"")</f>
        <v/>
      </c>
      <c r="K1376" s="15" t="str">
        <f t="shared" si="105"/>
        <v/>
      </c>
      <c r="L1376" s="15" t="str">
        <f t="shared" si="106"/>
        <v/>
      </c>
      <c r="M1376" s="15" t="str">
        <f t="shared" si="107"/>
        <v/>
      </c>
      <c r="N1376" s="15" t="str">
        <f>IFERROR(VLOOKUP($D$7,Tabelas!$B$17:$C$18,2,0)*L1376,"")</f>
        <v/>
      </c>
      <c r="O1376" s="15" t="str">
        <f t="shared" si="108"/>
        <v/>
      </c>
      <c r="P1376" s="16" t="str">
        <f t="shared" si="109"/>
        <v/>
      </c>
      <c r="Q1376" s="33"/>
    </row>
    <row r="1377" spans="1:17" x14ac:dyDescent="0.45">
      <c r="A1377" s="1"/>
      <c r="B1377" s="2"/>
      <c r="C1377" s="2"/>
      <c r="D1377" s="2"/>
      <c r="E1377" s="36"/>
      <c r="F1377" s="3"/>
      <c r="G1377" s="2"/>
      <c r="H1377" s="4"/>
      <c r="I1377" s="10"/>
      <c r="J1377" s="14" t="str">
        <f>IF(LEN(A1377)&gt;0,VLOOKUP((C1377&amp;D1377),Zonas!A:C,3,0),"")</f>
        <v/>
      </c>
      <c r="K1377" s="15" t="str">
        <f t="shared" si="105"/>
        <v/>
      </c>
      <c r="L1377" s="15" t="str">
        <f t="shared" si="106"/>
        <v/>
      </c>
      <c r="M1377" s="15" t="str">
        <f t="shared" si="107"/>
        <v/>
      </c>
      <c r="N1377" s="15" t="str">
        <f>IFERROR(VLOOKUP($D$7,Tabelas!$B$17:$C$18,2,0)*L1377,"")</f>
        <v/>
      </c>
      <c r="O1377" s="15" t="str">
        <f t="shared" si="108"/>
        <v/>
      </c>
      <c r="P1377" s="16" t="str">
        <f t="shared" si="109"/>
        <v/>
      </c>
      <c r="Q1377" s="33"/>
    </row>
    <row r="1378" spans="1:17" x14ac:dyDescent="0.45">
      <c r="A1378" s="1"/>
      <c r="B1378" s="2"/>
      <c r="C1378" s="2"/>
      <c r="D1378" s="2"/>
      <c r="E1378" s="36"/>
      <c r="F1378" s="3"/>
      <c r="G1378" s="2"/>
      <c r="H1378" s="4"/>
      <c r="I1378" s="10"/>
      <c r="J1378" s="14" t="str">
        <f>IF(LEN(A1378)&gt;0,VLOOKUP((C1378&amp;D1378),Zonas!A:C,3,0),"")</f>
        <v/>
      </c>
      <c r="K1378" s="15" t="str">
        <f t="shared" si="105"/>
        <v/>
      </c>
      <c r="L1378" s="15" t="str">
        <f t="shared" si="106"/>
        <v/>
      </c>
      <c r="M1378" s="15" t="str">
        <f t="shared" si="107"/>
        <v/>
      </c>
      <c r="N1378" s="15" t="str">
        <f>IFERROR(VLOOKUP($D$7,Tabelas!$B$17:$C$18,2,0)*L1378,"")</f>
        <v/>
      </c>
      <c r="O1378" s="15" t="str">
        <f t="shared" si="108"/>
        <v/>
      </c>
      <c r="P1378" s="16" t="str">
        <f t="shared" si="109"/>
        <v/>
      </c>
      <c r="Q1378" s="33"/>
    </row>
    <row r="1379" spans="1:17" x14ac:dyDescent="0.45">
      <c r="A1379" s="1"/>
      <c r="B1379" s="2"/>
      <c r="C1379" s="2"/>
      <c r="D1379" s="2"/>
      <c r="E1379" s="36"/>
      <c r="F1379" s="3"/>
      <c r="G1379" s="2"/>
      <c r="H1379" s="4"/>
      <c r="I1379" s="10"/>
      <c r="J1379" s="14" t="str">
        <f>IF(LEN(A1379)&gt;0,VLOOKUP((C1379&amp;D1379),Zonas!A:C,3,0),"")</f>
        <v/>
      </c>
      <c r="K1379" s="15" t="str">
        <f t="shared" si="105"/>
        <v/>
      </c>
      <c r="L1379" s="15" t="str">
        <f t="shared" si="106"/>
        <v/>
      </c>
      <c r="M1379" s="15" t="str">
        <f t="shared" si="107"/>
        <v/>
      </c>
      <c r="N1379" s="15" t="str">
        <f>IFERROR(VLOOKUP($D$7,Tabelas!$B$17:$C$18,2,0)*L1379,"")</f>
        <v/>
      </c>
      <c r="O1379" s="15" t="str">
        <f t="shared" si="108"/>
        <v/>
      </c>
      <c r="P1379" s="16" t="str">
        <f t="shared" si="109"/>
        <v/>
      </c>
      <c r="Q1379" s="33"/>
    </row>
    <row r="1380" spans="1:17" x14ac:dyDescent="0.45">
      <c r="A1380" s="1"/>
      <c r="B1380" s="2"/>
      <c r="C1380" s="2"/>
      <c r="D1380" s="2"/>
      <c r="E1380" s="36"/>
      <c r="F1380" s="3"/>
      <c r="G1380" s="2"/>
      <c r="H1380" s="4"/>
      <c r="I1380" s="10"/>
      <c r="J1380" s="14" t="str">
        <f>IF(LEN(A1380)&gt;0,VLOOKUP((C1380&amp;D1380),Zonas!A:C,3,0),"")</f>
        <v/>
      </c>
      <c r="K1380" s="15" t="str">
        <f t="shared" si="105"/>
        <v/>
      </c>
      <c r="L1380" s="15" t="str">
        <f t="shared" si="106"/>
        <v/>
      </c>
      <c r="M1380" s="15" t="str">
        <f t="shared" si="107"/>
        <v/>
      </c>
      <c r="N1380" s="15" t="str">
        <f>IFERROR(VLOOKUP($D$7,Tabelas!$B$17:$C$18,2,0)*L1380,"")</f>
        <v/>
      </c>
      <c r="O1380" s="15" t="str">
        <f t="shared" si="108"/>
        <v/>
      </c>
      <c r="P1380" s="16" t="str">
        <f t="shared" si="109"/>
        <v/>
      </c>
      <c r="Q1380" s="33"/>
    </row>
    <row r="1381" spans="1:17" x14ac:dyDescent="0.45">
      <c r="A1381" s="1"/>
      <c r="B1381" s="2"/>
      <c r="C1381" s="2"/>
      <c r="D1381" s="2"/>
      <c r="E1381" s="36"/>
      <c r="F1381" s="3"/>
      <c r="G1381" s="2"/>
      <c r="H1381" s="4"/>
      <c r="I1381" s="10"/>
      <c r="J1381" s="14" t="str">
        <f>IF(LEN(A1381)&gt;0,VLOOKUP((C1381&amp;D1381),Zonas!A:C,3,0),"")</f>
        <v/>
      </c>
      <c r="K1381" s="15" t="str">
        <f t="shared" si="105"/>
        <v/>
      </c>
      <c r="L1381" s="15" t="str">
        <f t="shared" si="106"/>
        <v/>
      </c>
      <c r="M1381" s="15" t="str">
        <f t="shared" si="107"/>
        <v/>
      </c>
      <c r="N1381" s="15" t="str">
        <f>IFERROR(VLOOKUP($D$7,Tabelas!$B$17:$C$18,2,0)*L1381,"")</f>
        <v/>
      </c>
      <c r="O1381" s="15" t="str">
        <f t="shared" si="108"/>
        <v/>
      </c>
      <c r="P1381" s="16" t="str">
        <f t="shared" si="109"/>
        <v/>
      </c>
      <c r="Q1381" s="33"/>
    </row>
    <row r="1382" spans="1:17" x14ac:dyDescent="0.45">
      <c r="A1382" s="1"/>
      <c r="B1382" s="2"/>
      <c r="C1382" s="2"/>
      <c r="D1382" s="2"/>
      <c r="E1382" s="36"/>
      <c r="F1382" s="3"/>
      <c r="G1382" s="2"/>
      <c r="H1382" s="4"/>
      <c r="I1382" s="10"/>
      <c r="J1382" s="14" t="str">
        <f>IF(LEN(A1382)&gt;0,VLOOKUP((C1382&amp;D1382),Zonas!A:C,3,0),"")</f>
        <v/>
      </c>
      <c r="K1382" s="15" t="str">
        <f t="shared" si="105"/>
        <v/>
      </c>
      <c r="L1382" s="15" t="str">
        <f t="shared" si="106"/>
        <v/>
      </c>
      <c r="M1382" s="15" t="str">
        <f t="shared" si="107"/>
        <v/>
      </c>
      <c r="N1382" s="15" t="str">
        <f>IFERROR(VLOOKUP($D$7,Tabelas!$B$17:$C$18,2,0)*L1382,"")</f>
        <v/>
      </c>
      <c r="O1382" s="15" t="str">
        <f t="shared" si="108"/>
        <v/>
      </c>
      <c r="P1382" s="16" t="str">
        <f t="shared" si="109"/>
        <v/>
      </c>
      <c r="Q1382" s="33"/>
    </row>
    <row r="1383" spans="1:17" x14ac:dyDescent="0.45">
      <c r="A1383" s="1"/>
      <c r="B1383" s="2"/>
      <c r="C1383" s="2"/>
      <c r="D1383" s="2"/>
      <c r="E1383" s="36"/>
      <c r="F1383" s="3"/>
      <c r="G1383" s="2"/>
      <c r="H1383" s="4"/>
      <c r="I1383" s="10"/>
      <c r="J1383" s="14" t="str">
        <f>IF(LEN(A1383)&gt;0,VLOOKUP((C1383&amp;D1383),Zonas!A:C,3,0),"")</f>
        <v/>
      </c>
      <c r="K1383" s="15" t="str">
        <f t="shared" si="105"/>
        <v/>
      </c>
      <c r="L1383" s="15" t="str">
        <f t="shared" si="106"/>
        <v/>
      </c>
      <c r="M1383" s="15" t="str">
        <f t="shared" si="107"/>
        <v/>
      </c>
      <c r="N1383" s="15" t="str">
        <f>IFERROR(VLOOKUP($D$7,Tabelas!$B$17:$C$18,2,0)*L1383,"")</f>
        <v/>
      </c>
      <c r="O1383" s="15" t="str">
        <f t="shared" si="108"/>
        <v/>
      </c>
      <c r="P1383" s="16" t="str">
        <f t="shared" si="109"/>
        <v/>
      </c>
      <c r="Q1383" s="33"/>
    </row>
    <row r="1384" spans="1:17" x14ac:dyDescent="0.45">
      <c r="A1384" s="1"/>
      <c r="B1384" s="2"/>
      <c r="C1384" s="2"/>
      <c r="D1384" s="2"/>
      <c r="E1384" s="36"/>
      <c r="F1384" s="3"/>
      <c r="G1384" s="2"/>
      <c r="H1384" s="4"/>
      <c r="I1384" s="10"/>
      <c r="J1384" s="14" t="str">
        <f>IF(LEN(A1384)&gt;0,VLOOKUP((C1384&amp;D1384),Zonas!A:C,3,0),"")</f>
        <v/>
      </c>
      <c r="K1384" s="15" t="str">
        <f t="shared" si="105"/>
        <v/>
      </c>
      <c r="L1384" s="15" t="str">
        <f t="shared" si="106"/>
        <v/>
      </c>
      <c r="M1384" s="15" t="str">
        <f t="shared" si="107"/>
        <v/>
      </c>
      <c r="N1384" s="15" t="str">
        <f>IFERROR(VLOOKUP($D$7,Tabelas!$B$17:$C$18,2,0)*L1384,"")</f>
        <v/>
      </c>
      <c r="O1384" s="15" t="str">
        <f t="shared" si="108"/>
        <v/>
      </c>
      <c r="P1384" s="16" t="str">
        <f t="shared" si="109"/>
        <v/>
      </c>
      <c r="Q1384" s="33"/>
    </row>
    <row r="1385" spans="1:17" x14ac:dyDescent="0.45">
      <c r="A1385" s="1"/>
      <c r="B1385" s="2"/>
      <c r="C1385" s="2"/>
      <c r="D1385" s="2"/>
      <c r="E1385" s="36"/>
      <c r="F1385" s="3"/>
      <c r="G1385" s="2"/>
      <c r="H1385" s="4"/>
      <c r="I1385" s="10"/>
      <c r="J1385" s="14" t="str">
        <f>IF(LEN(A1385)&gt;0,VLOOKUP((C1385&amp;D1385),Zonas!A:C,3,0),"")</f>
        <v/>
      </c>
      <c r="K1385" s="15" t="str">
        <f t="shared" si="105"/>
        <v/>
      </c>
      <c r="L1385" s="15" t="str">
        <f t="shared" si="106"/>
        <v/>
      </c>
      <c r="M1385" s="15" t="str">
        <f t="shared" si="107"/>
        <v/>
      </c>
      <c r="N1385" s="15" t="str">
        <f>IFERROR(VLOOKUP($D$7,Tabelas!$B$17:$C$18,2,0)*L1385,"")</f>
        <v/>
      </c>
      <c r="O1385" s="15" t="str">
        <f t="shared" si="108"/>
        <v/>
      </c>
      <c r="P1385" s="16" t="str">
        <f t="shared" si="109"/>
        <v/>
      </c>
      <c r="Q1385" s="33"/>
    </row>
    <row r="1386" spans="1:17" x14ac:dyDescent="0.45">
      <c r="A1386" s="1"/>
      <c r="B1386" s="2"/>
      <c r="C1386" s="2"/>
      <c r="D1386" s="2"/>
      <c r="E1386" s="36"/>
      <c r="F1386" s="3"/>
      <c r="G1386" s="2"/>
      <c r="H1386" s="4"/>
      <c r="I1386" s="10"/>
      <c r="J1386" s="14" t="str">
        <f>IF(LEN(A1386)&gt;0,VLOOKUP((C1386&amp;D1386),Zonas!A:C,3,0),"")</f>
        <v/>
      </c>
      <c r="K1386" s="15" t="str">
        <f t="shared" si="105"/>
        <v/>
      </c>
      <c r="L1386" s="15" t="str">
        <f t="shared" si="106"/>
        <v/>
      </c>
      <c r="M1386" s="15" t="str">
        <f t="shared" si="107"/>
        <v/>
      </c>
      <c r="N1386" s="15" t="str">
        <f>IFERROR(VLOOKUP($D$7,Tabelas!$B$17:$C$18,2,0)*L1386,"")</f>
        <v/>
      </c>
      <c r="O1386" s="15" t="str">
        <f t="shared" si="108"/>
        <v/>
      </c>
      <c r="P1386" s="16" t="str">
        <f t="shared" si="109"/>
        <v/>
      </c>
      <c r="Q1386" s="33"/>
    </row>
    <row r="1387" spans="1:17" x14ac:dyDescent="0.45">
      <c r="A1387" s="1"/>
      <c r="B1387" s="2"/>
      <c r="C1387" s="2"/>
      <c r="D1387" s="2"/>
      <c r="E1387" s="36"/>
      <c r="F1387" s="3"/>
      <c r="G1387" s="2"/>
      <c r="H1387" s="4"/>
      <c r="I1387" s="10"/>
      <c r="J1387" s="14" t="str">
        <f>IF(LEN(A1387)&gt;0,VLOOKUP((C1387&amp;D1387),Zonas!A:C,3,0),"")</f>
        <v/>
      </c>
      <c r="K1387" s="15" t="str">
        <f t="shared" si="105"/>
        <v/>
      </c>
      <c r="L1387" s="15" t="str">
        <f t="shared" si="106"/>
        <v/>
      </c>
      <c r="M1387" s="15" t="str">
        <f t="shared" si="107"/>
        <v/>
      </c>
      <c r="N1387" s="15" t="str">
        <f>IFERROR(VLOOKUP($D$7,Tabelas!$B$17:$C$18,2,0)*L1387,"")</f>
        <v/>
      </c>
      <c r="O1387" s="15" t="str">
        <f t="shared" si="108"/>
        <v/>
      </c>
      <c r="P1387" s="16" t="str">
        <f t="shared" si="109"/>
        <v/>
      </c>
      <c r="Q1387" s="33"/>
    </row>
    <row r="1388" spans="1:17" x14ac:dyDescent="0.45">
      <c r="A1388" s="1"/>
      <c r="B1388" s="2"/>
      <c r="C1388" s="2"/>
      <c r="D1388" s="2"/>
      <c r="E1388" s="36"/>
      <c r="F1388" s="3"/>
      <c r="G1388" s="2"/>
      <c r="H1388" s="4"/>
      <c r="I1388" s="10"/>
      <c r="J1388" s="14" t="str">
        <f>IF(LEN(A1388)&gt;0,VLOOKUP((C1388&amp;D1388),Zonas!A:C,3,0),"")</f>
        <v/>
      </c>
      <c r="K1388" s="15" t="str">
        <f t="shared" si="105"/>
        <v/>
      </c>
      <c r="L1388" s="15" t="str">
        <f t="shared" si="106"/>
        <v/>
      </c>
      <c r="M1388" s="15" t="str">
        <f t="shared" si="107"/>
        <v/>
      </c>
      <c r="N1388" s="15" t="str">
        <f>IFERROR(VLOOKUP($D$7,Tabelas!$B$17:$C$18,2,0)*L1388,"")</f>
        <v/>
      </c>
      <c r="O1388" s="15" t="str">
        <f t="shared" si="108"/>
        <v/>
      </c>
      <c r="P1388" s="16" t="str">
        <f t="shared" si="109"/>
        <v/>
      </c>
      <c r="Q1388" s="33"/>
    </row>
    <row r="1389" spans="1:17" x14ac:dyDescent="0.45">
      <c r="A1389" s="1"/>
      <c r="B1389" s="2"/>
      <c r="C1389" s="2"/>
      <c r="D1389" s="2"/>
      <c r="E1389" s="36"/>
      <c r="F1389" s="3"/>
      <c r="G1389" s="2"/>
      <c r="H1389" s="4"/>
      <c r="I1389" s="10"/>
      <c r="J1389" s="14" t="str">
        <f>IF(LEN(A1389)&gt;0,VLOOKUP((C1389&amp;D1389),Zonas!A:C,3,0),"")</f>
        <v/>
      </c>
      <c r="K1389" s="15" t="str">
        <f t="shared" si="105"/>
        <v/>
      </c>
      <c r="L1389" s="15" t="str">
        <f t="shared" si="106"/>
        <v/>
      </c>
      <c r="M1389" s="15" t="str">
        <f t="shared" si="107"/>
        <v/>
      </c>
      <c r="N1389" s="15" t="str">
        <f>IFERROR(VLOOKUP($D$7,Tabelas!$B$17:$C$18,2,0)*L1389,"")</f>
        <v/>
      </c>
      <c r="O1389" s="15" t="str">
        <f t="shared" si="108"/>
        <v/>
      </c>
      <c r="P1389" s="16" t="str">
        <f t="shared" si="109"/>
        <v/>
      </c>
      <c r="Q1389" s="33"/>
    </row>
    <row r="1390" spans="1:17" x14ac:dyDescent="0.45">
      <c r="A1390" s="1"/>
      <c r="B1390" s="2"/>
      <c r="C1390" s="2"/>
      <c r="D1390" s="2"/>
      <c r="E1390" s="36"/>
      <c r="F1390" s="3"/>
      <c r="G1390" s="2"/>
      <c r="H1390" s="4"/>
      <c r="I1390" s="10"/>
      <c r="J1390" s="14" t="str">
        <f>IF(LEN(A1390)&gt;0,VLOOKUP((C1390&amp;D1390),Zonas!A:C,3,0),"")</f>
        <v/>
      </c>
      <c r="K1390" s="15" t="str">
        <f t="shared" si="105"/>
        <v/>
      </c>
      <c r="L1390" s="15" t="str">
        <f t="shared" si="106"/>
        <v/>
      </c>
      <c r="M1390" s="15" t="str">
        <f t="shared" si="107"/>
        <v/>
      </c>
      <c r="N1390" s="15" t="str">
        <f>IFERROR(VLOOKUP($D$7,Tabelas!$B$17:$C$18,2,0)*L1390,"")</f>
        <v/>
      </c>
      <c r="O1390" s="15" t="str">
        <f t="shared" si="108"/>
        <v/>
      </c>
      <c r="P1390" s="16" t="str">
        <f t="shared" si="109"/>
        <v/>
      </c>
      <c r="Q1390" s="33"/>
    </row>
    <row r="1391" spans="1:17" x14ac:dyDescent="0.45">
      <c r="A1391" s="1"/>
      <c r="B1391" s="2"/>
      <c r="C1391" s="2"/>
      <c r="D1391" s="2"/>
      <c r="E1391" s="36"/>
      <c r="F1391" s="3"/>
      <c r="G1391" s="2"/>
      <c r="H1391" s="4"/>
      <c r="I1391" s="10"/>
      <c r="J1391" s="14" t="str">
        <f>IF(LEN(A1391)&gt;0,VLOOKUP((C1391&amp;D1391),Zonas!A:C,3,0),"")</f>
        <v/>
      </c>
      <c r="K1391" s="15" t="str">
        <f t="shared" si="105"/>
        <v/>
      </c>
      <c r="L1391" s="15" t="str">
        <f t="shared" si="106"/>
        <v/>
      </c>
      <c r="M1391" s="15" t="str">
        <f t="shared" si="107"/>
        <v/>
      </c>
      <c r="N1391" s="15" t="str">
        <f>IFERROR(VLOOKUP($D$7,Tabelas!$B$17:$C$18,2,0)*L1391,"")</f>
        <v/>
      </c>
      <c r="O1391" s="15" t="str">
        <f t="shared" si="108"/>
        <v/>
      </c>
      <c r="P1391" s="16" t="str">
        <f t="shared" si="109"/>
        <v/>
      </c>
      <c r="Q1391" s="33"/>
    </row>
    <row r="1392" spans="1:17" x14ac:dyDescent="0.45">
      <c r="A1392" s="1"/>
      <c r="B1392" s="2"/>
      <c r="C1392" s="2"/>
      <c r="D1392" s="2"/>
      <c r="E1392" s="36"/>
      <c r="F1392" s="3"/>
      <c r="G1392" s="2"/>
      <c r="H1392" s="4"/>
      <c r="I1392" s="10"/>
      <c r="J1392" s="14" t="str">
        <f>IF(LEN(A1392)&gt;0,VLOOKUP((C1392&amp;D1392),Zonas!A:C,3,0),"")</f>
        <v/>
      </c>
      <c r="K1392" s="15" t="str">
        <f t="shared" si="105"/>
        <v/>
      </c>
      <c r="L1392" s="15" t="str">
        <f t="shared" si="106"/>
        <v/>
      </c>
      <c r="M1392" s="15" t="str">
        <f t="shared" si="107"/>
        <v/>
      </c>
      <c r="N1392" s="15" t="str">
        <f>IFERROR(VLOOKUP($D$7,Tabelas!$B$17:$C$18,2,0)*L1392,"")</f>
        <v/>
      </c>
      <c r="O1392" s="15" t="str">
        <f t="shared" si="108"/>
        <v/>
      </c>
      <c r="P1392" s="16" t="str">
        <f t="shared" si="109"/>
        <v/>
      </c>
      <c r="Q1392" s="33"/>
    </row>
    <row r="1393" spans="1:17" x14ac:dyDescent="0.45">
      <c r="A1393" s="1"/>
      <c r="B1393" s="2"/>
      <c r="C1393" s="2"/>
      <c r="D1393" s="2"/>
      <c r="E1393" s="36"/>
      <c r="F1393" s="3"/>
      <c r="G1393" s="2"/>
      <c r="H1393" s="4"/>
      <c r="I1393" s="10"/>
      <c r="J1393" s="14" t="str">
        <f>IF(LEN(A1393)&gt;0,VLOOKUP((C1393&amp;D1393),Zonas!A:C,3,0),"")</f>
        <v/>
      </c>
      <c r="K1393" s="15" t="str">
        <f t="shared" si="105"/>
        <v/>
      </c>
      <c r="L1393" s="15" t="str">
        <f t="shared" si="106"/>
        <v/>
      </c>
      <c r="M1393" s="15" t="str">
        <f t="shared" si="107"/>
        <v/>
      </c>
      <c r="N1393" s="15" t="str">
        <f>IFERROR(VLOOKUP($D$7,Tabelas!$B$17:$C$18,2,0)*L1393,"")</f>
        <v/>
      </c>
      <c r="O1393" s="15" t="str">
        <f t="shared" si="108"/>
        <v/>
      </c>
      <c r="P1393" s="16" t="str">
        <f t="shared" si="109"/>
        <v/>
      </c>
      <c r="Q1393" s="33"/>
    </row>
    <row r="1394" spans="1:17" x14ac:dyDescent="0.45">
      <c r="A1394" s="1"/>
      <c r="B1394" s="2"/>
      <c r="C1394" s="2"/>
      <c r="D1394" s="2"/>
      <c r="E1394" s="36"/>
      <c r="F1394" s="3"/>
      <c r="G1394" s="2"/>
      <c r="H1394" s="4"/>
      <c r="I1394" s="10"/>
      <c r="J1394" s="14" t="str">
        <f>IF(LEN(A1394)&gt;0,VLOOKUP((C1394&amp;D1394),Zonas!A:C,3,0),"")</f>
        <v/>
      </c>
      <c r="K1394" s="15" t="str">
        <f t="shared" si="105"/>
        <v/>
      </c>
      <c r="L1394" s="15" t="str">
        <f t="shared" si="106"/>
        <v/>
      </c>
      <c r="M1394" s="15" t="str">
        <f t="shared" si="107"/>
        <v/>
      </c>
      <c r="N1394" s="15" t="str">
        <f>IFERROR(VLOOKUP($D$7,Tabelas!$B$17:$C$18,2,0)*L1394,"")</f>
        <v/>
      </c>
      <c r="O1394" s="15" t="str">
        <f t="shared" si="108"/>
        <v/>
      </c>
      <c r="P1394" s="16" t="str">
        <f t="shared" si="109"/>
        <v/>
      </c>
      <c r="Q1394" s="33"/>
    </row>
    <row r="1395" spans="1:17" x14ac:dyDescent="0.45">
      <c r="A1395" s="1"/>
      <c r="B1395" s="2"/>
      <c r="C1395" s="2"/>
      <c r="D1395" s="2"/>
      <c r="E1395" s="36"/>
      <c r="F1395" s="3"/>
      <c r="G1395" s="2"/>
      <c r="H1395" s="4"/>
      <c r="I1395" s="10"/>
      <c r="J1395" s="14" t="str">
        <f>IF(LEN(A1395)&gt;0,VLOOKUP((C1395&amp;D1395),Zonas!A:C,3,0),"")</f>
        <v/>
      </c>
      <c r="K1395" s="15" t="str">
        <f t="shared" si="105"/>
        <v/>
      </c>
      <c r="L1395" s="15" t="str">
        <f t="shared" si="106"/>
        <v/>
      </c>
      <c r="M1395" s="15" t="str">
        <f t="shared" si="107"/>
        <v/>
      </c>
      <c r="N1395" s="15" t="str">
        <f>IFERROR(VLOOKUP($D$7,Tabelas!$B$17:$C$18,2,0)*L1395,"")</f>
        <v/>
      </c>
      <c r="O1395" s="15" t="str">
        <f t="shared" si="108"/>
        <v/>
      </c>
      <c r="P1395" s="16" t="str">
        <f t="shared" si="109"/>
        <v/>
      </c>
      <c r="Q1395" s="33"/>
    </row>
    <row r="1396" spans="1:17" x14ac:dyDescent="0.45">
      <c r="A1396" s="1"/>
      <c r="B1396" s="2"/>
      <c r="C1396" s="2"/>
      <c r="D1396" s="2"/>
      <c r="E1396" s="36"/>
      <c r="F1396" s="3"/>
      <c r="G1396" s="2"/>
      <c r="H1396" s="4"/>
      <c r="I1396" s="10"/>
      <c r="J1396" s="14" t="str">
        <f>IF(LEN(A1396)&gt;0,VLOOKUP((C1396&amp;D1396),Zonas!A:C,3,0),"")</f>
        <v/>
      </c>
      <c r="K1396" s="15" t="str">
        <f t="shared" si="105"/>
        <v/>
      </c>
      <c r="L1396" s="15" t="str">
        <f t="shared" si="106"/>
        <v/>
      </c>
      <c r="M1396" s="15" t="str">
        <f t="shared" si="107"/>
        <v/>
      </c>
      <c r="N1396" s="15" t="str">
        <f>IFERROR(VLOOKUP($D$7,Tabelas!$B$17:$C$18,2,0)*L1396,"")</f>
        <v/>
      </c>
      <c r="O1396" s="15" t="str">
        <f t="shared" si="108"/>
        <v/>
      </c>
      <c r="P1396" s="16" t="str">
        <f t="shared" si="109"/>
        <v/>
      </c>
      <c r="Q1396" s="33"/>
    </row>
    <row r="1397" spans="1:17" x14ac:dyDescent="0.45">
      <c r="A1397" s="1"/>
      <c r="B1397" s="2"/>
      <c r="C1397" s="2"/>
      <c r="D1397" s="2"/>
      <c r="E1397" s="36"/>
      <c r="F1397" s="3"/>
      <c r="G1397" s="2"/>
      <c r="H1397" s="4"/>
      <c r="I1397" s="10"/>
      <c r="J1397" s="14" t="str">
        <f>IF(LEN(A1397)&gt;0,VLOOKUP((C1397&amp;D1397),Zonas!A:C,3,0),"")</f>
        <v/>
      </c>
      <c r="K1397" s="15" t="str">
        <f t="shared" si="105"/>
        <v/>
      </c>
      <c r="L1397" s="15" t="str">
        <f t="shared" si="106"/>
        <v/>
      </c>
      <c r="M1397" s="15" t="str">
        <f t="shared" si="107"/>
        <v/>
      </c>
      <c r="N1397" s="15" t="str">
        <f>IFERROR(VLOOKUP($D$7,Tabelas!$B$17:$C$18,2,0)*L1397,"")</f>
        <v/>
      </c>
      <c r="O1397" s="15" t="str">
        <f t="shared" si="108"/>
        <v/>
      </c>
      <c r="P1397" s="16" t="str">
        <f t="shared" si="109"/>
        <v/>
      </c>
      <c r="Q1397" s="33"/>
    </row>
    <row r="1398" spans="1:17" x14ac:dyDescent="0.45">
      <c r="A1398" s="1"/>
      <c r="B1398" s="2"/>
      <c r="C1398" s="2"/>
      <c r="D1398" s="2"/>
      <c r="E1398" s="36"/>
      <c r="F1398" s="3"/>
      <c r="G1398" s="2"/>
      <c r="H1398" s="4"/>
      <c r="I1398" s="10"/>
      <c r="J1398" s="14" t="str">
        <f>IF(LEN(A1398)&gt;0,VLOOKUP((C1398&amp;D1398),Zonas!A:C,3,0),"")</f>
        <v/>
      </c>
      <c r="K1398" s="15" t="str">
        <f t="shared" si="105"/>
        <v/>
      </c>
      <c r="L1398" s="15" t="str">
        <f t="shared" si="106"/>
        <v/>
      </c>
      <c r="M1398" s="15" t="str">
        <f t="shared" si="107"/>
        <v/>
      </c>
      <c r="N1398" s="15" t="str">
        <f>IFERROR(VLOOKUP($D$7,Tabelas!$B$17:$C$18,2,0)*L1398,"")</f>
        <v/>
      </c>
      <c r="O1398" s="15" t="str">
        <f t="shared" si="108"/>
        <v/>
      </c>
      <c r="P1398" s="16" t="str">
        <f t="shared" si="109"/>
        <v/>
      </c>
      <c r="Q1398" s="33"/>
    </row>
    <row r="1399" spans="1:17" x14ac:dyDescent="0.45">
      <c r="A1399" s="1"/>
      <c r="B1399" s="2"/>
      <c r="C1399" s="2"/>
      <c r="D1399" s="2"/>
      <c r="E1399" s="36"/>
      <c r="F1399" s="3"/>
      <c r="G1399" s="2"/>
      <c r="H1399" s="4"/>
      <c r="I1399" s="10"/>
      <c r="J1399" s="14" t="str">
        <f>IF(LEN(A1399)&gt;0,VLOOKUP((C1399&amp;D1399),Zonas!A:C,3,0),"")</f>
        <v/>
      </c>
      <c r="K1399" s="15" t="str">
        <f t="shared" si="105"/>
        <v/>
      </c>
      <c r="L1399" s="15" t="str">
        <f t="shared" si="106"/>
        <v/>
      </c>
      <c r="M1399" s="15" t="str">
        <f t="shared" si="107"/>
        <v/>
      </c>
      <c r="N1399" s="15" t="str">
        <f>IFERROR(VLOOKUP($D$7,Tabelas!$B$17:$C$18,2,0)*L1399,"")</f>
        <v/>
      </c>
      <c r="O1399" s="15" t="str">
        <f t="shared" si="108"/>
        <v/>
      </c>
      <c r="P1399" s="16" t="str">
        <f t="shared" si="109"/>
        <v/>
      </c>
      <c r="Q1399" s="33"/>
    </row>
    <row r="1400" spans="1:17" x14ac:dyDescent="0.45">
      <c r="A1400" s="1"/>
      <c r="B1400" s="2"/>
      <c r="C1400" s="2"/>
      <c r="D1400" s="2"/>
      <c r="E1400" s="36"/>
      <c r="F1400" s="3"/>
      <c r="G1400" s="2"/>
      <c r="H1400" s="4"/>
      <c r="I1400" s="10"/>
      <c r="J1400" s="14" t="str">
        <f>IF(LEN(A1400)&gt;0,VLOOKUP((C1400&amp;D1400),Zonas!A:C,3,0),"")</f>
        <v/>
      </c>
      <c r="K1400" s="15" t="str">
        <f t="shared" si="105"/>
        <v/>
      </c>
      <c r="L1400" s="15" t="str">
        <f t="shared" si="106"/>
        <v/>
      </c>
      <c r="M1400" s="15" t="str">
        <f t="shared" si="107"/>
        <v/>
      </c>
      <c r="N1400" s="15" t="str">
        <f>IFERROR(VLOOKUP($D$7,Tabelas!$B$17:$C$18,2,0)*L1400,"")</f>
        <v/>
      </c>
      <c r="O1400" s="15" t="str">
        <f t="shared" si="108"/>
        <v/>
      </c>
      <c r="P1400" s="16" t="str">
        <f t="shared" si="109"/>
        <v/>
      </c>
      <c r="Q1400" s="33"/>
    </row>
    <row r="1401" spans="1:17" x14ac:dyDescent="0.45">
      <c r="A1401" s="1"/>
      <c r="B1401" s="2"/>
      <c r="C1401" s="2"/>
      <c r="D1401" s="2"/>
      <c r="E1401" s="36"/>
      <c r="F1401" s="3"/>
      <c r="G1401" s="2"/>
      <c r="H1401" s="4"/>
      <c r="I1401" s="10"/>
      <c r="J1401" s="14" t="str">
        <f>IF(LEN(A1401)&gt;0,VLOOKUP((C1401&amp;D1401),Zonas!A:C,3,0),"")</f>
        <v/>
      </c>
      <c r="K1401" s="15" t="str">
        <f t="shared" si="105"/>
        <v/>
      </c>
      <c r="L1401" s="15" t="str">
        <f t="shared" si="106"/>
        <v/>
      </c>
      <c r="M1401" s="15" t="str">
        <f t="shared" si="107"/>
        <v/>
      </c>
      <c r="N1401" s="15" t="str">
        <f>IFERROR(VLOOKUP($D$7,Tabelas!$B$17:$C$18,2,0)*L1401,"")</f>
        <v/>
      </c>
      <c r="O1401" s="15" t="str">
        <f t="shared" si="108"/>
        <v/>
      </c>
      <c r="P1401" s="16" t="str">
        <f t="shared" si="109"/>
        <v/>
      </c>
      <c r="Q1401" s="33"/>
    </row>
    <row r="1402" spans="1:17" x14ac:dyDescent="0.45">
      <c r="A1402" s="1"/>
      <c r="B1402" s="2"/>
      <c r="C1402" s="2"/>
      <c r="D1402" s="2"/>
      <c r="E1402" s="36"/>
      <c r="F1402" s="3"/>
      <c r="G1402" s="2"/>
      <c r="H1402" s="4"/>
      <c r="I1402" s="10"/>
      <c r="J1402" s="14" t="str">
        <f>IF(LEN(A1402)&gt;0,VLOOKUP((C1402&amp;D1402),Zonas!A:C,3,0),"")</f>
        <v/>
      </c>
      <c r="K1402" s="15" t="str">
        <f t="shared" si="105"/>
        <v/>
      </c>
      <c r="L1402" s="15" t="str">
        <f t="shared" si="106"/>
        <v/>
      </c>
      <c r="M1402" s="15" t="str">
        <f t="shared" si="107"/>
        <v/>
      </c>
      <c r="N1402" s="15" t="str">
        <f>IFERROR(VLOOKUP($D$7,Tabelas!$B$17:$C$18,2,0)*L1402,"")</f>
        <v/>
      </c>
      <c r="O1402" s="15" t="str">
        <f t="shared" si="108"/>
        <v/>
      </c>
      <c r="P1402" s="16" t="str">
        <f t="shared" si="109"/>
        <v/>
      </c>
      <c r="Q1402" s="33"/>
    </row>
    <row r="1403" spans="1:17" x14ac:dyDescent="0.45">
      <c r="A1403" s="1"/>
      <c r="B1403" s="2"/>
      <c r="C1403" s="2"/>
      <c r="D1403" s="2"/>
      <c r="E1403" s="36"/>
      <c r="F1403" s="3"/>
      <c r="G1403" s="2"/>
      <c r="H1403" s="4"/>
      <c r="I1403" s="10"/>
      <c r="J1403" s="14" t="str">
        <f>IF(LEN(A1403)&gt;0,VLOOKUP((C1403&amp;D1403),Zonas!A:C,3,0),"")</f>
        <v/>
      </c>
      <c r="K1403" s="15" t="str">
        <f t="shared" si="105"/>
        <v/>
      </c>
      <c r="L1403" s="15" t="str">
        <f t="shared" si="106"/>
        <v/>
      </c>
      <c r="M1403" s="15" t="str">
        <f t="shared" si="107"/>
        <v/>
      </c>
      <c r="N1403" s="15" t="str">
        <f>IFERROR(VLOOKUP($D$7,Tabelas!$B$17:$C$18,2,0)*L1403,"")</f>
        <v/>
      </c>
      <c r="O1403" s="15" t="str">
        <f t="shared" si="108"/>
        <v/>
      </c>
      <c r="P1403" s="16" t="str">
        <f t="shared" si="109"/>
        <v/>
      </c>
      <c r="Q1403" s="33"/>
    </row>
    <row r="1404" spans="1:17" x14ac:dyDescent="0.45">
      <c r="A1404" s="1"/>
      <c r="B1404" s="2"/>
      <c r="C1404" s="2"/>
      <c r="D1404" s="2"/>
      <c r="E1404" s="36"/>
      <c r="F1404" s="3"/>
      <c r="G1404" s="2"/>
      <c r="H1404" s="4"/>
      <c r="I1404" s="10"/>
      <c r="J1404" s="14" t="str">
        <f>IF(LEN(A1404)&gt;0,VLOOKUP((C1404&amp;D1404),Zonas!A:C,3,0),"")</f>
        <v/>
      </c>
      <c r="K1404" s="15" t="str">
        <f t="shared" si="105"/>
        <v/>
      </c>
      <c r="L1404" s="15" t="str">
        <f t="shared" si="106"/>
        <v/>
      </c>
      <c r="M1404" s="15" t="str">
        <f t="shared" si="107"/>
        <v/>
      </c>
      <c r="N1404" s="15" t="str">
        <f>IFERROR(VLOOKUP($D$7,Tabelas!$B$17:$C$18,2,0)*L1404,"")</f>
        <v/>
      </c>
      <c r="O1404" s="15" t="str">
        <f t="shared" si="108"/>
        <v/>
      </c>
      <c r="P1404" s="16" t="str">
        <f t="shared" si="109"/>
        <v/>
      </c>
      <c r="Q1404" s="33"/>
    </row>
    <row r="1405" spans="1:17" x14ac:dyDescent="0.45">
      <c r="A1405" s="1"/>
      <c r="B1405" s="2"/>
      <c r="C1405" s="2"/>
      <c r="D1405" s="2"/>
      <c r="E1405" s="36"/>
      <c r="F1405" s="3"/>
      <c r="G1405" s="2"/>
      <c r="H1405" s="4"/>
      <c r="I1405" s="10"/>
      <c r="J1405" s="14" t="str">
        <f>IF(LEN(A1405)&gt;0,VLOOKUP((C1405&amp;D1405),Zonas!A:C,3,0),"")</f>
        <v/>
      </c>
      <c r="K1405" s="15" t="str">
        <f t="shared" si="105"/>
        <v/>
      </c>
      <c r="L1405" s="15" t="str">
        <f t="shared" si="106"/>
        <v/>
      </c>
      <c r="M1405" s="15" t="str">
        <f t="shared" si="107"/>
        <v/>
      </c>
      <c r="N1405" s="15" t="str">
        <f>IFERROR(VLOOKUP($D$7,Tabelas!$B$17:$C$18,2,0)*L1405,"")</f>
        <v/>
      </c>
      <c r="O1405" s="15" t="str">
        <f t="shared" si="108"/>
        <v/>
      </c>
      <c r="P1405" s="16" t="str">
        <f t="shared" si="109"/>
        <v/>
      </c>
      <c r="Q1405" s="33"/>
    </row>
    <row r="1406" spans="1:17" x14ac:dyDescent="0.45">
      <c r="A1406" s="1"/>
      <c r="B1406" s="2"/>
      <c r="C1406" s="2"/>
      <c r="D1406" s="2"/>
      <c r="E1406" s="36"/>
      <c r="F1406" s="3"/>
      <c r="G1406" s="2"/>
      <c r="H1406" s="4"/>
      <c r="I1406" s="10"/>
      <c r="J1406" s="14" t="str">
        <f>IF(LEN(A1406)&gt;0,VLOOKUP((C1406&amp;D1406),Zonas!A:C,3,0),"")</f>
        <v/>
      </c>
      <c r="K1406" s="15" t="str">
        <f t="shared" si="105"/>
        <v/>
      </c>
      <c r="L1406" s="15" t="str">
        <f t="shared" si="106"/>
        <v/>
      </c>
      <c r="M1406" s="15" t="str">
        <f t="shared" si="107"/>
        <v/>
      </c>
      <c r="N1406" s="15" t="str">
        <f>IFERROR(VLOOKUP($D$7,Tabelas!$B$17:$C$18,2,0)*L1406,"")</f>
        <v/>
      </c>
      <c r="O1406" s="15" t="str">
        <f t="shared" si="108"/>
        <v/>
      </c>
      <c r="P1406" s="16" t="str">
        <f t="shared" si="109"/>
        <v/>
      </c>
      <c r="Q1406" s="33"/>
    </row>
    <row r="1407" spans="1:17" x14ac:dyDescent="0.45">
      <c r="A1407" s="1"/>
      <c r="B1407" s="2"/>
      <c r="C1407" s="2"/>
      <c r="D1407" s="2"/>
      <c r="E1407" s="36"/>
      <c r="F1407" s="3"/>
      <c r="G1407" s="2"/>
      <c r="H1407" s="4"/>
      <c r="I1407" s="10"/>
      <c r="J1407" s="14" t="str">
        <f>IF(LEN(A1407)&gt;0,VLOOKUP((C1407&amp;D1407),Zonas!A:C,3,0),"")</f>
        <v/>
      </c>
      <c r="K1407" s="15" t="str">
        <f t="shared" si="105"/>
        <v/>
      </c>
      <c r="L1407" s="15" t="str">
        <f t="shared" si="106"/>
        <v/>
      </c>
      <c r="M1407" s="15" t="str">
        <f t="shared" si="107"/>
        <v/>
      </c>
      <c r="N1407" s="15" t="str">
        <f>IFERROR(VLOOKUP($D$7,Tabelas!$B$17:$C$18,2,0)*L1407,"")</f>
        <v/>
      </c>
      <c r="O1407" s="15" t="str">
        <f t="shared" si="108"/>
        <v/>
      </c>
      <c r="P1407" s="16" t="str">
        <f t="shared" si="109"/>
        <v/>
      </c>
      <c r="Q1407" s="33"/>
    </row>
    <row r="1408" spans="1:17" x14ac:dyDescent="0.45">
      <c r="A1408" s="1"/>
      <c r="B1408" s="2"/>
      <c r="C1408" s="2"/>
      <c r="D1408" s="2"/>
      <c r="E1408" s="36"/>
      <c r="F1408" s="3"/>
      <c r="G1408" s="2"/>
      <c r="H1408" s="4"/>
      <c r="I1408" s="10"/>
      <c r="J1408" s="14" t="str">
        <f>IF(LEN(A1408)&gt;0,VLOOKUP((C1408&amp;D1408),Zonas!A:C,3,0),"")</f>
        <v/>
      </c>
      <c r="K1408" s="15" t="str">
        <f t="shared" si="105"/>
        <v/>
      </c>
      <c r="L1408" s="15" t="str">
        <f t="shared" si="106"/>
        <v/>
      </c>
      <c r="M1408" s="15" t="str">
        <f t="shared" si="107"/>
        <v/>
      </c>
      <c r="N1408" s="15" t="str">
        <f>IFERROR(VLOOKUP($D$7,Tabelas!$B$17:$C$18,2,0)*L1408,"")</f>
        <v/>
      </c>
      <c r="O1408" s="15" t="str">
        <f t="shared" si="108"/>
        <v/>
      </c>
      <c r="P1408" s="16" t="str">
        <f t="shared" si="109"/>
        <v/>
      </c>
      <c r="Q1408" s="33"/>
    </row>
    <row r="1409" spans="1:17" x14ac:dyDescent="0.45">
      <c r="A1409" s="1"/>
      <c r="B1409" s="2"/>
      <c r="C1409" s="2"/>
      <c r="D1409" s="2"/>
      <c r="E1409" s="36"/>
      <c r="F1409" s="3"/>
      <c r="G1409" s="2"/>
      <c r="H1409" s="4"/>
      <c r="I1409" s="10"/>
      <c r="J1409" s="14" t="str">
        <f>IF(LEN(A1409)&gt;0,VLOOKUP((C1409&amp;D1409),Zonas!A:C,3,0),"")</f>
        <v/>
      </c>
      <c r="K1409" s="15" t="str">
        <f t="shared" si="105"/>
        <v/>
      </c>
      <c r="L1409" s="15" t="str">
        <f t="shared" si="106"/>
        <v/>
      </c>
      <c r="M1409" s="15" t="str">
        <f t="shared" si="107"/>
        <v/>
      </c>
      <c r="N1409" s="15" t="str">
        <f>IFERROR(VLOOKUP($D$7,Tabelas!$B$17:$C$18,2,0)*L1409,"")</f>
        <v/>
      </c>
      <c r="O1409" s="15" t="str">
        <f t="shared" si="108"/>
        <v/>
      </c>
      <c r="P1409" s="16" t="str">
        <f t="shared" si="109"/>
        <v/>
      </c>
      <c r="Q1409" s="33"/>
    </row>
    <row r="1410" spans="1:17" x14ac:dyDescent="0.45">
      <c r="A1410" s="1"/>
      <c r="B1410" s="2"/>
      <c r="C1410" s="2"/>
      <c r="D1410" s="2"/>
      <c r="E1410" s="36"/>
      <c r="F1410" s="3"/>
      <c r="G1410" s="2"/>
      <c r="H1410" s="4"/>
      <c r="I1410" s="10"/>
      <c r="J1410" s="14" t="str">
        <f>IF(LEN(A1410)&gt;0,VLOOKUP((C1410&amp;D1410),Zonas!A:C,3,0),"")</f>
        <v/>
      </c>
      <c r="K1410" s="15" t="str">
        <f t="shared" si="105"/>
        <v/>
      </c>
      <c r="L1410" s="15" t="str">
        <f t="shared" si="106"/>
        <v/>
      </c>
      <c r="M1410" s="15" t="str">
        <f t="shared" si="107"/>
        <v/>
      </c>
      <c r="N1410" s="15" t="str">
        <f>IFERROR(VLOOKUP($D$7,Tabelas!$B$17:$C$18,2,0)*L1410,"")</f>
        <v/>
      </c>
      <c r="O1410" s="15" t="str">
        <f t="shared" si="108"/>
        <v/>
      </c>
      <c r="P1410" s="16" t="str">
        <f t="shared" si="109"/>
        <v/>
      </c>
      <c r="Q1410" s="33"/>
    </row>
    <row r="1411" spans="1:17" x14ac:dyDescent="0.45">
      <c r="A1411" s="1"/>
      <c r="B1411" s="2"/>
      <c r="C1411" s="2"/>
      <c r="D1411" s="2"/>
      <c r="E1411" s="36"/>
      <c r="F1411" s="3"/>
      <c r="G1411" s="2"/>
      <c r="H1411" s="4"/>
      <c r="I1411" s="10"/>
      <c r="J1411" s="14" t="str">
        <f>IF(LEN(A1411)&gt;0,VLOOKUP((C1411&amp;D1411),Zonas!A:C,3,0),"")</f>
        <v/>
      </c>
      <c r="K1411" s="15" t="str">
        <f t="shared" si="105"/>
        <v/>
      </c>
      <c r="L1411" s="15" t="str">
        <f t="shared" si="106"/>
        <v/>
      </c>
      <c r="M1411" s="15" t="str">
        <f t="shared" si="107"/>
        <v/>
      </c>
      <c r="N1411" s="15" t="str">
        <f>IFERROR(VLOOKUP($D$7,Tabelas!$B$17:$C$18,2,0)*L1411,"")</f>
        <v/>
      </c>
      <c r="O1411" s="15" t="str">
        <f t="shared" si="108"/>
        <v/>
      </c>
      <c r="P1411" s="16" t="str">
        <f t="shared" si="109"/>
        <v/>
      </c>
      <c r="Q1411" s="33"/>
    </row>
    <row r="1412" spans="1:17" x14ac:dyDescent="0.45">
      <c r="A1412" s="1"/>
      <c r="B1412" s="2"/>
      <c r="C1412" s="2"/>
      <c r="D1412" s="2"/>
      <c r="E1412" s="36"/>
      <c r="F1412" s="3"/>
      <c r="G1412" s="2"/>
      <c r="H1412" s="4"/>
      <c r="I1412" s="10"/>
      <c r="J1412" s="14" t="str">
        <f>IF(LEN(A1412)&gt;0,VLOOKUP((C1412&amp;D1412),Zonas!A:C,3,0),"")</f>
        <v/>
      </c>
      <c r="K1412" s="15" t="str">
        <f t="shared" si="105"/>
        <v/>
      </c>
      <c r="L1412" s="15" t="str">
        <f t="shared" si="106"/>
        <v/>
      </c>
      <c r="M1412" s="15" t="str">
        <f t="shared" si="107"/>
        <v/>
      </c>
      <c r="N1412" s="15" t="str">
        <f>IFERROR(VLOOKUP($D$7,Tabelas!$B$17:$C$18,2,0)*L1412,"")</f>
        <v/>
      </c>
      <c r="O1412" s="15" t="str">
        <f t="shared" si="108"/>
        <v/>
      </c>
      <c r="P1412" s="16" t="str">
        <f t="shared" si="109"/>
        <v/>
      </c>
      <c r="Q1412" s="33"/>
    </row>
    <row r="1413" spans="1:17" x14ac:dyDescent="0.45">
      <c r="A1413" s="1"/>
      <c r="B1413" s="2"/>
      <c r="C1413" s="2"/>
      <c r="D1413" s="2"/>
      <c r="E1413" s="36"/>
      <c r="F1413" s="3"/>
      <c r="G1413" s="2"/>
      <c r="H1413" s="4"/>
      <c r="I1413" s="10"/>
      <c r="J1413" s="14" t="str">
        <f>IF(LEN(A1413)&gt;0,VLOOKUP((C1413&amp;D1413),Zonas!A:C,3,0),"")</f>
        <v/>
      </c>
      <c r="K1413" s="15" t="str">
        <f t="shared" si="105"/>
        <v/>
      </c>
      <c r="L1413" s="15" t="str">
        <f t="shared" si="106"/>
        <v/>
      </c>
      <c r="M1413" s="15" t="str">
        <f t="shared" si="107"/>
        <v/>
      </c>
      <c r="N1413" s="15" t="str">
        <f>IFERROR(VLOOKUP($D$7,Tabelas!$B$17:$C$18,2,0)*L1413,"")</f>
        <v/>
      </c>
      <c r="O1413" s="15" t="str">
        <f t="shared" si="108"/>
        <v/>
      </c>
      <c r="P1413" s="16" t="str">
        <f t="shared" si="109"/>
        <v/>
      </c>
      <c r="Q1413" s="33"/>
    </row>
    <row r="1414" spans="1:17" x14ac:dyDescent="0.45">
      <c r="A1414" s="1"/>
      <c r="B1414" s="2"/>
      <c r="C1414" s="2"/>
      <c r="D1414" s="2"/>
      <c r="E1414" s="36"/>
      <c r="F1414" s="3"/>
      <c r="G1414" s="2"/>
      <c r="H1414" s="4"/>
      <c r="I1414" s="10"/>
      <c r="J1414" s="14" t="str">
        <f>IF(LEN(A1414)&gt;0,VLOOKUP((C1414&amp;D1414),Zonas!A:C,3,0),"")</f>
        <v/>
      </c>
      <c r="K1414" s="15" t="str">
        <f t="shared" si="105"/>
        <v/>
      </c>
      <c r="L1414" s="15" t="str">
        <f t="shared" si="106"/>
        <v/>
      </c>
      <c r="M1414" s="15" t="str">
        <f t="shared" si="107"/>
        <v/>
      </c>
      <c r="N1414" s="15" t="str">
        <f>IFERROR(VLOOKUP($D$7,Tabelas!$B$17:$C$18,2,0)*L1414,"")</f>
        <v/>
      </c>
      <c r="O1414" s="15" t="str">
        <f t="shared" si="108"/>
        <v/>
      </c>
      <c r="P1414" s="16" t="str">
        <f t="shared" si="109"/>
        <v/>
      </c>
      <c r="Q1414" s="33"/>
    </row>
    <row r="1415" spans="1:17" x14ac:dyDescent="0.45">
      <c r="A1415" s="1"/>
      <c r="B1415" s="2"/>
      <c r="C1415" s="2"/>
      <c r="D1415" s="2"/>
      <c r="E1415" s="36"/>
      <c r="F1415" s="3"/>
      <c r="G1415" s="2"/>
      <c r="H1415" s="4"/>
      <c r="I1415" s="10"/>
      <c r="J1415" s="14" t="str">
        <f>IF(LEN(A1415)&gt;0,VLOOKUP((C1415&amp;D1415),Zonas!A:C,3,0),"")</f>
        <v/>
      </c>
      <c r="K1415" s="15" t="str">
        <f t="shared" si="105"/>
        <v/>
      </c>
      <c r="L1415" s="15" t="str">
        <f t="shared" si="106"/>
        <v/>
      </c>
      <c r="M1415" s="15" t="str">
        <f t="shared" si="107"/>
        <v/>
      </c>
      <c r="N1415" s="15" t="str">
        <f>IFERROR(VLOOKUP($D$7,Tabelas!$B$17:$C$18,2,0)*L1415,"")</f>
        <v/>
      </c>
      <c r="O1415" s="15" t="str">
        <f t="shared" si="108"/>
        <v/>
      </c>
      <c r="P1415" s="16" t="str">
        <f t="shared" si="109"/>
        <v/>
      </c>
      <c r="Q1415" s="33"/>
    </row>
    <row r="1416" spans="1:17" x14ac:dyDescent="0.45">
      <c r="A1416" s="1"/>
      <c r="B1416" s="2"/>
      <c r="C1416" s="2"/>
      <c r="D1416" s="2"/>
      <c r="E1416" s="36"/>
      <c r="F1416" s="3"/>
      <c r="G1416" s="2"/>
      <c r="H1416" s="4"/>
      <c r="I1416" s="10"/>
      <c r="J1416" s="14" t="str">
        <f>IF(LEN(A1416)&gt;0,VLOOKUP((C1416&amp;D1416),Zonas!A:C,3,0),"")</f>
        <v/>
      </c>
      <c r="K1416" s="15" t="str">
        <f t="shared" si="105"/>
        <v/>
      </c>
      <c r="L1416" s="15" t="str">
        <f t="shared" si="106"/>
        <v/>
      </c>
      <c r="M1416" s="15" t="str">
        <f t="shared" si="107"/>
        <v/>
      </c>
      <c r="N1416" s="15" t="str">
        <f>IFERROR(VLOOKUP($D$7,Tabelas!$B$17:$C$18,2,0)*L1416,"")</f>
        <v/>
      </c>
      <c r="O1416" s="15" t="str">
        <f t="shared" si="108"/>
        <v/>
      </c>
      <c r="P1416" s="16" t="str">
        <f t="shared" si="109"/>
        <v/>
      </c>
      <c r="Q1416" s="33"/>
    </row>
    <row r="1417" spans="1:17" x14ac:dyDescent="0.45">
      <c r="A1417" s="1"/>
      <c r="B1417" s="2"/>
      <c r="C1417" s="2"/>
      <c r="D1417" s="2"/>
      <c r="E1417" s="36"/>
      <c r="F1417" s="3"/>
      <c r="G1417" s="2"/>
      <c r="H1417" s="4"/>
      <c r="I1417" s="10"/>
      <c r="J1417" s="14" t="str">
        <f>IF(LEN(A1417)&gt;0,VLOOKUP((C1417&amp;D1417),Zonas!A:C,3,0),"")</f>
        <v/>
      </c>
      <c r="K1417" s="15" t="str">
        <f t="shared" si="105"/>
        <v/>
      </c>
      <c r="L1417" s="15" t="str">
        <f t="shared" si="106"/>
        <v/>
      </c>
      <c r="M1417" s="15" t="str">
        <f t="shared" si="107"/>
        <v/>
      </c>
      <c r="N1417" s="15" t="str">
        <f>IFERROR(VLOOKUP($D$7,Tabelas!$B$17:$C$18,2,0)*L1417,"")</f>
        <v/>
      </c>
      <c r="O1417" s="15" t="str">
        <f t="shared" si="108"/>
        <v/>
      </c>
      <c r="P1417" s="16" t="str">
        <f t="shared" si="109"/>
        <v/>
      </c>
      <c r="Q1417" s="33"/>
    </row>
    <row r="1418" spans="1:17" x14ac:dyDescent="0.45">
      <c r="A1418" s="1"/>
      <c r="B1418" s="2"/>
      <c r="C1418" s="2"/>
      <c r="D1418" s="2"/>
      <c r="E1418" s="36"/>
      <c r="F1418" s="3"/>
      <c r="G1418" s="2"/>
      <c r="H1418" s="4"/>
      <c r="I1418" s="10"/>
      <c r="J1418" s="14" t="str">
        <f>IF(LEN(A1418)&gt;0,VLOOKUP((C1418&amp;D1418),Zonas!A:C,3,0),"")</f>
        <v/>
      </c>
      <c r="K1418" s="15" t="str">
        <f t="shared" si="105"/>
        <v/>
      </c>
      <c r="L1418" s="15" t="str">
        <f t="shared" si="106"/>
        <v/>
      </c>
      <c r="M1418" s="15" t="str">
        <f t="shared" si="107"/>
        <v/>
      </c>
      <c r="N1418" s="15" t="str">
        <f>IFERROR(VLOOKUP($D$7,Tabelas!$B$17:$C$18,2,0)*L1418,"")</f>
        <v/>
      </c>
      <c r="O1418" s="15" t="str">
        <f t="shared" si="108"/>
        <v/>
      </c>
      <c r="P1418" s="16" t="str">
        <f t="shared" si="109"/>
        <v/>
      </c>
      <c r="Q1418" s="33"/>
    </row>
    <row r="1419" spans="1:17" x14ac:dyDescent="0.45">
      <c r="A1419" s="1"/>
      <c r="B1419" s="2"/>
      <c r="C1419" s="2"/>
      <c r="D1419" s="2"/>
      <c r="E1419" s="36"/>
      <c r="F1419" s="3"/>
      <c r="G1419" s="2"/>
      <c r="H1419" s="4"/>
      <c r="I1419" s="10"/>
      <c r="J1419" s="14" t="str">
        <f>IF(LEN(A1419)&gt;0,VLOOKUP((C1419&amp;D1419),Zonas!A:C,3,0),"")</f>
        <v/>
      </c>
      <c r="K1419" s="15" t="str">
        <f t="shared" si="105"/>
        <v/>
      </c>
      <c r="L1419" s="15" t="str">
        <f t="shared" si="106"/>
        <v/>
      </c>
      <c r="M1419" s="15" t="str">
        <f t="shared" si="107"/>
        <v/>
      </c>
      <c r="N1419" s="15" t="str">
        <f>IFERROR(VLOOKUP($D$7,Tabelas!$B$17:$C$18,2,0)*L1419,"")</f>
        <v/>
      </c>
      <c r="O1419" s="15" t="str">
        <f t="shared" si="108"/>
        <v/>
      </c>
      <c r="P1419" s="16" t="str">
        <f t="shared" si="109"/>
        <v/>
      </c>
      <c r="Q1419" s="33"/>
    </row>
    <row r="1420" spans="1:17" x14ac:dyDescent="0.45">
      <c r="A1420" s="1"/>
      <c r="B1420" s="2"/>
      <c r="C1420" s="2"/>
      <c r="D1420" s="2"/>
      <c r="E1420" s="36"/>
      <c r="F1420" s="3"/>
      <c r="G1420" s="2"/>
      <c r="H1420" s="4"/>
      <c r="I1420" s="10"/>
      <c r="J1420" s="14" t="str">
        <f>IF(LEN(A1420)&gt;0,VLOOKUP((C1420&amp;D1420),Zonas!A:C,3,0),"")</f>
        <v/>
      </c>
      <c r="K1420" s="15" t="str">
        <f t="shared" ref="K1420:K1434" si="110">IF(LEN(A1420)&gt;0,G1420*I1420*H1420,"")</f>
        <v/>
      </c>
      <c r="L1420" s="15" t="str">
        <f t="shared" si="106"/>
        <v/>
      </c>
      <c r="M1420" s="15" t="str">
        <f t="shared" si="107"/>
        <v/>
      </c>
      <c r="N1420" s="15" t="str">
        <f>IFERROR(VLOOKUP($D$7,Tabelas!$B$17:$C$18,2,0)*L1420,"")</f>
        <v/>
      </c>
      <c r="O1420" s="15" t="str">
        <f t="shared" si="108"/>
        <v/>
      </c>
      <c r="P1420" s="16" t="str">
        <f t="shared" si="109"/>
        <v/>
      </c>
      <c r="Q1420" s="33"/>
    </row>
    <row r="1421" spans="1:17" x14ac:dyDescent="0.45">
      <c r="A1421" s="1"/>
      <c r="B1421" s="2"/>
      <c r="C1421" s="2"/>
      <c r="D1421" s="2"/>
      <c r="E1421" s="36"/>
      <c r="F1421" s="3"/>
      <c r="G1421" s="2"/>
      <c r="H1421" s="4"/>
      <c r="I1421" s="10"/>
      <c r="J1421" s="14" t="str">
        <f>IF(LEN(A1421)&gt;0,VLOOKUP((C1421&amp;D1421),Zonas!A:C,3,0),"")</f>
        <v/>
      </c>
      <c r="K1421" s="15" t="str">
        <f t="shared" si="110"/>
        <v/>
      </c>
      <c r="L1421" s="15" t="str">
        <f t="shared" ref="L1421:L1434" si="111">IFERROR(IF(J1421="A",$H$5,IF(J1421="B",$I$5,IF(J1421="C",$J$5,IF(J1421="D",$K$5,IF(J1421="E",$L$5,"")))))*K1421,"")</f>
        <v/>
      </c>
      <c r="M1421" s="15" t="str">
        <f t="shared" ref="M1421:M1434" si="112">IFERROR(IF($D$6=0.05,0.5,IF($B$3="Individual",0.75,0.8))*L1421,"")</f>
        <v/>
      </c>
      <c r="N1421" s="15" t="str">
        <f>IFERROR(VLOOKUP($D$7,Tabelas!$B$17:$C$18,2,0)*L1421,"")</f>
        <v/>
      </c>
      <c r="O1421" s="15" t="str">
        <f t="shared" ref="O1421:O1434" si="113">IFERROR(L1421+N1421,"")</f>
        <v/>
      </c>
      <c r="P1421" s="16" t="str">
        <f t="shared" ref="P1421:P1434" si="114">IFERROR(L1421-M1421+N1421,"")</f>
        <v/>
      </c>
      <c r="Q1421" s="33"/>
    </row>
    <row r="1422" spans="1:17" x14ac:dyDescent="0.45">
      <c r="A1422" s="1"/>
      <c r="B1422" s="2"/>
      <c r="C1422" s="2"/>
      <c r="D1422" s="2"/>
      <c r="E1422" s="36"/>
      <c r="F1422" s="3"/>
      <c r="G1422" s="2"/>
      <c r="H1422" s="4"/>
      <c r="I1422" s="10"/>
      <c r="J1422" s="14" t="str">
        <f>IF(LEN(A1422)&gt;0,VLOOKUP((C1422&amp;D1422),Zonas!A:C,3,0),"")</f>
        <v/>
      </c>
      <c r="K1422" s="15" t="str">
        <f t="shared" si="110"/>
        <v/>
      </c>
      <c r="L1422" s="15" t="str">
        <f t="shared" si="111"/>
        <v/>
      </c>
      <c r="M1422" s="15" t="str">
        <f t="shared" si="112"/>
        <v/>
      </c>
      <c r="N1422" s="15" t="str">
        <f>IFERROR(VLOOKUP($D$7,Tabelas!$B$17:$C$18,2,0)*L1422,"")</f>
        <v/>
      </c>
      <c r="O1422" s="15" t="str">
        <f t="shared" si="113"/>
        <v/>
      </c>
      <c r="P1422" s="16" t="str">
        <f t="shared" si="114"/>
        <v/>
      </c>
      <c r="Q1422" s="33"/>
    </row>
    <row r="1423" spans="1:17" x14ac:dyDescent="0.45">
      <c r="A1423" s="1"/>
      <c r="B1423" s="2"/>
      <c r="C1423" s="2"/>
      <c r="D1423" s="2"/>
      <c r="E1423" s="36"/>
      <c r="F1423" s="3"/>
      <c r="G1423" s="2"/>
      <c r="H1423" s="4"/>
      <c r="I1423" s="10"/>
      <c r="J1423" s="14" t="str">
        <f>IF(LEN(A1423)&gt;0,VLOOKUP((C1423&amp;D1423),Zonas!A:C,3,0),"")</f>
        <v/>
      </c>
      <c r="K1423" s="15" t="str">
        <f t="shared" si="110"/>
        <v/>
      </c>
      <c r="L1423" s="15" t="str">
        <f t="shared" si="111"/>
        <v/>
      </c>
      <c r="M1423" s="15" t="str">
        <f t="shared" si="112"/>
        <v/>
      </c>
      <c r="N1423" s="15" t="str">
        <f>IFERROR(VLOOKUP($D$7,Tabelas!$B$17:$C$18,2,0)*L1423,"")</f>
        <v/>
      </c>
      <c r="O1423" s="15" t="str">
        <f t="shared" si="113"/>
        <v/>
      </c>
      <c r="P1423" s="16" t="str">
        <f t="shared" si="114"/>
        <v/>
      </c>
      <c r="Q1423" s="33"/>
    </row>
    <row r="1424" spans="1:17" x14ac:dyDescent="0.45">
      <c r="A1424" s="1"/>
      <c r="B1424" s="2"/>
      <c r="C1424" s="2"/>
      <c r="D1424" s="2"/>
      <c r="E1424" s="36"/>
      <c r="F1424" s="3"/>
      <c r="G1424" s="2"/>
      <c r="H1424" s="4"/>
      <c r="I1424" s="10"/>
      <c r="J1424" s="14" t="str">
        <f>IF(LEN(A1424)&gt;0,VLOOKUP((C1424&amp;D1424),Zonas!A:C,3,0),"")</f>
        <v/>
      </c>
      <c r="K1424" s="15" t="str">
        <f t="shared" si="110"/>
        <v/>
      </c>
      <c r="L1424" s="15" t="str">
        <f t="shared" si="111"/>
        <v/>
      </c>
      <c r="M1424" s="15" t="str">
        <f t="shared" si="112"/>
        <v/>
      </c>
      <c r="N1424" s="15" t="str">
        <f>IFERROR(VLOOKUP($D$7,Tabelas!$B$17:$C$18,2,0)*L1424,"")</f>
        <v/>
      </c>
      <c r="O1424" s="15" t="str">
        <f t="shared" si="113"/>
        <v/>
      </c>
      <c r="P1424" s="16" t="str">
        <f t="shared" si="114"/>
        <v/>
      </c>
      <c r="Q1424" s="33"/>
    </row>
    <row r="1425" spans="1:17" x14ac:dyDescent="0.45">
      <c r="A1425" s="1"/>
      <c r="B1425" s="2"/>
      <c r="C1425" s="2"/>
      <c r="D1425" s="2"/>
      <c r="E1425" s="36"/>
      <c r="F1425" s="3"/>
      <c r="G1425" s="2"/>
      <c r="H1425" s="4"/>
      <c r="I1425" s="10"/>
      <c r="J1425" s="14" t="str">
        <f>IF(LEN(A1425)&gt;0,VLOOKUP((C1425&amp;D1425),Zonas!A:C,3,0),"")</f>
        <v/>
      </c>
      <c r="K1425" s="15" t="str">
        <f t="shared" si="110"/>
        <v/>
      </c>
      <c r="L1425" s="15" t="str">
        <f t="shared" si="111"/>
        <v/>
      </c>
      <c r="M1425" s="15" t="str">
        <f t="shared" si="112"/>
        <v/>
      </c>
      <c r="N1425" s="15" t="str">
        <f>IFERROR(VLOOKUP($D$7,Tabelas!$B$17:$C$18,2,0)*L1425,"")</f>
        <v/>
      </c>
      <c r="O1425" s="15" t="str">
        <f t="shared" si="113"/>
        <v/>
      </c>
      <c r="P1425" s="16" t="str">
        <f t="shared" si="114"/>
        <v/>
      </c>
      <c r="Q1425" s="33"/>
    </row>
    <row r="1426" spans="1:17" x14ac:dyDescent="0.45">
      <c r="A1426" s="1"/>
      <c r="B1426" s="2"/>
      <c r="C1426" s="2"/>
      <c r="D1426" s="2"/>
      <c r="E1426" s="36"/>
      <c r="F1426" s="3"/>
      <c r="G1426" s="2"/>
      <c r="H1426" s="4"/>
      <c r="I1426" s="10"/>
      <c r="J1426" s="14" t="str">
        <f>IF(LEN(A1426)&gt;0,VLOOKUP((C1426&amp;D1426),Zonas!A:C,3,0),"")</f>
        <v/>
      </c>
      <c r="K1426" s="15" t="str">
        <f t="shared" si="110"/>
        <v/>
      </c>
      <c r="L1426" s="15" t="str">
        <f t="shared" si="111"/>
        <v/>
      </c>
      <c r="M1426" s="15" t="str">
        <f t="shared" si="112"/>
        <v/>
      </c>
      <c r="N1426" s="15" t="str">
        <f>IFERROR(VLOOKUP($D$7,Tabelas!$B$17:$C$18,2,0)*L1426,"")</f>
        <v/>
      </c>
      <c r="O1426" s="15" t="str">
        <f t="shared" si="113"/>
        <v/>
      </c>
      <c r="P1426" s="16" t="str">
        <f t="shared" si="114"/>
        <v/>
      </c>
      <c r="Q1426" s="33"/>
    </row>
    <row r="1427" spans="1:17" x14ac:dyDescent="0.45">
      <c r="A1427" s="1"/>
      <c r="B1427" s="2"/>
      <c r="C1427" s="2"/>
      <c r="D1427" s="2"/>
      <c r="E1427" s="36"/>
      <c r="F1427" s="3"/>
      <c r="G1427" s="2"/>
      <c r="H1427" s="4"/>
      <c r="I1427" s="10"/>
      <c r="J1427" s="14" t="str">
        <f>IF(LEN(A1427)&gt;0,VLOOKUP((C1427&amp;D1427),Zonas!A:C,3,0),"")</f>
        <v/>
      </c>
      <c r="K1427" s="15" t="str">
        <f t="shared" si="110"/>
        <v/>
      </c>
      <c r="L1427" s="15" t="str">
        <f t="shared" si="111"/>
        <v/>
      </c>
      <c r="M1427" s="15" t="str">
        <f t="shared" si="112"/>
        <v/>
      </c>
      <c r="N1427" s="15" t="str">
        <f>IFERROR(VLOOKUP($D$7,Tabelas!$B$17:$C$18,2,0)*L1427,"")</f>
        <v/>
      </c>
      <c r="O1427" s="15" t="str">
        <f t="shared" si="113"/>
        <v/>
      </c>
      <c r="P1427" s="16" t="str">
        <f t="shared" si="114"/>
        <v/>
      </c>
      <c r="Q1427" s="33"/>
    </row>
    <row r="1428" spans="1:17" x14ac:dyDescent="0.45">
      <c r="A1428" s="1"/>
      <c r="B1428" s="2"/>
      <c r="C1428" s="2"/>
      <c r="D1428" s="2"/>
      <c r="E1428" s="36"/>
      <c r="F1428" s="3"/>
      <c r="G1428" s="2"/>
      <c r="H1428" s="4"/>
      <c r="I1428" s="10"/>
      <c r="J1428" s="14" t="str">
        <f>IF(LEN(A1428)&gt;0,VLOOKUP((C1428&amp;D1428),Zonas!A:C,3,0),"")</f>
        <v/>
      </c>
      <c r="K1428" s="15" t="str">
        <f t="shared" si="110"/>
        <v/>
      </c>
      <c r="L1428" s="15" t="str">
        <f t="shared" si="111"/>
        <v/>
      </c>
      <c r="M1428" s="15" t="str">
        <f t="shared" si="112"/>
        <v/>
      </c>
      <c r="N1428" s="15" t="str">
        <f>IFERROR(VLOOKUP($D$7,Tabelas!$B$17:$C$18,2,0)*L1428,"")</f>
        <v/>
      </c>
      <c r="O1428" s="15" t="str">
        <f t="shared" si="113"/>
        <v/>
      </c>
      <c r="P1428" s="16" t="str">
        <f t="shared" si="114"/>
        <v/>
      </c>
      <c r="Q1428" s="33"/>
    </row>
    <row r="1429" spans="1:17" x14ac:dyDescent="0.45">
      <c r="A1429" s="1"/>
      <c r="B1429" s="2"/>
      <c r="C1429" s="2"/>
      <c r="D1429" s="2"/>
      <c r="E1429" s="36"/>
      <c r="F1429" s="3"/>
      <c r="G1429" s="2"/>
      <c r="H1429" s="4"/>
      <c r="I1429" s="10"/>
      <c r="J1429" s="14" t="str">
        <f>IF(LEN(A1429)&gt;0,VLOOKUP((C1429&amp;D1429),Zonas!A:C,3,0),"")</f>
        <v/>
      </c>
      <c r="K1429" s="15" t="str">
        <f t="shared" si="110"/>
        <v/>
      </c>
      <c r="L1429" s="15" t="str">
        <f t="shared" si="111"/>
        <v/>
      </c>
      <c r="M1429" s="15" t="str">
        <f t="shared" si="112"/>
        <v/>
      </c>
      <c r="N1429" s="15" t="str">
        <f>IFERROR(VLOOKUP($D$7,Tabelas!$B$17:$C$18,2,0)*L1429,"")</f>
        <v/>
      </c>
      <c r="O1429" s="15" t="str">
        <f t="shared" si="113"/>
        <v/>
      </c>
      <c r="P1429" s="16" t="str">
        <f t="shared" si="114"/>
        <v/>
      </c>
      <c r="Q1429" s="33"/>
    </row>
    <row r="1430" spans="1:17" x14ac:dyDescent="0.45">
      <c r="A1430" s="1"/>
      <c r="B1430" s="2"/>
      <c r="C1430" s="2"/>
      <c r="D1430" s="2"/>
      <c r="E1430" s="36"/>
      <c r="F1430" s="3"/>
      <c r="G1430" s="2"/>
      <c r="H1430" s="4"/>
      <c r="I1430" s="10"/>
      <c r="J1430" s="14" t="str">
        <f>IF(LEN(A1430)&gt;0,VLOOKUP((C1430&amp;D1430),Zonas!A:C,3,0),"")</f>
        <v/>
      </c>
      <c r="K1430" s="15" t="str">
        <f t="shared" si="110"/>
        <v/>
      </c>
      <c r="L1430" s="15" t="str">
        <f t="shared" si="111"/>
        <v/>
      </c>
      <c r="M1430" s="15" t="str">
        <f t="shared" si="112"/>
        <v/>
      </c>
      <c r="N1430" s="15" t="str">
        <f>IFERROR(VLOOKUP($D$7,Tabelas!$B$17:$C$18,2,0)*L1430,"")</f>
        <v/>
      </c>
      <c r="O1430" s="15" t="str">
        <f t="shared" si="113"/>
        <v/>
      </c>
      <c r="P1430" s="16" t="str">
        <f t="shared" si="114"/>
        <v/>
      </c>
      <c r="Q1430" s="33"/>
    </row>
    <row r="1431" spans="1:17" x14ac:dyDescent="0.45">
      <c r="A1431" s="1"/>
      <c r="B1431" s="2"/>
      <c r="C1431" s="2"/>
      <c r="D1431" s="2"/>
      <c r="E1431" s="36"/>
      <c r="F1431" s="3"/>
      <c r="G1431" s="2"/>
      <c r="H1431" s="4"/>
      <c r="I1431" s="10"/>
      <c r="J1431" s="14" t="str">
        <f>IF(LEN(A1431)&gt;0,VLOOKUP((C1431&amp;D1431),Zonas!A:C,3,0),"")</f>
        <v/>
      </c>
      <c r="K1431" s="15" t="str">
        <f t="shared" si="110"/>
        <v/>
      </c>
      <c r="L1431" s="15" t="str">
        <f t="shared" si="111"/>
        <v/>
      </c>
      <c r="M1431" s="15" t="str">
        <f t="shared" si="112"/>
        <v/>
      </c>
      <c r="N1431" s="15" t="str">
        <f>IFERROR(VLOOKUP($D$7,Tabelas!$B$17:$C$18,2,0)*L1431,"")</f>
        <v/>
      </c>
      <c r="O1431" s="15" t="str">
        <f t="shared" si="113"/>
        <v/>
      </c>
      <c r="P1431" s="16" t="str">
        <f t="shared" si="114"/>
        <v/>
      </c>
      <c r="Q1431" s="33"/>
    </row>
    <row r="1432" spans="1:17" x14ac:dyDescent="0.45">
      <c r="A1432" s="1"/>
      <c r="B1432" s="2"/>
      <c r="C1432" s="2"/>
      <c r="D1432" s="2"/>
      <c r="E1432" s="36"/>
      <c r="F1432" s="3"/>
      <c r="G1432" s="2"/>
      <c r="H1432" s="4"/>
      <c r="I1432" s="10"/>
      <c r="J1432" s="14" t="str">
        <f>IF(LEN(A1432)&gt;0,VLOOKUP((C1432&amp;D1432),Zonas!A:C,3,0),"")</f>
        <v/>
      </c>
      <c r="K1432" s="15" t="str">
        <f t="shared" si="110"/>
        <v/>
      </c>
      <c r="L1432" s="15" t="str">
        <f t="shared" si="111"/>
        <v/>
      </c>
      <c r="M1432" s="15" t="str">
        <f t="shared" si="112"/>
        <v/>
      </c>
      <c r="N1432" s="15" t="str">
        <f>IFERROR(VLOOKUP($D$7,Tabelas!$B$17:$C$18,2,0)*L1432,"")</f>
        <v/>
      </c>
      <c r="O1432" s="15" t="str">
        <f t="shared" si="113"/>
        <v/>
      </c>
      <c r="P1432" s="16" t="str">
        <f t="shared" si="114"/>
        <v/>
      </c>
      <c r="Q1432" s="33"/>
    </row>
    <row r="1433" spans="1:17" x14ac:dyDescent="0.45">
      <c r="A1433" s="1"/>
      <c r="B1433" s="2"/>
      <c r="C1433" s="2"/>
      <c r="D1433" s="2"/>
      <c r="E1433" s="36"/>
      <c r="F1433" s="3"/>
      <c r="G1433" s="2"/>
      <c r="H1433" s="4"/>
      <c r="I1433" s="10"/>
      <c r="J1433" s="14" t="str">
        <f>IF(LEN(A1433)&gt;0,VLOOKUP((C1433&amp;D1433),Zonas!A:C,3,0),"")</f>
        <v/>
      </c>
      <c r="K1433" s="15" t="str">
        <f t="shared" si="110"/>
        <v/>
      </c>
      <c r="L1433" s="15" t="str">
        <f t="shared" si="111"/>
        <v/>
      </c>
      <c r="M1433" s="15" t="str">
        <f t="shared" si="112"/>
        <v/>
      </c>
      <c r="N1433" s="15" t="str">
        <f>IFERROR(VLOOKUP($D$7,Tabelas!$B$17:$C$18,2,0)*L1433,"")</f>
        <v/>
      </c>
      <c r="O1433" s="15" t="str">
        <f t="shared" si="113"/>
        <v/>
      </c>
      <c r="P1433" s="16" t="str">
        <f t="shared" si="114"/>
        <v/>
      </c>
      <c r="Q1433" s="33"/>
    </row>
    <row r="1434" spans="1:17" x14ac:dyDescent="0.45">
      <c r="A1434" s="1"/>
      <c r="B1434" s="2"/>
      <c r="C1434" s="2"/>
      <c r="D1434" s="2"/>
      <c r="E1434" s="36"/>
      <c r="F1434" s="3"/>
      <c r="G1434" s="2"/>
      <c r="H1434" s="4"/>
      <c r="I1434" s="10"/>
      <c r="J1434" s="14" t="str">
        <f>IF(LEN(A1434)&gt;0,VLOOKUP((C1434&amp;D1434),Zonas!A:C,3,0),"")</f>
        <v/>
      </c>
      <c r="K1434" s="15" t="str">
        <f t="shared" si="110"/>
        <v/>
      </c>
      <c r="L1434" s="15" t="str">
        <f t="shared" si="111"/>
        <v/>
      </c>
      <c r="M1434" s="15" t="str">
        <f t="shared" si="112"/>
        <v/>
      </c>
      <c r="N1434" s="15" t="str">
        <f>IFERROR(VLOOKUP($D$7,Tabelas!$B$17:$C$18,2,0)*L1434,"")</f>
        <v/>
      </c>
      <c r="O1434" s="15" t="str">
        <f t="shared" si="113"/>
        <v/>
      </c>
      <c r="P1434" s="16" t="str">
        <f t="shared" si="114"/>
        <v/>
      </c>
      <c r="Q1434" s="33"/>
    </row>
    <row r="1435" spans="1:17" x14ac:dyDescent="0.45">
      <c r="A1435" s="1"/>
      <c r="B1435" s="2"/>
      <c r="C1435" s="2"/>
      <c r="D1435" s="2"/>
      <c r="E1435" s="36"/>
      <c r="F1435" s="3"/>
      <c r="G1435" s="2"/>
      <c r="H1435" s="4"/>
      <c r="I1435" s="2"/>
      <c r="Q1435" s="33"/>
    </row>
    <row r="1436" spans="1:17" x14ac:dyDescent="0.45">
      <c r="A1436" s="1"/>
      <c r="B1436" s="2"/>
      <c r="C1436" s="2"/>
      <c r="D1436" s="2"/>
      <c r="E1436" s="36"/>
      <c r="F1436" s="3"/>
      <c r="G1436" s="2"/>
      <c r="H1436" s="4"/>
      <c r="I1436" s="2"/>
      <c r="Q1436" s="33"/>
    </row>
    <row r="1437" spans="1:17" x14ac:dyDescent="0.45">
      <c r="A1437" s="1"/>
      <c r="B1437" s="2"/>
      <c r="C1437" s="2"/>
      <c r="D1437" s="2"/>
      <c r="E1437" s="36"/>
      <c r="F1437" s="3"/>
      <c r="G1437" s="2"/>
      <c r="H1437" s="4"/>
      <c r="I1437" s="2"/>
      <c r="Q1437" s="33"/>
    </row>
    <row r="1438" spans="1:17" x14ac:dyDescent="0.45">
      <c r="A1438" s="1"/>
      <c r="B1438" s="2"/>
      <c r="C1438" s="2"/>
      <c r="D1438" s="2"/>
      <c r="E1438" s="36"/>
      <c r="F1438" s="3"/>
      <c r="G1438" s="2"/>
      <c r="H1438" s="4"/>
      <c r="I1438" s="2"/>
      <c r="Q1438" s="33"/>
    </row>
    <row r="1439" spans="1:17" x14ac:dyDescent="0.45">
      <c r="A1439" s="1"/>
      <c r="B1439" s="2"/>
      <c r="C1439" s="2"/>
      <c r="D1439" s="2"/>
      <c r="E1439" s="36"/>
      <c r="F1439" s="3"/>
      <c r="G1439" s="2"/>
      <c r="H1439" s="4"/>
      <c r="I1439" s="2"/>
      <c r="Q1439" s="33"/>
    </row>
    <row r="1440" spans="1:17" x14ac:dyDescent="0.45">
      <c r="A1440" s="1"/>
      <c r="B1440" s="2"/>
      <c r="C1440" s="2"/>
      <c r="D1440" s="2"/>
      <c r="E1440" s="36"/>
      <c r="F1440" s="3"/>
      <c r="G1440" s="2"/>
      <c r="H1440" s="4"/>
      <c r="I1440" s="2"/>
      <c r="Q1440" s="33"/>
    </row>
    <row r="1441" spans="1:17" x14ac:dyDescent="0.45">
      <c r="A1441" s="1"/>
      <c r="B1441" s="2"/>
      <c r="C1441" s="2"/>
      <c r="D1441" s="2"/>
      <c r="E1441" s="36"/>
      <c r="F1441" s="3"/>
      <c r="G1441" s="2"/>
      <c r="H1441" s="4"/>
      <c r="I1441" s="2"/>
      <c r="Q1441" s="33"/>
    </row>
    <row r="1442" spans="1:17" x14ac:dyDescent="0.45">
      <c r="A1442" s="1"/>
      <c r="B1442" s="2"/>
      <c r="C1442" s="2"/>
      <c r="D1442" s="2"/>
      <c r="E1442" s="36"/>
      <c r="F1442" s="3"/>
      <c r="G1442" s="2"/>
      <c r="H1442" s="4"/>
      <c r="I1442" s="2"/>
      <c r="Q1442" s="33"/>
    </row>
    <row r="1443" spans="1:17" x14ac:dyDescent="0.45">
      <c r="A1443" s="1"/>
      <c r="B1443" s="2"/>
      <c r="C1443" s="2"/>
      <c r="D1443" s="2"/>
      <c r="E1443" s="36"/>
      <c r="F1443" s="3"/>
      <c r="G1443" s="2"/>
      <c r="H1443" s="4"/>
      <c r="I1443" s="2"/>
      <c r="Q1443" s="33"/>
    </row>
    <row r="1444" spans="1:17" x14ac:dyDescent="0.45">
      <c r="A1444" s="1"/>
      <c r="B1444" s="2"/>
      <c r="C1444" s="2"/>
      <c r="D1444" s="2"/>
      <c r="E1444" s="36"/>
      <c r="F1444" s="3"/>
      <c r="G1444" s="2"/>
      <c r="H1444" s="4"/>
      <c r="I1444" s="2"/>
      <c r="Q1444" s="33"/>
    </row>
    <row r="1445" spans="1:17" x14ac:dyDescent="0.45">
      <c r="A1445" s="1"/>
      <c r="B1445" s="2"/>
      <c r="C1445" s="2"/>
      <c r="D1445" s="2"/>
      <c r="E1445" s="36"/>
      <c r="F1445" s="3"/>
      <c r="G1445" s="2"/>
      <c r="H1445" s="4"/>
      <c r="I1445" s="2"/>
      <c r="Q1445" s="33"/>
    </row>
    <row r="1446" spans="1:17" x14ac:dyDescent="0.45">
      <c r="A1446" s="1"/>
      <c r="B1446" s="2"/>
      <c r="C1446" s="2"/>
      <c r="D1446" s="2"/>
      <c r="E1446" s="36"/>
      <c r="F1446" s="3"/>
      <c r="G1446" s="2"/>
      <c r="H1446" s="4"/>
      <c r="I1446" s="2"/>
      <c r="Q1446" s="33"/>
    </row>
    <row r="1447" spans="1:17" x14ac:dyDescent="0.45">
      <c r="A1447" s="1"/>
      <c r="B1447" s="2"/>
      <c r="C1447" s="2"/>
      <c r="D1447" s="2"/>
      <c r="E1447" s="36"/>
      <c r="F1447" s="3"/>
      <c r="G1447" s="2"/>
      <c r="H1447" s="4"/>
      <c r="I1447" s="2"/>
      <c r="Q1447" s="33"/>
    </row>
    <row r="1448" spans="1:17" x14ac:dyDescent="0.45">
      <c r="A1448" s="1"/>
      <c r="B1448" s="2"/>
      <c r="C1448" s="2"/>
      <c r="D1448" s="2"/>
      <c r="E1448" s="36"/>
      <c r="F1448" s="3"/>
      <c r="G1448" s="2"/>
      <c r="H1448" s="4"/>
      <c r="I1448" s="2"/>
      <c r="Q1448" s="33"/>
    </row>
    <row r="1449" spans="1:17" x14ac:dyDescent="0.45">
      <c r="A1449" s="1"/>
      <c r="B1449" s="2"/>
      <c r="C1449" s="2"/>
      <c r="D1449" s="2"/>
      <c r="E1449" s="36"/>
      <c r="F1449" s="3"/>
      <c r="G1449" s="2"/>
      <c r="H1449" s="4"/>
      <c r="I1449" s="2"/>
      <c r="Q1449" s="33"/>
    </row>
    <row r="1450" spans="1:17" x14ac:dyDescent="0.45">
      <c r="A1450" s="1"/>
      <c r="B1450" s="2"/>
      <c r="C1450" s="2"/>
      <c r="D1450" s="2"/>
      <c r="E1450" s="36"/>
      <c r="F1450" s="3"/>
      <c r="G1450" s="2"/>
      <c r="H1450" s="4"/>
      <c r="I1450" s="2"/>
      <c r="Q1450" s="33"/>
    </row>
    <row r="1451" spans="1:17" x14ac:dyDescent="0.45">
      <c r="A1451" s="1"/>
      <c r="B1451" s="2"/>
      <c r="C1451" s="2"/>
      <c r="D1451" s="2"/>
      <c r="E1451" s="36"/>
      <c r="F1451" s="3"/>
      <c r="G1451" s="2"/>
      <c r="H1451" s="4"/>
      <c r="I1451" s="2"/>
      <c r="Q1451" s="33"/>
    </row>
    <row r="1452" spans="1:17" x14ac:dyDescent="0.45">
      <c r="A1452" s="1"/>
      <c r="B1452" s="2"/>
      <c r="C1452" s="2"/>
      <c r="D1452" s="2"/>
      <c r="E1452" s="36"/>
      <c r="F1452" s="3"/>
      <c r="G1452" s="2"/>
      <c r="H1452" s="4"/>
      <c r="I1452" s="2"/>
      <c r="Q1452" s="33"/>
    </row>
    <row r="1453" spans="1:17" x14ac:dyDescent="0.45">
      <c r="A1453" s="1"/>
      <c r="B1453" s="2"/>
      <c r="C1453" s="2"/>
      <c r="D1453" s="2"/>
      <c r="E1453" s="36"/>
      <c r="F1453" s="3"/>
      <c r="G1453" s="2"/>
      <c r="H1453" s="4"/>
      <c r="I1453" s="2"/>
      <c r="Q1453" s="33"/>
    </row>
    <row r="1454" spans="1:17" x14ac:dyDescent="0.45">
      <c r="A1454" s="1"/>
      <c r="B1454" s="2"/>
      <c r="C1454" s="2"/>
      <c r="D1454" s="2"/>
      <c r="E1454" s="36"/>
      <c r="F1454" s="3"/>
      <c r="G1454" s="2"/>
      <c r="H1454" s="4"/>
      <c r="I1454" s="2"/>
      <c r="Q1454" s="33"/>
    </row>
    <row r="1455" spans="1:17" x14ac:dyDescent="0.45">
      <c r="A1455" s="1"/>
      <c r="B1455" s="2"/>
      <c r="C1455" s="2"/>
      <c r="D1455" s="2"/>
      <c r="E1455" s="36"/>
      <c r="F1455" s="3"/>
      <c r="G1455" s="2"/>
      <c r="H1455" s="4"/>
      <c r="I1455" s="2"/>
      <c r="Q1455" s="33"/>
    </row>
    <row r="1456" spans="1:17" x14ac:dyDescent="0.45">
      <c r="A1456" s="1"/>
      <c r="B1456" s="2"/>
      <c r="C1456" s="2"/>
      <c r="D1456" s="2"/>
      <c r="E1456" s="36"/>
      <c r="F1456" s="3"/>
      <c r="G1456" s="2"/>
      <c r="H1456" s="4"/>
      <c r="I1456" s="2"/>
      <c r="Q1456" s="33"/>
    </row>
    <row r="1457" spans="1:17" x14ac:dyDescent="0.45">
      <c r="A1457" s="1"/>
      <c r="B1457" s="2"/>
      <c r="C1457" s="2"/>
      <c r="D1457" s="2"/>
      <c r="E1457" s="36"/>
      <c r="F1457" s="3"/>
      <c r="G1457" s="2"/>
      <c r="H1457" s="4"/>
      <c r="I1457" s="2"/>
      <c r="Q1457" s="33"/>
    </row>
    <row r="1458" spans="1:17" x14ac:dyDescent="0.45">
      <c r="A1458" s="1"/>
      <c r="B1458" s="2"/>
      <c r="C1458" s="2"/>
      <c r="D1458" s="2"/>
      <c r="E1458" s="36"/>
      <c r="F1458" s="3"/>
      <c r="G1458" s="2"/>
      <c r="H1458" s="4"/>
      <c r="I1458" s="2"/>
      <c r="Q1458" s="33"/>
    </row>
    <row r="1459" spans="1:17" x14ac:dyDescent="0.45">
      <c r="A1459" s="1"/>
      <c r="B1459" s="2"/>
      <c r="C1459" s="2"/>
      <c r="D1459" s="2"/>
      <c r="E1459" s="36"/>
      <c r="F1459" s="3"/>
      <c r="G1459" s="2"/>
      <c r="H1459" s="4"/>
      <c r="I1459" s="2"/>
      <c r="Q1459" s="33"/>
    </row>
    <row r="1460" spans="1:17" x14ac:dyDescent="0.45">
      <c r="A1460" s="1"/>
      <c r="B1460" s="2"/>
      <c r="C1460" s="2"/>
      <c r="D1460" s="2"/>
      <c r="E1460" s="36"/>
      <c r="F1460" s="3"/>
      <c r="G1460" s="2"/>
      <c r="H1460" s="4"/>
      <c r="I1460" s="2"/>
      <c r="Q1460" s="33"/>
    </row>
    <row r="1461" spans="1:17" x14ac:dyDescent="0.45">
      <c r="A1461" s="1"/>
      <c r="B1461" s="2"/>
      <c r="C1461" s="2"/>
      <c r="D1461" s="2"/>
      <c r="E1461" s="36"/>
      <c r="F1461" s="3"/>
      <c r="G1461" s="2"/>
      <c r="H1461" s="4"/>
      <c r="I1461" s="2"/>
      <c r="Q1461" s="33"/>
    </row>
    <row r="1462" spans="1:17" x14ac:dyDescent="0.45">
      <c r="A1462" s="1"/>
      <c r="B1462" s="2"/>
      <c r="C1462" s="2"/>
      <c r="D1462" s="2"/>
      <c r="E1462" s="36"/>
      <c r="F1462" s="3"/>
      <c r="G1462" s="2"/>
      <c r="H1462" s="4"/>
      <c r="I1462" s="2"/>
      <c r="Q1462" s="33"/>
    </row>
    <row r="1463" spans="1:17" x14ac:dyDescent="0.45">
      <c r="A1463" s="1"/>
      <c r="B1463" s="2"/>
      <c r="C1463" s="2"/>
      <c r="D1463" s="2"/>
      <c r="E1463" s="36"/>
      <c r="F1463" s="3"/>
      <c r="G1463" s="2"/>
      <c r="H1463" s="4"/>
      <c r="I1463" s="2"/>
      <c r="Q1463" s="33"/>
    </row>
    <row r="1464" spans="1:17" x14ac:dyDescent="0.45">
      <c r="A1464" s="1"/>
      <c r="B1464" s="2"/>
      <c r="C1464" s="2"/>
      <c r="D1464" s="2"/>
      <c r="E1464" s="36"/>
      <c r="F1464" s="3"/>
      <c r="G1464" s="2"/>
      <c r="H1464" s="4"/>
      <c r="I1464" s="2"/>
      <c r="Q1464" s="33"/>
    </row>
    <row r="1465" spans="1:17" x14ac:dyDescent="0.45">
      <c r="A1465" s="1"/>
      <c r="B1465" s="2"/>
      <c r="C1465" s="2"/>
      <c r="D1465" s="2"/>
      <c r="E1465" s="36"/>
      <c r="F1465" s="3"/>
      <c r="G1465" s="2"/>
      <c r="H1465" s="4"/>
      <c r="I1465" s="2"/>
      <c r="Q1465" s="33"/>
    </row>
    <row r="1466" spans="1:17" x14ac:dyDescent="0.45">
      <c r="A1466" s="1"/>
      <c r="B1466" s="2"/>
      <c r="C1466" s="2"/>
      <c r="D1466" s="2"/>
      <c r="E1466" s="36"/>
      <c r="F1466" s="3"/>
      <c r="G1466" s="2"/>
      <c r="H1466" s="4"/>
      <c r="I1466" s="2"/>
      <c r="Q1466" s="33"/>
    </row>
    <row r="1467" spans="1:17" x14ac:dyDescent="0.45">
      <c r="A1467" s="1"/>
      <c r="B1467" s="2"/>
      <c r="C1467" s="2"/>
      <c r="D1467" s="2"/>
      <c r="E1467" s="36"/>
      <c r="F1467" s="3"/>
      <c r="G1467" s="2"/>
      <c r="H1467" s="4"/>
      <c r="I1467" s="2"/>
      <c r="Q1467" s="33"/>
    </row>
    <row r="1468" spans="1:17" x14ac:dyDescent="0.45">
      <c r="A1468" s="1"/>
      <c r="B1468" s="2"/>
      <c r="C1468" s="2"/>
      <c r="D1468" s="2"/>
      <c r="E1468" s="36"/>
      <c r="F1468" s="3"/>
      <c r="G1468" s="2"/>
      <c r="H1468" s="4"/>
      <c r="I1468" s="2"/>
      <c r="Q1468" s="33"/>
    </row>
    <row r="1469" spans="1:17" x14ac:dyDescent="0.45">
      <c r="A1469" s="1"/>
      <c r="B1469" s="2"/>
      <c r="C1469" s="2"/>
      <c r="D1469" s="2"/>
      <c r="E1469" s="36"/>
      <c r="F1469" s="3"/>
      <c r="G1469" s="2"/>
      <c r="H1469" s="4"/>
      <c r="I1469" s="2"/>
      <c r="Q1469" s="33"/>
    </row>
    <row r="1470" spans="1:17" x14ac:dyDescent="0.45">
      <c r="A1470" s="1"/>
      <c r="B1470" s="2"/>
      <c r="C1470" s="2"/>
      <c r="D1470" s="2"/>
      <c r="E1470" s="36"/>
      <c r="F1470" s="3"/>
      <c r="G1470" s="2"/>
      <c r="H1470" s="4"/>
      <c r="I1470" s="2"/>
      <c r="Q1470" s="33"/>
    </row>
    <row r="1471" spans="1:17" x14ac:dyDescent="0.45">
      <c r="A1471" s="1"/>
      <c r="B1471" s="2"/>
      <c r="C1471" s="2"/>
      <c r="D1471" s="2"/>
      <c r="E1471" s="36"/>
      <c r="F1471" s="3"/>
      <c r="G1471" s="2"/>
      <c r="H1471" s="4"/>
      <c r="I1471" s="2"/>
      <c r="Q1471" s="33"/>
    </row>
    <row r="1472" spans="1:17" x14ac:dyDescent="0.45">
      <c r="A1472" s="1"/>
      <c r="B1472" s="2"/>
      <c r="C1472" s="2"/>
      <c r="D1472" s="2"/>
      <c r="E1472" s="36"/>
      <c r="F1472" s="3"/>
      <c r="G1472" s="2"/>
      <c r="H1472" s="4"/>
      <c r="I1472" s="2"/>
      <c r="Q1472" s="33"/>
    </row>
    <row r="1473" spans="1:17" x14ac:dyDescent="0.45">
      <c r="A1473" s="1"/>
      <c r="B1473" s="2"/>
      <c r="C1473" s="2"/>
      <c r="D1473" s="2"/>
      <c r="E1473" s="36"/>
      <c r="F1473" s="3"/>
      <c r="G1473" s="2"/>
      <c r="H1473" s="4"/>
      <c r="I1473" s="2"/>
      <c r="Q1473" s="33"/>
    </row>
    <row r="1474" spans="1:17" x14ac:dyDescent="0.45">
      <c r="A1474" s="1"/>
      <c r="B1474" s="2"/>
      <c r="C1474" s="2"/>
      <c r="D1474" s="2"/>
      <c r="E1474" s="36"/>
      <c r="F1474" s="3"/>
      <c r="G1474" s="2"/>
      <c r="H1474" s="4"/>
      <c r="I1474" s="2"/>
      <c r="Q1474" s="33"/>
    </row>
    <row r="1475" spans="1:17" x14ac:dyDescent="0.45">
      <c r="A1475" s="1"/>
      <c r="B1475" s="2"/>
      <c r="C1475" s="2"/>
      <c r="D1475" s="2"/>
      <c r="E1475" s="36"/>
      <c r="F1475" s="3"/>
      <c r="G1475" s="2"/>
      <c r="H1475" s="4"/>
      <c r="I1475" s="2"/>
      <c r="Q1475" s="33"/>
    </row>
    <row r="1476" spans="1:17" x14ac:dyDescent="0.45">
      <c r="A1476" s="1"/>
      <c r="B1476" s="2"/>
      <c r="C1476" s="2"/>
      <c r="D1476" s="2"/>
      <c r="E1476" s="36"/>
      <c r="F1476" s="3"/>
      <c r="G1476" s="2"/>
      <c r="H1476" s="4"/>
      <c r="I1476" s="2"/>
      <c r="Q1476" s="33"/>
    </row>
    <row r="1477" spans="1:17" x14ac:dyDescent="0.45">
      <c r="A1477" s="1"/>
      <c r="B1477" s="2"/>
      <c r="C1477" s="2"/>
      <c r="D1477" s="2"/>
      <c r="E1477" s="36"/>
      <c r="F1477" s="3"/>
      <c r="G1477" s="2"/>
      <c r="H1477" s="4"/>
      <c r="I1477" s="2"/>
      <c r="Q1477" s="33"/>
    </row>
    <row r="1478" spans="1:17" x14ac:dyDescent="0.45">
      <c r="A1478" s="1"/>
      <c r="B1478" s="2"/>
      <c r="C1478" s="2"/>
      <c r="D1478" s="2"/>
      <c r="E1478" s="36"/>
      <c r="F1478" s="3"/>
      <c r="G1478" s="2"/>
      <c r="H1478" s="4"/>
      <c r="I1478" s="2"/>
      <c r="Q1478" s="33"/>
    </row>
    <row r="1479" spans="1:17" x14ac:dyDescent="0.45">
      <c r="A1479" s="1"/>
      <c r="B1479" s="2"/>
      <c r="C1479" s="2"/>
      <c r="D1479" s="2"/>
      <c r="E1479" s="36"/>
      <c r="F1479" s="3"/>
      <c r="G1479" s="2"/>
      <c r="H1479" s="4"/>
      <c r="I1479" s="2"/>
      <c r="Q1479" s="33"/>
    </row>
    <row r="1480" spans="1:17" x14ac:dyDescent="0.45">
      <c r="A1480" s="1"/>
      <c r="B1480" s="2"/>
      <c r="C1480" s="2"/>
      <c r="D1480" s="2"/>
      <c r="E1480" s="36"/>
      <c r="F1480" s="3"/>
      <c r="G1480" s="2"/>
      <c r="H1480" s="4"/>
      <c r="I1480" s="2"/>
      <c r="Q1480" s="33"/>
    </row>
    <row r="1481" spans="1:17" x14ac:dyDescent="0.45">
      <c r="A1481" s="1"/>
      <c r="B1481" s="2"/>
      <c r="C1481" s="2"/>
      <c r="D1481" s="2"/>
      <c r="E1481" s="36"/>
      <c r="F1481" s="3"/>
      <c r="G1481" s="2"/>
      <c r="H1481" s="4"/>
      <c r="I1481" s="2"/>
      <c r="Q1481" s="33"/>
    </row>
    <row r="1482" spans="1:17" x14ac:dyDescent="0.45">
      <c r="A1482" s="1"/>
      <c r="B1482" s="2"/>
      <c r="C1482" s="2"/>
      <c r="D1482" s="2"/>
      <c r="E1482" s="36"/>
      <c r="F1482" s="3"/>
      <c r="G1482" s="2"/>
      <c r="H1482" s="4"/>
      <c r="I1482" s="2"/>
      <c r="Q1482" s="33"/>
    </row>
    <row r="1483" spans="1:17" x14ac:dyDescent="0.45">
      <c r="A1483" s="1"/>
      <c r="B1483" s="2"/>
      <c r="C1483" s="2"/>
      <c r="D1483" s="2"/>
      <c r="E1483" s="36"/>
      <c r="F1483" s="3"/>
      <c r="G1483" s="2"/>
      <c r="H1483" s="4"/>
      <c r="I1483" s="2"/>
      <c r="Q1483" s="33"/>
    </row>
    <row r="1484" spans="1:17" x14ac:dyDescent="0.45">
      <c r="A1484" s="1"/>
      <c r="B1484" s="2"/>
      <c r="C1484" s="2"/>
      <c r="D1484" s="2"/>
      <c r="E1484" s="36"/>
      <c r="F1484" s="3"/>
      <c r="G1484" s="2"/>
      <c r="H1484" s="4"/>
      <c r="I1484" s="2"/>
      <c r="Q1484" s="33"/>
    </row>
    <row r="1485" spans="1:17" x14ac:dyDescent="0.45">
      <c r="A1485" s="1"/>
      <c r="B1485" s="2"/>
      <c r="C1485" s="2"/>
      <c r="D1485" s="2"/>
      <c r="E1485" s="36"/>
      <c r="F1485" s="3"/>
      <c r="G1485" s="2"/>
      <c r="H1485" s="4"/>
      <c r="I1485" s="2"/>
      <c r="Q1485" s="33"/>
    </row>
    <row r="1486" spans="1:17" x14ac:dyDescent="0.45">
      <c r="A1486" s="1"/>
      <c r="B1486" s="2"/>
      <c r="C1486" s="2"/>
      <c r="D1486" s="2"/>
      <c r="E1486" s="36"/>
      <c r="F1486" s="3"/>
      <c r="G1486" s="2"/>
      <c r="H1486" s="4"/>
      <c r="I1486" s="2"/>
      <c r="Q1486" s="33"/>
    </row>
    <row r="1487" spans="1:17" x14ac:dyDescent="0.45">
      <c r="A1487" s="1"/>
      <c r="B1487" s="2"/>
      <c r="C1487" s="2"/>
      <c r="D1487" s="2"/>
      <c r="E1487" s="36"/>
      <c r="F1487" s="3"/>
      <c r="G1487" s="2"/>
      <c r="H1487" s="4"/>
      <c r="I1487" s="2"/>
      <c r="Q1487" s="33"/>
    </row>
    <row r="1488" spans="1:17" x14ac:dyDescent="0.45">
      <c r="A1488" s="1"/>
      <c r="B1488" s="2"/>
      <c r="C1488" s="2"/>
      <c r="D1488" s="2"/>
      <c r="E1488" s="36"/>
      <c r="F1488" s="3"/>
      <c r="G1488" s="2"/>
      <c r="H1488" s="4"/>
      <c r="I1488" s="2"/>
      <c r="Q1488" s="33"/>
    </row>
    <row r="1489" spans="1:17" x14ac:dyDescent="0.45">
      <c r="A1489" s="1"/>
      <c r="B1489" s="2"/>
      <c r="C1489" s="2"/>
      <c r="D1489" s="2"/>
      <c r="E1489" s="36"/>
      <c r="F1489" s="3"/>
      <c r="G1489" s="2"/>
      <c r="H1489" s="4"/>
      <c r="I1489" s="2"/>
      <c r="Q1489" s="33"/>
    </row>
    <row r="1490" spans="1:17" x14ac:dyDescent="0.45">
      <c r="A1490" s="1"/>
      <c r="B1490" s="2"/>
      <c r="C1490" s="2"/>
      <c r="D1490" s="2"/>
      <c r="E1490" s="36"/>
      <c r="F1490" s="3"/>
      <c r="G1490" s="2"/>
      <c r="H1490" s="4"/>
      <c r="I1490" s="2"/>
      <c r="Q1490" s="33"/>
    </row>
    <row r="1491" spans="1:17" x14ac:dyDescent="0.45">
      <c r="A1491" s="1"/>
      <c r="B1491" s="2"/>
      <c r="C1491" s="2"/>
      <c r="D1491" s="2"/>
      <c r="E1491" s="36"/>
      <c r="F1491" s="3"/>
      <c r="G1491" s="2"/>
      <c r="H1491" s="4"/>
      <c r="I1491" s="2"/>
      <c r="Q1491" s="33"/>
    </row>
    <row r="1492" spans="1:17" x14ac:dyDescent="0.45">
      <c r="A1492" s="1"/>
      <c r="B1492" s="2"/>
      <c r="C1492" s="2"/>
      <c r="D1492" s="2"/>
      <c r="E1492" s="36"/>
      <c r="F1492" s="3"/>
      <c r="G1492" s="2"/>
      <c r="H1492" s="4"/>
      <c r="I1492" s="2"/>
      <c r="Q1492" s="33"/>
    </row>
    <row r="1493" spans="1:17" x14ac:dyDescent="0.45">
      <c r="A1493" s="1"/>
      <c r="B1493" s="2"/>
      <c r="C1493" s="2"/>
      <c r="D1493" s="2"/>
      <c r="E1493" s="36"/>
      <c r="F1493" s="3"/>
      <c r="G1493" s="2"/>
      <c r="H1493" s="4"/>
      <c r="I1493" s="2"/>
      <c r="Q1493" s="33"/>
    </row>
    <row r="1494" spans="1:17" x14ac:dyDescent="0.45">
      <c r="A1494" s="1"/>
      <c r="B1494" s="2"/>
      <c r="C1494" s="2"/>
      <c r="D1494" s="2"/>
      <c r="E1494" s="36"/>
      <c r="F1494" s="3"/>
      <c r="G1494" s="2"/>
      <c r="H1494" s="4"/>
      <c r="I1494" s="2"/>
      <c r="Q1494" s="33"/>
    </row>
    <row r="1495" spans="1:17" x14ac:dyDescent="0.45">
      <c r="A1495" s="1"/>
      <c r="B1495" s="2"/>
      <c r="C1495" s="2"/>
      <c r="D1495" s="2"/>
      <c r="E1495" s="36"/>
      <c r="F1495" s="3"/>
      <c r="G1495" s="2"/>
      <c r="H1495" s="4"/>
      <c r="I1495" s="2"/>
      <c r="Q1495" s="33"/>
    </row>
    <row r="1496" spans="1:17" x14ac:dyDescent="0.45">
      <c r="A1496" s="1"/>
      <c r="B1496" s="2"/>
      <c r="C1496" s="2"/>
      <c r="D1496" s="2"/>
      <c r="E1496" s="36"/>
      <c r="F1496" s="3"/>
      <c r="G1496" s="2"/>
      <c r="H1496" s="4"/>
      <c r="I1496" s="2"/>
      <c r="Q1496" s="33"/>
    </row>
    <row r="1497" spans="1:17" x14ac:dyDescent="0.45">
      <c r="A1497" s="1"/>
      <c r="B1497" s="2"/>
      <c r="C1497" s="2"/>
      <c r="D1497" s="2"/>
      <c r="E1497" s="36"/>
      <c r="F1497" s="3"/>
      <c r="G1497" s="2"/>
      <c r="H1497" s="4"/>
      <c r="I1497" s="2"/>
      <c r="Q1497" s="33"/>
    </row>
    <row r="1498" spans="1:17" x14ac:dyDescent="0.45">
      <c r="A1498" s="1"/>
      <c r="B1498" s="2"/>
      <c r="C1498" s="2"/>
      <c r="D1498" s="2"/>
      <c r="E1498" s="36"/>
      <c r="F1498" s="3"/>
      <c r="G1498" s="2"/>
      <c r="H1498" s="4"/>
      <c r="I1498" s="2"/>
      <c r="Q1498" s="33"/>
    </row>
    <row r="1499" spans="1:17" x14ac:dyDescent="0.45">
      <c r="A1499" s="1"/>
      <c r="B1499" s="2"/>
      <c r="C1499" s="2"/>
      <c r="D1499" s="2"/>
      <c r="E1499" s="36"/>
      <c r="F1499" s="3"/>
      <c r="G1499" s="2"/>
      <c r="H1499" s="4"/>
      <c r="I1499" s="2"/>
      <c r="Q1499" s="33"/>
    </row>
    <row r="1500" spans="1:17" x14ac:dyDescent="0.45">
      <c r="A1500" s="1"/>
      <c r="B1500" s="2"/>
      <c r="C1500" s="2"/>
      <c r="D1500" s="2"/>
      <c r="E1500" s="36"/>
      <c r="F1500" s="3"/>
      <c r="G1500" s="2"/>
      <c r="H1500" s="4"/>
      <c r="I1500" s="2"/>
      <c r="Q1500" s="33"/>
    </row>
    <row r="1501" spans="1:17" x14ac:dyDescent="0.45">
      <c r="A1501" s="1"/>
      <c r="B1501" s="2"/>
      <c r="C1501" s="2"/>
      <c r="D1501" s="2"/>
      <c r="E1501" s="36"/>
      <c r="F1501" s="3"/>
      <c r="G1501" s="2"/>
      <c r="H1501" s="4"/>
      <c r="I1501" s="2"/>
      <c r="Q1501" s="33"/>
    </row>
    <row r="1502" spans="1:17" x14ac:dyDescent="0.45">
      <c r="A1502" s="1"/>
      <c r="B1502" s="2"/>
      <c r="C1502" s="2"/>
      <c r="D1502" s="2"/>
      <c r="E1502" s="36"/>
      <c r="F1502" s="3"/>
      <c r="G1502" s="2"/>
      <c r="H1502" s="4"/>
      <c r="I1502" s="2"/>
      <c r="Q1502" s="33"/>
    </row>
    <row r="1503" spans="1:17" x14ac:dyDescent="0.45">
      <c r="A1503" s="1"/>
      <c r="B1503" s="2"/>
      <c r="C1503" s="2"/>
      <c r="D1503" s="2"/>
      <c r="E1503" s="36"/>
      <c r="F1503" s="3"/>
      <c r="G1503" s="2"/>
      <c r="H1503" s="4"/>
      <c r="I1503" s="2"/>
      <c r="Q1503" s="33"/>
    </row>
    <row r="1504" spans="1:17" x14ac:dyDescent="0.45">
      <c r="A1504" s="1"/>
      <c r="B1504" s="2"/>
      <c r="C1504" s="2"/>
      <c r="D1504" s="2"/>
      <c r="E1504" s="36"/>
      <c r="F1504" s="3"/>
      <c r="G1504" s="2"/>
      <c r="H1504" s="4"/>
      <c r="I1504" s="2"/>
      <c r="Q1504" s="33"/>
    </row>
    <row r="1505" spans="1:17" x14ac:dyDescent="0.45">
      <c r="A1505" s="1"/>
      <c r="B1505" s="2"/>
      <c r="C1505" s="2"/>
      <c r="D1505" s="2"/>
      <c r="E1505" s="36"/>
      <c r="F1505" s="3"/>
      <c r="G1505" s="2"/>
      <c r="H1505" s="4"/>
      <c r="I1505" s="2"/>
      <c r="Q1505" s="33"/>
    </row>
    <row r="1506" spans="1:17" x14ac:dyDescent="0.45">
      <c r="A1506" s="1"/>
      <c r="B1506" s="2"/>
      <c r="C1506" s="2"/>
      <c r="D1506" s="2"/>
      <c r="E1506" s="36"/>
      <c r="F1506" s="3"/>
      <c r="G1506" s="2"/>
      <c r="H1506" s="4"/>
      <c r="I1506" s="2"/>
      <c r="Q1506" s="33"/>
    </row>
    <row r="1507" spans="1:17" x14ac:dyDescent="0.45">
      <c r="A1507" s="1"/>
      <c r="B1507" s="2"/>
      <c r="C1507" s="2"/>
      <c r="D1507" s="2"/>
      <c r="E1507" s="36"/>
      <c r="F1507" s="3"/>
      <c r="G1507" s="2"/>
      <c r="H1507" s="4"/>
      <c r="I1507" s="2"/>
      <c r="Q1507" s="33"/>
    </row>
    <row r="1508" spans="1:17" x14ac:dyDescent="0.45">
      <c r="A1508" s="1"/>
      <c r="B1508" s="2"/>
      <c r="C1508" s="2"/>
      <c r="D1508" s="2"/>
      <c r="E1508" s="36"/>
      <c r="F1508" s="3"/>
      <c r="G1508" s="2"/>
      <c r="H1508" s="4"/>
      <c r="I1508" s="2"/>
      <c r="Q1508" s="33"/>
    </row>
    <row r="1509" spans="1:17" x14ac:dyDescent="0.45">
      <c r="A1509" s="1"/>
      <c r="B1509" s="2"/>
      <c r="C1509" s="2"/>
      <c r="D1509" s="2"/>
      <c r="E1509" s="36"/>
      <c r="F1509" s="3"/>
      <c r="G1509" s="2"/>
      <c r="H1509" s="4"/>
      <c r="I1509" s="2"/>
      <c r="Q1509" s="33"/>
    </row>
    <row r="1510" spans="1:17" x14ac:dyDescent="0.45">
      <c r="A1510" s="1"/>
      <c r="B1510" s="2"/>
      <c r="C1510" s="2"/>
      <c r="D1510" s="2"/>
      <c r="E1510" s="36"/>
      <c r="F1510" s="3"/>
      <c r="G1510" s="2"/>
      <c r="H1510" s="4"/>
      <c r="I1510" s="2"/>
      <c r="Q1510" s="33"/>
    </row>
    <row r="1511" spans="1:17" x14ac:dyDescent="0.45">
      <c r="A1511" s="1"/>
      <c r="B1511" s="2"/>
      <c r="C1511" s="2"/>
      <c r="D1511" s="2"/>
      <c r="E1511" s="36"/>
      <c r="F1511" s="3"/>
      <c r="G1511" s="2"/>
      <c r="H1511" s="4"/>
      <c r="I1511" s="2"/>
      <c r="Q1511" s="33"/>
    </row>
    <row r="1512" spans="1:17" x14ac:dyDescent="0.45">
      <c r="A1512" s="1"/>
      <c r="B1512" s="2"/>
      <c r="C1512" s="2"/>
      <c r="D1512" s="2"/>
      <c r="E1512" s="36"/>
      <c r="F1512" s="3"/>
      <c r="G1512" s="2"/>
      <c r="H1512" s="4"/>
      <c r="I1512" s="2"/>
      <c r="Q1512" s="33"/>
    </row>
    <row r="1513" spans="1:17" x14ac:dyDescent="0.45">
      <c r="A1513" s="1"/>
      <c r="B1513" s="2"/>
      <c r="C1513" s="2"/>
      <c r="D1513" s="2"/>
      <c r="E1513" s="36"/>
      <c r="F1513" s="3"/>
      <c r="G1513" s="2"/>
      <c r="H1513" s="4"/>
      <c r="I1513" s="2"/>
      <c r="Q1513" s="33"/>
    </row>
    <row r="1514" spans="1:17" x14ac:dyDescent="0.45">
      <c r="A1514" s="1"/>
      <c r="B1514" s="2"/>
      <c r="C1514" s="2"/>
      <c r="D1514" s="2"/>
      <c r="E1514" s="36"/>
      <c r="F1514" s="3"/>
      <c r="G1514" s="2"/>
      <c r="H1514" s="4"/>
      <c r="I1514" s="2"/>
      <c r="Q1514" s="33"/>
    </row>
    <row r="1515" spans="1:17" x14ac:dyDescent="0.45">
      <c r="A1515" s="1"/>
      <c r="B1515" s="2"/>
      <c r="C1515" s="2"/>
      <c r="D1515" s="2"/>
      <c r="E1515" s="36"/>
      <c r="F1515" s="3"/>
      <c r="G1515" s="2"/>
      <c r="H1515" s="4"/>
      <c r="I1515" s="2"/>
      <c r="Q1515" s="33"/>
    </row>
    <row r="1516" spans="1:17" x14ac:dyDescent="0.45">
      <c r="A1516" s="1"/>
      <c r="B1516" s="2"/>
      <c r="C1516" s="2"/>
      <c r="D1516" s="2"/>
      <c r="E1516" s="36"/>
      <c r="F1516" s="3"/>
      <c r="G1516" s="2"/>
      <c r="H1516" s="4"/>
      <c r="I1516" s="2"/>
      <c r="Q1516" s="33"/>
    </row>
    <row r="1517" spans="1:17" x14ac:dyDescent="0.45">
      <c r="A1517" s="1"/>
      <c r="B1517" s="2"/>
      <c r="C1517" s="2"/>
      <c r="D1517" s="2"/>
      <c r="E1517" s="36"/>
      <c r="F1517" s="3"/>
      <c r="G1517" s="2"/>
      <c r="H1517" s="4"/>
      <c r="I1517" s="2"/>
      <c r="Q1517" s="33"/>
    </row>
    <row r="1518" spans="1:17" x14ac:dyDescent="0.45">
      <c r="A1518" s="1"/>
      <c r="B1518" s="2"/>
      <c r="C1518" s="2"/>
      <c r="D1518" s="2"/>
      <c r="E1518" s="36"/>
      <c r="F1518" s="3"/>
      <c r="G1518" s="2"/>
      <c r="H1518" s="4"/>
      <c r="I1518" s="2"/>
      <c r="Q1518" s="33"/>
    </row>
    <row r="1519" spans="1:17" x14ac:dyDescent="0.45">
      <c r="A1519" s="1"/>
      <c r="B1519" s="2"/>
      <c r="C1519" s="2"/>
      <c r="D1519" s="2"/>
      <c r="E1519" s="36"/>
      <c r="F1519" s="3"/>
      <c r="G1519" s="2"/>
      <c r="H1519" s="4"/>
      <c r="I1519" s="2"/>
      <c r="Q1519" s="33"/>
    </row>
    <row r="1520" spans="1:17" x14ac:dyDescent="0.45">
      <c r="A1520" s="1"/>
      <c r="B1520" s="2"/>
      <c r="C1520" s="2"/>
      <c r="D1520" s="2"/>
      <c r="E1520" s="36"/>
      <c r="F1520" s="3"/>
      <c r="G1520" s="2"/>
      <c r="H1520" s="4"/>
      <c r="I1520" s="2"/>
      <c r="Q1520" s="33"/>
    </row>
    <row r="1521" spans="1:17" x14ac:dyDescent="0.45">
      <c r="A1521" s="1"/>
      <c r="B1521" s="2"/>
      <c r="C1521" s="2"/>
      <c r="D1521" s="2"/>
      <c r="E1521" s="36"/>
      <c r="F1521" s="3"/>
      <c r="G1521" s="2"/>
      <c r="H1521" s="4"/>
      <c r="I1521" s="2"/>
      <c r="Q1521" s="33"/>
    </row>
    <row r="1522" spans="1:17" x14ac:dyDescent="0.45">
      <c r="A1522" s="1"/>
      <c r="B1522" s="2"/>
      <c r="C1522" s="2"/>
      <c r="D1522" s="2"/>
      <c r="E1522" s="36"/>
      <c r="F1522" s="3"/>
      <c r="G1522" s="2"/>
      <c r="H1522" s="4"/>
      <c r="I1522" s="2"/>
      <c r="Q1522" s="33"/>
    </row>
    <row r="1523" spans="1:17" x14ac:dyDescent="0.45">
      <c r="A1523" s="1"/>
      <c r="B1523" s="2"/>
      <c r="C1523" s="2"/>
      <c r="D1523" s="2"/>
      <c r="E1523" s="36"/>
      <c r="F1523" s="3"/>
      <c r="G1523" s="2"/>
      <c r="H1523" s="4"/>
      <c r="I1523" s="2"/>
      <c r="Q1523" s="33"/>
    </row>
    <row r="1524" spans="1:17" x14ac:dyDescent="0.45">
      <c r="A1524" s="1"/>
      <c r="B1524" s="2"/>
      <c r="C1524" s="2"/>
      <c r="D1524" s="2"/>
      <c r="E1524" s="36"/>
      <c r="F1524" s="3"/>
      <c r="G1524" s="2"/>
      <c r="H1524" s="4"/>
      <c r="I1524" s="2"/>
      <c r="Q1524" s="33"/>
    </row>
    <row r="1525" spans="1:17" x14ac:dyDescent="0.45">
      <c r="A1525" s="1"/>
      <c r="B1525" s="2"/>
      <c r="C1525" s="2"/>
      <c r="D1525" s="2"/>
      <c r="E1525" s="36"/>
      <c r="F1525" s="3"/>
      <c r="G1525" s="2"/>
      <c r="H1525" s="4"/>
      <c r="I1525" s="2"/>
      <c r="Q1525" s="33"/>
    </row>
    <row r="1526" spans="1:17" x14ac:dyDescent="0.45">
      <c r="A1526" s="1"/>
      <c r="B1526" s="2"/>
      <c r="C1526" s="2"/>
      <c r="D1526" s="2"/>
      <c r="E1526" s="36"/>
      <c r="F1526" s="3"/>
      <c r="G1526" s="2"/>
      <c r="H1526" s="4"/>
      <c r="I1526" s="2"/>
      <c r="Q1526" s="33"/>
    </row>
    <row r="1527" spans="1:17" x14ac:dyDescent="0.45">
      <c r="A1527" s="1"/>
      <c r="B1527" s="2"/>
      <c r="C1527" s="2"/>
      <c r="D1527" s="2"/>
      <c r="E1527" s="36"/>
      <c r="F1527" s="3"/>
      <c r="G1527" s="2"/>
      <c r="H1527" s="4"/>
      <c r="I1527" s="2"/>
      <c r="Q1527" s="33"/>
    </row>
    <row r="1528" spans="1:17" x14ac:dyDescent="0.45">
      <c r="A1528" s="1"/>
      <c r="B1528" s="2"/>
      <c r="C1528" s="2"/>
      <c r="D1528" s="2"/>
      <c r="E1528" s="36"/>
      <c r="F1528" s="3"/>
      <c r="G1528" s="2"/>
      <c r="H1528" s="4"/>
      <c r="I1528" s="2"/>
      <c r="Q1528" s="33"/>
    </row>
    <row r="1529" spans="1:17" x14ac:dyDescent="0.45">
      <c r="A1529" s="1"/>
      <c r="B1529" s="2"/>
      <c r="C1529" s="2"/>
      <c r="D1529" s="2"/>
      <c r="E1529" s="36"/>
      <c r="F1529" s="3"/>
      <c r="G1529" s="2"/>
      <c r="H1529" s="4"/>
      <c r="I1529" s="2"/>
      <c r="Q1529" s="33"/>
    </row>
    <row r="1530" spans="1:17" x14ac:dyDescent="0.45">
      <c r="A1530" s="1"/>
      <c r="B1530" s="2"/>
      <c r="C1530" s="2"/>
      <c r="D1530" s="2"/>
      <c r="E1530" s="36"/>
      <c r="F1530" s="3"/>
      <c r="G1530" s="2"/>
      <c r="H1530" s="4"/>
      <c r="I1530" s="2"/>
      <c r="Q1530" s="33"/>
    </row>
    <row r="1531" spans="1:17" x14ac:dyDescent="0.45">
      <c r="A1531" s="1"/>
      <c r="B1531" s="2"/>
      <c r="C1531" s="2"/>
      <c r="D1531" s="2"/>
      <c r="E1531" s="36"/>
      <c r="F1531" s="3"/>
      <c r="G1531" s="2"/>
      <c r="H1531" s="4"/>
      <c r="I1531" s="2"/>
      <c r="Q1531" s="33"/>
    </row>
    <row r="1532" spans="1:17" x14ac:dyDescent="0.45">
      <c r="A1532" s="1"/>
      <c r="B1532" s="2"/>
      <c r="C1532" s="2"/>
      <c r="D1532" s="2"/>
      <c r="E1532" s="36"/>
      <c r="F1532" s="3"/>
      <c r="G1532" s="2"/>
      <c r="H1532" s="4"/>
      <c r="I1532" s="2"/>
      <c r="Q1532" s="33"/>
    </row>
    <row r="1533" spans="1:17" x14ac:dyDescent="0.45">
      <c r="A1533" s="1"/>
      <c r="B1533" s="2"/>
      <c r="C1533" s="2"/>
      <c r="D1533" s="2"/>
      <c r="E1533" s="36"/>
      <c r="F1533" s="3"/>
      <c r="G1533" s="2"/>
      <c r="H1533" s="4"/>
      <c r="I1533" s="2"/>
      <c r="Q1533" s="33"/>
    </row>
    <row r="1534" spans="1:17" x14ac:dyDescent="0.45">
      <c r="A1534" s="1"/>
      <c r="B1534" s="2"/>
      <c r="C1534" s="2"/>
      <c r="D1534" s="2"/>
      <c r="E1534" s="36"/>
      <c r="F1534" s="3"/>
      <c r="G1534" s="2"/>
      <c r="H1534" s="4"/>
      <c r="I1534" s="2"/>
      <c r="Q1534" s="33"/>
    </row>
    <row r="1535" spans="1:17" x14ac:dyDescent="0.45">
      <c r="A1535" s="1"/>
      <c r="B1535" s="2"/>
      <c r="C1535" s="2"/>
      <c r="D1535" s="2"/>
      <c r="E1535" s="36"/>
      <c r="F1535" s="3"/>
      <c r="G1535" s="2"/>
      <c r="H1535" s="4"/>
      <c r="I1535" s="2"/>
      <c r="Q1535" s="33"/>
    </row>
    <row r="1536" spans="1:17" x14ac:dyDescent="0.45">
      <c r="A1536" s="1"/>
      <c r="B1536" s="2"/>
      <c r="C1536" s="2"/>
      <c r="D1536" s="2"/>
      <c r="E1536" s="36"/>
      <c r="F1536" s="3"/>
      <c r="G1536" s="2"/>
      <c r="H1536" s="4"/>
      <c r="I1536" s="2"/>
      <c r="Q1536" s="33"/>
    </row>
    <row r="1537" spans="1:17" x14ac:dyDescent="0.45">
      <c r="A1537" s="1"/>
      <c r="B1537" s="2"/>
      <c r="C1537" s="2"/>
      <c r="D1537" s="2"/>
      <c r="E1537" s="36"/>
      <c r="F1537" s="3"/>
      <c r="G1537" s="2"/>
      <c r="H1537" s="4"/>
      <c r="I1537" s="2"/>
      <c r="Q1537" s="33"/>
    </row>
    <row r="1538" spans="1:17" x14ac:dyDescent="0.45">
      <c r="A1538" s="1"/>
      <c r="B1538" s="2"/>
      <c r="C1538" s="2"/>
      <c r="D1538" s="2"/>
      <c r="E1538" s="36"/>
      <c r="F1538" s="3"/>
      <c r="G1538" s="2"/>
      <c r="H1538" s="4"/>
      <c r="I1538" s="2"/>
      <c r="Q1538" s="33"/>
    </row>
    <row r="1539" spans="1:17" x14ac:dyDescent="0.45">
      <c r="A1539" s="1"/>
      <c r="B1539" s="2"/>
      <c r="C1539" s="2"/>
      <c r="D1539" s="2"/>
      <c r="E1539" s="36"/>
      <c r="F1539" s="3"/>
      <c r="G1539" s="2"/>
      <c r="H1539" s="4"/>
      <c r="I1539" s="2"/>
      <c r="Q1539" s="33"/>
    </row>
    <row r="1540" spans="1:17" x14ac:dyDescent="0.45">
      <c r="A1540" s="1"/>
      <c r="B1540" s="2"/>
      <c r="C1540" s="2"/>
      <c r="D1540" s="2"/>
      <c r="E1540" s="36"/>
      <c r="F1540" s="3"/>
      <c r="G1540" s="2"/>
      <c r="H1540" s="4"/>
      <c r="I1540" s="2"/>
      <c r="Q1540" s="33"/>
    </row>
    <row r="1541" spans="1:17" x14ac:dyDescent="0.45">
      <c r="A1541" s="1"/>
      <c r="B1541" s="2"/>
      <c r="C1541" s="2"/>
      <c r="D1541" s="2"/>
      <c r="E1541" s="36"/>
      <c r="F1541" s="3"/>
      <c r="G1541" s="2"/>
      <c r="H1541" s="4"/>
      <c r="I1541" s="2"/>
      <c r="Q1541" s="33"/>
    </row>
    <row r="1542" spans="1:17" x14ac:dyDescent="0.45">
      <c r="A1542" s="1"/>
      <c r="B1542" s="2"/>
      <c r="C1542" s="2"/>
      <c r="D1542" s="2"/>
      <c r="E1542" s="36"/>
      <c r="F1542" s="3"/>
      <c r="G1542" s="2"/>
      <c r="H1542" s="4"/>
      <c r="I1542" s="2"/>
      <c r="Q1542" s="33"/>
    </row>
    <row r="1543" spans="1:17" x14ac:dyDescent="0.45">
      <c r="A1543" s="1"/>
      <c r="B1543" s="2"/>
      <c r="C1543" s="2"/>
      <c r="D1543" s="2"/>
      <c r="E1543" s="36"/>
      <c r="F1543" s="3"/>
      <c r="G1543" s="2"/>
      <c r="H1543" s="4"/>
      <c r="I1543" s="2"/>
      <c r="Q1543" s="33"/>
    </row>
    <row r="1544" spans="1:17" x14ac:dyDescent="0.45">
      <c r="A1544" s="1"/>
      <c r="B1544" s="2"/>
      <c r="C1544" s="2"/>
      <c r="D1544" s="2"/>
      <c r="E1544" s="36"/>
      <c r="F1544" s="3"/>
      <c r="G1544" s="2"/>
      <c r="H1544" s="4"/>
      <c r="I1544" s="2"/>
      <c r="Q1544" s="33"/>
    </row>
    <row r="1545" spans="1:17" x14ac:dyDescent="0.45">
      <c r="A1545" s="1"/>
      <c r="B1545" s="2"/>
      <c r="C1545" s="2"/>
      <c r="D1545" s="2"/>
      <c r="E1545" s="36"/>
      <c r="F1545" s="3"/>
      <c r="G1545" s="2"/>
      <c r="H1545" s="4"/>
      <c r="I1545" s="2"/>
      <c r="Q1545" s="33"/>
    </row>
    <row r="1546" spans="1:17" x14ac:dyDescent="0.45">
      <c r="A1546" s="1"/>
      <c r="B1546" s="2"/>
      <c r="C1546" s="2"/>
      <c r="D1546" s="2"/>
      <c r="E1546" s="36"/>
      <c r="F1546" s="3"/>
      <c r="G1546" s="2"/>
      <c r="H1546" s="4"/>
      <c r="I1546" s="2"/>
      <c r="Q1546" s="33"/>
    </row>
    <row r="1547" spans="1:17" x14ac:dyDescent="0.45">
      <c r="A1547" s="1"/>
      <c r="B1547" s="2"/>
      <c r="C1547" s="2"/>
      <c r="D1547" s="2"/>
      <c r="E1547" s="36"/>
      <c r="F1547" s="3"/>
      <c r="G1547" s="2"/>
      <c r="H1547" s="4"/>
      <c r="I1547" s="2"/>
      <c r="Q1547" s="33"/>
    </row>
    <row r="1548" spans="1:17" x14ac:dyDescent="0.45">
      <c r="A1548" s="1"/>
      <c r="B1548" s="2"/>
      <c r="C1548" s="2"/>
      <c r="D1548" s="2"/>
      <c r="E1548" s="36"/>
      <c r="F1548" s="3"/>
      <c r="G1548" s="2"/>
      <c r="H1548" s="4"/>
      <c r="I1548" s="2"/>
      <c r="Q1548" s="33"/>
    </row>
    <row r="1549" spans="1:17" x14ac:dyDescent="0.45">
      <c r="A1549" s="1"/>
      <c r="B1549" s="2"/>
      <c r="C1549" s="2"/>
      <c r="D1549" s="2"/>
      <c r="E1549" s="36"/>
      <c r="F1549" s="3"/>
      <c r="G1549" s="2"/>
      <c r="H1549" s="4"/>
      <c r="I1549" s="2"/>
      <c r="Q1549" s="33"/>
    </row>
    <row r="1550" spans="1:17" x14ac:dyDescent="0.45">
      <c r="A1550" s="1"/>
      <c r="B1550" s="2"/>
      <c r="C1550" s="2"/>
      <c r="D1550" s="2"/>
      <c r="E1550" s="36"/>
      <c r="F1550" s="3"/>
      <c r="G1550" s="2"/>
      <c r="H1550" s="4"/>
      <c r="I1550" s="2"/>
      <c r="Q1550" s="33"/>
    </row>
    <row r="1551" spans="1:17" x14ac:dyDescent="0.45">
      <c r="A1551" s="1"/>
      <c r="B1551" s="2"/>
      <c r="C1551" s="2"/>
      <c r="D1551" s="2"/>
      <c r="E1551" s="36"/>
      <c r="F1551" s="3"/>
      <c r="G1551" s="2"/>
      <c r="H1551" s="4"/>
      <c r="I1551" s="2"/>
      <c r="Q1551" s="33"/>
    </row>
    <row r="1552" spans="1:17" x14ac:dyDescent="0.45">
      <c r="A1552" s="1"/>
      <c r="B1552" s="2"/>
      <c r="C1552" s="2"/>
      <c r="D1552" s="2"/>
      <c r="E1552" s="36"/>
      <c r="F1552" s="3"/>
      <c r="G1552" s="2"/>
      <c r="H1552" s="4"/>
      <c r="I1552" s="2"/>
      <c r="Q1552" s="33"/>
    </row>
    <row r="1553" spans="1:17" x14ac:dyDescent="0.45">
      <c r="A1553" s="1"/>
      <c r="B1553" s="2"/>
      <c r="C1553" s="2"/>
      <c r="D1553" s="2"/>
      <c r="E1553" s="36"/>
      <c r="F1553" s="3"/>
      <c r="G1553" s="2"/>
      <c r="H1553" s="4"/>
      <c r="I1553" s="2"/>
      <c r="Q1553" s="33"/>
    </row>
    <row r="1554" spans="1:17" x14ac:dyDescent="0.45">
      <c r="A1554" s="1"/>
      <c r="B1554" s="2"/>
      <c r="C1554" s="2"/>
      <c r="D1554" s="2"/>
      <c r="E1554" s="36"/>
      <c r="F1554" s="3"/>
      <c r="G1554" s="2"/>
      <c r="H1554" s="4"/>
      <c r="I1554" s="2"/>
      <c r="Q1554" s="33"/>
    </row>
    <row r="1555" spans="1:17" x14ac:dyDescent="0.45">
      <c r="A1555" s="1"/>
      <c r="B1555" s="2"/>
      <c r="C1555" s="2"/>
      <c r="D1555" s="2"/>
      <c r="E1555" s="36"/>
      <c r="F1555" s="3"/>
      <c r="G1555" s="2"/>
      <c r="H1555" s="4"/>
      <c r="I1555" s="2"/>
      <c r="Q1555" s="33"/>
    </row>
    <row r="1556" spans="1:17" x14ac:dyDescent="0.45">
      <c r="A1556" s="1"/>
      <c r="B1556" s="2"/>
      <c r="C1556" s="2"/>
      <c r="D1556" s="2"/>
      <c r="E1556" s="36"/>
      <c r="F1556" s="3"/>
      <c r="G1556" s="2"/>
      <c r="H1556" s="4"/>
      <c r="I1556" s="2"/>
      <c r="Q1556" s="33"/>
    </row>
    <row r="1557" spans="1:17" x14ac:dyDescent="0.45">
      <c r="A1557" s="1"/>
      <c r="B1557" s="2"/>
      <c r="C1557" s="2"/>
      <c r="D1557" s="2"/>
      <c r="E1557" s="36"/>
      <c r="F1557" s="3"/>
      <c r="G1557" s="2"/>
      <c r="H1557" s="4"/>
      <c r="I1557" s="2"/>
      <c r="Q1557" s="33"/>
    </row>
    <row r="1558" spans="1:17" x14ac:dyDescent="0.45">
      <c r="A1558" s="1"/>
      <c r="B1558" s="2"/>
      <c r="C1558" s="2"/>
      <c r="D1558" s="2"/>
      <c r="E1558" s="36"/>
      <c r="F1558" s="3"/>
      <c r="G1558" s="2"/>
      <c r="H1558" s="4"/>
      <c r="I1558" s="2"/>
      <c r="Q1558" s="33"/>
    </row>
    <row r="1559" spans="1:17" x14ac:dyDescent="0.45">
      <c r="A1559" s="1"/>
      <c r="B1559" s="2"/>
      <c r="C1559" s="2"/>
      <c r="D1559" s="2"/>
      <c r="E1559" s="36"/>
      <c r="F1559" s="3"/>
      <c r="G1559" s="2"/>
      <c r="H1559" s="4"/>
      <c r="I1559" s="2"/>
      <c r="Q1559" s="33"/>
    </row>
    <row r="1560" spans="1:17" x14ac:dyDescent="0.45">
      <c r="A1560" s="1"/>
      <c r="B1560" s="2"/>
      <c r="C1560" s="2"/>
      <c r="D1560" s="2"/>
      <c r="E1560" s="36"/>
      <c r="F1560" s="3"/>
      <c r="G1560" s="2"/>
      <c r="H1560" s="4"/>
      <c r="I1560" s="2"/>
      <c r="Q1560" s="33"/>
    </row>
    <row r="1561" spans="1:17" x14ac:dyDescent="0.45">
      <c r="A1561" s="1"/>
      <c r="B1561" s="2"/>
      <c r="C1561" s="2"/>
      <c r="D1561" s="2"/>
      <c r="E1561" s="36"/>
      <c r="F1561" s="3"/>
      <c r="G1561" s="2"/>
      <c r="H1561" s="4"/>
      <c r="I1561" s="2"/>
      <c r="Q1561" s="33"/>
    </row>
    <row r="1562" spans="1:17" x14ac:dyDescent="0.45">
      <c r="A1562" s="1"/>
      <c r="B1562" s="2"/>
      <c r="C1562" s="2"/>
      <c r="D1562" s="2"/>
      <c r="E1562" s="36"/>
      <c r="F1562" s="3"/>
      <c r="G1562" s="2"/>
      <c r="H1562" s="4"/>
      <c r="I1562" s="2"/>
      <c r="Q1562" s="33"/>
    </row>
    <row r="1563" spans="1:17" x14ac:dyDescent="0.45">
      <c r="A1563" s="1"/>
      <c r="B1563" s="2"/>
      <c r="C1563" s="2"/>
      <c r="D1563" s="2"/>
      <c r="E1563" s="36"/>
      <c r="F1563" s="3"/>
      <c r="G1563" s="2"/>
      <c r="H1563" s="4"/>
      <c r="I1563" s="2"/>
      <c r="Q1563" s="33"/>
    </row>
    <row r="1564" spans="1:17" x14ac:dyDescent="0.45">
      <c r="A1564" s="1"/>
      <c r="B1564" s="2"/>
      <c r="C1564" s="2"/>
      <c r="D1564" s="2"/>
      <c r="E1564" s="36"/>
      <c r="F1564" s="3"/>
      <c r="G1564" s="2"/>
      <c r="H1564" s="4"/>
      <c r="I1564" s="2"/>
      <c r="Q1564" s="33"/>
    </row>
    <row r="1565" spans="1:17" x14ac:dyDescent="0.45">
      <c r="A1565" s="1"/>
      <c r="B1565" s="2"/>
      <c r="C1565" s="2"/>
      <c r="D1565" s="2"/>
      <c r="E1565" s="36"/>
      <c r="F1565" s="3"/>
      <c r="G1565" s="2"/>
      <c r="H1565" s="4"/>
      <c r="I1565" s="2"/>
      <c r="Q1565" s="33"/>
    </row>
    <row r="1566" spans="1:17" x14ac:dyDescent="0.45">
      <c r="A1566" s="1"/>
      <c r="B1566" s="2"/>
      <c r="C1566" s="2"/>
      <c r="D1566" s="2"/>
      <c r="E1566" s="36"/>
      <c r="F1566" s="3"/>
      <c r="G1566" s="2"/>
      <c r="H1566" s="4"/>
      <c r="I1566" s="2"/>
      <c r="Q1566" s="33"/>
    </row>
    <row r="1567" spans="1:17" x14ac:dyDescent="0.45">
      <c r="A1567" s="1"/>
      <c r="B1567" s="2"/>
      <c r="C1567" s="2"/>
      <c r="D1567" s="2"/>
      <c r="E1567" s="36"/>
      <c r="F1567" s="3"/>
      <c r="G1567" s="2"/>
      <c r="H1567" s="4"/>
      <c r="I1567" s="2"/>
      <c r="Q1567" s="33"/>
    </row>
    <row r="1568" spans="1:17" x14ac:dyDescent="0.45">
      <c r="A1568" s="1"/>
      <c r="B1568" s="2"/>
      <c r="C1568" s="2"/>
      <c r="D1568" s="2"/>
      <c r="E1568" s="36"/>
      <c r="F1568" s="3"/>
      <c r="G1568" s="2"/>
      <c r="H1568" s="4"/>
      <c r="I1568" s="2"/>
      <c r="Q1568" s="33"/>
    </row>
    <row r="1569" spans="1:17" x14ac:dyDescent="0.45">
      <c r="A1569" s="1"/>
      <c r="B1569" s="2"/>
      <c r="C1569" s="2"/>
      <c r="D1569" s="2"/>
      <c r="E1569" s="36"/>
      <c r="F1569" s="3"/>
      <c r="G1569" s="2"/>
      <c r="H1569" s="4"/>
      <c r="I1569" s="2"/>
      <c r="Q1569" s="33"/>
    </row>
    <row r="1570" spans="1:17" x14ac:dyDescent="0.45">
      <c r="A1570" s="1"/>
      <c r="B1570" s="2"/>
      <c r="C1570" s="2"/>
      <c r="D1570" s="2"/>
      <c r="E1570" s="36"/>
      <c r="F1570" s="3"/>
      <c r="G1570" s="2"/>
      <c r="H1570" s="4"/>
      <c r="I1570" s="2"/>
      <c r="Q1570" s="33"/>
    </row>
    <row r="1571" spans="1:17" x14ac:dyDescent="0.45">
      <c r="A1571" s="1"/>
      <c r="B1571" s="2"/>
      <c r="C1571" s="2"/>
      <c r="D1571" s="2"/>
      <c r="E1571" s="36"/>
      <c r="F1571" s="3"/>
      <c r="G1571" s="2"/>
      <c r="H1571" s="4"/>
      <c r="I1571" s="2"/>
      <c r="Q1571" s="33"/>
    </row>
    <row r="1572" spans="1:17" x14ac:dyDescent="0.45">
      <c r="A1572" s="1"/>
      <c r="B1572" s="2"/>
      <c r="C1572" s="2"/>
      <c r="D1572" s="2"/>
      <c r="E1572" s="36"/>
      <c r="F1572" s="3"/>
      <c r="G1572" s="2"/>
      <c r="H1572" s="4"/>
      <c r="I1572" s="2"/>
      <c r="Q1572" s="33"/>
    </row>
    <row r="1573" spans="1:17" x14ac:dyDescent="0.45">
      <c r="A1573" s="1"/>
      <c r="B1573" s="2"/>
      <c r="C1573" s="2"/>
      <c r="D1573" s="2"/>
      <c r="E1573" s="36"/>
      <c r="F1573" s="3"/>
      <c r="G1573" s="2"/>
      <c r="H1573" s="4"/>
      <c r="I1573" s="2"/>
      <c r="Q1573" s="33"/>
    </row>
    <row r="1574" spans="1:17" x14ac:dyDescent="0.45">
      <c r="A1574" s="1"/>
      <c r="B1574" s="2"/>
      <c r="C1574" s="2"/>
      <c r="D1574" s="2"/>
      <c r="E1574" s="36"/>
      <c r="F1574" s="3"/>
      <c r="G1574" s="2"/>
      <c r="H1574" s="4"/>
      <c r="I1574" s="2"/>
      <c r="Q1574" s="33"/>
    </row>
    <row r="1575" spans="1:17" x14ac:dyDescent="0.45">
      <c r="A1575" s="1"/>
      <c r="B1575" s="2"/>
      <c r="C1575" s="2"/>
      <c r="D1575" s="2"/>
      <c r="E1575" s="36"/>
      <c r="F1575" s="3"/>
      <c r="G1575" s="2"/>
      <c r="H1575" s="4"/>
      <c r="I1575" s="2"/>
      <c r="Q1575" s="33"/>
    </row>
    <row r="1576" spans="1:17" x14ac:dyDescent="0.45">
      <c r="A1576" s="1"/>
      <c r="B1576" s="2"/>
      <c r="C1576" s="2"/>
      <c r="D1576" s="2"/>
      <c r="E1576" s="36"/>
      <c r="F1576" s="3"/>
      <c r="G1576" s="2"/>
      <c r="H1576" s="4"/>
      <c r="I1576" s="2"/>
      <c r="Q1576" s="33"/>
    </row>
    <row r="1577" spans="1:17" x14ac:dyDescent="0.45">
      <c r="A1577" s="1"/>
      <c r="B1577" s="2"/>
      <c r="C1577" s="2"/>
      <c r="D1577" s="2"/>
      <c r="E1577" s="36"/>
      <c r="F1577" s="3"/>
      <c r="G1577" s="2"/>
      <c r="H1577" s="4"/>
      <c r="I1577" s="2"/>
      <c r="Q1577" s="33"/>
    </row>
    <row r="1578" spans="1:17" x14ac:dyDescent="0.45">
      <c r="A1578" s="1"/>
      <c r="B1578" s="2"/>
      <c r="C1578" s="2"/>
      <c r="D1578" s="2"/>
      <c r="E1578" s="36"/>
      <c r="F1578" s="3"/>
      <c r="G1578" s="2"/>
      <c r="H1578" s="4"/>
      <c r="I1578" s="2"/>
      <c r="Q1578" s="33"/>
    </row>
    <row r="1579" spans="1:17" x14ac:dyDescent="0.45">
      <c r="A1579" s="1"/>
      <c r="B1579" s="2"/>
      <c r="C1579" s="2"/>
      <c r="D1579" s="2"/>
      <c r="E1579" s="36"/>
      <c r="F1579" s="3"/>
      <c r="G1579" s="2"/>
      <c r="H1579" s="4"/>
      <c r="I1579" s="2"/>
      <c r="Q1579" s="33"/>
    </row>
    <row r="1580" spans="1:17" x14ac:dyDescent="0.45">
      <c r="A1580" s="1"/>
      <c r="B1580" s="2"/>
      <c r="C1580" s="2"/>
      <c r="D1580" s="2"/>
      <c r="E1580" s="36"/>
      <c r="F1580" s="3"/>
      <c r="G1580" s="2"/>
      <c r="H1580" s="4"/>
      <c r="I1580" s="2"/>
      <c r="Q1580" s="33"/>
    </row>
    <row r="1581" spans="1:17" x14ac:dyDescent="0.45">
      <c r="A1581" s="1"/>
      <c r="B1581" s="2"/>
      <c r="C1581" s="2"/>
      <c r="D1581" s="2"/>
      <c r="E1581" s="36"/>
      <c r="F1581" s="3"/>
      <c r="G1581" s="2"/>
      <c r="H1581" s="4"/>
      <c r="I1581" s="2"/>
      <c r="Q1581" s="33"/>
    </row>
    <row r="1582" spans="1:17" x14ac:dyDescent="0.45">
      <c r="A1582" s="1"/>
      <c r="B1582" s="2"/>
      <c r="C1582" s="2"/>
      <c r="D1582" s="2"/>
      <c r="E1582" s="36"/>
      <c r="F1582" s="3"/>
      <c r="G1582" s="2"/>
      <c r="H1582" s="4"/>
      <c r="I1582" s="2"/>
      <c r="Q1582" s="33"/>
    </row>
    <row r="1583" spans="1:17" x14ac:dyDescent="0.45">
      <c r="A1583" s="1"/>
      <c r="B1583" s="2"/>
      <c r="C1583" s="2"/>
      <c r="D1583" s="2"/>
      <c r="E1583" s="36"/>
      <c r="F1583" s="3"/>
      <c r="G1583" s="2"/>
      <c r="H1583" s="4"/>
      <c r="I1583" s="2"/>
      <c r="Q1583" s="33"/>
    </row>
    <row r="1584" spans="1:17" x14ac:dyDescent="0.45">
      <c r="A1584" s="1"/>
      <c r="B1584" s="2"/>
      <c r="C1584" s="2"/>
      <c r="D1584" s="2"/>
      <c r="E1584" s="36"/>
      <c r="F1584" s="3"/>
      <c r="G1584" s="2"/>
      <c r="H1584" s="4"/>
      <c r="I1584" s="2"/>
      <c r="Q1584" s="33"/>
    </row>
    <row r="1585" spans="1:17" x14ac:dyDescent="0.45">
      <c r="A1585" s="1"/>
      <c r="B1585" s="2"/>
      <c r="C1585" s="2"/>
      <c r="D1585" s="2"/>
      <c r="E1585" s="36"/>
      <c r="F1585" s="3"/>
      <c r="G1585" s="2"/>
      <c r="H1585" s="4"/>
      <c r="I1585" s="2"/>
      <c r="Q1585" s="33"/>
    </row>
    <row r="1586" spans="1:17" x14ac:dyDescent="0.45">
      <c r="A1586" s="1"/>
      <c r="B1586" s="2"/>
      <c r="C1586" s="2"/>
      <c r="D1586" s="2"/>
      <c r="E1586" s="36"/>
      <c r="F1586" s="3"/>
      <c r="G1586" s="2"/>
      <c r="H1586" s="4"/>
      <c r="I1586" s="2"/>
      <c r="Q1586" s="33"/>
    </row>
    <row r="1587" spans="1:17" x14ac:dyDescent="0.45">
      <c r="A1587" s="1"/>
      <c r="B1587" s="2"/>
      <c r="C1587" s="2"/>
      <c r="D1587" s="2"/>
      <c r="E1587" s="36"/>
      <c r="F1587" s="3"/>
      <c r="G1587" s="2"/>
      <c r="H1587" s="4"/>
      <c r="I1587" s="2"/>
      <c r="Q1587" s="33"/>
    </row>
    <row r="1588" spans="1:17" x14ac:dyDescent="0.45">
      <c r="A1588" s="1"/>
      <c r="B1588" s="2"/>
      <c r="C1588" s="2"/>
      <c r="D1588" s="2"/>
      <c r="E1588" s="36"/>
      <c r="F1588" s="3"/>
      <c r="G1588" s="2"/>
      <c r="H1588" s="4"/>
      <c r="I1588" s="2"/>
      <c r="Q1588" s="33"/>
    </row>
    <row r="1589" spans="1:17" x14ac:dyDescent="0.45">
      <c r="A1589" s="1"/>
      <c r="B1589" s="2"/>
      <c r="C1589" s="2"/>
      <c r="D1589" s="2"/>
      <c r="E1589" s="36"/>
      <c r="F1589" s="3"/>
      <c r="G1589" s="2"/>
      <c r="H1589" s="4"/>
      <c r="I1589" s="2"/>
      <c r="Q1589" s="33"/>
    </row>
    <row r="1590" spans="1:17" x14ac:dyDescent="0.45">
      <c r="A1590" s="1"/>
      <c r="B1590" s="2"/>
      <c r="C1590" s="2"/>
      <c r="D1590" s="2"/>
      <c r="E1590" s="36"/>
      <c r="F1590" s="3"/>
      <c r="G1590" s="2"/>
      <c r="H1590" s="4"/>
      <c r="I1590" s="2"/>
      <c r="Q1590" s="33"/>
    </row>
    <row r="1591" spans="1:17" x14ac:dyDescent="0.45">
      <c r="A1591" s="1"/>
      <c r="B1591" s="2"/>
      <c r="C1591" s="2"/>
      <c r="D1591" s="2"/>
      <c r="E1591" s="36"/>
      <c r="F1591" s="3"/>
      <c r="G1591" s="2"/>
      <c r="H1591" s="4"/>
      <c r="I1591" s="2"/>
      <c r="Q1591" s="33"/>
    </row>
    <row r="1592" spans="1:17" x14ac:dyDescent="0.45">
      <c r="A1592" s="1"/>
      <c r="B1592" s="2"/>
      <c r="C1592" s="2"/>
      <c r="D1592" s="2"/>
      <c r="E1592" s="36"/>
      <c r="F1592" s="3"/>
      <c r="G1592" s="2"/>
      <c r="H1592" s="4"/>
      <c r="I1592" s="2"/>
      <c r="Q1592" s="33"/>
    </row>
    <row r="1593" spans="1:17" x14ac:dyDescent="0.45">
      <c r="A1593" s="1"/>
      <c r="B1593" s="2"/>
      <c r="C1593" s="2"/>
      <c r="D1593" s="2"/>
      <c r="E1593" s="36"/>
      <c r="F1593" s="3"/>
      <c r="G1593" s="2"/>
      <c r="H1593" s="4"/>
      <c r="I1593" s="2"/>
      <c r="Q1593" s="33"/>
    </row>
    <row r="1594" spans="1:17" x14ac:dyDescent="0.45">
      <c r="A1594" s="1"/>
      <c r="B1594" s="2"/>
      <c r="C1594" s="2"/>
      <c r="D1594" s="2"/>
      <c r="E1594" s="36"/>
      <c r="F1594" s="3"/>
      <c r="G1594" s="2"/>
      <c r="H1594" s="4"/>
      <c r="I1594" s="2"/>
      <c r="Q1594" s="33"/>
    </row>
    <row r="1595" spans="1:17" x14ac:dyDescent="0.45">
      <c r="A1595" s="1"/>
      <c r="B1595" s="2"/>
      <c r="C1595" s="2"/>
      <c r="D1595" s="2"/>
      <c r="E1595" s="36"/>
      <c r="F1595" s="3"/>
      <c r="G1595" s="2"/>
      <c r="H1595" s="4"/>
      <c r="I1595" s="2"/>
      <c r="Q1595" s="33"/>
    </row>
    <row r="1596" spans="1:17" x14ac:dyDescent="0.45">
      <c r="A1596" s="1"/>
      <c r="B1596" s="2"/>
      <c r="C1596" s="2"/>
      <c r="D1596" s="2"/>
      <c r="E1596" s="36"/>
      <c r="F1596" s="3"/>
      <c r="G1596" s="2"/>
      <c r="H1596" s="4"/>
      <c r="I1596" s="2"/>
      <c r="Q1596" s="33"/>
    </row>
    <row r="1597" spans="1:17" x14ac:dyDescent="0.45">
      <c r="A1597" s="1"/>
      <c r="B1597" s="2"/>
      <c r="C1597" s="2"/>
      <c r="D1597" s="2"/>
      <c r="E1597" s="36"/>
      <c r="F1597" s="3"/>
      <c r="G1597" s="2"/>
      <c r="H1597" s="4"/>
      <c r="I1597" s="2"/>
      <c r="Q1597" s="33"/>
    </row>
    <row r="1598" spans="1:17" x14ac:dyDescent="0.45">
      <c r="A1598" s="1"/>
      <c r="B1598" s="2"/>
      <c r="C1598" s="2"/>
      <c r="D1598" s="2"/>
      <c r="E1598" s="36"/>
      <c r="F1598" s="3"/>
      <c r="G1598" s="2"/>
      <c r="H1598" s="4"/>
      <c r="I1598" s="2"/>
      <c r="Q1598" s="33"/>
    </row>
    <row r="1599" spans="1:17" x14ac:dyDescent="0.45">
      <c r="A1599" s="1"/>
      <c r="B1599" s="2"/>
      <c r="C1599" s="2"/>
      <c r="D1599" s="2"/>
      <c r="E1599" s="36"/>
      <c r="F1599" s="3"/>
      <c r="G1599" s="2"/>
      <c r="H1599" s="4"/>
      <c r="I1599" s="2"/>
      <c r="Q1599" s="33"/>
    </row>
    <row r="1600" spans="1:17" x14ac:dyDescent="0.45">
      <c r="A1600" s="1"/>
      <c r="B1600" s="2"/>
      <c r="C1600" s="2"/>
      <c r="D1600" s="2"/>
      <c r="E1600" s="36"/>
      <c r="F1600" s="3"/>
      <c r="G1600" s="2"/>
      <c r="H1600" s="4"/>
      <c r="I1600" s="2"/>
      <c r="Q1600" s="33"/>
    </row>
    <row r="1601" spans="1:17" x14ac:dyDescent="0.45">
      <c r="A1601" s="1"/>
      <c r="B1601" s="2"/>
      <c r="C1601" s="2"/>
      <c r="D1601" s="2"/>
      <c r="E1601" s="36"/>
      <c r="F1601" s="3"/>
      <c r="G1601" s="2"/>
      <c r="H1601" s="4"/>
      <c r="I1601" s="2"/>
      <c r="Q1601" s="33"/>
    </row>
    <row r="1602" spans="1:17" x14ac:dyDescent="0.45">
      <c r="A1602" s="1"/>
      <c r="B1602" s="2"/>
      <c r="C1602" s="2"/>
      <c r="D1602" s="2"/>
      <c r="E1602" s="36"/>
      <c r="F1602" s="3"/>
      <c r="G1602" s="2"/>
      <c r="H1602" s="4"/>
      <c r="I1602" s="2"/>
      <c r="Q1602" s="33"/>
    </row>
    <row r="1603" spans="1:17" x14ac:dyDescent="0.45">
      <c r="A1603" s="1"/>
      <c r="B1603" s="2"/>
      <c r="C1603" s="2"/>
      <c r="D1603" s="2"/>
      <c r="E1603" s="36"/>
      <c r="F1603" s="3"/>
      <c r="G1603" s="2"/>
      <c r="H1603" s="4"/>
      <c r="I1603" s="2"/>
      <c r="Q1603" s="33"/>
    </row>
    <row r="1604" spans="1:17" x14ac:dyDescent="0.45">
      <c r="A1604" s="1"/>
      <c r="B1604" s="2"/>
      <c r="C1604" s="2"/>
      <c r="D1604" s="2"/>
      <c r="E1604" s="36"/>
      <c r="F1604" s="3"/>
      <c r="G1604" s="2"/>
      <c r="H1604" s="4"/>
      <c r="I1604" s="2"/>
      <c r="Q1604" s="33"/>
    </row>
    <row r="1605" spans="1:17" x14ac:dyDescent="0.45">
      <c r="A1605" s="1"/>
      <c r="B1605" s="2"/>
      <c r="C1605" s="2"/>
      <c r="D1605" s="2"/>
      <c r="E1605" s="36"/>
      <c r="F1605" s="3"/>
      <c r="G1605" s="2"/>
      <c r="H1605" s="4"/>
      <c r="I1605" s="2"/>
      <c r="Q1605" s="33"/>
    </row>
    <row r="1606" spans="1:17" x14ac:dyDescent="0.45">
      <c r="A1606" s="1"/>
      <c r="B1606" s="2"/>
      <c r="C1606" s="2"/>
      <c r="D1606" s="2"/>
      <c r="E1606" s="36"/>
      <c r="F1606" s="3"/>
      <c r="G1606" s="2"/>
      <c r="H1606" s="4"/>
      <c r="I1606" s="2"/>
      <c r="Q1606" s="33"/>
    </row>
    <row r="1607" spans="1:17" x14ac:dyDescent="0.45">
      <c r="A1607" s="1"/>
      <c r="B1607" s="2"/>
      <c r="C1607" s="2"/>
      <c r="D1607" s="2"/>
      <c r="E1607" s="36"/>
      <c r="F1607" s="3"/>
      <c r="G1607" s="2"/>
      <c r="H1607" s="4"/>
      <c r="I1607" s="2"/>
      <c r="Q1607" s="33"/>
    </row>
    <row r="1608" spans="1:17" x14ac:dyDescent="0.45">
      <c r="A1608" s="1"/>
      <c r="B1608" s="2"/>
      <c r="C1608" s="2"/>
      <c r="D1608" s="2"/>
      <c r="E1608" s="36"/>
      <c r="F1608" s="3"/>
      <c r="G1608" s="2"/>
      <c r="H1608" s="4"/>
      <c r="I1608" s="2"/>
      <c r="Q1608" s="33"/>
    </row>
    <row r="1609" spans="1:17" x14ac:dyDescent="0.45">
      <c r="A1609" s="1"/>
      <c r="B1609" s="2"/>
      <c r="C1609" s="2"/>
      <c r="D1609" s="2"/>
      <c r="E1609" s="36"/>
      <c r="F1609" s="3"/>
      <c r="G1609" s="2"/>
      <c r="H1609" s="4"/>
      <c r="I1609" s="2"/>
      <c r="Q1609" s="33"/>
    </row>
    <row r="1610" spans="1:17" x14ac:dyDescent="0.45">
      <c r="A1610" s="1"/>
      <c r="B1610" s="2"/>
      <c r="C1610" s="2"/>
      <c r="D1610" s="2"/>
      <c r="E1610" s="36"/>
      <c r="F1610" s="3"/>
      <c r="G1610" s="2"/>
      <c r="H1610" s="4"/>
      <c r="I1610" s="2"/>
      <c r="Q1610" s="33"/>
    </row>
    <row r="1611" spans="1:17" x14ac:dyDescent="0.45">
      <c r="A1611" s="1"/>
      <c r="B1611" s="2"/>
      <c r="C1611" s="2"/>
      <c r="D1611" s="2"/>
      <c r="E1611" s="36"/>
      <c r="F1611" s="3"/>
      <c r="G1611" s="2"/>
      <c r="H1611" s="4"/>
      <c r="I1611" s="2"/>
      <c r="Q1611" s="33"/>
    </row>
    <row r="1612" spans="1:17" x14ac:dyDescent="0.45">
      <c r="A1612" s="1"/>
      <c r="B1612" s="2"/>
      <c r="C1612" s="2"/>
      <c r="D1612" s="2"/>
      <c r="E1612" s="36"/>
      <c r="F1612" s="3"/>
      <c r="G1612" s="2"/>
      <c r="H1612" s="4"/>
      <c r="I1612" s="2"/>
      <c r="Q1612" s="33"/>
    </row>
    <row r="1613" spans="1:17" x14ac:dyDescent="0.45">
      <c r="A1613" s="1"/>
      <c r="B1613" s="2"/>
      <c r="C1613" s="2"/>
      <c r="D1613" s="2"/>
      <c r="E1613" s="36"/>
      <c r="F1613" s="3"/>
      <c r="G1613" s="2"/>
      <c r="H1613" s="4"/>
      <c r="I1613" s="2"/>
      <c r="Q1613" s="33"/>
    </row>
    <row r="1614" spans="1:17" x14ac:dyDescent="0.45">
      <c r="A1614" s="1"/>
      <c r="B1614" s="2"/>
      <c r="C1614" s="2"/>
      <c r="D1614" s="2"/>
      <c r="E1614" s="36"/>
      <c r="F1614" s="3"/>
      <c r="G1614" s="2"/>
      <c r="H1614" s="4"/>
      <c r="I1614" s="2"/>
      <c r="Q1614" s="33"/>
    </row>
    <row r="1615" spans="1:17" x14ac:dyDescent="0.45">
      <c r="A1615" s="1"/>
      <c r="B1615" s="2"/>
      <c r="C1615" s="2"/>
      <c r="D1615" s="2"/>
      <c r="E1615" s="36"/>
      <c r="F1615" s="3"/>
      <c r="G1615" s="2"/>
      <c r="H1615" s="4"/>
      <c r="I1615" s="2"/>
      <c r="Q1615" s="33"/>
    </row>
    <row r="1616" spans="1:17" x14ac:dyDescent="0.45">
      <c r="A1616" s="1"/>
      <c r="B1616" s="2"/>
      <c r="C1616" s="2"/>
      <c r="D1616" s="2"/>
      <c r="E1616" s="36"/>
      <c r="F1616" s="3"/>
      <c r="G1616" s="2"/>
      <c r="H1616" s="4"/>
      <c r="I1616" s="2"/>
      <c r="Q1616" s="33"/>
    </row>
    <row r="1617" spans="1:17" x14ac:dyDescent="0.45">
      <c r="A1617" s="1"/>
      <c r="B1617" s="2"/>
      <c r="C1617" s="2"/>
      <c r="D1617" s="2"/>
      <c r="E1617" s="36"/>
      <c r="F1617" s="3"/>
      <c r="G1617" s="2"/>
      <c r="H1617" s="4"/>
      <c r="I1617" s="2"/>
      <c r="Q1617" s="33"/>
    </row>
    <row r="1618" spans="1:17" x14ac:dyDescent="0.45">
      <c r="A1618" s="1"/>
      <c r="B1618" s="2"/>
      <c r="C1618" s="2"/>
      <c r="D1618" s="2"/>
      <c r="E1618" s="36"/>
      <c r="F1618" s="3"/>
      <c r="G1618" s="2"/>
      <c r="H1618" s="4"/>
      <c r="I1618" s="2"/>
      <c r="Q1618" s="33"/>
    </row>
    <row r="1619" spans="1:17" x14ac:dyDescent="0.45">
      <c r="A1619" s="1"/>
      <c r="B1619" s="2"/>
      <c r="C1619" s="2"/>
      <c r="D1619" s="2"/>
      <c r="E1619" s="36"/>
      <c r="F1619" s="3"/>
      <c r="G1619" s="2"/>
      <c r="H1619" s="4"/>
      <c r="I1619" s="2"/>
      <c r="Q1619" s="33"/>
    </row>
    <row r="1620" spans="1:17" x14ac:dyDescent="0.45">
      <c r="A1620" s="1"/>
      <c r="B1620" s="2"/>
      <c r="C1620" s="2"/>
      <c r="D1620" s="2"/>
      <c r="E1620" s="36"/>
      <c r="F1620" s="3"/>
      <c r="G1620" s="2"/>
      <c r="H1620" s="4"/>
      <c r="I1620" s="2"/>
      <c r="Q1620" s="33"/>
    </row>
    <row r="1621" spans="1:17" x14ac:dyDescent="0.45">
      <c r="A1621" s="1"/>
      <c r="B1621" s="2"/>
      <c r="C1621" s="2"/>
      <c r="D1621" s="2"/>
      <c r="E1621" s="36"/>
      <c r="F1621" s="3"/>
      <c r="G1621" s="2"/>
      <c r="H1621" s="4"/>
      <c r="I1621" s="2"/>
      <c r="Q1621" s="33"/>
    </row>
    <row r="1622" spans="1:17" x14ac:dyDescent="0.45">
      <c r="A1622" s="1"/>
      <c r="B1622" s="2"/>
      <c r="C1622" s="2"/>
      <c r="D1622" s="2"/>
      <c r="E1622" s="36"/>
      <c r="F1622" s="3"/>
      <c r="G1622" s="2"/>
      <c r="H1622" s="4"/>
      <c r="I1622" s="2"/>
      <c r="Q1622" s="33"/>
    </row>
    <row r="1623" spans="1:17" x14ac:dyDescent="0.45">
      <c r="A1623" s="1"/>
      <c r="B1623" s="2"/>
      <c r="C1623" s="2"/>
      <c r="D1623" s="2"/>
      <c r="E1623" s="36"/>
      <c r="F1623" s="3"/>
      <c r="G1623" s="2"/>
      <c r="H1623" s="4"/>
      <c r="I1623" s="2"/>
      <c r="Q1623" s="33"/>
    </row>
    <row r="1624" spans="1:17" x14ac:dyDescent="0.45">
      <c r="A1624" s="1"/>
      <c r="B1624" s="2"/>
      <c r="C1624" s="2"/>
      <c r="D1624" s="2"/>
      <c r="E1624" s="36"/>
      <c r="F1624" s="3"/>
      <c r="G1624" s="2"/>
      <c r="H1624" s="4"/>
      <c r="I1624" s="2"/>
      <c r="Q1624" s="33"/>
    </row>
    <row r="1625" spans="1:17" x14ac:dyDescent="0.45">
      <c r="A1625" s="1"/>
      <c r="B1625" s="2"/>
      <c r="C1625" s="2"/>
      <c r="D1625" s="2"/>
      <c r="E1625" s="36"/>
      <c r="F1625" s="3"/>
      <c r="G1625" s="2"/>
      <c r="H1625" s="4"/>
      <c r="I1625" s="2"/>
      <c r="Q1625" s="33"/>
    </row>
    <row r="1626" spans="1:17" x14ac:dyDescent="0.45">
      <c r="A1626" s="1"/>
      <c r="B1626" s="2"/>
      <c r="C1626" s="2"/>
      <c r="D1626" s="2"/>
      <c r="E1626" s="36"/>
      <c r="F1626" s="3"/>
      <c r="G1626" s="2"/>
      <c r="H1626" s="4"/>
      <c r="I1626" s="2"/>
      <c r="Q1626" s="33"/>
    </row>
    <row r="1627" spans="1:17" x14ac:dyDescent="0.45">
      <c r="A1627" s="1"/>
      <c r="B1627" s="2"/>
      <c r="C1627" s="2"/>
      <c r="D1627" s="2"/>
      <c r="E1627" s="36"/>
      <c r="F1627" s="3"/>
      <c r="G1627" s="2"/>
      <c r="H1627" s="4"/>
      <c r="I1627" s="2"/>
      <c r="Q1627" s="33"/>
    </row>
    <row r="1628" spans="1:17" x14ac:dyDescent="0.45">
      <c r="A1628" s="1"/>
      <c r="B1628" s="2"/>
      <c r="C1628" s="2"/>
      <c r="D1628" s="2"/>
      <c r="E1628" s="36"/>
      <c r="F1628" s="3"/>
      <c r="G1628" s="2"/>
      <c r="H1628" s="4"/>
      <c r="I1628" s="2"/>
      <c r="Q1628" s="33"/>
    </row>
    <row r="1629" spans="1:17" x14ac:dyDescent="0.45">
      <c r="A1629" s="1"/>
      <c r="B1629" s="2"/>
      <c r="C1629" s="2"/>
      <c r="D1629" s="2"/>
      <c r="E1629" s="36"/>
      <c r="F1629" s="3"/>
      <c r="G1629" s="2"/>
      <c r="H1629" s="4"/>
      <c r="I1629" s="2"/>
      <c r="Q1629" s="33"/>
    </row>
    <row r="1630" spans="1:17" x14ac:dyDescent="0.45">
      <c r="A1630" s="1"/>
      <c r="B1630" s="2"/>
      <c r="C1630" s="2"/>
      <c r="D1630" s="2"/>
      <c r="E1630" s="36"/>
      <c r="F1630" s="3"/>
      <c r="G1630" s="2"/>
      <c r="H1630" s="4"/>
      <c r="I1630" s="2"/>
      <c r="Q1630" s="33"/>
    </row>
    <row r="1631" spans="1:17" x14ac:dyDescent="0.45">
      <c r="A1631" s="1"/>
      <c r="B1631" s="2"/>
      <c r="C1631" s="2"/>
      <c r="D1631" s="2"/>
      <c r="E1631" s="36"/>
      <c r="F1631" s="3"/>
      <c r="G1631" s="2"/>
      <c r="H1631" s="4"/>
      <c r="I1631" s="2"/>
      <c r="Q1631" s="33"/>
    </row>
    <row r="1632" spans="1:17" x14ac:dyDescent="0.45">
      <c r="A1632" s="1"/>
      <c r="B1632" s="2"/>
      <c r="C1632" s="2"/>
      <c r="D1632" s="2"/>
      <c r="E1632" s="36"/>
      <c r="F1632" s="3"/>
      <c r="G1632" s="2"/>
      <c r="H1632" s="4"/>
      <c r="I1632" s="2"/>
      <c r="Q1632" s="33"/>
    </row>
    <row r="1633" spans="1:17" x14ac:dyDescent="0.45">
      <c r="A1633" s="1"/>
      <c r="B1633" s="2"/>
      <c r="C1633" s="2"/>
      <c r="D1633" s="2"/>
      <c r="E1633" s="36"/>
      <c r="F1633" s="3"/>
      <c r="G1633" s="2"/>
      <c r="H1633" s="4"/>
      <c r="I1633" s="2"/>
      <c r="Q1633" s="33"/>
    </row>
    <row r="1634" spans="1:17" x14ac:dyDescent="0.45">
      <c r="A1634" s="1"/>
      <c r="B1634" s="2"/>
      <c r="C1634" s="2"/>
      <c r="D1634" s="2"/>
      <c r="E1634" s="36"/>
      <c r="F1634" s="3"/>
      <c r="G1634" s="2"/>
      <c r="H1634" s="4"/>
      <c r="I1634" s="2"/>
      <c r="Q1634" s="33"/>
    </row>
    <row r="1635" spans="1:17" x14ac:dyDescent="0.45">
      <c r="A1635" s="1"/>
      <c r="B1635" s="2"/>
      <c r="C1635" s="2"/>
      <c r="D1635" s="2"/>
      <c r="E1635" s="36"/>
      <c r="F1635" s="3"/>
      <c r="G1635" s="2"/>
      <c r="H1635" s="4"/>
      <c r="I1635" s="2"/>
      <c r="Q1635" s="33"/>
    </row>
    <row r="1636" spans="1:17" x14ac:dyDescent="0.45">
      <c r="A1636" s="1"/>
      <c r="B1636" s="2"/>
      <c r="C1636" s="2"/>
      <c r="D1636" s="2"/>
      <c r="E1636" s="36"/>
      <c r="F1636" s="3"/>
      <c r="G1636" s="2"/>
      <c r="H1636" s="4"/>
      <c r="I1636" s="2"/>
      <c r="Q1636" s="33"/>
    </row>
    <row r="1637" spans="1:17" x14ac:dyDescent="0.45">
      <c r="A1637" s="1"/>
      <c r="B1637" s="2"/>
      <c r="C1637" s="2"/>
      <c r="D1637" s="2"/>
      <c r="E1637" s="36"/>
      <c r="F1637" s="3"/>
      <c r="G1637" s="2"/>
      <c r="H1637" s="4"/>
      <c r="I1637" s="2"/>
      <c r="Q1637" s="33"/>
    </row>
    <row r="1638" spans="1:17" x14ac:dyDescent="0.45">
      <c r="A1638" s="1"/>
      <c r="B1638" s="2"/>
      <c r="C1638" s="2"/>
      <c r="D1638" s="2"/>
      <c r="E1638" s="36"/>
      <c r="F1638" s="3"/>
      <c r="G1638" s="2"/>
      <c r="H1638" s="4"/>
      <c r="I1638" s="2"/>
      <c r="Q1638" s="33"/>
    </row>
    <row r="1639" spans="1:17" x14ac:dyDescent="0.45">
      <c r="A1639" s="1"/>
      <c r="B1639" s="2"/>
      <c r="C1639" s="2"/>
      <c r="D1639" s="2"/>
      <c r="E1639" s="36"/>
      <c r="F1639" s="3"/>
      <c r="G1639" s="2"/>
      <c r="H1639" s="4"/>
      <c r="I1639" s="2"/>
      <c r="Q1639" s="33"/>
    </row>
    <row r="1640" spans="1:17" x14ac:dyDescent="0.45">
      <c r="A1640" s="1"/>
      <c r="B1640" s="2"/>
      <c r="C1640" s="2"/>
      <c r="D1640" s="2"/>
      <c r="E1640" s="36"/>
      <c r="F1640" s="3"/>
      <c r="G1640" s="2"/>
      <c r="H1640" s="4"/>
      <c r="I1640" s="2"/>
      <c r="Q1640" s="33"/>
    </row>
    <row r="1641" spans="1:17" x14ac:dyDescent="0.45">
      <c r="A1641" s="1"/>
      <c r="B1641" s="2"/>
      <c r="C1641" s="2"/>
      <c r="D1641" s="2"/>
      <c r="E1641" s="36"/>
      <c r="F1641" s="3"/>
      <c r="G1641" s="2"/>
      <c r="H1641" s="4"/>
      <c r="I1641" s="2"/>
      <c r="Q1641" s="33"/>
    </row>
    <row r="1642" spans="1:17" x14ac:dyDescent="0.45">
      <c r="A1642" s="1"/>
      <c r="B1642" s="2"/>
      <c r="C1642" s="2"/>
      <c r="D1642" s="2"/>
      <c r="E1642" s="36"/>
      <c r="F1642" s="3"/>
      <c r="G1642" s="2"/>
      <c r="H1642" s="4"/>
      <c r="I1642" s="2"/>
      <c r="Q1642" s="33"/>
    </row>
    <row r="1643" spans="1:17" x14ac:dyDescent="0.45">
      <c r="A1643" s="1"/>
      <c r="B1643" s="2"/>
      <c r="C1643" s="2"/>
      <c r="D1643" s="2"/>
      <c r="E1643" s="36"/>
      <c r="F1643" s="3"/>
      <c r="G1643" s="2"/>
      <c r="H1643" s="4"/>
      <c r="I1643" s="2"/>
      <c r="Q1643" s="33"/>
    </row>
    <row r="1644" spans="1:17" x14ac:dyDescent="0.45">
      <c r="A1644" s="1"/>
      <c r="B1644" s="2"/>
      <c r="C1644" s="2"/>
      <c r="D1644" s="2"/>
      <c r="E1644" s="36"/>
      <c r="F1644" s="3"/>
      <c r="G1644" s="2"/>
      <c r="H1644" s="4"/>
      <c r="I1644" s="2"/>
      <c r="Q1644" s="33"/>
    </row>
    <row r="1645" spans="1:17" x14ac:dyDescent="0.45">
      <c r="A1645" s="1"/>
      <c r="B1645" s="2"/>
      <c r="C1645" s="2"/>
      <c r="D1645" s="2"/>
      <c r="E1645" s="36"/>
      <c r="F1645" s="3"/>
      <c r="G1645" s="2"/>
      <c r="H1645" s="4"/>
      <c r="I1645" s="2"/>
      <c r="Q1645" s="33"/>
    </row>
    <row r="1646" spans="1:17" x14ac:dyDescent="0.45">
      <c r="A1646" s="1"/>
      <c r="B1646" s="2"/>
      <c r="C1646" s="2"/>
      <c r="D1646" s="2"/>
      <c r="E1646" s="36"/>
      <c r="F1646" s="3"/>
      <c r="G1646" s="2"/>
      <c r="H1646" s="4"/>
      <c r="I1646" s="2"/>
      <c r="Q1646" s="33"/>
    </row>
    <row r="1647" spans="1:17" x14ac:dyDescent="0.45">
      <c r="A1647" s="1"/>
      <c r="B1647" s="2"/>
      <c r="C1647" s="2"/>
      <c r="D1647" s="2"/>
      <c r="E1647" s="36"/>
      <c r="F1647" s="3"/>
      <c r="G1647" s="2"/>
      <c r="H1647" s="4"/>
      <c r="I1647" s="2"/>
      <c r="Q1647" s="33"/>
    </row>
    <row r="1648" spans="1:17" x14ac:dyDescent="0.45">
      <c r="A1648" s="1"/>
      <c r="B1648" s="2"/>
      <c r="C1648" s="2"/>
      <c r="D1648" s="2"/>
      <c r="E1648" s="36"/>
      <c r="F1648" s="3"/>
      <c r="G1648" s="2"/>
      <c r="H1648" s="4"/>
      <c r="I1648" s="2"/>
      <c r="Q1648" s="33"/>
    </row>
    <row r="1649" spans="1:17" x14ac:dyDescent="0.45">
      <c r="A1649" s="1"/>
      <c r="B1649" s="2"/>
      <c r="C1649" s="2"/>
      <c r="D1649" s="2"/>
      <c r="E1649" s="36"/>
      <c r="F1649" s="3"/>
      <c r="G1649" s="2"/>
      <c r="H1649" s="4"/>
      <c r="I1649" s="2"/>
      <c r="Q1649" s="33"/>
    </row>
    <row r="1650" spans="1:17" x14ac:dyDescent="0.45">
      <c r="A1650" s="1"/>
      <c r="B1650" s="2"/>
      <c r="C1650" s="2"/>
      <c r="D1650" s="2"/>
      <c r="E1650" s="36"/>
      <c r="F1650" s="3"/>
      <c r="G1650" s="2"/>
      <c r="H1650" s="4"/>
      <c r="I1650" s="2"/>
      <c r="Q1650" s="33"/>
    </row>
    <row r="1651" spans="1:17" x14ac:dyDescent="0.45">
      <c r="A1651" s="1"/>
      <c r="B1651" s="2"/>
      <c r="C1651" s="2"/>
      <c r="D1651" s="2"/>
      <c r="E1651" s="36"/>
      <c r="F1651" s="3"/>
      <c r="G1651" s="2"/>
      <c r="H1651" s="4"/>
      <c r="I1651" s="2"/>
      <c r="Q1651" s="33"/>
    </row>
    <row r="1652" spans="1:17" x14ac:dyDescent="0.45">
      <c r="A1652" s="1"/>
      <c r="B1652" s="2"/>
      <c r="C1652" s="2"/>
      <c r="D1652" s="2"/>
      <c r="E1652" s="36"/>
      <c r="F1652" s="3"/>
      <c r="G1652" s="2"/>
      <c r="H1652" s="4"/>
      <c r="I1652" s="2"/>
      <c r="Q1652" s="33"/>
    </row>
    <row r="1653" spans="1:17" x14ac:dyDescent="0.45">
      <c r="A1653" s="1"/>
      <c r="B1653" s="2"/>
      <c r="C1653" s="2"/>
      <c r="D1653" s="2"/>
      <c r="E1653" s="36"/>
      <c r="F1653" s="3"/>
      <c r="G1653" s="2"/>
      <c r="H1653" s="4"/>
      <c r="I1653" s="2"/>
      <c r="Q1653" s="33"/>
    </row>
    <row r="1654" spans="1:17" x14ac:dyDescent="0.45">
      <c r="A1654" s="1"/>
      <c r="B1654" s="2"/>
      <c r="C1654" s="2"/>
      <c r="D1654" s="2"/>
      <c r="E1654" s="36"/>
      <c r="F1654" s="3"/>
      <c r="G1654" s="2"/>
      <c r="H1654" s="4"/>
      <c r="I1654" s="2"/>
      <c r="Q1654" s="33"/>
    </row>
    <row r="1655" spans="1:17" x14ac:dyDescent="0.45">
      <c r="A1655" s="1"/>
      <c r="B1655" s="2"/>
      <c r="C1655" s="2"/>
      <c r="D1655" s="2"/>
      <c r="E1655" s="36"/>
      <c r="F1655" s="3"/>
      <c r="G1655" s="2"/>
      <c r="H1655" s="4"/>
      <c r="I1655" s="2"/>
      <c r="Q1655" s="33"/>
    </row>
    <row r="1656" spans="1:17" x14ac:dyDescent="0.45">
      <c r="A1656" s="1"/>
      <c r="B1656" s="2"/>
      <c r="C1656" s="2"/>
      <c r="D1656" s="2"/>
      <c r="E1656" s="36"/>
      <c r="F1656" s="3"/>
      <c r="G1656" s="2"/>
      <c r="H1656" s="4"/>
      <c r="I1656" s="2"/>
      <c r="Q1656" s="33"/>
    </row>
    <row r="1657" spans="1:17" x14ac:dyDescent="0.45">
      <c r="A1657" s="1"/>
      <c r="B1657" s="2"/>
      <c r="C1657" s="2"/>
      <c r="D1657" s="2"/>
      <c r="E1657" s="36"/>
      <c r="F1657" s="3"/>
      <c r="G1657" s="2"/>
      <c r="H1657" s="4"/>
      <c r="I1657" s="2"/>
      <c r="Q1657" s="33"/>
    </row>
    <row r="1658" spans="1:17" x14ac:dyDescent="0.45">
      <c r="A1658" s="1"/>
      <c r="B1658" s="2"/>
      <c r="C1658" s="2"/>
      <c r="D1658" s="2"/>
      <c r="E1658" s="36"/>
      <c r="F1658" s="3"/>
      <c r="G1658" s="2"/>
      <c r="H1658" s="4"/>
      <c r="I1658" s="2"/>
      <c r="Q1658" s="33"/>
    </row>
    <row r="1659" spans="1:17" x14ac:dyDescent="0.45">
      <c r="A1659" s="1"/>
      <c r="B1659" s="2"/>
      <c r="C1659" s="2"/>
      <c r="D1659" s="2"/>
      <c r="E1659" s="36"/>
      <c r="F1659" s="3"/>
      <c r="G1659" s="2"/>
      <c r="H1659" s="4"/>
      <c r="I1659" s="2"/>
      <c r="Q1659" s="33"/>
    </row>
    <row r="1660" spans="1:17" x14ac:dyDescent="0.45">
      <c r="A1660" s="1"/>
      <c r="B1660" s="2"/>
      <c r="C1660" s="2"/>
      <c r="D1660" s="2"/>
      <c r="E1660" s="36"/>
      <c r="F1660" s="3"/>
      <c r="G1660" s="2"/>
      <c r="H1660" s="4"/>
      <c r="I1660" s="2"/>
      <c r="Q1660" s="33"/>
    </row>
    <row r="1661" spans="1:17" x14ac:dyDescent="0.45">
      <c r="A1661" s="1"/>
      <c r="B1661" s="2"/>
      <c r="C1661" s="2"/>
      <c r="D1661" s="2"/>
      <c r="E1661" s="36"/>
      <c r="F1661" s="3"/>
      <c r="G1661" s="2"/>
      <c r="H1661" s="4"/>
      <c r="I1661" s="2"/>
      <c r="Q1661" s="33"/>
    </row>
    <row r="1662" spans="1:17" x14ac:dyDescent="0.45">
      <c r="A1662" s="1"/>
      <c r="B1662" s="2"/>
      <c r="C1662" s="2"/>
      <c r="D1662" s="2"/>
      <c r="E1662" s="36"/>
      <c r="F1662" s="3"/>
      <c r="G1662" s="2"/>
      <c r="H1662" s="4"/>
      <c r="I1662" s="2"/>
      <c r="Q1662" s="33"/>
    </row>
    <row r="1663" spans="1:17" x14ac:dyDescent="0.45">
      <c r="A1663" s="1"/>
      <c r="B1663" s="2"/>
      <c r="C1663" s="2"/>
      <c r="D1663" s="2"/>
      <c r="E1663" s="36"/>
      <c r="F1663" s="3"/>
      <c r="G1663" s="2"/>
      <c r="H1663" s="4"/>
      <c r="I1663" s="2"/>
      <c r="Q1663" s="33"/>
    </row>
    <row r="1664" spans="1:17" x14ac:dyDescent="0.45">
      <c r="A1664" s="1"/>
      <c r="B1664" s="2"/>
      <c r="C1664" s="2"/>
      <c r="D1664" s="2"/>
      <c r="E1664" s="36"/>
      <c r="F1664" s="3"/>
      <c r="G1664" s="2"/>
      <c r="H1664" s="4"/>
      <c r="I1664" s="2"/>
      <c r="Q1664" s="33"/>
    </row>
    <row r="1665" spans="1:17" x14ac:dyDescent="0.45">
      <c r="A1665" s="1"/>
      <c r="B1665" s="2"/>
      <c r="C1665" s="2"/>
      <c r="D1665" s="2"/>
      <c r="E1665" s="36"/>
      <c r="F1665" s="3"/>
      <c r="G1665" s="2"/>
      <c r="H1665" s="4"/>
      <c r="I1665" s="2"/>
      <c r="Q1665" s="33"/>
    </row>
    <row r="1666" spans="1:17" x14ac:dyDescent="0.45">
      <c r="A1666" s="1"/>
      <c r="B1666" s="2"/>
      <c r="C1666" s="2"/>
      <c r="D1666" s="2"/>
      <c r="E1666" s="36"/>
      <c r="F1666" s="3"/>
      <c r="G1666" s="2"/>
      <c r="H1666" s="4"/>
      <c r="I1666" s="2"/>
      <c r="Q1666" s="33"/>
    </row>
    <row r="1667" spans="1:17" x14ac:dyDescent="0.45">
      <c r="A1667" s="1"/>
      <c r="B1667" s="2"/>
      <c r="C1667" s="2"/>
      <c r="D1667" s="2"/>
      <c r="E1667" s="36"/>
      <c r="F1667" s="3"/>
      <c r="G1667" s="2"/>
      <c r="H1667" s="4"/>
      <c r="I1667" s="2"/>
      <c r="Q1667" s="33"/>
    </row>
    <row r="1668" spans="1:17" x14ac:dyDescent="0.45">
      <c r="A1668" s="1"/>
      <c r="B1668" s="2"/>
      <c r="C1668" s="2"/>
      <c r="D1668" s="2"/>
      <c r="E1668" s="36"/>
      <c r="F1668" s="3"/>
      <c r="G1668" s="2"/>
      <c r="H1668" s="4"/>
      <c r="I1668" s="2"/>
      <c r="Q1668" s="33"/>
    </row>
    <row r="1669" spans="1:17" x14ac:dyDescent="0.45">
      <c r="A1669" s="1"/>
      <c r="B1669" s="2"/>
      <c r="C1669" s="2"/>
      <c r="D1669" s="2"/>
      <c r="E1669" s="36"/>
      <c r="F1669" s="3"/>
      <c r="G1669" s="2"/>
      <c r="H1669" s="4"/>
      <c r="I1669" s="2"/>
      <c r="Q1669" s="33"/>
    </row>
    <row r="1670" spans="1:17" x14ac:dyDescent="0.45">
      <c r="A1670" s="1"/>
      <c r="B1670" s="2"/>
      <c r="C1670" s="2"/>
      <c r="D1670" s="2"/>
      <c r="E1670" s="36"/>
      <c r="F1670" s="3"/>
      <c r="G1670" s="2"/>
      <c r="H1670" s="4"/>
      <c r="I1670" s="2"/>
      <c r="Q1670" s="33"/>
    </row>
    <row r="1671" spans="1:17" x14ac:dyDescent="0.45">
      <c r="A1671" s="1"/>
      <c r="B1671" s="2"/>
      <c r="C1671" s="2"/>
      <c r="D1671" s="2"/>
      <c r="E1671" s="36"/>
      <c r="F1671" s="3"/>
      <c r="G1671" s="2"/>
      <c r="H1671" s="4"/>
      <c r="I1671" s="2"/>
      <c r="Q1671" s="33"/>
    </row>
    <row r="1672" spans="1:17" x14ac:dyDescent="0.45">
      <c r="A1672" s="1"/>
      <c r="B1672" s="2"/>
      <c r="C1672" s="2"/>
      <c r="D1672" s="2"/>
      <c r="E1672" s="36"/>
      <c r="F1672" s="3"/>
      <c r="G1672" s="2"/>
      <c r="H1672" s="4"/>
      <c r="I1672" s="2"/>
      <c r="Q1672" s="33"/>
    </row>
    <row r="1673" spans="1:17" x14ac:dyDescent="0.45">
      <c r="A1673" s="1"/>
      <c r="B1673" s="2"/>
      <c r="C1673" s="2"/>
      <c r="D1673" s="2"/>
      <c r="E1673" s="36"/>
      <c r="F1673" s="3"/>
      <c r="G1673" s="2"/>
      <c r="H1673" s="4"/>
      <c r="I1673" s="2"/>
      <c r="Q1673" s="33"/>
    </row>
    <row r="1674" spans="1:17" x14ac:dyDescent="0.45">
      <c r="A1674" s="1"/>
      <c r="B1674" s="2"/>
      <c r="C1674" s="2"/>
      <c r="D1674" s="2"/>
      <c r="E1674" s="36"/>
      <c r="F1674" s="3"/>
      <c r="G1674" s="2"/>
      <c r="H1674" s="4"/>
      <c r="I1674" s="2"/>
      <c r="Q1674" s="33"/>
    </row>
    <row r="1675" spans="1:17" x14ac:dyDescent="0.45">
      <c r="A1675" s="1"/>
      <c r="B1675" s="2"/>
      <c r="C1675" s="2"/>
      <c r="D1675" s="2"/>
      <c r="E1675" s="36"/>
      <c r="F1675" s="3"/>
      <c r="G1675" s="2"/>
      <c r="H1675" s="4"/>
      <c r="I1675" s="2"/>
      <c r="Q1675" s="33"/>
    </row>
    <row r="1676" spans="1:17" x14ac:dyDescent="0.45">
      <c r="A1676" s="1"/>
      <c r="B1676" s="2"/>
      <c r="C1676" s="2"/>
      <c r="D1676" s="2"/>
      <c r="E1676" s="36"/>
      <c r="F1676" s="3"/>
      <c r="G1676" s="2"/>
      <c r="H1676" s="4"/>
      <c r="I1676" s="2"/>
      <c r="Q1676" s="33"/>
    </row>
    <row r="1677" spans="1:17" x14ac:dyDescent="0.45">
      <c r="A1677" s="1"/>
      <c r="B1677" s="2"/>
      <c r="C1677" s="2"/>
      <c r="D1677" s="2"/>
      <c r="E1677" s="36"/>
      <c r="F1677" s="3"/>
      <c r="G1677" s="2"/>
      <c r="H1677" s="4"/>
      <c r="I1677" s="2"/>
      <c r="Q1677" s="33"/>
    </row>
    <row r="1678" spans="1:17" x14ac:dyDescent="0.45">
      <c r="A1678" s="1"/>
      <c r="B1678" s="2"/>
      <c r="C1678" s="2"/>
      <c r="D1678" s="2"/>
      <c r="E1678" s="36"/>
      <c r="F1678" s="3"/>
      <c r="G1678" s="2"/>
      <c r="H1678" s="4"/>
      <c r="I1678" s="2"/>
      <c r="Q1678" s="33"/>
    </row>
    <row r="1679" spans="1:17" x14ac:dyDescent="0.45">
      <c r="A1679" s="1"/>
      <c r="B1679" s="2"/>
      <c r="C1679" s="2"/>
      <c r="D1679" s="2"/>
      <c r="E1679" s="36"/>
      <c r="F1679" s="3"/>
      <c r="G1679" s="2"/>
      <c r="H1679" s="4"/>
      <c r="I1679" s="2"/>
      <c r="Q1679" s="33"/>
    </row>
    <row r="1680" spans="1:17" x14ac:dyDescent="0.45">
      <c r="A1680" s="1"/>
      <c r="B1680" s="2"/>
      <c r="C1680" s="2"/>
      <c r="D1680" s="2"/>
      <c r="E1680" s="36"/>
      <c r="F1680" s="3"/>
      <c r="G1680" s="2"/>
      <c r="H1680" s="4"/>
      <c r="I1680" s="2"/>
      <c r="Q1680" s="33"/>
    </row>
    <row r="1681" spans="1:17" x14ac:dyDescent="0.45">
      <c r="A1681" s="1"/>
      <c r="B1681" s="2"/>
      <c r="C1681" s="2"/>
      <c r="D1681" s="2"/>
      <c r="E1681" s="36"/>
      <c r="F1681" s="3"/>
      <c r="G1681" s="2"/>
      <c r="H1681" s="4"/>
      <c r="I1681" s="2"/>
      <c r="Q1681" s="33"/>
    </row>
    <row r="1682" spans="1:17" x14ac:dyDescent="0.45">
      <c r="A1682" s="1"/>
      <c r="B1682" s="2"/>
      <c r="C1682" s="2"/>
      <c r="D1682" s="2"/>
      <c r="E1682" s="36"/>
      <c r="F1682" s="3"/>
      <c r="G1682" s="2"/>
      <c r="H1682" s="4"/>
      <c r="I1682" s="2"/>
      <c r="Q1682" s="33"/>
    </row>
    <row r="1683" spans="1:17" x14ac:dyDescent="0.45">
      <c r="A1683" s="1"/>
      <c r="B1683" s="2"/>
      <c r="C1683" s="2"/>
      <c r="D1683" s="2"/>
      <c r="E1683" s="36"/>
      <c r="F1683" s="3"/>
      <c r="G1683" s="2"/>
      <c r="H1683" s="4"/>
      <c r="I1683" s="2"/>
      <c r="Q1683" s="33"/>
    </row>
    <row r="1684" spans="1:17" x14ac:dyDescent="0.45">
      <c r="A1684" s="1"/>
      <c r="B1684" s="2"/>
      <c r="C1684" s="2"/>
      <c r="D1684" s="2"/>
      <c r="E1684" s="36"/>
      <c r="F1684" s="3"/>
      <c r="G1684" s="2"/>
      <c r="H1684" s="4"/>
      <c r="I1684" s="2"/>
      <c r="Q1684" s="33"/>
    </row>
    <row r="1685" spans="1:17" x14ac:dyDescent="0.45">
      <c r="A1685" s="1"/>
      <c r="B1685" s="2"/>
      <c r="C1685" s="2"/>
      <c r="D1685" s="2"/>
      <c r="E1685" s="36"/>
      <c r="F1685" s="3"/>
      <c r="G1685" s="2"/>
      <c r="H1685" s="4"/>
      <c r="I1685" s="2"/>
      <c r="Q1685" s="33"/>
    </row>
    <row r="1686" spans="1:17" x14ac:dyDescent="0.45">
      <c r="A1686" s="1"/>
      <c r="B1686" s="2"/>
      <c r="C1686" s="2"/>
      <c r="D1686" s="2"/>
      <c r="E1686" s="36"/>
      <c r="F1686" s="3"/>
      <c r="G1686" s="2"/>
      <c r="H1686" s="4"/>
      <c r="I1686" s="2"/>
      <c r="Q1686" s="33"/>
    </row>
    <row r="1687" spans="1:17" x14ac:dyDescent="0.45">
      <c r="A1687" s="1"/>
      <c r="B1687" s="2"/>
      <c r="C1687" s="2"/>
      <c r="D1687" s="2"/>
      <c r="E1687" s="36"/>
      <c r="F1687" s="3"/>
      <c r="G1687" s="2"/>
      <c r="H1687" s="4"/>
      <c r="I1687" s="2"/>
      <c r="Q1687" s="33"/>
    </row>
    <row r="1688" spans="1:17" x14ac:dyDescent="0.45">
      <c r="A1688" s="1"/>
      <c r="B1688" s="2"/>
      <c r="C1688" s="2"/>
      <c r="D1688" s="2"/>
      <c r="E1688" s="36"/>
      <c r="F1688" s="3"/>
      <c r="G1688" s="2"/>
      <c r="H1688" s="4"/>
      <c r="I1688" s="2"/>
      <c r="Q1688" s="33"/>
    </row>
    <row r="1689" spans="1:17" x14ac:dyDescent="0.45">
      <c r="A1689" s="1"/>
      <c r="B1689" s="2"/>
      <c r="C1689" s="2"/>
      <c r="D1689" s="2"/>
      <c r="E1689" s="36"/>
      <c r="F1689" s="3"/>
      <c r="G1689" s="2"/>
      <c r="H1689" s="4"/>
      <c r="I1689" s="2"/>
      <c r="Q1689" s="33"/>
    </row>
    <row r="1690" spans="1:17" x14ac:dyDescent="0.45">
      <c r="A1690" s="1"/>
      <c r="B1690" s="2"/>
      <c r="C1690" s="2"/>
      <c r="D1690" s="2"/>
      <c r="E1690" s="36"/>
      <c r="F1690" s="3"/>
      <c r="G1690" s="2"/>
      <c r="H1690" s="4"/>
      <c r="I1690" s="2"/>
      <c r="Q1690" s="33"/>
    </row>
    <row r="1691" spans="1:17" x14ac:dyDescent="0.45">
      <c r="A1691" s="1"/>
      <c r="B1691" s="2"/>
      <c r="C1691" s="2"/>
      <c r="D1691" s="2"/>
      <c r="E1691" s="36"/>
      <c r="F1691" s="3"/>
      <c r="G1691" s="2"/>
      <c r="H1691" s="4"/>
      <c r="I1691" s="2"/>
      <c r="Q1691" s="33"/>
    </row>
    <row r="1692" spans="1:17" x14ac:dyDescent="0.45">
      <c r="A1692" s="1"/>
      <c r="B1692" s="2"/>
      <c r="C1692" s="2"/>
      <c r="D1692" s="2"/>
      <c r="E1692" s="36"/>
      <c r="F1692" s="3"/>
      <c r="G1692" s="2"/>
      <c r="H1692" s="4"/>
      <c r="I1692" s="2"/>
      <c r="Q1692" s="33"/>
    </row>
    <row r="1693" spans="1:17" x14ac:dyDescent="0.45">
      <c r="A1693" s="1"/>
      <c r="B1693" s="2"/>
      <c r="C1693" s="2"/>
      <c r="D1693" s="2"/>
      <c r="E1693" s="36"/>
      <c r="F1693" s="3"/>
      <c r="G1693" s="2"/>
      <c r="H1693" s="4"/>
      <c r="I1693" s="2"/>
      <c r="Q1693" s="33"/>
    </row>
    <row r="1694" spans="1:17" x14ac:dyDescent="0.45">
      <c r="A1694" s="1"/>
      <c r="B1694" s="2"/>
      <c r="C1694" s="2"/>
      <c r="D1694" s="2"/>
      <c r="E1694" s="36"/>
      <c r="F1694" s="3"/>
      <c r="G1694" s="2"/>
      <c r="H1694" s="4"/>
      <c r="I1694" s="2"/>
      <c r="Q1694" s="33"/>
    </row>
    <row r="1695" spans="1:17" x14ac:dyDescent="0.45">
      <c r="A1695" s="1"/>
      <c r="B1695" s="2"/>
      <c r="C1695" s="2"/>
      <c r="D1695" s="2"/>
      <c r="E1695" s="36"/>
      <c r="F1695" s="3"/>
      <c r="G1695" s="2"/>
      <c r="H1695" s="4"/>
      <c r="I1695" s="2"/>
      <c r="Q1695" s="33"/>
    </row>
    <row r="1696" spans="1:17" x14ac:dyDescent="0.45">
      <c r="A1696" s="1"/>
      <c r="B1696" s="2"/>
      <c r="C1696" s="2"/>
      <c r="D1696" s="2"/>
      <c r="E1696" s="36"/>
      <c r="F1696" s="3"/>
      <c r="G1696" s="2"/>
      <c r="H1696" s="4"/>
      <c r="I1696" s="2"/>
      <c r="Q1696" s="33"/>
    </row>
    <row r="1697" spans="1:17" x14ac:dyDescent="0.45">
      <c r="A1697" s="1"/>
      <c r="B1697" s="2"/>
      <c r="C1697" s="2"/>
      <c r="D1697" s="2"/>
      <c r="E1697" s="36"/>
      <c r="F1697" s="3"/>
      <c r="G1697" s="2"/>
      <c r="H1697" s="4"/>
      <c r="I1697" s="2"/>
      <c r="Q1697" s="33"/>
    </row>
    <row r="1698" spans="1:17" x14ac:dyDescent="0.45">
      <c r="A1698" s="1"/>
      <c r="B1698" s="2"/>
      <c r="C1698" s="2"/>
      <c r="D1698" s="2"/>
      <c r="E1698" s="36"/>
      <c r="F1698" s="3"/>
      <c r="G1698" s="2"/>
      <c r="H1698" s="4"/>
      <c r="I1698" s="2"/>
      <c r="Q1698" s="33"/>
    </row>
    <row r="1699" spans="1:17" x14ac:dyDescent="0.45">
      <c r="A1699" s="1"/>
      <c r="B1699" s="2"/>
      <c r="C1699" s="2"/>
      <c r="D1699" s="2"/>
      <c r="E1699" s="36"/>
      <c r="F1699" s="3"/>
      <c r="G1699" s="2"/>
      <c r="H1699" s="4"/>
      <c r="I1699" s="2"/>
      <c r="Q1699" s="33"/>
    </row>
    <row r="1700" spans="1:17" x14ac:dyDescent="0.45">
      <c r="A1700" s="1"/>
      <c r="B1700" s="2"/>
      <c r="C1700" s="2"/>
      <c r="D1700" s="2"/>
      <c r="E1700" s="36"/>
      <c r="F1700" s="3"/>
      <c r="G1700" s="2"/>
      <c r="H1700" s="4"/>
      <c r="I1700" s="2"/>
      <c r="Q1700" s="33"/>
    </row>
    <row r="1701" spans="1:17" x14ac:dyDescent="0.45">
      <c r="A1701" s="1"/>
      <c r="B1701" s="2"/>
      <c r="C1701" s="2"/>
      <c r="D1701" s="2"/>
      <c r="E1701" s="36"/>
      <c r="F1701" s="3"/>
      <c r="G1701" s="2"/>
      <c r="H1701" s="4"/>
      <c r="I1701" s="2"/>
      <c r="Q1701" s="33"/>
    </row>
    <row r="1702" spans="1:17" x14ac:dyDescent="0.45">
      <c r="A1702" s="1"/>
      <c r="B1702" s="2"/>
      <c r="C1702" s="2"/>
      <c r="D1702" s="2"/>
      <c r="E1702" s="36"/>
      <c r="F1702" s="3"/>
      <c r="G1702" s="2"/>
      <c r="H1702" s="4"/>
      <c r="I1702" s="2"/>
      <c r="Q1702" s="33"/>
    </row>
    <row r="1703" spans="1:17" x14ac:dyDescent="0.45">
      <c r="A1703" s="1"/>
      <c r="B1703" s="2"/>
      <c r="C1703" s="2"/>
      <c r="D1703" s="2"/>
      <c r="E1703" s="36"/>
      <c r="F1703" s="3"/>
      <c r="G1703" s="2"/>
      <c r="H1703" s="4"/>
      <c r="I1703" s="2"/>
      <c r="Q1703" s="33"/>
    </row>
    <row r="1704" spans="1:17" x14ac:dyDescent="0.45">
      <c r="A1704" s="1"/>
      <c r="B1704" s="2"/>
      <c r="C1704" s="2"/>
      <c r="D1704" s="2"/>
      <c r="E1704" s="36"/>
      <c r="F1704" s="3"/>
      <c r="G1704" s="2"/>
      <c r="H1704" s="4"/>
      <c r="I1704" s="2"/>
      <c r="Q1704" s="33"/>
    </row>
    <row r="1705" spans="1:17" x14ac:dyDescent="0.45">
      <c r="A1705" s="1"/>
      <c r="B1705" s="2"/>
      <c r="C1705" s="2"/>
      <c r="D1705" s="2"/>
      <c r="E1705" s="36"/>
      <c r="F1705" s="3"/>
      <c r="G1705" s="2"/>
      <c r="H1705" s="4"/>
      <c r="I1705" s="2"/>
      <c r="Q1705" s="33"/>
    </row>
    <row r="1706" spans="1:17" x14ac:dyDescent="0.45">
      <c r="A1706" s="1"/>
      <c r="B1706" s="2"/>
      <c r="C1706" s="2"/>
      <c r="D1706" s="2"/>
      <c r="E1706" s="36"/>
      <c r="F1706" s="3"/>
      <c r="G1706" s="2"/>
      <c r="H1706" s="4"/>
      <c r="I1706" s="2"/>
      <c r="Q1706" s="33"/>
    </row>
    <row r="1707" spans="1:17" x14ac:dyDescent="0.45">
      <c r="A1707" s="1"/>
      <c r="B1707" s="2"/>
      <c r="C1707" s="2"/>
      <c r="D1707" s="2"/>
      <c r="E1707" s="36"/>
      <c r="F1707" s="3"/>
      <c r="G1707" s="2"/>
      <c r="H1707" s="4"/>
      <c r="I1707" s="2"/>
      <c r="Q1707" s="33"/>
    </row>
    <row r="1708" spans="1:17" x14ac:dyDescent="0.45">
      <c r="A1708" s="1"/>
      <c r="B1708" s="2"/>
      <c r="C1708" s="2"/>
      <c r="D1708" s="2"/>
      <c r="E1708" s="36"/>
      <c r="F1708" s="3"/>
      <c r="G1708" s="2"/>
      <c r="H1708" s="4"/>
      <c r="I1708" s="2"/>
      <c r="Q1708" s="33"/>
    </row>
    <row r="1709" spans="1:17" x14ac:dyDescent="0.45">
      <c r="A1709" s="1"/>
      <c r="B1709" s="2"/>
      <c r="C1709" s="2"/>
      <c r="D1709" s="2"/>
      <c r="E1709" s="36"/>
      <c r="F1709" s="3"/>
      <c r="G1709" s="2"/>
      <c r="H1709" s="4"/>
      <c r="I1709" s="2"/>
      <c r="Q1709" s="33"/>
    </row>
    <row r="1710" spans="1:17" x14ac:dyDescent="0.45">
      <c r="A1710" s="1"/>
      <c r="B1710" s="2"/>
      <c r="C1710" s="2"/>
      <c r="D1710" s="2"/>
      <c r="E1710" s="36"/>
      <c r="F1710" s="3"/>
      <c r="G1710" s="2"/>
      <c r="H1710" s="4"/>
      <c r="I1710" s="2"/>
      <c r="Q1710" s="33"/>
    </row>
    <row r="1711" spans="1:17" x14ac:dyDescent="0.45">
      <c r="A1711" s="1"/>
      <c r="B1711" s="2"/>
      <c r="C1711" s="2"/>
      <c r="D1711" s="2"/>
      <c r="E1711" s="36"/>
      <c r="F1711" s="3"/>
      <c r="G1711" s="2"/>
      <c r="H1711" s="4"/>
      <c r="I1711" s="2"/>
      <c r="Q1711" s="33"/>
    </row>
    <row r="1712" spans="1:17" x14ac:dyDescent="0.45">
      <c r="A1712" s="1"/>
      <c r="B1712" s="2"/>
      <c r="C1712" s="2"/>
      <c r="D1712" s="2"/>
      <c r="E1712" s="36"/>
      <c r="F1712" s="3"/>
      <c r="G1712" s="2"/>
      <c r="H1712" s="4"/>
      <c r="I1712" s="2"/>
      <c r="Q1712" s="33"/>
    </row>
    <row r="1713" spans="1:17" x14ac:dyDescent="0.45">
      <c r="A1713" s="1"/>
      <c r="B1713" s="2"/>
      <c r="C1713" s="2"/>
      <c r="D1713" s="2"/>
      <c r="E1713" s="36"/>
      <c r="F1713" s="3"/>
      <c r="G1713" s="2"/>
      <c r="H1713" s="4"/>
      <c r="I1713" s="2"/>
      <c r="Q1713" s="33"/>
    </row>
    <row r="1714" spans="1:17" x14ac:dyDescent="0.45">
      <c r="A1714" s="1"/>
      <c r="B1714" s="2"/>
      <c r="C1714" s="2"/>
      <c r="D1714" s="2"/>
      <c r="E1714" s="36"/>
      <c r="F1714" s="3"/>
      <c r="G1714" s="2"/>
      <c r="H1714" s="4"/>
      <c r="I1714" s="2"/>
      <c r="Q1714" s="33"/>
    </row>
    <row r="1715" spans="1:17" x14ac:dyDescent="0.45">
      <c r="A1715" s="1"/>
      <c r="B1715" s="2"/>
      <c r="C1715" s="2"/>
      <c r="D1715" s="2"/>
      <c r="E1715" s="36"/>
      <c r="F1715" s="3"/>
      <c r="G1715" s="2"/>
      <c r="H1715" s="4"/>
      <c r="I1715" s="2"/>
      <c r="Q1715" s="33"/>
    </row>
    <row r="1716" spans="1:17" x14ac:dyDescent="0.45">
      <c r="A1716" s="1"/>
      <c r="B1716" s="2"/>
      <c r="C1716" s="2"/>
      <c r="D1716" s="2"/>
      <c r="E1716" s="36"/>
      <c r="F1716" s="3"/>
      <c r="G1716" s="2"/>
      <c r="H1716" s="4"/>
      <c r="I1716" s="2"/>
      <c r="Q1716" s="33"/>
    </row>
    <row r="1717" spans="1:17" x14ac:dyDescent="0.45">
      <c r="A1717" s="1"/>
      <c r="B1717" s="2"/>
      <c r="C1717" s="2"/>
      <c r="D1717" s="2"/>
      <c r="E1717" s="36"/>
      <c r="F1717" s="3"/>
      <c r="G1717" s="2"/>
      <c r="H1717" s="4"/>
      <c r="I1717" s="2"/>
      <c r="Q1717" s="33"/>
    </row>
    <row r="1718" spans="1:17" x14ac:dyDescent="0.45">
      <c r="A1718" s="1"/>
      <c r="B1718" s="2"/>
      <c r="C1718" s="2"/>
      <c r="D1718" s="2"/>
      <c r="E1718" s="36"/>
      <c r="F1718" s="3"/>
      <c r="G1718" s="2"/>
      <c r="H1718" s="4"/>
      <c r="I1718" s="2"/>
      <c r="Q1718" s="33"/>
    </row>
    <row r="1719" spans="1:17" x14ac:dyDescent="0.45">
      <c r="A1719" s="1"/>
      <c r="B1719" s="2"/>
      <c r="C1719" s="2"/>
      <c r="D1719" s="2"/>
      <c r="E1719" s="36"/>
      <c r="F1719" s="3"/>
      <c r="G1719" s="2"/>
      <c r="H1719" s="4"/>
      <c r="I1719" s="2"/>
      <c r="Q1719" s="33"/>
    </row>
    <row r="1720" spans="1:17" x14ac:dyDescent="0.45">
      <c r="A1720" s="1"/>
      <c r="B1720" s="2"/>
      <c r="C1720" s="2"/>
      <c r="D1720" s="2"/>
      <c r="E1720" s="36"/>
      <c r="F1720" s="3"/>
      <c r="G1720" s="2"/>
      <c r="H1720" s="4"/>
      <c r="I1720" s="2"/>
      <c r="Q1720" s="33"/>
    </row>
    <row r="1721" spans="1:17" x14ac:dyDescent="0.45">
      <c r="A1721" s="1"/>
      <c r="B1721" s="2"/>
      <c r="C1721" s="2"/>
      <c r="D1721" s="2"/>
      <c r="E1721" s="36"/>
      <c r="F1721" s="3"/>
      <c r="G1721" s="2"/>
      <c r="H1721" s="4"/>
      <c r="I1721" s="2"/>
      <c r="Q1721" s="33"/>
    </row>
    <row r="1722" spans="1:17" x14ac:dyDescent="0.45">
      <c r="A1722" s="1"/>
      <c r="B1722" s="2"/>
      <c r="C1722" s="2"/>
      <c r="D1722" s="2"/>
      <c r="E1722" s="36"/>
      <c r="F1722" s="3"/>
      <c r="G1722" s="2"/>
      <c r="H1722" s="4"/>
      <c r="I1722" s="2"/>
      <c r="Q1722" s="33"/>
    </row>
    <row r="1723" spans="1:17" x14ac:dyDescent="0.45">
      <c r="A1723" s="1"/>
      <c r="B1723" s="2"/>
      <c r="C1723" s="2"/>
      <c r="D1723" s="2"/>
      <c r="E1723" s="36"/>
      <c r="F1723" s="3"/>
      <c r="G1723" s="2"/>
      <c r="H1723" s="4"/>
      <c r="I1723" s="2"/>
      <c r="Q1723" s="33"/>
    </row>
    <row r="1724" spans="1:17" x14ac:dyDescent="0.45">
      <c r="A1724" s="1"/>
      <c r="B1724" s="2"/>
      <c r="C1724" s="2"/>
      <c r="D1724" s="2"/>
      <c r="E1724" s="36"/>
      <c r="F1724" s="3"/>
      <c r="G1724" s="2"/>
      <c r="H1724" s="4"/>
      <c r="I1724" s="2"/>
      <c r="Q1724" s="33"/>
    </row>
    <row r="1725" spans="1:17" x14ac:dyDescent="0.45">
      <c r="A1725" s="1"/>
      <c r="B1725" s="2"/>
      <c r="C1725" s="2"/>
      <c r="D1725" s="2"/>
      <c r="E1725" s="36"/>
      <c r="F1725" s="3"/>
      <c r="G1725" s="2"/>
      <c r="H1725" s="4"/>
      <c r="I1725" s="2"/>
      <c r="Q1725" s="33"/>
    </row>
    <row r="1726" spans="1:17" x14ac:dyDescent="0.45">
      <c r="A1726" s="1"/>
      <c r="B1726" s="2"/>
      <c r="C1726" s="2"/>
      <c r="D1726" s="2"/>
      <c r="E1726" s="36"/>
      <c r="F1726" s="3"/>
      <c r="G1726" s="2"/>
      <c r="H1726" s="4"/>
      <c r="I1726" s="2"/>
      <c r="Q1726" s="33"/>
    </row>
    <row r="1727" spans="1:17" x14ac:dyDescent="0.45">
      <c r="A1727" s="1"/>
      <c r="B1727" s="2"/>
      <c r="C1727" s="2"/>
      <c r="D1727" s="2"/>
      <c r="E1727" s="36"/>
      <c r="F1727" s="3"/>
      <c r="G1727" s="2"/>
      <c r="H1727" s="4"/>
      <c r="I1727" s="2"/>
      <c r="Q1727" s="33"/>
    </row>
    <row r="1728" spans="1:17" x14ac:dyDescent="0.45">
      <c r="A1728" s="1"/>
      <c r="B1728" s="2"/>
      <c r="C1728" s="2"/>
      <c r="D1728" s="2"/>
      <c r="E1728" s="36"/>
      <c r="F1728" s="3"/>
      <c r="G1728" s="2"/>
      <c r="H1728" s="4"/>
      <c r="I1728" s="2"/>
      <c r="Q1728" s="33"/>
    </row>
    <row r="1729" spans="1:17" x14ac:dyDescent="0.45">
      <c r="A1729" s="1"/>
      <c r="B1729" s="2"/>
      <c r="C1729" s="2"/>
      <c r="D1729" s="2"/>
      <c r="E1729" s="36"/>
      <c r="F1729" s="3"/>
      <c r="G1729" s="2"/>
      <c r="H1729" s="4"/>
      <c r="I1729" s="2"/>
      <c r="Q1729" s="33"/>
    </row>
    <row r="1730" spans="1:17" x14ac:dyDescent="0.45">
      <c r="A1730" s="1"/>
      <c r="B1730" s="2"/>
      <c r="C1730" s="2"/>
      <c r="D1730" s="2"/>
      <c r="E1730" s="36"/>
      <c r="F1730" s="3"/>
      <c r="G1730" s="2"/>
      <c r="H1730" s="4"/>
      <c r="I1730" s="2"/>
      <c r="Q1730" s="33"/>
    </row>
    <row r="1731" spans="1:17" x14ac:dyDescent="0.45">
      <c r="A1731" s="1"/>
      <c r="B1731" s="2"/>
      <c r="C1731" s="2"/>
      <c r="D1731" s="2"/>
      <c r="E1731" s="36"/>
      <c r="F1731" s="3"/>
      <c r="G1731" s="2"/>
      <c r="H1731" s="4"/>
      <c r="I1731" s="2"/>
      <c r="Q1731" s="33"/>
    </row>
    <row r="1732" spans="1:17" x14ac:dyDescent="0.45">
      <c r="A1732" s="1"/>
      <c r="B1732" s="2"/>
      <c r="C1732" s="2"/>
      <c r="D1732" s="2"/>
      <c r="E1732" s="36"/>
      <c r="F1732" s="3"/>
      <c r="G1732" s="2"/>
      <c r="H1732" s="4"/>
      <c r="I1732" s="2"/>
      <c r="Q1732" s="33"/>
    </row>
    <row r="1733" spans="1:17" x14ac:dyDescent="0.45">
      <c r="A1733" s="1"/>
      <c r="B1733" s="2"/>
      <c r="C1733" s="2"/>
      <c r="D1733" s="2"/>
      <c r="E1733" s="36"/>
      <c r="F1733" s="3"/>
      <c r="G1733" s="2"/>
      <c r="H1733" s="4"/>
      <c r="I1733" s="2"/>
      <c r="Q1733" s="33"/>
    </row>
    <row r="1734" spans="1:17" x14ac:dyDescent="0.45">
      <c r="A1734" s="1"/>
      <c r="B1734" s="2"/>
      <c r="C1734" s="2"/>
      <c r="D1734" s="2"/>
      <c r="E1734" s="36"/>
      <c r="F1734" s="3"/>
      <c r="G1734" s="2"/>
      <c r="H1734" s="4"/>
      <c r="I1734" s="2"/>
      <c r="Q1734" s="33"/>
    </row>
    <row r="1735" spans="1:17" x14ac:dyDescent="0.45">
      <c r="A1735" s="1"/>
      <c r="B1735" s="2"/>
      <c r="C1735" s="2"/>
      <c r="D1735" s="2"/>
      <c r="E1735" s="36"/>
      <c r="F1735" s="3"/>
      <c r="G1735" s="2"/>
      <c r="H1735" s="4"/>
      <c r="I1735" s="2"/>
      <c r="Q1735" s="33"/>
    </row>
    <row r="1736" spans="1:17" x14ac:dyDescent="0.45">
      <c r="A1736" s="1"/>
      <c r="B1736" s="2"/>
      <c r="C1736" s="2"/>
      <c r="D1736" s="2"/>
      <c r="E1736" s="36"/>
      <c r="F1736" s="3"/>
      <c r="G1736" s="2"/>
      <c r="H1736" s="4"/>
      <c r="I1736" s="2"/>
      <c r="Q1736" s="33"/>
    </row>
    <row r="1737" spans="1:17" x14ac:dyDescent="0.45">
      <c r="A1737" s="1"/>
      <c r="B1737" s="2"/>
      <c r="C1737" s="2"/>
      <c r="D1737" s="2"/>
      <c r="E1737" s="36"/>
      <c r="F1737" s="3"/>
      <c r="G1737" s="2"/>
      <c r="H1737" s="4"/>
      <c r="I1737" s="2"/>
      <c r="Q1737" s="33"/>
    </row>
    <row r="1738" spans="1:17" x14ac:dyDescent="0.45">
      <c r="A1738" s="1"/>
      <c r="B1738" s="2"/>
      <c r="C1738" s="2"/>
      <c r="D1738" s="2"/>
      <c r="E1738" s="36"/>
      <c r="F1738" s="3"/>
      <c r="G1738" s="2"/>
      <c r="H1738" s="4"/>
      <c r="I1738" s="2"/>
      <c r="Q1738" s="33"/>
    </row>
    <row r="1739" spans="1:17" x14ac:dyDescent="0.45">
      <c r="A1739" s="1"/>
      <c r="B1739" s="2"/>
      <c r="C1739" s="2"/>
      <c r="D1739" s="2"/>
      <c r="E1739" s="36"/>
      <c r="F1739" s="3"/>
      <c r="G1739" s="2"/>
      <c r="H1739" s="4"/>
      <c r="I1739" s="2"/>
      <c r="Q1739" s="33"/>
    </row>
    <row r="1740" spans="1:17" x14ac:dyDescent="0.45">
      <c r="A1740" s="1"/>
      <c r="B1740" s="2"/>
      <c r="C1740" s="2"/>
      <c r="D1740" s="2"/>
      <c r="E1740" s="36"/>
      <c r="F1740" s="3"/>
      <c r="G1740" s="2"/>
      <c r="H1740" s="4"/>
      <c r="I1740" s="2"/>
      <c r="Q1740" s="33"/>
    </row>
    <row r="1741" spans="1:17" x14ac:dyDescent="0.45">
      <c r="A1741" s="1"/>
      <c r="B1741" s="2"/>
      <c r="C1741" s="2"/>
      <c r="D1741" s="2"/>
      <c r="E1741" s="36"/>
      <c r="F1741" s="3"/>
      <c r="G1741" s="2"/>
      <c r="H1741" s="4"/>
      <c r="I1741" s="2"/>
      <c r="Q1741" s="33"/>
    </row>
    <row r="1742" spans="1:17" x14ac:dyDescent="0.45">
      <c r="A1742" s="1"/>
      <c r="B1742" s="2"/>
      <c r="C1742" s="2"/>
      <c r="D1742" s="2"/>
      <c r="E1742" s="36"/>
      <c r="F1742" s="3"/>
      <c r="G1742" s="2"/>
      <c r="H1742" s="4"/>
      <c r="I1742" s="2"/>
      <c r="Q1742" s="33"/>
    </row>
    <row r="1743" spans="1:17" x14ac:dyDescent="0.45">
      <c r="A1743" s="1"/>
      <c r="B1743" s="2"/>
      <c r="C1743" s="2"/>
      <c r="D1743" s="2"/>
      <c r="E1743" s="36"/>
      <c r="F1743" s="3"/>
      <c r="G1743" s="2"/>
      <c r="H1743" s="4"/>
      <c r="I1743" s="2"/>
      <c r="Q1743" s="33"/>
    </row>
    <row r="1744" spans="1:17" x14ac:dyDescent="0.45">
      <c r="A1744" s="1"/>
      <c r="B1744" s="2"/>
      <c r="C1744" s="2"/>
      <c r="D1744" s="2"/>
      <c r="E1744" s="36"/>
      <c r="F1744" s="3"/>
      <c r="G1744" s="2"/>
      <c r="H1744" s="4"/>
      <c r="I1744" s="2"/>
      <c r="Q1744" s="33"/>
    </row>
    <row r="1745" spans="1:17" x14ac:dyDescent="0.45">
      <c r="A1745" s="1"/>
      <c r="B1745" s="2"/>
      <c r="C1745" s="2"/>
      <c r="D1745" s="2"/>
      <c r="E1745" s="36"/>
      <c r="F1745" s="3"/>
      <c r="G1745" s="2"/>
      <c r="H1745" s="4"/>
      <c r="I1745" s="2"/>
      <c r="Q1745" s="33"/>
    </row>
    <row r="1746" spans="1:17" x14ac:dyDescent="0.45">
      <c r="A1746" s="1"/>
      <c r="B1746" s="2"/>
      <c r="C1746" s="2"/>
      <c r="D1746" s="2"/>
      <c r="E1746" s="36"/>
      <c r="F1746" s="3"/>
      <c r="G1746" s="2"/>
      <c r="H1746" s="4"/>
      <c r="I1746" s="2"/>
      <c r="Q1746" s="33"/>
    </row>
    <row r="1747" spans="1:17" x14ac:dyDescent="0.45">
      <c r="A1747" s="1"/>
      <c r="B1747" s="2"/>
      <c r="C1747" s="2"/>
      <c r="D1747" s="2"/>
      <c r="E1747" s="36"/>
      <c r="F1747" s="3"/>
      <c r="G1747" s="2"/>
      <c r="H1747" s="4"/>
      <c r="I1747" s="2"/>
      <c r="Q1747" s="33"/>
    </row>
    <row r="1748" spans="1:17" x14ac:dyDescent="0.45">
      <c r="A1748" s="1"/>
      <c r="B1748" s="2"/>
      <c r="C1748" s="2"/>
      <c r="D1748" s="2"/>
      <c r="E1748" s="36"/>
      <c r="F1748" s="3"/>
      <c r="G1748" s="2"/>
      <c r="H1748" s="4"/>
      <c r="I1748" s="2"/>
      <c r="Q1748" s="33"/>
    </row>
    <row r="1749" spans="1:17" x14ac:dyDescent="0.45">
      <c r="A1749" s="1"/>
      <c r="B1749" s="2"/>
      <c r="C1749" s="2"/>
      <c r="D1749" s="2"/>
      <c r="E1749" s="36"/>
      <c r="F1749" s="3"/>
      <c r="G1749" s="2"/>
      <c r="H1749" s="4"/>
      <c r="I1749" s="2"/>
      <c r="Q1749" s="33"/>
    </row>
    <row r="1750" spans="1:17" x14ac:dyDescent="0.45">
      <c r="A1750" s="1"/>
      <c r="B1750" s="2"/>
      <c r="C1750" s="2"/>
      <c r="D1750" s="2"/>
      <c r="E1750" s="36"/>
      <c r="F1750" s="3"/>
      <c r="G1750" s="2"/>
      <c r="H1750" s="4"/>
      <c r="I1750" s="2"/>
      <c r="Q1750" s="33"/>
    </row>
    <row r="1751" spans="1:17" x14ac:dyDescent="0.45">
      <c r="A1751" s="1"/>
      <c r="B1751" s="2"/>
      <c r="C1751" s="2"/>
      <c r="D1751" s="2"/>
      <c r="E1751" s="36"/>
      <c r="F1751" s="3"/>
      <c r="G1751" s="2"/>
      <c r="H1751" s="4"/>
      <c r="I1751" s="2"/>
      <c r="Q1751" s="33"/>
    </row>
    <row r="1752" spans="1:17" x14ac:dyDescent="0.45">
      <c r="A1752" s="1"/>
      <c r="B1752" s="2"/>
      <c r="C1752" s="2"/>
      <c r="D1752" s="2"/>
      <c r="E1752" s="36"/>
      <c r="F1752" s="3"/>
      <c r="G1752" s="2"/>
      <c r="H1752" s="4"/>
      <c r="I1752" s="2"/>
      <c r="Q1752" s="33"/>
    </row>
    <row r="1753" spans="1:17" x14ac:dyDescent="0.45">
      <c r="A1753" s="1"/>
      <c r="B1753" s="2"/>
      <c r="C1753" s="2"/>
      <c r="D1753" s="2"/>
      <c r="E1753" s="36"/>
      <c r="F1753" s="3"/>
      <c r="G1753" s="2"/>
      <c r="H1753" s="4"/>
      <c r="I1753" s="2"/>
      <c r="Q1753" s="33"/>
    </row>
    <row r="1754" spans="1:17" x14ac:dyDescent="0.45">
      <c r="A1754" s="1"/>
      <c r="B1754" s="2"/>
      <c r="C1754" s="2"/>
      <c r="D1754" s="2"/>
      <c r="E1754" s="36"/>
      <c r="F1754" s="3"/>
      <c r="G1754" s="2"/>
      <c r="H1754" s="4"/>
      <c r="I1754" s="2"/>
      <c r="Q1754" s="33"/>
    </row>
    <row r="1755" spans="1:17" x14ac:dyDescent="0.45">
      <c r="A1755" s="1"/>
      <c r="B1755" s="2"/>
      <c r="C1755" s="2"/>
      <c r="D1755" s="2"/>
      <c r="E1755" s="36"/>
      <c r="F1755" s="3"/>
      <c r="G1755" s="2"/>
      <c r="H1755" s="4"/>
      <c r="I1755" s="2"/>
      <c r="Q1755" s="33"/>
    </row>
    <row r="1756" spans="1:17" x14ac:dyDescent="0.45">
      <c r="A1756" s="1"/>
      <c r="B1756" s="2"/>
      <c r="C1756" s="2"/>
      <c r="D1756" s="2"/>
      <c r="E1756" s="36"/>
      <c r="F1756" s="3"/>
      <c r="G1756" s="2"/>
      <c r="H1756" s="4"/>
      <c r="I1756" s="2"/>
      <c r="Q1756" s="33"/>
    </row>
    <row r="1757" spans="1:17" x14ac:dyDescent="0.45">
      <c r="A1757" s="1"/>
      <c r="B1757" s="2"/>
      <c r="C1757" s="2"/>
      <c r="D1757" s="2"/>
      <c r="E1757" s="36"/>
      <c r="F1757" s="3"/>
      <c r="G1757" s="2"/>
      <c r="H1757" s="4"/>
      <c r="I1757" s="2"/>
      <c r="Q1757" s="33"/>
    </row>
    <row r="1758" spans="1:17" x14ac:dyDescent="0.45">
      <c r="A1758" s="1"/>
      <c r="B1758" s="2"/>
      <c r="C1758" s="2"/>
      <c r="D1758" s="2"/>
      <c r="E1758" s="36"/>
      <c r="F1758" s="3"/>
      <c r="G1758" s="2"/>
      <c r="H1758" s="4"/>
      <c r="I1758" s="2"/>
      <c r="Q1758" s="33"/>
    </row>
    <row r="1759" spans="1:17" x14ac:dyDescent="0.45">
      <c r="A1759" s="1"/>
      <c r="B1759" s="2"/>
      <c r="C1759" s="2"/>
      <c r="D1759" s="2"/>
      <c r="E1759" s="36"/>
      <c r="F1759" s="3"/>
      <c r="G1759" s="2"/>
      <c r="H1759" s="4"/>
      <c r="I1759" s="2"/>
      <c r="Q1759" s="33"/>
    </row>
    <row r="1760" spans="1:17" x14ac:dyDescent="0.45">
      <c r="A1760" s="1"/>
      <c r="B1760" s="2"/>
      <c r="C1760" s="2"/>
      <c r="D1760" s="2"/>
      <c r="E1760" s="36"/>
      <c r="F1760" s="3"/>
      <c r="G1760" s="2"/>
      <c r="H1760" s="4"/>
      <c r="I1760" s="2"/>
      <c r="Q1760" s="33"/>
    </row>
    <row r="1761" spans="1:17" x14ac:dyDescent="0.45">
      <c r="A1761" s="1"/>
      <c r="B1761" s="2"/>
      <c r="C1761" s="2"/>
      <c r="D1761" s="2"/>
      <c r="E1761" s="36"/>
      <c r="F1761" s="3"/>
      <c r="G1761" s="2"/>
      <c r="H1761" s="4"/>
      <c r="I1761" s="2"/>
      <c r="Q1761" s="33"/>
    </row>
    <row r="1762" spans="1:17" x14ac:dyDescent="0.45">
      <c r="A1762" s="1"/>
      <c r="B1762" s="2"/>
      <c r="C1762" s="2"/>
      <c r="D1762" s="2"/>
      <c r="E1762" s="36"/>
      <c r="F1762" s="3"/>
      <c r="G1762" s="2"/>
      <c r="H1762" s="4"/>
      <c r="I1762" s="2"/>
      <c r="Q1762" s="33"/>
    </row>
    <row r="1763" spans="1:17" x14ac:dyDescent="0.45">
      <c r="A1763" s="1"/>
      <c r="B1763" s="2"/>
      <c r="C1763" s="2"/>
      <c r="D1763" s="2"/>
      <c r="E1763" s="36"/>
      <c r="F1763" s="3"/>
      <c r="G1763" s="2"/>
      <c r="H1763" s="4"/>
      <c r="I1763" s="2"/>
      <c r="Q1763" s="33"/>
    </row>
    <row r="1764" spans="1:17" x14ac:dyDescent="0.45">
      <c r="A1764" s="1"/>
      <c r="B1764" s="2"/>
      <c r="C1764" s="2"/>
      <c r="D1764" s="2"/>
      <c r="E1764" s="36"/>
      <c r="F1764" s="3"/>
      <c r="G1764" s="2"/>
      <c r="H1764" s="4"/>
      <c r="I1764" s="2"/>
      <c r="Q1764" s="33"/>
    </row>
    <row r="1765" spans="1:17" x14ac:dyDescent="0.45">
      <c r="A1765" s="1"/>
      <c r="B1765" s="2"/>
      <c r="C1765" s="2"/>
      <c r="D1765" s="2"/>
      <c r="E1765" s="36"/>
      <c r="F1765" s="3"/>
      <c r="G1765" s="2"/>
      <c r="H1765" s="4"/>
      <c r="I1765" s="2"/>
      <c r="Q1765" s="33"/>
    </row>
    <row r="1766" spans="1:17" x14ac:dyDescent="0.45">
      <c r="A1766" s="1"/>
      <c r="B1766" s="2"/>
      <c r="C1766" s="2"/>
      <c r="D1766" s="2"/>
      <c r="E1766" s="36"/>
      <c r="F1766" s="3"/>
      <c r="G1766" s="2"/>
      <c r="H1766" s="4"/>
      <c r="I1766" s="2"/>
      <c r="Q1766" s="33"/>
    </row>
    <row r="1767" spans="1:17" x14ac:dyDescent="0.45">
      <c r="A1767" s="1"/>
      <c r="B1767" s="2"/>
      <c r="C1767" s="2"/>
      <c r="D1767" s="2"/>
      <c r="E1767" s="36"/>
      <c r="F1767" s="3"/>
      <c r="G1767" s="2"/>
      <c r="H1767" s="4"/>
      <c r="I1767" s="2"/>
      <c r="Q1767" s="33"/>
    </row>
    <row r="1768" spans="1:17" x14ac:dyDescent="0.45">
      <c r="A1768" s="1"/>
      <c r="B1768" s="2"/>
      <c r="C1768" s="2"/>
      <c r="D1768" s="2"/>
      <c r="E1768" s="36"/>
      <c r="F1768" s="3"/>
      <c r="G1768" s="2"/>
      <c r="H1768" s="4"/>
      <c r="I1768" s="2"/>
      <c r="Q1768" s="33"/>
    </row>
    <row r="1769" spans="1:17" x14ac:dyDescent="0.45">
      <c r="A1769" s="1"/>
      <c r="B1769" s="2"/>
      <c r="C1769" s="2"/>
      <c r="D1769" s="2"/>
      <c r="E1769" s="36"/>
      <c r="F1769" s="3"/>
      <c r="G1769" s="2"/>
      <c r="H1769" s="4"/>
      <c r="I1769" s="2"/>
      <c r="Q1769" s="33"/>
    </row>
    <row r="1770" spans="1:17" x14ac:dyDescent="0.45">
      <c r="A1770" s="1"/>
      <c r="B1770" s="2"/>
      <c r="C1770" s="2"/>
      <c r="D1770" s="2"/>
      <c r="E1770" s="36"/>
      <c r="F1770" s="3"/>
      <c r="G1770" s="2"/>
      <c r="H1770" s="4"/>
      <c r="I1770" s="2"/>
      <c r="Q1770" s="33"/>
    </row>
    <row r="1771" spans="1:17" x14ac:dyDescent="0.45">
      <c r="A1771" s="1"/>
      <c r="B1771" s="2"/>
      <c r="C1771" s="2"/>
      <c r="D1771" s="2"/>
      <c r="E1771" s="36"/>
      <c r="F1771" s="3"/>
      <c r="G1771" s="2"/>
      <c r="H1771" s="4"/>
      <c r="I1771" s="2"/>
      <c r="Q1771" s="33"/>
    </row>
    <row r="1772" spans="1:17" x14ac:dyDescent="0.45">
      <c r="A1772" s="1"/>
      <c r="B1772" s="2"/>
      <c r="C1772" s="2"/>
      <c r="D1772" s="2"/>
      <c r="E1772" s="36"/>
      <c r="F1772" s="3"/>
      <c r="G1772" s="2"/>
      <c r="H1772" s="4"/>
      <c r="I1772" s="2"/>
      <c r="Q1772" s="33"/>
    </row>
    <row r="1773" spans="1:17" x14ac:dyDescent="0.45">
      <c r="A1773" s="1"/>
      <c r="B1773" s="2"/>
      <c r="C1773" s="2"/>
      <c r="D1773" s="2"/>
      <c r="E1773" s="36"/>
      <c r="F1773" s="3"/>
      <c r="G1773" s="2"/>
      <c r="H1773" s="4"/>
      <c r="I1773" s="2"/>
      <c r="Q1773" s="33"/>
    </row>
    <row r="1774" spans="1:17" x14ac:dyDescent="0.45">
      <c r="A1774" s="1"/>
      <c r="B1774" s="2"/>
      <c r="C1774" s="2"/>
      <c r="D1774" s="2"/>
      <c r="E1774" s="36"/>
      <c r="F1774" s="3"/>
      <c r="G1774" s="2"/>
      <c r="H1774" s="4"/>
      <c r="I1774" s="2"/>
      <c r="Q1774" s="33"/>
    </row>
    <row r="1775" spans="1:17" x14ac:dyDescent="0.45">
      <c r="A1775" s="1"/>
      <c r="B1775" s="2"/>
      <c r="C1775" s="2"/>
      <c r="D1775" s="2"/>
      <c r="E1775" s="36"/>
      <c r="F1775" s="3"/>
      <c r="G1775" s="2"/>
      <c r="H1775" s="4"/>
      <c r="I1775" s="2"/>
      <c r="Q1775" s="33"/>
    </row>
    <row r="1776" spans="1:17" x14ac:dyDescent="0.45">
      <c r="A1776" s="1"/>
      <c r="B1776" s="2"/>
      <c r="C1776" s="2"/>
      <c r="D1776" s="2"/>
      <c r="E1776" s="36"/>
      <c r="F1776" s="3"/>
      <c r="G1776" s="2"/>
      <c r="H1776" s="4"/>
      <c r="I1776" s="2"/>
      <c r="Q1776" s="33"/>
    </row>
    <row r="1777" spans="1:17" x14ac:dyDescent="0.45">
      <c r="A1777" s="1"/>
      <c r="B1777" s="2"/>
      <c r="C1777" s="2"/>
      <c r="D1777" s="2"/>
      <c r="E1777" s="36"/>
      <c r="F1777" s="3"/>
      <c r="G1777" s="2"/>
      <c r="H1777" s="4"/>
      <c r="I1777" s="2"/>
      <c r="Q1777" s="33"/>
    </row>
    <row r="1778" spans="1:17" x14ac:dyDescent="0.45">
      <c r="A1778" s="1"/>
      <c r="B1778" s="2"/>
      <c r="C1778" s="2"/>
      <c r="D1778" s="2"/>
      <c r="E1778" s="36"/>
      <c r="F1778" s="3"/>
      <c r="G1778" s="2"/>
      <c r="H1778" s="4"/>
      <c r="I1778" s="2"/>
      <c r="Q1778" s="33"/>
    </row>
    <row r="1779" spans="1:17" x14ac:dyDescent="0.45">
      <c r="A1779" s="1"/>
      <c r="B1779" s="2"/>
      <c r="C1779" s="2"/>
      <c r="D1779" s="2"/>
      <c r="E1779" s="36"/>
      <c r="F1779" s="3"/>
      <c r="G1779" s="2"/>
      <c r="H1779" s="4"/>
      <c r="I1779" s="2"/>
      <c r="Q1779" s="33"/>
    </row>
    <row r="1780" spans="1:17" x14ac:dyDescent="0.45">
      <c r="A1780" s="1"/>
      <c r="B1780" s="2"/>
      <c r="C1780" s="2"/>
      <c r="D1780" s="2"/>
      <c r="E1780" s="36"/>
      <c r="F1780" s="3"/>
      <c r="G1780" s="2"/>
      <c r="H1780" s="4"/>
      <c r="I1780" s="2"/>
      <c r="Q1780" s="33"/>
    </row>
    <row r="1781" spans="1:17" x14ac:dyDescent="0.45">
      <c r="A1781" s="1"/>
      <c r="B1781" s="2"/>
      <c r="C1781" s="2"/>
      <c r="D1781" s="2"/>
      <c r="E1781" s="36"/>
      <c r="F1781" s="3"/>
      <c r="G1781" s="2"/>
      <c r="H1781" s="4"/>
      <c r="I1781" s="2"/>
      <c r="Q1781" s="33"/>
    </row>
    <row r="1782" spans="1:17" x14ac:dyDescent="0.45">
      <c r="A1782" s="1"/>
      <c r="B1782" s="2"/>
      <c r="C1782" s="2"/>
      <c r="D1782" s="2"/>
      <c r="E1782" s="36"/>
      <c r="F1782" s="3"/>
      <c r="G1782" s="2"/>
      <c r="H1782" s="4"/>
      <c r="I1782" s="2"/>
      <c r="Q1782" s="33"/>
    </row>
    <row r="1783" spans="1:17" x14ac:dyDescent="0.45">
      <c r="A1783" s="1"/>
      <c r="B1783" s="2"/>
      <c r="C1783" s="2"/>
      <c r="D1783" s="2"/>
      <c r="E1783" s="36"/>
      <c r="F1783" s="3"/>
      <c r="G1783" s="2"/>
      <c r="H1783" s="4"/>
      <c r="I1783" s="2"/>
      <c r="Q1783" s="33"/>
    </row>
    <row r="1784" spans="1:17" x14ac:dyDescent="0.45">
      <c r="A1784" s="1"/>
      <c r="B1784" s="2"/>
      <c r="C1784" s="2"/>
      <c r="D1784" s="2"/>
      <c r="E1784" s="36"/>
      <c r="F1784" s="3"/>
      <c r="G1784" s="2"/>
      <c r="H1784" s="4"/>
      <c r="I1784" s="2"/>
      <c r="Q1784" s="33"/>
    </row>
    <row r="1785" spans="1:17" x14ac:dyDescent="0.45">
      <c r="A1785" s="1"/>
      <c r="B1785" s="2"/>
      <c r="C1785" s="2"/>
      <c r="D1785" s="2"/>
      <c r="E1785" s="36"/>
      <c r="F1785" s="3"/>
      <c r="G1785" s="2"/>
      <c r="H1785" s="4"/>
      <c r="I1785" s="2"/>
      <c r="Q1785" s="33"/>
    </row>
    <row r="1786" spans="1:17" x14ac:dyDescent="0.45">
      <c r="A1786" s="1"/>
      <c r="B1786" s="2"/>
      <c r="C1786" s="2"/>
      <c r="D1786" s="2"/>
      <c r="E1786" s="36"/>
      <c r="F1786" s="3"/>
      <c r="G1786" s="2"/>
      <c r="H1786" s="4"/>
      <c r="I1786" s="2"/>
      <c r="Q1786" s="33"/>
    </row>
    <row r="1787" spans="1:17" x14ac:dyDescent="0.45">
      <c r="A1787" s="1"/>
      <c r="B1787" s="2"/>
      <c r="C1787" s="2"/>
      <c r="D1787" s="2"/>
      <c r="E1787" s="36"/>
      <c r="F1787" s="3"/>
      <c r="G1787" s="2"/>
      <c r="H1787" s="4"/>
      <c r="I1787" s="2"/>
      <c r="Q1787" s="33"/>
    </row>
    <row r="1788" spans="1:17" x14ac:dyDescent="0.45">
      <c r="A1788" s="1"/>
      <c r="B1788" s="2"/>
      <c r="C1788" s="2"/>
      <c r="D1788" s="2"/>
      <c r="E1788" s="36"/>
      <c r="F1788" s="3"/>
      <c r="G1788" s="2"/>
      <c r="H1788" s="4"/>
      <c r="I1788" s="2"/>
      <c r="Q1788" s="33"/>
    </row>
    <row r="1789" spans="1:17" x14ac:dyDescent="0.45">
      <c r="A1789" s="1"/>
      <c r="B1789" s="2"/>
      <c r="C1789" s="2"/>
      <c r="D1789" s="2"/>
      <c r="E1789" s="36"/>
      <c r="F1789" s="3"/>
      <c r="G1789" s="2"/>
      <c r="H1789" s="4"/>
      <c r="I1789" s="2"/>
      <c r="Q1789" s="33"/>
    </row>
    <row r="1790" spans="1:17" x14ac:dyDescent="0.45">
      <c r="A1790" s="1"/>
      <c r="B1790" s="2"/>
      <c r="C1790" s="2"/>
      <c r="D1790" s="2"/>
      <c r="E1790" s="36"/>
      <c r="F1790" s="3"/>
      <c r="G1790" s="2"/>
      <c r="H1790" s="4"/>
      <c r="I1790" s="2"/>
      <c r="Q1790" s="33"/>
    </row>
    <row r="1791" spans="1:17" x14ac:dyDescent="0.45">
      <c r="A1791" s="1"/>
      <c r="B1791" s="2"/>
      <c r="C1791" s="2"/>
      <c r="D1791" s="2"/>
      <c r="E1791" s="36"/>
      <c r="F1791" s="3"/>
      <c r="G1791" s="2"/>
      <c r="H1791" s="4"/>
      <c r="I1791" s="2"/>
      <c r="Q1791" s="33"/>
    </row>
    <row r="1792" spans="1:17" x14ac:dyDescent="0.45">
      <c r="A1792" s="1"/>
      <c r="B1792" s="2"/>
      <c r="C1792" s="2"/>
      <c r="D1792" s="2"/>
      <c r="E1792" s="36"/>
      <c r="F1792" s="3"/>
      <c r="G1792" s="2"/>
      <c r="H1792" s="4"/>
      <c r="I1792" s="2"/>
      <c r="Q1792" s="33"/>
    </row>
    <row r="1793" spans="1:17" x14ac:dyDescent="0.45">
      <c r="A1793" s="1"/>
      <c r="B1793" s="2"/>
      <c r="C1793" s="2"/>
      <c r="D1793" s="2"/>
      <c r="E1793" s="36"/>
      <c r="F1793" s="3"/>
      <c r="G1793" s="2"/>
      <c r="H1793" s="4"/>
      <c r="I1793" s="2"/>
      <c r="Q1793" s="33"/>
    </row>
    <row r="1794" spans="1:17" x14ac:dyDescent="0.45">
      <c r="A1794" s="1"/>
      <c r="B1794" s="2"/>
      <c r="C1794" s="2"/>
      <c r="D1794" s="2"/>
      <c r="E1794" s="36"/>
      <c r="F1794" s="3"/>
      <c r="G1794" s="2"/>
      <c r="H1794" s="4"/>
      <c r="I1794" s="2"/>
      <c r="Q1794" s="33"/>
    </row>
    <row r="1795" spans="1:17" x14ac:dyDescent="0.45">
      <c r="A1795" s="1"/>
      <c r="B1795" s="2"/>
      <c r="C1795" s="2"/>
      <c r="D1795" s="2"/>
      <c r="E1795" s="36"/>
      <c r="F1795" s="3"/>
      <c r="G1795" s="2"/>
      <c r="H1795" s="4"/>
      <c r="I1795" s="2"/>
      <c r="Q1795" s="33"/>
    </row>
    <row r="1796" spans="1:17" x14ac:dyDescent="0.45">
      <c r="A1796" s="1"/>
      <c r="B1796" s="2"/>
      <c r="C1796" s="2"/>
      <c r="D1796" s="2"/>
      <c r="E1796" s="36"/>
      <c r="F1796" s="3"/>
      <c r="G1796" s="2"/>
      <c r="H1796" s="4"/>
      <c r="I1796" s="2"/>
      <c r="Q1796" s="33"/>
    </row>
    <row r="1797" spans="1:17" x14ac:dyDescent="0.45">
      <c r="A1797" s="1"/>
      <c r="B1797" s="2"/>
      <c r="C1797" s="2"/>
      <c r="D1797" s="2"/>
      <c r="E1797" s="36"/>
      <c r="F1797" s="3"/>
      <c r="G1797" s="2"/>
      <c r="H1797" s="4"/>
      <c r="I1797" s="2"/>
      <c r="Q1797" s="33"/>
    </row>
    <row r="1798" spans="1:17" x14ac:dyDescent="0.45">
      <c r="A1798" s="1"/>
      <c r="B1798" s="2"/>
      <c r="C1798" s="2"/>
      <c r="D1798" s="2"/>
      <c r="E1798" s="36"/>
      <c r="F1798" s="3"/>
      <c r="G1798" s="2"/>
      <c r="H1798" s="4"/>
      <c r="I1798" s="2"/>
      <c r="Q1798" s="33"/>
    </row>
    <row r="1799" spans="1:17" x14ac:dyDescent="0.45">
      <c r="A1799" s="1"/>
      <c r="B1799" s="2"/>
      <c r="C1799" s="2"/>
      <c r="D1799" s="2"/>
      <c r="E1799" s="36"/>
      <c r="F1799" s="3"/>
      <c r="G1799" s="2"/>
      <c r="H1799" s="4"/>
      <c r="I1799" s="2"/>
      <c r="Q1799" s="33"/>
    </row>
    <row r="1800" spans="1:17" x14ac:dyDescent="0.45">
      <c r="A1800" s="1"/>
      <c r="B1800" s="2"/>
      <c r="C1800" s="2"/>
      <c r="D1800" s="2"/>
      <c r="E1800" s="36"/>
      <c r="F1800" s="3"/>
      <c r="G1800" s="2"/>
      <c r="H1800" s="4"/>
      <c r="I1800" s="2"/>
      <c r="Q1800" s="33"/>
    </row>
    <row r="1801" spans="1:17" x14ac:dyDescent="0.45">
      <c r="A1801" s="1"/>
      <c r="B1801" s="2"/>
      <c r="C1801" s="2"/>
      <c r="D1801" s="2"/>
      <c r="E1801" s="36"/>
      <c r="F1801" s="3"/>
      <c r="G1801" s="2"/>
      <c r="H1801" s="4"/>
      <c r="I1801" s="2"/>
      <c r="Q1801" s="33"/>
    </row>
    <row r="1802" spans="1:17" x14ac:dyDescent="0.45">
      <c r="A1802" s="1"/>
      <c r="B1802" s="2"/>
      <c r="C1802" s="2"/>
      <c r="D1802" s="2"/>
      <c r="E1802" s="36"/>
      <c r="F1802" s="3"/>
      <c r="G1802" s="2"/>
      <c r="H1802" s="4"/>
      <c r="I1802" s="2"/>
      <c r="Q1802" s="33"/>
    </row>
    <row r="1803" spans="1:17" x14ac:dyDescent="0.45">
      <c r="A1803" s="1"/>
      <c r="B1803" s="2"/>
      <c r="C1803" s="2"/>
      <c r="D1803" s="2"/>
      <c r="E1803" s="36"/>
      <c r="F1803" s="3"/>
      <c r="G1803" s="2"/>
      <c r="H1803" s="4"/>
      <c r="I1803" s="2"/>
      <c r="Q1803" s="33"/>
    </row>
    <row r="1804" spans="1:17" x14ac:dyDescent="0.45">
      <c r="A1804" s="1"/>
      <c r="B1804" s="2"/>
      <c r="C1804" s="2"/>
      <c r="D1804" s="2"/>
      <c r="E1804" s="36"/>
      <c r="F1804" s="3"/>
      <c r="G1804" s="2"/>
      <c r="H1804" s="4"/>
      <c r="I1804" s="2"/>
      <c r="Q1804" s="33"/>
    </row>
    <row r="1805" spans="1:17" x14ac:dyDescent="0.45">
      <c r="A1805" s="1"/>
      <c r="B1805" s="2"/>
      <c r="C1805" s="2"/>
      <c r="D1805" s="2"/>
      <c r="E1805" s="36"/>
      <c r="F1805" s="3"/>
      <c r="G1805" s="2"/>
      <c r="H1805" s="4"/>
      <c r="I1805" s="2"/>
      <c r="Q1805" s="33"/>
    </row>
    <row r="1806" spans="1:17" x14ac:dyDescent="0.45">
      <c r="A1806" s="1"/>
      <c r="B1806" s="2"/>
      <c r="C1806" s="2"/>
      <c r="D1806" s="2"/>
      <c r="E1806" s="36"/>
      <c r="F1806" s="3"/>
      <c r="G1806" s="2"/>
      <c r="H1806" s="4"/>
      <c r="I1806" s="2"/>
      <c r="Q1806" s="33"/>
    </row>
    <row r="1807" spans="1:17" x14ac:dyDescent="0.45">
      <c r="A1807" s="1"/>
      <c r="B1807" s="2"/>
      <c r="C1807" s="2"/>
      <c r="D1807" s="2"/>
      <c r="E1807" s="36"/>
      <c r="F1807" s="3"/>
      <c r="G1807" s="2"/>
      <c r="H1807" s="4"/>
      <c r="I1807" s="2"/>
      <c r="Q1807" s="33"/>
    </row>
    <row r="1808" spans="1:17" x14ac:dyDescent="0.45">
      <c r="A1808" s="1"/>
      <c r="B1808" s="2"/>
      <c r="C1808" s="2"/>
      <c r="D1808" s="2"/>
      <c r="E1808" s="36"/>
      <c r="F1808" s="3"/>
      <c r="G1808" s="2"/>
      <c r="H1808" s="4"/>
      <c r="I1808" s="2"/>
      <c r="Q1808" s="33"/>
    </row>
    <row r="1809" spans="1:17" x14ac:dyDescent="0.45">
      <c r="A1809" s="1"/>
      <c r="B1809" s="2"/>
      <c r="C1809" s="2"/>
      <c r="D1809" s="2"/>
      <c r="E1809" s="36"/>
      <c r="F1809" s="3"/>
      <c r="G1809" s="2"/>
      <c r="H1809" s="4"/>
      <c r="I1809" s="2"/>
      <c r="Q1809" s="33"/>
    </row>
    <row r="1810" spans="1:17" x14ac:dyDescent="0.45">
      <c r="A1810" s="1"/>
      <c r="B1810" s="2"/>
      <c r="C1810" s="2"/>
      <c r="D1810" s="2"/>
      <c r="E1810" s="36"/>
      <c r="F1810" s="3"/>
      <c r="G1810" s="2"/>
      <c r="H1810" s="4"/>
      <c r="I1810" s="2"/>
      <c r="Q1810" s="33"/>
    </row>
    <row r="1811" spans="1:17" x14ac:dyDescent="0.45">
      <c r="A1811" s="1"/>
      <c r="B1811" s="2"/>
      <c r="C1811" s="2"/>
      <c r="D1811" s="2"/>
      <c r="E1811" s="36"/>
      <c r="F1811" s="3"/>
      <c r="G1811" s="2"/>
      <c r="H1811" s="4"/>
      <c r="I1811" s="2"/>
      <c r="Q1811" s="33"/>
    </row>
    <row r="1812" spans="1:17" x14ac:dyDescent="0.45">
      <c r="A1812" s="1"/>
      <c r="B1812" s="2"/>
      <c r="C1812" s="2"/>
      <c r="D1812" s="2"/>
      <c r="E1812" s="36"/>
      <c r="F1812" s="3"/>
      <c r="G1812" s="2"/>
      <c r="H1812" s="4"/>
      <c r="I1812" s="2"/>
      <c r="Q1812" s="33"/>
    </row>
    <row r="1813" spans="1:17" x14ac:dyDescent="0.45">
      <c r="A1813" s="1"/>
      <c r="B1813" s="2"/>
      <c r="C1813" s="2"/>
      <c r="D1813" s="2"/>
      <c r="E1813" s="36"/>
      <c r="F1813" s="3"/>
      <c r="G1813" s="2"/>
      <c r="H1813" s="4"/>
      <c r="I1813" s="2"/>
      <c r="Q1813" s="33"/>
    </row>
    <row r="1814" spans="1:17" x14ac:dyDescent="0.45">
      <c r="A1814" s="1"/>
      <c r="B1814" s="2"/>
      <c r="C1814" s="2"/>
      <c r="D1814" s="2"/>
      <c r="E1814" s="36"/>
      <c r="F1814" s="3"/>
      <c r="G1814" s="2"/>
      <c r="H1814" s="4"/>
      <c r="I1814" s="2"/>
      <c r="Q1814" s="33"/>
    </row>
    <row r="1815" spans="1:17" x14ac:dyDescent="0.45">
      <c r="A1815" s="1"/>
      <c r="B1815" s="2"/>
      <c r="C1815" s="2"/>
      <c r="D1815" s="2"/>
      <c r="E1815" s="36"/>
      <c r="F1815" s="3"/>
      <c r="G1815" s="2"/>
      <c r="H1815" s="4"/>
      <c r="I1815" s="2"/>
      <c r="Q1815" s="33"/>
    </row>
    <row r="1816" spans="1:17" x14ac:dyDescent="0.45">
      <c r="A1816" s="1"/>
      <c r="B1816" s="2"/>
      <c r="C1816" s="2"/>
      <c r="D1816" s="2"/>
      <c r="E1816" s="36"/>
      <c r="F1816" s="3"/>
      <c r="G1816" s="2"/>
      <c r="H1816" s="4"/>
      <c r="I1816" s="2"/>
      <c r="Q1816" s="33"/>
    </row>
    <row r="1817" spans="1:17" x14ac:dyDescent="0.45">
      <c r="A1817" s="1"/>
      <c r="B1817" s="2"/>
      <c r="C1817" s="2"/>
      <c r="D1817" s="2"/>
      <c r="E1817" s="36"/>
      <c r="F1817" s="3"/>
      <c r="G1817" s="2"/>
      <c r="H1817" s="4"/>
      <c r="I1817" s="2"/>
      <c r="Q1817" s="33"/>
    </row>
    <row r="1818" spans="1:17" x14ac:dyDescent="0.45">
      <c r="A1818" s="1"/>
      <c r="B1818" s="2"/>
      <c r="C1818" s="2"/>
      <c r="D1818" s="2"/>
      <c r="E1818" s="36"/>
      <c r="F1818" s="3"/>
      <c r="G1818" s="2"/>
      <c r="H1818" s="4"/>
      <c r="I1818" s="2"/>
      <c r="Q1818" s="33"/>
    </row>
    <row r="1819" spans="1:17" x14ac:dyDescent="0.45">
      <c r="A1819" s="1"/>
      <c r="B1819" s="2"/>
      <c r="C1819" s="2"/>
      <c r="D1819" s="2"/>
      <c r="E1819" s="36"/>
      <c r="F1819" s="3"/>
      <c r="G1819" s="2"/>
      <c r="H1819" s="4"/>
      <c r="I1819" s="2"/>
      <c r="Q1819" s="33"/>
    </row>
    <row r="1820" spans="1:17" x14ac:dyDescent="0.45">
      <c r="A1820" s="1"/>
      <c r="B1820" s="2"/>
      <c r="C1820" s="2"/>
      <c r="D1820" s="2"/>
      <c r="E1820" s="36"/>
      <c r="F1820" s="3"/>
      <c r="G1820" s="2"/>
      <c r="H1820" s="4"/>
      <c r="I1820" s="2"/>
      <c r="Q1820" s="33"/>
    </row>
    <row r="1821" spans="1:17" x14ac:dyDescent="0.45">
      <c r="A1821" s="1"/>
      <c r="B1821" s="2"/>
      <c r="C1821" s="2"/>
      <c r="D1821" s="2"/>
      <c r="E1821" s="36"/>
      <c r="F1821" s="3"/>
      <c r="G1821" s="2"/>
      <c r="H1821" s="4"/>
      <c r="I1821" s="2"/>
      <c r="Q1821" s="33"/>
    </row>
    <row r="1822" spans="1:17" x14ac:dyDescent="0.45">
      <c r="A1822" s="1"/>
      <c r="B1822" s="2"/>
      <c r="C1822" s="2"/>
      <c r="D1822" s="2"/>
      <c r="E1822" s="36"/>
      <c r="F1822" s="3"/>
      <c r="G1822" s="2"/>
      <c r="H1822" s="4"/>
      <c r="I1822" s="2"/>
      <c r="Q1822" s="33"/>
    </row>
    <row r="1823" spans="1:17" x14ac:dyDescent="0.45">
      <c r="A1823" s="1"/>
      <c r="B1823" s="2"/>
      <c r="C1823" s="2"/>
      <c r="D1823" s="2"/>
      <c r="E1823" s="36"/>
      <c r="F1823" s="3"/>
      <c r="G1823" s="2"/>
      <c r="H1823" s="4"/>
      <c r="I1823" s="2"/>
      <c r="Q1823" s="33"/>
    </row>
    <row r="1824" spans="1:17" x14ac:dyDescent="0.45">
      <c r="A1824" s="1"/>
      <c r="B1824" s="2"/>
      <c r="C1824" s="2"/>
      <c r="D1824" s="2"/>
      <c r="E1824" s="36"/>
      <c r="F1824" s="3"/>
      <c r="G1824" s="2"/>
      <c r="H1824" s="4"/>
      <c r="I1824" s="2"/>
      <c r="Q1824" s="33"/>
    </row>
    <row r="1825" spans="1:17" x14ac:dyDescent="0.45">
      <c r="A1825" s="1"/>
      <c r="B1825" s="2"/>
      <c r="C1825" s="2"/>
      <c r="D1825" s="2"/>
      <c r="E1825" s="36"/>
      <c r="F1825" s="3"/>
      <c r="G1825" s="2"/>
      <c r="H1825" s="4"/>
      <c r="I1825" s="2"/>
      <c r="Q1825" s="33"/>
    </row>
    <row r="1826" spans="1:17" x14ac:dyDescent="0.45">
      <c r="A1826" s="1"/>
      <c r="B1826" s="2"/>
      <c r="C1826" s="2"/>
      <c r="D1826" s="2"/>
      <c r="E1826" s="36"/>
      <c r="F1826" s="3"/>
      <c r="G1826" s="2"/>
      <c r="H1826" s="4"/>
      <c r="I1826" s="2"/>
      <c r="Q1826" s="33"/>
    </row>
    <row r="1827" spans="1:17" x14ac:dyDescent="0.45">
      <c r="A1827" s="1"/>
      <c r="B1827" s="2"/>
      <c r="C1827" s="2"/>
      <c r="D1827" s="2"/>
      <c r="E1827" s="36"/>
      <c r="F1827" s="3"/>
      <c r="G1827" s="2"/>
      <c r="H1827" s="4"/>
      <c r="I1827" s="2"/>
      <c r="Q1827" s="33"/>
    </row>
    <row r="1828" spans="1:17" x14ac:dyDescent="0.45">
      <c r="A1828" s="1"/>
      <c r="B1828" s="2"/>
      <c r="C1828" s="2"/>
      <c r="D1828" s="2"/>
      <c r="E1828" s="36"/>
      <c r="F1828" s="3"/>
      <c r="G1828" s="2"/>
      <c r="H1828" s="4"/>
      <c r="I1828" s="2"/>
      <c r="Q1828" s="33"/>
    </row>
    <row r="1829" spans="1:17" x14ac:dyDescent="0.45">
      <c r="A1829" s="1"/>
      <c r="B1829" s="2"/>
      <c r="C1829" s="2"/>
      <c r="D1829" s="2"/>
      <c r="E1829" s="36"/>
      <c r="F1829" s="3"/>
      <c r="G1829" s="2"/>
      <c r="H1829" s="4"/>
      <c r="I1829" s="2"/>
      <c r="Q1829" s="33"/>
    </row>
    <row r="1830" spans="1:17" x14ac:dyDescent="0.45">
      <c r="A1830" s="1"/>
      <c r="B1830" s="2"/>
      <c r="C1830" s="2"/>
      <c r="D1830" s="2"/>
      <c r="E1830" s="36"/>
      <c r="F1830" s="3"/>
      <c r="G1830" s="2"/>
      <c r="H1830" s="4"/>
      <c r="I1830" s="2"/>
      <c r="Q1830" s="33"/>
    </row>
    <row r="1831" spans="1:17" x14ac:dyDescent="0.45">
      <c r="A1831" s="1"/>
      <c r="B1831" s="2"/>
      <c r="C1831" s="2"/>
      <c r="D1831" s="2"/>
      <c r="E1831" s="36"/>
      <c r="F1831" s="3"/>
      <c r="G1831" s="2"/>
      <c r="H1831" s="4"/>
      <c r="I1831" s="2"/>
      <c r="Q1831" s="33"/>
    </row>
    <row r="1832" spans="1:17" x14ac:dyDescent="0.45">
      <c r="A1832" s="1"/>
      <c r="B1832" s="2"/>
      <c r="C1832" s="2"/>
      <c r="D1832" s="2"/>
      <c r="E1832" s="36"/>
      <c r="F1832" s="3"/>
      <c r="G1832" s="2"/>
      <c r="H1832" s="4"/>
      <c r="I1832" s="2"/>
      <c r="Q1832" s="33"/>
    </row>
    <row r="1833" spans="1:17" x14ac:dyDescent="0.45">
      <c r="A1833" s="1"/>
      <c r="B1833" s="2"/>
      <c r="C1833" s="2"/>
      <c r="D1833" s="2"/>
      <c r="E1833" s="36"/>
      <c r="F1833" s="3"/>
      <c r="G1833" s="2"/>
      <c r="H1833" s="4"/>
      <c r="I1833" s="2"/>
      <c r="Q1833" s="33"/>
    </row>
    <row r="1834" spans="1:17" x14ac:dyDescent="0.45">
      <c r="A1834" s="1"/>
      <c r="B1834" s="2"/>
      <c r="C1834" s="2"/>
      <c r="D1834" s="2"/>
      <c r="E1834" s="36"/>
      <c r="F1834" s="3"/>
      <c r="G1834" s="2"/>
      <c r="H1834" s="4"/>
      <c r="I1834" s="2"/>
      <c r="Q1834" s="33"/>
    </row>
    <row r="1835" spans="1:17" x14ac:dyDescent="0.45">
      <c r="A1835" s="1"/>
      <c r="B1835" s="2"/>
      <c r="C1835" s="2"/>
      <c r="D1835" s="2"/>
      <c r="E1835" s="36"/>
      <c r="F1835" s="3"/>
      <c r="G1835" s="2"/>
      <c r="H1835" s="4"/>
      <c r="I1835" s="2"/>
      <c r="Q1835" s="33"/>
    </row>
    <row r="1836" spans="1:17" x14ac:dyDescent="0.45">
      <c r="A1836" s="1"/>
      <c r="B1836" s="2"/>
      <c r="C1836" s="2"/>
      <c r="D1836" s="2"/>
      <c r="E1836" s="36"/>
      <c r="F1836" s="3"/>
      <c r="G1836" s="2"/>
      <c r="H1836" s="4"/>
      <c r="I1836" s="2"/>
      <c r="Q1836" s="33"/>
    </row>
    <row r="1837" spans="1:17" x14ac:dyDescent="0.45">
      <c r="A1837" s="1"/>
      <c r="B1837" s="2"/>
      <c r="C1837" s="2"/>
      <c r="D1837" s="2"/>
      <c r="E1837" s="36"/>
      <c r="F1837" s="3"/>
      <c r="G1837" s="2"/>
      <c r="H1837" s="4"/>
      <c r="I1837" s="2"/>
      <c r="Q1837" s="33"/>
    </row>
    <row r="1838" spans="1:17" x14ac:dyDescent="0.45">
      <c r="A1838" s="1"/>
      <c r="B1838" s="2"/>
      <c r="C1838" s="2"/>
      <c r="D1838" s="2"/>
      <c r="E1838" s="36"/>
      <c r="F1838" s="3"/>
      <c r="G1838" s="2"/>
      <c r="H1838" s="4"/>
      <c r="I1838" s="2"/>
      <c r="Q1838" s="33"/>
    </row>
    <row r="1839" spans="1:17" x14ac:dyDescent="0.45">
      <c r="A1839" s="1"/>
      <c r="B1839" s="2"/>
      <c r="C1839" s="2"/>
      <c r="D1839" s="2"/>
      <c r="E1839" s="36"/>
      <c r="F1839" s="3"/>
      <c r="G1839" s="2"/>
      <c r="H1839" s="4"/>
      <c r="I1839" s="2"/>
      <c r="Q1839" s="33"/>
    </row>
    <row r="1840" spans="1:17" x14ac:dyDescent="0.45">
      <c r="A1840" s="1"/>
      <c r="B1840" s="2"/>
      <c r="C1840" s="2"/>
      <c r="D1840" s="2"/>
      <c r="E1840" s="36"/>
      <c r="F1840" s="3"/>
      <c r="G1840" s="2"/>
      <c r="H1840" s="4"/>
      <c r="I1840" s="2"/>
      <c r="Q1840" s="33"/>
    </row>
    <row r="1841" spans="1:17" x14ac:dyDescent="0.45">
      <c r="A1841" s="1"/>
      <c r="B1841" s="2"/>
      <c r="C1841" s="2"/>
      <c r="D1841" s="2"/>
      <c r="E1841" s="36"/>
      <c r="F1841" s="3"/>
      <c r="G1841" s="2"/>
      <c r="H1841" s="4"/>
      <c r="I1841" s="2"/>
      <c r="Q1841" s="33"/>
    </row>
    <row r="1842" spans="1:17" x14ac:dyDescent="0.45">
      <c r="A1842" s="1"/>
      <c r="B1842" s="2"/>
      <c r="C1842" s="2"/>
      <c r="D1842" s="2"/>
      <c r="E1842" s="36"/>
      <c r="F1842" s="3"/>
      <c r="G1842" s="2"/>
      <c r="H1842" s="4"/>
      <c r="I1842" s="2"/>
      <c r="Q1842" s="33"/>
    </row>
    <row r="1843" spans="1:17" x14ac:dyDescent="0.45">
      <c r="A1843" s="1"/>
      <c r="B1843" s="2"/>
      <c r="C1843" s="2"/>
      <c r="D1843" s="2"/>
      <c r="E1843" s="36"/>
      <c r="F1843" s="3"/>
      <c r="G1843" s="2"/>
      <c r="H1843" s="4"/>
      <c r="I1843" s="2"/>
      <c r="Q1843" s="33"/>
    </row>
    <row r="1844" spans="1:17" x14ac:dyDescent="0.45">
      <c r="A1844" s="1"/>
      <c r="B1844" s="2"/>
      <c r="C1844" s="2"/>
      <c r="D1844" s="2"/>
      <c r="E1844" s="36"/>
      <c r="F1844" s="3"/>
      <c r="G1844" s="2"/>
      <c r="H1844" s="4"/>
      <c r="I1844" s="2"/>
      <c r="Q1844" s="33"/>
    </row>
    <row r="1845" spans="1:17" x14ac:dyDescent="0.45">
      <c r="A1845" s="1"/>
      <c r="B1845" s="2"/>
      <c r="C1845" s="2"/>
      <c r="D1845" s="2"/>
      <c r="E1845" s="36"/>
      <c r="F1845" s="3"/>
      <c r="G1845" s="2"/>
      <c r="H1845" s="4"/>
      <c r="I1845" s="2"/>
      <c r="Q1845" s="33"/>
    </row>
    <row r="1846" spans="1:17" x14ac:dyDescent="0.45">
      <c r="A1846" s="1"/>
      <c r="B1846" s="2"/>
      <c r="C1846" s="2"/>
      <c r="D1846" s="2"/>
      <c r="E1846" s="36"/>
      <c r="F1846" s="3"/>
      <c r="G1846" s="2"/>
      <c r="H1846" s="4"/>
      <c r="I1846" s="2"/>
      <c r="Q1846" s="33"/>
    </row>
    <row r="1847" spans="1:17" x14ac:dyDescent="0.45">
      <c r="A1847" s="1"/>
      <c r="B1847" s="2"/>
      <c r="C1847" s="2"/>
      <c r="D1847" s="2"/>
      <c r="E1847" s="36"/>
      <c r="F1847" s="3"/>
      <c r="G1847" s="2"/>
      <c r="H1847" s="4"/>
      <c r="I1847" s="2"/>
      <c r="Q1847" s="33"/>
    </row>
    <row r="1848" spans="1:17" x14ac:dyDescent="0.45">
      <c r="A1848" s="1"/>
      <c r="B1848" s="2"/>
      <c r="C1848" s="2"/>
      <c r="D1848" s="2"/>
      <c r="E1848" s="36"/>
      <c r="F1848" s="3"/>
      <c r="G1848" s="2"/>
      <c r="H1848" s="4"/>
      <c r="I1848" s="2"/>
      <c r="Q1848" s="33"/>
    </row>
    <row r="1849" spans="1:17" x14ac:dyDescent="0.45">
      <c r="A1849" s="1"/>
      <c r="B1849" s="2"/>
      <c r="C1849" s="2"/>
      <c r="D1849" s="2"/>
      <c r="E1849" s="36"/>
      <c r="F1849" s="3"/>
      <c r="G1849" s="2"/>
      <c r="H1849" s="4"/>
      <c r="I1849" s="2"/>
      <c r="Q1849" s="33"/>
    </row>
    <row r="1850" spans="1:17" x14ac:dyDescent="0.45">
      <c r="A1850" s="1"/>
      <c r="B1850" s="2"/>
      <c r="C1850" s="2"/>
      <c r="D1850" s="2"/>
      <c r="E1850" s="36"/>
      <c r="F1850" s="3"/>
      <c r="G1850" s="2"/>
      <c r="H1850" s="4"/>
      <c r="I1850" s="2"/>
      <c r="Q1850" s="33"/>
    </row>
    <row r="1851" spans="1:17" x14ac:dyDescent="0.45">
      <c r="A1851" s="1"/>
      <c r="B1851" s="2"/>
      <c r="C1851" s="2"/>
      <c r="D1851" s="2"/>
      <c r="E1851" s="36"/>
      <c r="F1851" s="3"/>
      <c r="G1851" s="2"/>
      <c r="H1851" s="4"/>
      <c r="I1851" s="2"/>
      <c r="Q1851" s="33"/>
    </row>
    <row r="1852" spans="1:17" x14ac:dyDescent="0.45">
      <c r="A1852" s="1"/>
      <c r="B1852" s="2"/>
      <c r="C1852" s="2"/>
      <c r="D1852" s="2"/>
      <c r="E1852" s="36"/>
      <c r="F1852" s="3"/>
      <c r="G1852" s="2"/>
      <c r="H1852" s="4"/>
      <c r="I1852" s="2"/>
      <c r="Q1852" s="33"/>
    </row>
    <row r="1853" spans="1:17" x14ac:dyDescent="0.45">
      <c r="A1853" s="1"/>
      <c r="B1853" s="2"/>
      <c r="C1853" s="2"/>
      <c r="D1853" s="2"/>
      <c r="E1853" s="36"/>
      <c r="F1853" s="3"/>
      <c r="G1853" s="2"/>
      <c r="H1853" s="4"/>
      <c r="I1853" s="2"/>
      <c r="Q1853" s="33"/>
    </row>
    <row r="1854" spans="1:17" x14ac:dyDescent="0.45">
      <c r="A1854" s="1"/>
      <c r="B1854" s="2"/>
      <c r="C1854" s="2"/>
      <c r="D1854" s="2"/>
      <c r="E1854" s="36"/>
      <c r="F1854" s="3"/>
      <c r="G1854" s="2"/>
      <c r="H1854" s="4"/>
      <c r="I1854" s="2"/>
      <c r="Q1854" s="33"/>
    </row>
    <row r="1855" spans="1:17" x14ac:dyDescent="0.45">
      <c r="A1855" s="1"/>
      <c r="B1855" s="2"/>
      <c r="C1855" s="2"/>
      <c r="D1855" s="2"/>
      <c r="E1855" s="36"/>
      <c r="F1855" s="3"/>
      <c r="G1855" s="2"/>
      <c r="H1855" s="4"/>
      <c r="I1855" s="2"/>
      <c r="Q1855" s="33"/>
    </row>
    <row r="1856" spans="1:17" x14ac:dyDescent="0.45">
      <c r="A1856" s="1"/>
      <c r="B1856" s="2"/>
      <c r="C1856" s="2"/>
      <c r="D1856" s="2"/>
      <c r="E1856" s="36"/>
      <c r="F1856" s="3"/>
      <c r="G1856" s="2"/>
      <c r="H1856" s="4"/>
      <c r="I1856" s="2"/>
      <c r="Q1856" s="33"/>
    </row>
    <row r="1857" spans="1:17" x14ac:dyDescent="0.45">
      <c r="A1857" s="1"/>
      <c r="B1857" s="2"/>
      <c r="C1857" s="2"/>
      <c r="D1857" s="2"/>
      <c r="E1857" s="36"/>
      <c r="F1857" s="3"/>
      <c r="G1857" s="2"/>
      <c r="H1857" s="4"/>
      <c r="I1857" s="2"/>
      <c r="Q1857" s="33"/>
    </row>
    <row r="1858" spans="1:17" x14ac:dyDescent="0.45">
      <c r="A1858" s="1"/>
      <c r="B1858" s="2"/>
      <c r="C1858" s="2"/>
      <c r="D1858" s="2"/>
      <c r="E1858" s="36"/>
      <c r="F1858" s="3"/>
      <c r="G1858" s="2"/>
      <c r="H1858" s="4"/>
      <c r="I1858" s="2"/>
      <c r="Q1858" s="33"/>
    </row>
    <row r="1859" spans="1:17" x14ac:dyDescent="0.45">
      <c r="A1859" s="1"/>
      <c r="B1859" s="2"/>
      <c r="C1859" s="2"/>
      <c r="D1859" s="2"/>
      <c r="E1859" s="36"/>
      <c r="F1859" s="3"/>
      <c r="G1859" s="2"/>
      <c r="H1859" s="4"/>
      <c r="I1859" s="2"/>
      <c r="Q1859" s="33"/>
    </row>
    <row r="1860" spans="1:17" x14ac:dyDescent="0.45">
      <c r="A1860" s="1"/>
      <c r="B1860" s="2"/>
      <c r="C1860" s="2"/>
      <c r="D1860" s="2"/>
      <c r="E1860" s="36"/>
      <c r="F1860" s="3"/>
      <c r="G1860" s="2"/>
      <c r="H1860" s="4"/>
      <c r="I1860" s="2"/>
      <c r="Q1860" s="33"/>
    </row>
    <row r="1861" spans="1:17" x14ac:dyDescent="0.45">
      <c r="A1861" s="1"/>
      <c r="B1861" s="2"/>
      <c r="C1861" s="2"/>
      <c r="D1861" s="2"/>
      <c r="E1861" s="36"/>
      <c r="F1861" s="3"/>
      <c r="G1861" s="2"/>
      <c r="H1861" s="4"/>
      <c r="I1861" s="2"/>
      <c r="Q1861" s="33"/>
    </row>
    <row r="1862" spans="1:17" x14ac:dyDescent="0.45">
      <c r="A1862" s="1"/>
      <c r="B1862" s="2"/>
      <c r="C1862" s="2"/>
      <c r="D1862" s="2"/>
      <c r="E1862" s="36"/>
      <c r="F1862" s="3"/>
      <c r="G1862" s="2"/>
      <c r="H1862" s="4"/>
      <c r="I1862" s="2"/>
      <c r="Q1862" s="33"/>
    </row>
    <row r="1863" spans="1:17" x14ac:dyDescent="0.45">
      <c r="A1863" s="1"/>
      <c r="B1863" s="2"/>
      <c r="C1863" s="2"/>
      <c r="D1863" s="2"/>
      <c r="E1863" s="36"/>
      <c r="F1863" s="3"/>
      <c r="G1863" s="2"/>
      <c r="H1863" s="4"/>
      <c r="I1863" s="2"/>
      <c r="Q1863" s="33"/>
    </row>
    <row r="1864" spans="1:17" x14ac:dyDescent="0.45">
      <c r="A1864" s="1"/>
      <c r="B1864" s="2"/>
      <c r="C1864" s="2"/>
      <c r="D1864" s="2"/>
      <c r="E1864" s="36"/>
      <c r="F1864" s="3"/>
      <c r="G1864" s="2"/>
      <c r="H1864" s="4"/>
      <c r="I1864" s="2"/>
      <c r="Q1864" s="33"/>
    </row>
    <row r="1865" spans="1:17" x14ac:dyDescent="0.45">
      <c r="A1865" s="1"/>
      <c r="B1865" s="2"/>
      <c r="C1865" s="2"/>
      <c r="D1865" s="2"/>
      <c r="E1865" s="36"/>
      <c r="F1865" s="3"/>
      <c r="G1865" s="2"/>
      <c r="H1865" s="4"/>
      <c r="I1865" s="2"/>
      <c r="Q1865" s="33"/>
    </row>
    <row r="1866" spans="1:17" x14ac:dyDescent="0.45">
      <c r="A1866" s="1"/>
      <c r="B1866" s="2"/>
      <c r="C1866" s="2"/>
      <c r="D1866" s="2"/>
      <c r="E1866" s="36"/>
      <c r="F1866" s="3"/>
      <c r="G1866" s="2"/>
      <c r="H1866" s="4"/>
      <c r="I1866" s="2"/>
      <c r="Q1866" s="33"/>
    </row>
    <row r="1867" spans="1:17" x14ac:dyDescent="0.45">
      <c r="A1867" s="1"/>
      <c r="B1867" s="2"/>
      <c r="C1867" s="2"/>
      <c r="D1867" s="2"/>
      <c r="E1867" s="36"/>
      <c r="F1867" s="3"/>
      <c r="G1867" s="2"/>
      <c r="H1867" s="4"/>
      <c r="I1867" s="2"/>
      <c r="Q1867" s="33"/>
    </row>
    <row r="1868" spans="1:17" x14ac:dyDescent="0.45">
      <c r="A1868" s="1"/>
      <c r="B1868" s="2"/>
      <c r="C1868" s="2"/>
      <c r="D1868" s="2"/>
      <c r="E1868" s="36"/>
      <c r="F1868" s="3"/>
      <c r="G1868" s="2"/>
      <c r="H1868" s="4"/>
      <c r="I1868" s="2"/>
      <c r="Q1868" s="33"/>
    </row>
    <row r="1869" spans="1:17" x14ac:dyDescent="0.45">
      <c r="A1869" s="1"/>
      <c r="B1869" s="2"/>
      <c r="C1869" s="2"/>
      <c r="D1869" s="2"/>
      <c r="E1869" s="36"/>
      <c r="F1869" s="3"/>
      <c r="G1869" s="2"/>
      <c r="H1869" s="4"/>
      <c r="I1869" s="2"/>
      <c r="Q1869" s="33"/>
    </row>
    <row r="1870" spans="1:17" x14ac:dyDescent="0.45">
      <c r="A1870" s="1"/>
      <c r="B1870" s="2"/>
      <c r="C1870" s="2"/>
      <c r="D1870" s="2"/>
      <c r="E1870" s="36"/>
      <c r="F1870" s="3"/>
      <c r="G1870" s="2"/>
      <c r="H1870" s="4"/>
      <c r="I1870" s="2"/>
      <c r="Q1870" s="33"/>
    </row>
    <row r="1871" spans="1:17" x14ac:dyDescent="0.45">
      <c r="A1871" s="1"/>
      <c r="B1871" s="2"/>
      <c r="C1871" s="2"/>
      <c r="D1871" s="2"/>
      <c r="E1871" s="36"/>
      <c r="F1871" s="3"/>
      <c r="G1871" s="2"/>
      <c r="H1871" s="4"/>
      <c r="I1871" s="2"/>
      <c r="Q1871" s="33"/>
    </row>
    <row r="1872" spans="1:17" x14ac:dyDescent="0.45">
      <c r="A1872" s="1"/>
      <c r="B1872" s="2"/>
      <c r="C1872" s="2"/>
      <c r="D1872" s="2"/>
      <c r="E1872" s="36"/>
      <c r="F1872" s="3"/>
      <c r="G1872" s="2"/>
      <c r="H1872" s="4"/>
      <c r="I1872" s="2"/>
      <c r="Q1872" s="33"/>
    </row>
    <row r="1873" spans="1:17" x14ac:dyDescent="0.45">
      <c r="A1873" s="1"/>
      <c r="B1873" s="2"/>
      <c r="C1873" s="2"/>
      <c r="D1873" s="2"/>
      <c r="E1873" s="36"/>
      <c r="F1873" s="3"/>
      <c r="G1873" s="2"/>
      <c r="H1873" s="4"/>
      <c r="I1873" s="2"/>
      <c r="Q1873" s="33"/>
    </row>
    <row r="1874" spans="1:17" x14ac:dyDescent="0.45">
      <c r="A1874" s="1"/>
      <c r="B1874" s="2"/>
      <c r="C1874" s="2"/>
      <c r="D1874" s="2"/>
      <c r="E1874" s="36"/>
      <c r="F1874" s="3"/>
      <c r="G1874" s="2"/>
      <c r="H1874" s="4"/>
      <c r="I1874" s="2"/>
      <c r="Q1874" s="33"/>
    </row>
    <row r="1875" spans="1:17" x14ac:dyDescent="0.45">
      <c r="A1875" s="1"/>
      <c r="B1875" s="2"/>
      <c r="C1875" s="2"/>
      <c r="D1875" s="2"/>
      <c r="E1875" s="36"/>
      <c r="F1875" s="3"/>
      <c r="G1875" s="2"/>
      <c r="H1875" s="4"/>
      <c r="I1875" s="2"/>
      <c r="Q1875" s="33"/>
    </row>
    <row r="1876" spans="1:17" x14ac:dyDescent="0.45">
      <c r="A1876" s="1"/>
      <c r="B1876" s="2"/>
      <c r="C1876" s="2"/>
      <c r="D1876" s="2"/>
      <c r="E1876" s="36"/>
      <c r="F1876" s="3"/>
      <c r="G1876" s="2"/>
      <c r="H1876" s="4"/>
      <c r="I1876" s="2"/>
      <c r="Q1876" s="33"/>
    </row>
    <row r="1877" spans="1:17" x14ac:dyDescent="0.45">
      <c r="A1877" s="1"/>
      <c r="B1877" s="2"/>
      <c r="C1877" s="2"/>
      <c r="D1877" s="2"/>
      <c r="E1877" s="36"/>
      <c r="F1877" s="3"/>
      <c r="G1877" s="2"/>
      <c r="H1877" s="4"/>
      <c r="I1877" s="2"/>
      <c r="Q1877" s="33"/>
    </row>
    <row r="1878" spans="1:17" x14ac:dyDescent="0.45">
      <c r="A1878" s="1"/>
      <c r="B1878" s="2"/>
      <c r="C1878" s="2"/>
      <c r="D1878" s="2"/>
      <c r="E1878" s="36"/>
      <c r="F1878" s="3"/>
      <c r="G1878" s="2"/>
      <c r="H1878" s="4"/>
      <c r="I1878" s="2"/>
      <c r="Q1878" s="33"/>
    </row>
    <row r="1879" spans="1:17" x14ac:dyDescent="0.45">
      <c r="A1879" s="1"/>
      <c r="B1879" s="2"/>
      <c r="C1879" s="2"/>
      <c r="D1879" s="2"/>
      <c r="E1879" s="36"/>
      <c r="F1879" s="3"/>
      <c r="G1879" s="2"/>
      <c r="H1879" s="4"/>
      <c r="I1879" s="2"/>
      <c r="Q1879" s="33"/>
    </row>
    <row r="1880" spans="1:17" x14ac:dyDescent="0.45">
      <c r="A1880" s="1"/>
      <c r="B1880" s="2"/>
      <c r="C1880" s="2"/>
      <c r="D1880" s="2"/>
      <c r="E1880" s="36"/>
      <c r="F1880" s="3"/>
      <c r="G1880" s="2"/>
      <c r="H1880" s="4"/>
      <c r="I1880" s="2"/>
      <c r="Q1880" s="33"/>
    </row>
    <row r="1881" spans="1:17" x14ac:dyDescent="0.45">
      <c r="A1881" s="1"/>
      <c r="B1881" s="2"/>
      <c r="C1881" s="2"/>
      <c r="D1881" s="2"/>
      <c r="E1881" s="36"/>
      <c r="F1881" s="3"/>
      <c r="G1881" s="2"/>
      <c r="H1881" s="4"/>
      <c r="I1881" s="2"/>
      <c r="Q1881" s="33"/>
    </row>
    <row r="1882" spans="1:17" x14ac:dyDescent="0.45">
      <c r="A1882" s="1"/>
      <c r="B1882" s="2"/>
      <c r="C1882" s="2"/>
      <c r="D1882" s="2"/>
      <c r="E1882" s="36"/>
      <c r="F1882" s="3"/>
      <c r="G1882" s="2"/>
      <c r="H1882" s="4"/>
      <c r="I1882" s="2"/>
      <c r="Q1882" s="33"/>
    </row>
    <row r="1883" spans="1:17" x14ac:dyDescent="0.45">
      <c r="A1883" s="1"/>
      <c r="B1883" s="2"/>
      <c r="C1883" s="2"/>
      <c r="D1883" s="2"/>
      <c r="E1883" s="36"/>
      <c r="F1883" s="3"/>
      <c r="G1883" s="2"/>
      <c r="H1883" s="4"/>
      <c r="I1883" s="2"/>
      <c r="Q1883" s="33"/>
    </row>
    <row r="1884" spans="1:17" x14ac:dyDescent="0.45">
      <c r="A1884" s="1"/>
      <c r="B1884" s="2"/>
      <c r="C1884" s="2"/>
      <c r="D1884" s="2"/>
      <c r="E1884" s="36"/>
      <c r="F1884" s="3"/>
      <c r="G1884" s="2"/>
      <c r="H1884" s="4"/>
      <c r="I1884" s="2"/>
      <c r="Q1884" s="33"/>
    </row>
    <row r="1885" spans="1:17" x14ac:dyDescent="0.45">
      <c r="A1885" s="1"/>
      <c r="B1885" s="2"/>
      <c r="C1885" s="2"/>
      <c r="D1885" s="2"/>
      <c r="E1885" s="36"/>
      <c r="F1885" s="3"/>
      <c r="G1885" s="2"/>
      <c r="H1885" s="4"/>
      <c r="I1885" s="2"/>
      <c r="Q1885" s="33"/>
    </row>
    <row r="1886" spans="1:17" x14ac:dyDescent="0.45">
      <c r="A1886" s="1"/>
      <c r="B1886" s="2"/>
      <c r="C1886" s="2"/>
      <c r="D1886" s="2"/>
      <c r="E1886" s="36"/>
      <c r="F1886" s="3"/>
      <c r="G1886" s="2"/>
      <c r="H1886" s="4"/>
      <c r="I1886" s="2"/>
      <c r="Q1886" s="33"/>
    </row>
    <row r="1887" spans="1:17" x14ac:dyDescent="0.45">
      <c r="A1887" s="1"/>
      <c r="B1887" s="2"/>
      <c r="C1887" s="2"/>
      <c r="D1887" s="2"/>
      <c r="E1887" s="36"/>
      <c r="F1887" s="3"/>
      <c r="G1887" s="2"/>
      <c r="H1887" s="4"/>
      <c r="I1887" s="2"/>
      <c r="Q1887" s="33"/>
    </row>
    <row r="1888" spans="1:17" x14ac:dyDescent="0.45">
      <c r="A1888" s="1"/>
      <c r="B1888" s="2"/>
      <c r="C1888" s="2"/>
      <c r="D1888" s="2"/>
      <c r="E1888" s="36"/>
      <c r="F1888" s="3"/>
      <c r="G1888" s="2"/>
      <c r="H1888" s="4"/>
      <c r="I1888" s="2"/>
      <c r="Q1888" s="33"/>
    </row>
    <row r="1889" spans="1:17" x14ac:dyDescent="0.45">
      <c r="A1889" s="1"/>
      <c r="B1889" s="2"/>
      <c r="C1889" s="2"/>
      <c r="D1889" s="2"/>
      <c r="E1889" s="36"/>
      <c r="F1889" s="3"/>
      <c r="G1889" s="2"/>
      <c r="H1889" s="4"/>
      <c r="I1889" s="2"/>
      <c r="Q1889" s="33"/>
    </row>
    <row r="1890" spans="1:17" x14ac:dyDescent="0.45">
      <c r="A1890" s="1"/>
      <c r="B1890" s="2"/>
      <c r="C1890" s="2"/>
      <c r="D1890" s="2"/>
      <c r="E1890" s="36"/>
      <c r="F1890" s="3"/>
      <c r="G1890" s="2"/>
      <c r="H1890" s="4"/>
      <c r="I1890" s="2"/>
      <c r="Q1890" s="33"/>
    </row>
    <row r="1891" spans="1:17" x14ac:dyDescent="0.45">
      <c r="A1891" s="1"/>
      <c r="B1891" s="2"/>
      <c r="C1891" s="2"/>
      <c r="D1891" s="2"/>
      <c r="E1891" s="36"/>
      <c r="F1891" s="3"/>
      <c r="G1891" s="2"/>
      <c r="H1891" s="4"/>
      <c r="I1891" s="2"/>
      <c r="Q1891" s="33"/>
    </row>
    <row r="1892" spans="1:17" x14ac:dyDescent="0.45">
      <c r="A1892" s="1"/>
      <c r="B1892" s="2"/>
      <c r="C1892" s="2"/>
      <c r="D1892" s="2"/>
      <c r="E1892" s="36"/>
      <c r="F1892" s="3"/>
      <c r="G1892" s="2"/>
      <c r="H1892" s="4"/>
      <c r="I1892" s="2"/>
      <c r="Q1892" s="33"/>
    </row>
    <row r="1893" spans="1:17" x14ac:dyDescent="0.45">
      <c r="A1893" s="1"/>
      <c r="B1893" s="2"/>
      <c r="C1893" s="2"/>
      <c r="D1893" s="2"/>
      <c r="E1893" s="36"/>
      <c r="F1893" s="3"/>
      <c r="G1893" s="2"/>
      <c r="H1893" s="4"/>
      <c r="I1893" s="2"/>
      <c r="Q1893" s="33"/>
    </row>
    <row r="1894" spans="1:17" x14ac:dyDescent="0.45">
      <c r="A1894" s="1"/>
      <c r="B1894" s="2"/>
      <c r="C1894" s="2"/>
      <c r="D1894" s="2"/>
      <c r="E1894" s="36"/>
      <c r="F1894" s="3"/>
      <c r="G1894" s="2"/>
      <c r="H1894" s="4"/>
      <c r="I1894" s="2"/>
      <c r="Q1894" s="33"/>
    </row>
    <row r="1895" spans="1:17" x14ac:dyDescent="0.45">
      <c r="A1895" s="1"/>
      <c r="B1895" s="2"/>
      <c r="C1895" s="2"/>
      <c r="D1895" s="2"/>
      <c r="E1895" s="36"/>
      <c r="F1895" s="3"/>
      <c r="G1895" s="2"/>
      <c r="H1895" s="4"/>
      <c r="I1895" s="2"/>
      <c r="Q1895" s="33"/>
    </row>
    <row r="1896" spans="1:17" x14ac:dyDescent="0.45">
      <c r="A1896" s="1"/>
      <c r="B1896" s="2"/>
      <c r="C1896" s="2"/>
      <c r="D1896" s="2"/>
      <c r="E1896" s="36"/>
      <c r="F1896" s="3"/>
      <c r="G1896" s="2"/>
      <c r="H1896" s="4"/>
      <c r="I1896" s="2"/>
      <c r="Q1896" s="33"/>
    </row>
    <row r="1897" spans="1:17" x14ac:dyDescent="0.45">
      <c r="A1897" s="1"/>
      <c r="B1897" s="2"/>
      <c r="C1897" s="2"/>
      <c r="D1897" s="2"/>
      <c r="E1897" s="36"/>
      <c r="F1897" s="3"/>
      <c r="G1897" s="2"/>
      <c r="H1897" s="4"/>
      <c r="I1897" s="2"/>
      <c r="Q1897" s="33"/>
    </row>
    <row r="1898" spans="1:17" x14ac:dyDescent="0.45">
      <c r="A1898" s="1"/>
      <c r="B1898" s="2"/>
      <c r="C1898" s="2"/>
      <c r="D1898" s="2"/>
      <c r="E1898" s="36"/>
      <c r="F1898" s="3"/>
      <c r="G1898" s="2"/>
      <c r="H1898" s="4"/>
      <c r="I1898" s="2"/>
      <c r="Q1898" s="33"/>
    </row>
    <row r="1899" spans="1:17" x14ac:dyDescent="0.45">
      <c r="A1899" s="1"/>
      <c r="B1899" s="2"/>
      <c r="C1899" s="2"/>
      <c r="D1899" s="2"/>
      <c r="E1899" s="36"/>
      <c r="F1899" s="3"/>
      <c r="G1899" s="2"/>
      <c r="H1899" s="4"/>
      <c r="I1899" s="2"/>
      <c r="Q1899" s="33"/>
    </row>
    <row r="1900" spans="1:17" x14ac:dyDescent="0.45">
      <c r="A1900" s="1"/>
      <c r="B1900" s="2"/>
      <c r="C1900" s="2"/>
      <c r="D1900" s="2"/>
      <c r="E1900" s="36"/>
      <c r="F1900" s="3"/>
      <c r="G1900" s="2"/>
      <c r="H1900" s="4"/>
      <c r="I1900" s="2"/>
      <c r="Q1900" s="33"/>
    </row>
    <row r="1901" spans="1:17" x14ac:dyDescent="0.45">
      <c r="A1901" s="1"/>
      <c r="B1901" s="2"/>
      <c r="C1901" s="2"/>
      <c r="D1901" s="2"/>
      <c r="E1901" s="36"/>
      <c r="F1901" s="3"/>
      <c r="G1901" s="2"/>
      <c r="H1901" s="4"/>
      <c r="I1901" s="2"/>
      <c r="Q1901" s="33"/>
    </row>
    <row r="1902" spans="1:17" x14ac:dyDescent="0.45">
      <c r="A1902" s="1"/>
      <c r="B1902" s="2"/>
      <c r="C1902" s="2"/>
      <c r="D1902" s="2"/>
      <c r="E1902" s="36"/>
      <c r="F1902" s="3"/>
      <c r="G1902" s="2"/>
      <c r="H1902" s="4"/>
      <c r="I1902" s="2"/>
      <c r="Q1902" s="33"/>
    </row>
    <row r="1903" spans="1:17" x14ac:dyDescent="0.45">
      <c r="A1903" s="1"/>
      <c r="B1903" s="2"/>
      <c r="C1903" s="2"/>
      <c r="D1903" s="2"/>
      <c r="E1903" s="36"/>
      <c r="F1903" s="3"/>
      <c r="G1903" s="2"/>
      <c r="H1903" s="4"/>
      <c r="I1903" s="2"/>
      <c r="Q1903" s="33"/>
    </row>
    <row r="1904" spans="1:17" x14ac:dyDescent="0.45">
      <c r="A1904" s="1"/>
      <c r="B1904" s="2"/>
      <c r="C1904" s="2"/>
      <c r="D1904" s="2"/>
      <c r="E1904" s="36"/>
      <c r="F1904" s="3"/>
      <c r="G1904" s="2"/>
      <c r="H1904" s="4"/>
      <c r="I1904" s="2"/>
      <c r="Q1904" s="33"/>
    </row>
    <row r="1905" spans="1:17" x14ac:dyDescent="0.45">
      <c r="A1905" s="1"/>
      <c r="B1905" s="2"/>
      <c r="C1905" s="2"/>
      <c r="D1905" s="2"/>
      <c r="E1905" s="36"/>
      <c r="F1905" s="3"/>
      <c r="G1905" s="2"/>
      <c r="H1905" s="4"/>
      <c r="I1905" s="2"/>
      <c r="Q1905" s="33"/>
    </row>
    <row r="1906" spans="1:17" x14ac:dyDescent="0.45">
      <c r="A1906" s="1"/>
      <c r="B1906" s="2"/>
      <c r="C1906" s="2"/>
      <c r="D1906" s="2"/>
      <c r="E1906" s="36"/>
      <c r="F1906" s="3"/>
      <c r="G1906" s="2"/>
      <c r="H1906" s="4"/>
      <c r="I1906" s="2"/>
      <c r="Q1906" s="33"/>
    </row>
    <row r="1907" spans="1:17" x14ac:dyDescent="0.45">
      <c r="A1907" s="1"/>
      <c r="B1907" s="2"/>
      <c r="C1907" s="2"/>
      <c r="D1907" s="2"/>
      <c r="E1907" s="36"/>
      <c r="F1907" s="3"/>
      <c r="G1907" s="2"/>
      <c r="H1907" s="4"/>
      <c r="I1907" s="2"/>
      <c r="Q1907" s="33"/>
    </row>
    <row r="1908" spans="1:17" x14ac:dyDescent="0.45">
      <c r="A1908" s="1"/>
      <c r="B1908" s="2"/>
      <c r="C1908" s="2"/>
      <c r="D1908" s="2"/>
      <c r="E1908" s="36"/>
      <c r="F1908" s="3"/>
      <c r="G1908" s="2"/>
      <c r="H1908" s="4"/>
      <c r="I1908" s="2"/>
      <c r="Q1908" s="33"/>
    </row>
    <row r="1909" spans="1:17" x14ac:dyDescent="0.45">
      <c r="A1909" s="1"/>
      <c r="B1909" s="2"/>
      <c r="C1909" s="2"/>
      <c r="D1909" s="2"/>
      <c r="E1909" s="36"/>
      <c r="F1909" s="3"/>
      <c r="G1909" s="2"/>
      <c r="H1909" s="4"/>
      <c r="I1909" s="2"/>
      <c r="Q1909" s="33"/>
    </row>
    <row r="1910" spans="1:17" x14ac:dyDescent="0.45">
      <c r="A1910" s="1"/>
      <c r="B1910" s="2"/>
      <c r="C1910" s="2"/>
      <c r="D1910" s="2"/>
      <c r="E1910" s="36"/>
      <c r="F1910" s="3"/>
      <c r="G1910" s="2"/>
      <c r="H1910" s="4"/>
      <c r="I1910" s="2"/>
      <c r="Q1910" s="33"/>
    </row>
    <row r="1911" spans="1:17" x14ac:dyDescent="0.45">
      <c r="A1911" s="1"/>
      <c r="B1911" s="2"/>
      <c r="C1911" s="2"/>
      <c r="D1911" s="2"/>
      <c r="E1911" s="36"/>
      <c r="F1911" s="3"/>
      <c r="G1911" s="2"/>
      <c r="H1911" s="4"/>
      <c r="I1911" s="2"/>
      <c r="Q1911" s="33"/>
    </row>
    <row r="1912" spans="1:17" x14ac:dyDescent="0.45">
      <c r="A1912" s="1"/>
      <c r="B1912" s="2"/>
      <c r="C1912" s="2"/>
      <c r="D1912" s="2"/>
      <c r="E1912" s="36"/>
      <c r="F1912" s="3"/>
      <c r="G1912" s="2"/>
      <c r="H1912" s="4"/>
      <c r="I1912" s="2"/>
      <c r="Q1912" s="33"/>
    </row>
    <row r="1913" spans="1:17" x14ac:dyDescent="0.45">
      <c r="A1913" s="1"/>
      <c r="B1913" s="2"/>
      <c r="C1913" s="2"/>
      <c r="D1913" s="2"/>
      <c r="E1913" s="36"/>
      <c r="F1913" s="3"/>
      <c r="G1913" s="2"/>
      <c r="H1913" s="4"/>
      <c r="I1913" s="2"/>
      <c r="Q1913" s="33"/>
    </row>
    <row r="1914" spans="1:17" x14ac:dyDescent="0.45">
      <c r="A1914" s="1"/>
      <c r="B1914" s="2"/>
      <c r="C1914" s="2"/>
      <c r="D1914" s="2"/>
      <c r="E1914" s="36"/>
      <c r="F1914" s="3"/>
      <c r="G1914" s="2"/>
      <c r="H1914" s="4"/>
      <c r="I1914" s="2"/>
      <c r="Q1914" s="33"/>
    </row>
    <row r="1915" spans="1:17" x14ac:dyDescent="0.45">
      <c r="A1915" s="1"/>
      <c r="B1915" s="2"/>
      <c r="C1915" s="2"/>
      <c r="D1915" s="2"/>
      <c r="E1915" s="36"/>
      <c r="F1915" s="3"/>
      <c r="G1915" s="2"/>
      <c r="H1915" s="4"/>
      <c r="I1915" s="2"/>
      <c r="Q1915" s="33"/>
    </row>
    <row r="1916" spans="1:17" x14ac:dyDescent="0.45">
      <c r="A1916" s="1"/>
      <c r="B1916" s="2"/>
      <c r="C1916" s="2"/>
      <c r="D1916" s="2"/>
      <c r="E1916" s="36"/>
      <c r="F1916" s="3"/>
      <c r="G1916" s="2"/>
      <c r="H1916" s="4"/>
      <c r="I1916" s="2"/>
      <c r="Q1916" s="33"/>
    </row>
    <row r="1917" spans="1:17" x14ac:dyDescent="0.45">
      <c r="A1917" s="1"/>
      <c r="B1917" s="2"/>
      <c r="C1917" s="2"/>
      <c r="D1917" s="2"/>
      <c r="E1917" s="36"/>
      <c r="F1917" s="3"/>
      <c r="G1917" s="2"/>
      <c r="H1917" s="4"/>
      <c r="I1917" s="2"/>
      <c r="Q1917" s="33"/>
    </row>
    <row r="1918" spans="1:17" x14ac:dyDescent="0.45">
      <c r="A1918" s="1"/>
      <c r="B1918" s="2"/>
      <c r="C1918" s="2"/>
      <c r="D1918" s="2"/>
      <c r="E1918" s="36"/>
      <c r="F1918" s="3"/>
      <c r="G1918" s="2"/>
      <c r="H1918" s="4"/>
      <c r="I1918" s="2"/>
      <c r="Q1918" s="33"/>
    </row>
    <row r="1919" spans="1:17" x14ac:dyDescent="0.45">
      <c r="A1919" s="1"/>
      <c r="B1919" s="2"/>
      <c r="C1919" s="2"/>
      <c r="D1919" s="2"/>
      <c r="E1919" s="36"/>
      <c r="F1919" s="3"/>
      <c r="G1919" s="2"/>
      <c r="H1919" s="4"/>
      <c r="I1919" s="2"/>
      <c r="Q1919" s="33"/>
    </row>
    <row r="1920" spans="1:17" x14ac:dyDescent="0.45">
      <c r="A1920" s="1"/>
      <c r="B1920" s="2"/>
      <c r="C1920" s="2"/>
      <c r="D1920" s="2"/>
      <c r="E1920" s="36"/>
      <c r="F1920" s="3"/>
      <c r="G1920" s="2"/>
      <c r="H1920" s="4"/>
      <c r="I1920" s="2"/>
      <c r="Q1920" s="33"/>
    </row>
    <row r="1921" spans="1:17" x14ac:dyDescent="0.45">
      <c r="A1921" s="1"/>
      <c r="B1921" s="2"/>
      <c r="C1921" s="2"/>
      <c r="D1921" s="2"/>
      <c r="E1921" s="36"/>
      <c r="F1921" s="3"/>
      <c r="G1921" s="2"/>
      <c r="H1921" s="4"/>
      <c r="I1921" s="2"/>
      <c r="Q1921" s="33"/>
    </row>
    <row r="1922" spans="1:17" x14ac:dyDescent="0.45">
      <c r="A1922" s="1"/>
      <c r="B1922" s="2"/>
      <c r="C1922" s="2"/>
      <c r="D1922" s="2"/>
      <c r="E1922" s="36"/>
      <c r="F1922" s="3"/>
      <c r="G1922" s="2"/>
      <c r="H1922" s="4"/>
      <c r="I1922" s="2"/>
      <c r="Q1922" s="33"/>
    </row>
    <row r="1923" spans="1:17" x14ac:dyDescent="0.45">
      <c r="A1923" s="1"/>
      <c r="B1923" s="2"/>
      <c r="C1923" s="2"/>
      <c r="D1923" s="2"/>
      <c r="E1923" s="36"/>
      <c r="F1923" s="3"/>
      <c r="G1923" s="2"/>
      <c r="H1923" s="4"/>
      <c r="I1923" s="2"/>
      <c r="Q1923" s="33"/>
    </row>
    <row r="1924" spans="1:17" x14ac:dyDescent="0.45">
      <c r="A1924" s="1"/>
      <c r="B1924" s="2"/>
      <c r="C1924" s="2"/>
      <c r="D1924" s="2"/>
      <c r="E1924" s="36"/>
      <c r="F1924" s="3"/>
      <c r="G1924" s="2"/>
      <c r="H1924" s="4"/>
      <c r="I1924" s="2"/>
      <c r="Q1924" s="33"/>
    </row>
    <row r="1925" spans="1:17" x14ac:dyDescent="0.45">
      <c r="A1925" s="1"/>
      <c r="B1925" s="2"/>
      <c r="C1925" s="2"/>
      <c r="D1925" s="2"/>
      <c r="E1925" s="36"/>
      <c r="F1925" s="3"/>
      <c r="G1925" s="2"/>
      <c r="H1925" s="4"/>
      <c r="I1925" s="2"/>
      <c r="Q1925" s="33"/>
    </row>
    <row r="1926" spans="1:17" x14ac:dyDescent="0.45">
      <c r="A1926" s="1"/>
      <c r="B1926" s="2"/>
      <c r="C1926" s="2"/>
      <c r="D1926" s="2"/>
      <c r="E1926" s="36"/>
      <c r="F1926" s="3"/>
      <c r="G1926" s="2"/>
      <c r="H1926" s="4"/>
      <c r="I1926" s="2"/>
      <c r="Q1926" s="33"/>
    </row>
    <row r="1927" spans="1:17" x14ac:dyDescent="0.45">
      <c r="A1927" s="1"/>
      <c r="B1927" s="2"/>
      <c r="C1927" s="2"/>
      <c r="D1927" s="2"/>
      <c r="E1927" s="36"/>
      <c r="F1927" s="3"/>
      <c r="G1927" s="2"/>
      <c r="H1927" s="4"/>
      <c r="I1927" s="2"/>
      <c r="Q1927" s="33"/>
    </row>
    <row r="1928" spans="1:17" x14ac:dyDescent="0.45">
      <c r="A1928" s="1"/>
      <c r="B1928" s="2"/>
      <c r="C1928" s="2"/>
      <c r="D1928" s="2"/>
      <c r="E1928" s="36"/>
      <c r="F1928" s="3"/>
      <c r="G1928" s="2"/>
      <c r="H1928" s="4"/>
      <c r="I1928" s="2"/>
      <c r="Q1928" s="33"/>
    </row>
    <row r="1929" spans="1:17" x14ac:dyDescent="0.45">
      <c r="A1929" s="1"/>
      <c r="B1929" s="2"/>
      <c r="C1929" s="2"/>
      <c r="D1929" s="2"/>
      <c r="E1929" s="36"/>
      <c r="F1929" s="3"/>
      <c r="G1929" s="2"/>
      <c r="H1929" s="4"/>
      <c r="I1929" s="2"/>
      <c r="Q1929" s="33"/>
    </row>
    <row r="1930" spans="1:17" x14ac:dyDescent="0.45">
      <c r="A1930" s="1"/>
      <c r="B1930" s="2"/>
      <c r="C1930" s="2"/>
      <c r="D1930" s="2"/>
      <c r="E1930" s="36"/>
      <c r="F1930" s="3"/>
      <c r="G1930" s="2"/>
      <c r="H1930" s="4"/>
      <c r="I1930" s="2"/>
      <c r="Q1930" s="33"/>
    </row>
    <row r="1931" spans="1:17" x14ac:dyDescent="0.45">
      <c r="A1931" s="1"/>
      <c r="B1931" s="2"/>
      <c r="C1931" s="2"/>
      <c r="D1931" s="2"/>
      <c r="E1931" s="36"/>
      <c r="F1931" s="3"/>
      <c r="G1931" s="2"/>
      <c r="H1931" s="4"/>
      <c r="I1931" s="2"/>
      <c r="Q1931" s="33"/>
    </row>
    <row r="1932" spans="1:17" x14ac:dyDescent="0.45">
      <c r="A1932" s="1"/>
      <c r="B1932" s="2"/>
      <c r="C1932" s="2"/>
      <c r="D1932" s="2"/>
      <c r="E1932" s="36"/>
      <c r="F1932" s="3"/>
      <c r="G1932" s="2"/>
      <c r="H1932" s="4"/>
      <c r="I1932" s="2"/>
      <c r="Q1932" s="33"/>
    </row>
    <row r="1933" spans="1:17" x14ac:dyDescent="0.45">
      <c r="A1933" s="1"/>
      <c r="B1933" s="2"/>
      <c r="C1933" s="2"/>
      <c r="D1933" s="2"/>
      <c r="E1933" s="36"/>
      <c r="F1933" s="3"/>
      <c r="G1933" s="2"/>
      <c r="H1933" s="4"/>
      <c r="I1933" s="2"/>
      <c r="Q1933" s="33"/>
    </row>
    <row r="1934" spans="1:17" x14ac:dyDescent="0.45">
      <c r="A1934" s="1"/>
      <c r="B1934" s="2"/>
      <c r="C1934" s="2"/>
      <c r="D1934" s="2"/>
      <c r="E1934" s="36"/>
      <c r="F1934" s="3"/>
      <c r="G1934" s="2"/>
      <c r="H1934" s="4"/>
      <c r="I1934" s="2"/>
      <c r="Q1934" s="33"/>
    </row>
    <row r="1935" spans="1:17" x14ac:dyDescent="0.45">
      <c r="A1935" s="1"/>
      <c r="B1935" s="2"/>
      <c r="C1935" s="2"/>
      <c r="D1935" s="2"/>
      <c r="E1935" s="36"/>
      <c r="F1935" s="3"/>
      <c r="G1935" s="2"/>
      <c r="H1935" s="4"/>
      <c r="I1935" s="2"/>
      <c r="Q1935" s="33"/>
    </row>
    <row r="1936" spans="1:17" x14ac:dyDescent="0.45">
      <c r="A1936" s="1"/>
      <c r="B1936" s="2"/>
      <c r="C1936" s="2"/>
      <c r="D1936" s="2"/>
      <c r="E1936" s="36"/>
      <c r="F1936" s="3"/>
      <c r="G1936" s="2"/>
      <c r="H1936" s="4"/>
      <c r="I1936" s="2"/>
      <c r="Q1936" s="33"/>
    </row>
    <row r="1937" spans="1:17" x14ac:dyDescent="0.45">
      <c r="A1937" s="1"/>
      <c r="B1937" s="2"/>
      <c r="C1937" s="2"/>
      <c r="D1937" s="2"/>
      <c r="E1937" s="36"/>
      <c r="F1937" s="3"/>
      <c r="G1937" s="2"/>
      <c r="H1937" s="4"/>
      <c r="I1937" s="2"/>
      <c r="Q1937" s="33"/>
    </row>
    <row r="1938" spans="1:17" x14ac:dyDescent="0.45">
      <c r="A1938" s="1"/>
      <c r="B1938" s="2"/>
      <c r="C1938" s="2"/>
      <c r="D1938" s="2"/>
      <c r="E1938" s="36"/>
      <c r="F1938" s="3"/>
      <c r="G1938" s="2"/>
      <c r="H1938" s="4"/>
      <c r="I1938" s="2"/>
      <c r="Q1938" s="33"/>
    </row>
    <row r="1939" spans="1:17" x14ac:dyDescent="0.45">
      <c r="A1939" s="1"/>
      <c r="B1939" s="2"/>
      <c r="C1939" s="2"/>
      <c r="D1939" s="2"/>
      <c r="E1939" s="36"/>
      <c r="F1939" s="3"/>
      <c r="G1939" s="2"/>
      <c r="H1939" s="4"/>
      <c r="I1939" s="2"/>
      <c r="Q1939" s="33"/>
    </row>
    <row r="1940" spans="1:17" x14ac:dyDescent="0.45">
      <c r="A1940" s="1"/>
      <c r="B1940" s="2"/>
      <c r="C1940" s="2"/>
      <c r="D1940" s="2"/>
      <c r="E1940" s="36"/>
      <c r="F1940" s="3"/>
      <c r="G1940" s="2"/>
      <c r="H1940" s="4"/>
      <c r="I1940" s="2"/>
      <c r="Q1940" s="33"/>
    </row>
    <row r="1941" spans="1:17" x14ac:dyDescent="0.45">
      <c r="A1941" s="1"/>
      <c r="B1941" s="2"/>
      <c r="C1941" s="2"/>
      <c r="D1941" s="2"/>
      <c r="E1941" s="36"/>
      <c r="F1941" s="3"/>
      <c r="G1941" s="2"/>
      <c r="H1941" s="4"/>
      <c r="I1941" s="2"/>
      <c r="Q1941" s="33"/>
    </row>
    <row r="1942" spans="1:17" x14ac:dyDescent="0.45">
      <c r="A1942" s="1"/>
      <c r="B1942" s="2"/>
      <c r="C1942" s="2"/>
      <c r="D1942" s="2"/>
      <c r="E1942" s="36"/>
      <c r="F1942" s="3"/>
      <c r="G1942" s="2"/>
      <c r="H1942" s="4"/>
      <c r="I1942" s="2"/>
      <c r="Q1942" s="33"/>
    </row>
    <row r="1943" spans="1:17" x14ac:dyDescent="0.45">
      <c r="A1943" s="1"/>
      <c r="B1943" s="2"/>
      <c r="C1943" s="2"/>
      <c r="D1943" s="2"/>
      <c r="E1943" s="36"/>
      <c r="F1943" s="3"/>
      <c r="G1943" s="2"/>
      <c r="H1943" s="4"/>
      <c r="I1943" s="2"/>
      <c r="Q1943" s="33"/>
    </row>
    <row r="1944" spans="1:17" x14ac:dyDescent="0.45">
      <c r="A1944" s="1"/>
      <c r="B1944" s="2"/>
      <c r="C1944" s="2"/>
      <c r="D1944" s="2"/>
      <c r="E1944" s="36"/>
      <c r="F1944" s="3"/>
      <c r="G1944" s="2"/>
      <c r="H1944" s="4"/>
      <c r="I1944" s="2"/>
      <c r="Q1944" s="33"/>
    </row>
    <row r="1945" spans="1:17" x14ac:dyDescent="0.45">
      <c r="A1945" s="1"/>
      <c r="B1945" s="2"/>
      <c r="C1945" s="2"/>
      <c r="D1945" s="2"/>
      <c r="E1945" s="36"/>
      <c r="F1945" s="3"/>
      <c r="G1945" s="2"/>
      <c r="H1945" s="4"/>
      <c r="I1945" s="2"/>
      <c r="Q1945" s="33"/>
    </row>
    <row r="1946" spans="1:17" x14ac:dyDescent="0.45">
      <c r="A1946" s="1"/>
      <c r="B1946" s="2"/>
      <c r="C1946" s="2"/>
      <c r="D1946" s="2"/>
      <c r="E1946" s="36"/>
      <c r="F1946" s="3"/>
      <c r="G1946" s="2"/>
      <c r="H1946" s="4"/>
      <c r="I1946" s="2"/>
      <c r="Q1946" s="33"/>
    </row>
    <row r="1947" spans="1:17" x14ac:dyDescent="0.45">
      <c r="A1947" s="1"/>
      <c r="B1947" s="2"/>
      <c r="C1947" s="2"/>
      <c r="D1947" s="2"/>
      <c r="E1947" s="36"/>
      <c r="F1947" s="3"/>
      <c r="G1947" s="2"/>
      <c r="H1947" s="4"/>
      <c r="I1947" s="2"/>
      <c r="Q1947" s="33"/>
    </row>
    <row r="1948" spans="1:17" x14ac:dyDescent="0.45">
      <c r="A1948" s="1"/>
      <c r="B1948" s="2"/>
      <c r="C1948" s="2"/>
      <c r="D1948" s="2"/>
      <c r="E1948" s="36"/>
      <c r="F1948" s="3"/>
      <c r="G1948" s="2"/>
      <c r="H1948" s="4"/>
      <c r="I1948" s="2"/>
      <c r="Q1948" s="33"/>
    </row>
    <row r="1949" spans="1:17" x14ac:dyDescent="0.45">
      <c r="A1949" s="1"/>
      <c r="B1949" s="2"/>
      <c r="C1949" s="2"/>
      <c r="D1949" s="2"/>
      <c r="E1949" s="36"/>
      <c r="F1949" s="3"/>
      <c r="G1949" s="2"/>
      <c r="H1949" s="4"/>
      <c r="I1949" s="2"/>
      <c r="Q1949" s="33"/>
    </row>
    <row r="1950" spans="1:17" x14ac:dyDescent="0.45">
      <c r="A1950" s="1"/>
      <c r="B1950" s="2"/>
      <c r="C1950" s="2"/>
      <c r="D1950" s="2"/>
      <c r="E1950" s="36"/>
      <c r="F1950" s="3"/>
      <c r="G1950" s="2"/>
      <c r="H1950" s="4"/>
      <c r="I1950" s="2"/>
      <c r="Q1950" s="33"/>
    </row>
    <row r="1951" spans="1:17" x14ac:dyDescent="0.45">
      <c r="A1951" s="1"/>
      <c r="B1951" s="2"/>
      <c r="C1951" s="2"/>
      <c r="D1951" s="2"/>
      <c r="E1951" s="36"/>
      <c r="F1951" s="3"/>
      <c r="G1951" s="2"/>
      <c r="H1951" s="4"/>
      <c r="I1951" s="2"/>
      <c r="Q1951" s="33"/>
    </row>
    <row r="1952" spans="1:17" x14ac:dyDescent="0.45">
      <c r="A1952" s="1"/>
      <c r="B1952" s="2"/>
      <c r="C1952" s="2"/>
      <c r="D1952" s="2"/>
      <c r="E1952" s="36"/>
      <c r="F1952" s="3"/>
      <c r="G1952" s="2"/>
      <c r="H1952" s="4"/>
      <c r="I1952" s="2"/>
      <c r="Q1952" s="33"/>
    </row>
    <row r="1953" spans="1:17" x14ac:dyDescent="0.45">
      <c r="A1953" s="1"/>
      <c r="B1953" s="2"/>
      <c r="C1953" s="2"/>
      <c r="D1953" s="2"/>
      <c r="E1953" s="36"/>
      <c r="F1953" s="3"/>
      <c r="G1953" s="2"/>
      <c r="H1953" s="4"/>
      <c r="I1953" s="2"/>
      <c r="Q1953" s="33"/>
    </row>
    <row r="1954" spans="1:17" x14ac:dyDescent="0.45">
      <c r="A1954" s="1"/>
      <c r="B1954" s="2"/>
      <c r="C1954" s="2"/>
      <c r="D1954" s="2"/>
      <c r="E1954" s="36"/>
      <c r="F1954" s="3"/>
      <c r="G1954" s="2"/>
      <c r="H1954" s="4"/>
      <c r="I1954" s="2"/>
      <c r="Q1954" s="33"/>
    </row>
    <row r="1955" spans="1:17" x14ac:dyDescent="0.45">
      <c r="A1955" s="1"/>
      <c r="B1955" s="2"/>
      <c r="C1955" s="2"/>
      <c r="D1955" s="2"/>
      <c r="E1955" s="36"/>
      <c r="F1955" s="3"/>
      <c r="G1955" s="2"/>
      <c r="H1955" s="4"/>
      <c r="I1955" s="2"/>
      <c r="Q1955" s="33"/>
    </row>
    <row r="1956" spans="1:17" x14ac:dyDescent="0.45">
      <c r="A1956" s="1"/>
      <c r="B1956" s="2"/>
      <c r="C1956" s="2"/>
      <c r="D1956" s="2"/>
      <c r="E1956" s="36"/>
      <c r="F1956" s="3"/>
      <c r="G1956" s="2"/>
      <c r="H1956" s="4"/>
      <c r="I1956" s="2"/>
      <c r="Q1956" s="33"/>
    </row>
    <row r="1957" spans="1:17" x14ac:dyDescent="0.45">
      <c r="A1957" s="1"/>
      <c r="B1957" s="2"/>
      <c r="C1957" s="2"/>
      <c r="D1957" s="2"/>
      <c r="E1957" s="36"/>
      <c r="F1957" s="3"/>
      <c r="G1957" s="2"/>
      <c r="H1957" s="4"/>
      <c r="I1957" s="2"/>
      <c r="Q1957" s="33"/>
    </row>
    <row r="1958" spans="1:17" x14ac:dyDescent="0.45">
      <c r="A1958" s="1"/>
      <c r="B1958" s="2"/>
      <c r="C1958" s="2"/>
      <c r="D1958" s="2"/>
      <c r="E1958" s="36"/>
      <c r="F1958" s="3"/>
      <c r="G1958" s="2"/>
      <c r="H1958" s="4"/>
      <c r="I1958" s="2"/>
      <c r="Q1958" s="33"/>
    </row>
    <row r="1959" spans="1:17" x14ac:dyDescent="0.45">
      <c r="A1959" s="1"/>
      <c r="B1959" s="2"/>
      <c r="C1959" s="2"/>
      <c r="D1959" s="2"/>
      <c r="E1959" s="36"/>
      <c r="F1959" s="3"/>
      <c r="G1959" s="2"/>
      <c r="H1959" s="4"/>
      <c r="I1959" s="2"/>
      <c r="Q1959" s="33"/>
    </row>
    <row r="1960" spans="1:17" x14ac:dyDescent="0.45">
      <c r="A1960" s="1"/>
      <c r="B1960" s="2"/>
      <c r="C1960" s="2"/>
      <c r="D1960" s="2"/>
      <c r="E1960" s="36"/>
      <c r="F1960" s="3"/>
      <c r="G1960" s="2"/>
      <c r="H1960" s="4"/>
      <c r="I1960" s="2"/>
      <c r="Q1960" s="33"/>
    </row>
    <row r="1961" spans="1:17" x14ac:dyDescent="0.45">
      <c r="A1961" s="1"/>
      <c r="B1961" s="2"/>
      <c r="C1961" s="2"/>
      <c r="D1961" s="2"/>
      <c r="E1961" s="36"/>
      <c r="F1961" s="3"/>
      <c r="G1961" s="2"/>
      <c r="H1961" s="4"/>
      <c r="I1961" s="2"/>
      <c r="Q1961" s="33"/>
    </row>
    <row r="1962" spans="1:17" x14ac:dyDescent="0.45">
      <c r="A1962" s="1"/>
      <c r="B1962" s="2"/>
      <c r="C1962" s="2"/>
      <c r="D1962" s="2"/>
      <c r="E1962" s="36"/>
      <c r="F1962" s="3"/>
      <c r="G1962" s="2"/>
      <c r="H1962" s="4"/>
      <c r="I1962" s="2"/>
      <c r="Q1962" s="33"/>
    </row>
    <row r="1963" spans="1:17" x14ac:dyDescent="0.45">
      <c r="A1963" s="1"/>
      <c r="B1963" s="2"/>
      <c r="C1963" s="2"/>
      <c r="D1963" s="2"/>
      <c r="E1963" s="36"/>
      <c r="F1963" s="3"/>
      <c r="G1963" s="2"/>
      <c r="H1963" s="4"/>
      <c r="I1963" s="2"/>
      <c r="Q1963" s="33"/>
    </row>
    <row r="1964" spans="1:17" x14ac:dyDescent="0.45">
      <c r="A1964" s="1"/>
      <c r="B1964" s="2"/>
      <c r="C1964" s="2"/>
      <c r="D1964" s="2"/>
      <c r="E1964" s="36"/>
      <c r="F1964" s="3"/>
      <c r="G1964" s="2"/>
      <c r="H1964" s="4"/>
      <c r="I1964" s="2"/>
      <c r="Q1964" s="33"/>
    </row>
    <row r="1965" spans="1:17" x14ac:dyDescent="0.45">
      <c r="A1965" s="1"/>
      <c r="B1965" s="2"/>
      <c r="C1965" s="2"/>
      <c r="D1965" s="2"/>
      <c r="E1965" s="36"/>
      <c r="F1965" s="3"/>
      <c r="G1965" s="2"/>
      <c r="H1965" s="4"/>
      <c r="I1965" s="2"/>
      <c r="Q1965" s="33"/>
    </row>
    <row r="1966" spans="1:17" x14ac:dyDescent="0.45">
      <c r="A1966" s="1"/>
      <c r="B1966" s="2"/>
      <c r="C1966" s="2"/>
      <c r="D1966" s="2"/>
      <c r="E1966" s="36"/>
      <c r="F1966" s="3"/>
      <c r="G1966" s="2"/>
      <c r="H1966" s="4"/>
      <c r="I1966" s="2"/>
      <c r="Q1966" s="33"/>
    </row>
    <row r="1967" spans="1:17" x14ac:dyDescent="0.45">
      <c r="A1967" s="1"/>
      <c r="B1967" s="2"/>
      <c r="C1967" s="2"/>
      <c r="D1967" s="2"/>
      <c r="E1967" s="36"/>
      <c r="F1967" s="3"/>
      <c r="G1967" s="2"/>
      <c r="H1967" s="4"/>
      <c r="I1967" s="2"/>
      <c r="Q1967" s="33"/>
    </row>
    <row r="1968" spans="1:17" x14ac:dyDescent="0.45">
      <c r="A1968" s="1"/>
      <c r="B1968" s="2"/>
      <c r="C1968" s="2"/>
      <c r="D1968" s="2"/>
      <c r="E1968" s="36"/>
      <c r="F1968" s="3"/>
      <c r="G1968" s="2"/>
      <c r="H1968" s="4"/>
      <c r="I1968" s="2"/>
      <c r="Q1968" s="33"/>
    </row>
    <row r="1969" spans="1:17" x14ac:dyDescent="0.45">
      <c r="A1969" s="1"/>
      <c r="B1969" s="2"/>
      <c r="C1969" s="2"/>
      <c r="D1969" s="2"/>
      <c r="E1969" s="36"/>
      <c r="F1969" s="3"/>
      <c r="G1969" s="2"/>
      <c r="H1969" s="4"/>
      <c r="I1969" s="2"/>
      <c r="Q1969" s="33"/>
    </row>
    <row r="1970" spans="1:17" x14ac:dyDescent="0.45">
      <c r="A1970" s="1"/>
      <c r="B1970" s="2"/>
      <c r="C1970" s="2"/>
      <c r="D1970" s="2"/>
      <c r="E1970" s="36"/>
      <c r="F1970" s="3"/>
      <c r="G1970" s="2"/>
      <c r="H1970" s="4"/>
      <c r="I1970" s="2"/>
      <c r="Q1970" s="33"/>
    </row>
    <row r="1971" spans="1:17" x14ac:dyDescent="0.45">
      <c r="A1971" s="1"/>
      <c r="B1971" s="2"/>
      <c r="C1971" s="2"/>
      <c r="D1971" s="2"/>
      <c r="E1971" s="36"/>
      <c r="F1971" s="3"/>
      <c r="G1971" s="2"/>
      <c r="H1971" s="4"/>
      <c r="I1971" s="2"/>
      <c r="Q1971" s="33"/>
    </row>
    <row r="1972" spans="1:17" x14ac:dyDescent="0.45">
      <c r="A1972" s="1"/>
      <c r="B1972" s="2"/>
      <c r="C1972" s="2"/>
      <c r="D1972" s="2"/>
      <c r="E1972" s="36"/>
      <c r="F1972" s="3"/>
      <c r="G1972" s="2"/>
      <c r="H1972" s="4"/>
      <c r="I1972" s="2"/>
      <c r="Q1972" s="33"/>
    </row>
    <row r="1973" spans="1:17" x14ac:dyDescent="0.45">
      <c r="A1973" s="1"/>
      <c r="B1973" s="2"/>
      <c r="C1973" s="2"/>
      <c r="D1973" s="2"/>
      <c r="E1973" s="36"/>
      <c r="F1973" s="3"/>
      <c r="G1973" s="2"/>
      <c r="H1973" s="4"/>
      <c r="I1973" s="2"/>
      <c r="Q1973" s="33"/>
    </row>
    <row r="1974" spans="1:17" x14ac:dyDescent="0.45">
      <c r="A1974" s="1"/>
      <c r="B1974" s="2"/>
      <c r="C1974" s="2"/>
      <c r="D1974" s="2"/>
      <c r="E1974" s="36"/>
      <c r="F1974" s="3"/>
      <c r="G1974" s="2"/>
      <c r="H1974" s="4"/>
      <c r="I1974" s="2"/>
      <c r="Q1974" s="33"/>
    </row>
    <row r="1975" spans="1:17" x14ac:dyDescent="0.45">
      <c r="A1975" s="1"/>
      <c r="B1975" s="2"/>
      <c r="C1975" s="2"/>
      <c r="D1975" s="2"/>
      <c r="E1975" s="36"/>
      <c r="F1975" s="3"/>
      <c r="G1975" s="2"/>
      <c r="H1975" s="4"/>
      <c r="I1975" s="2"/>
      <c r="Q1975" s="33"/>
    </row>
    <row r="1976" spans="1:17" x14ac:dyDescent="0.45">
      <c r="A1976" s="1"/>
      <c r="B1976" s="2"/>
      <c r="C1976" s="2"/>
      <c r="D1976" s="2"/>
      <c r="E1976" s="36"/>
      <c r="F1976" s="3"/>
      <c r="G1976" s="2"/>
      <c r="H1976" s="4"/>
      <c r="I1976" s="2"/>
      <c r="Q1976" s="33"/>
    </row>
    <row r="1977" spans="1:17" x14ac:dyDescent="0.45">
      <c r="A1977" s="1"/>
      <c r="B1977" s="2"/>
      <c r="C1977" s="2"/>
      <c r="D1977" s="2"/>
      <c r="E1977" s="36"/>
      <c r="F1977" s="3"/>
      <c r="G1977" s="2"/>
      <c r="H1977" s="4"/>
      <c r="I1977" s="2"/>
      <c r="Q1977" s="33"/>
    </row>
    <row r="1978" spans="1:17" x14ac:dyDescent="0.45">
      <c r="A1978" s="1"/>
      <c r="B1978" s="2"/>
      <c r="C1978" s="2"/>
      <c r="D1978" s="2"/>
      <c r="E1978" s="36"/>
      <c r="F1978" s="3"/>
      <c r="G1978" s="2"/>
      <c r="H1978" s="4"/>
      <c r="I1978" s="2"/>
      <c r="Q1978" s="33"/>
    </row>
    <row r="1979" spans="1:17" x14ac:dyDescent="0.45">
      <c r="A1979" s="1"/>
      <c r="B1979" s="2"/>
      <c r="C1979" s="2"/>
      <c r="D1979" s="2"/>
      <c r="E1979" s="36"/>
      <c r="F1979" s="3"/>
      <c r="G1979" s="2"/>
      <c r="H1979" s="4"/>
      <c r="I1979" s="2"/>
      <c r="Q1979" s="33"/>
    </row>
    <row r="1980" spans="1:17" x14ac:dyDescent="0.45">
      <c r="A1980" s="1"/>
      <c r="B1980" s="2"/>
      <c r="C1980" s="2"/>
      <c r="D1980" s="2"/>
      <c r="E1980" s="36"/>
      <c r="F1980" s="3"/>
      <c r="G1980" s="2"/>
      <c r="H1980" s="4"/>
      <c r="I1980" s="2"/>
      <c r="Q1980" s="33"/>
    </row>
    <row r="1981" spans="1:17" x14ac:dyDescent="0.45">
      <c r="A1981" s="1"/>
      <c r="B1981" s="2"/>
      <c r="C1981" s="2"/>
      <c r="D1981" s="2"/>
      <c r="E1981" s="36"/>
      <c r="F1981" s="3"/>
      <c r="G1981" s="2"/>
      <c r="H1981" s="4"/>
      <c r="I1981" s="2"/>
      <c r="Q1981" s="33"/>
    </row>
    <row r="1982" spans="1:17" x14ac:dyDescent="0.45">
      <c r="A1982" s="1"/>
      <c r="B1982" s="2"/>
      <c r="C1982" s="2"/>
      <c r="D1982" s="2"/>
      <c r="E1982" s="36"/>
      <c r="F1982" s="3"/>
      <c r="G1982" s="2"/>
      <c r="H1982" s="4"/>
      <c r="I1982" s="2"/>
      <c r="Q1982" s="33"/>
    </row>
    <row r="1983" spans="1:17" x14ac:dyDescent="0.45">
      <c r="A1983" s="1"/>
      <c r="B1983" s="2"/>
      <c r="C1983" s="2"/>
      <c r="D1983" s="2"/>
      <c r="E1983" s="36"/>
      <c r="F1983" s="3"/>
      <c r="G1983" s="2"/>
      <c r="H1983" s="4"/>
      <c r="I1983" s="2"/>
      <c r="Q1983" s="33"/>
    </row>
    <row r="1984" spans="1:17" x14ac:dyDescent="0.45">
      <c r="A1984" s="1"/>
      <c r="B1984" s="2"/>
      <c r="C1984" s="2"/>
      <c r="D1984" s="2"/>
      <c r="E1984" s="36"/>
      <c r="F1984" s="3"/>
      <c r="G1984" s="2"/>
      <c r="H1984" s="4"/>
      <c r="I1984" s="2"/>
      <c r="Q1984" s="33"/>
    </row>
    <row r="1985" spans="1:17" x14ac:dyDescent="0.45">
      <c r="A1985" s="1"/>
      <c r="B1985" s="2"/>
      <c r="C1985" s="2"/>
      <c r="D1985" s="2"/>
      <c r="E1985" s="36"/>
      <c r="F1985" s="3"/>
      <c r="G1985" s="2"/>
      <c r="H1985" s="4"/>
      <c r="I1985" s="2"/>
      <c r="Q1985" s="33"/>
    </row>
    <row r="1986" spans="1:17" x14ac:dyDescent="0.45">
      <c r="A1986" s="1"/>
      <c r="B1986" s="2"/>
      <c r="C1986" s="2"/>
      <c r="D1986" s="2"/>
      <c r="E1986" s="36"/>
      <c r="F1986" s="3"/>
      <c r="G1986" s="2"/>
      <c r="H1986" s="4"/>
      <c r="I1986" s="2"/>
      <c r="Q1986" s="33"/>
    </row>
    <row r="1987" spans="1:17" x14ac:dyDescent="0.45">
      <c r="A1987" s="1"/>
      <c r="B1987" s="2"/>
      <c r="C1987" s="2"/>
      <c r="D1987" s="2"/>
      <c r="E1987" s="36"/>
      <c r="F1987" s="3"/>
      <c r="G1987" s="2"/>
      <c r="H1987" s="4"/>
      <c r="I1987" s="2"/>
      <c r="Q1987" s="33"/>
    </row>
    <row r="1988" spans="1:17" x14ac:dyDescent="0.45">
      <c r="A1988" s="1"/>
      <c r="B1988" s="2"/>
      <c r="C1988" s="2"/>
      <c r="D1988" s="2"/>
      <c r="E1988" s="36"/>
      <c r="F1988" s="3"/>
      <c r="G1988" s="2"/>
      <c r="H1988" s="4"/>
      <c r="I1988" s="2"/>
      <c r="Q1988" s="33"/>
    </row>
    <row r="1989" spans="1:17" x14ac:dyDescent="0.45">
      <c r="A1989" s="1"/>
      <c r="B1989" s="2"/>
      <c r="C1989" s="2"/>
      <c r="D1989" s="2"/>
      <c r="E1989" s="36"/>
      <c r="F1989" s="3"/>
      <c r="G1989" s="2"/>
      <c r="H1989" s="4"/>
      <c r="I1989" s="2"/>
      <c r="Q1989" s="33"/>
    </row>
    <row r="1990" spans="1:17" x14ac:dyDescent="0.45">
      <c r="A1990" s="1"/>
      <c r="B1990" s="2"/>
      <c r="C1990" s="2"/>
      <c r="D1990" s="2"/>
      <c r="E1990" s="36"/>
      <c r="F1990" s="3"/>
      <c r="G1990" s="2"/>
      <c r="H1990" s="4"/>
      <c r="I1990" s="2"/>
      <c r="Q1990" s="33"/>
    </row>
    <row r="1991" spans="1:17" x14ac:dyDescent="0.45">
      <c r="A1991" s="1"/>
      <c r="B1991" s="2"/>
      <c r="C1991" s="2"/>
      <c r="D1991" s="2"/>
      <c r="E1991" s="36"/>
      <c r="F1991" s="3"/>
      <c r="G1991" s="2"/>
      <c r="H1991" s="4"/>
      <c r="I1991" s="2"/>
      <c r="Q1991" s="33"/>
    </row>
    <row r="1992" spans="1:17" x14ac:dyDescent="0.45">
      <c r="A1992" s="1"/>
      <c r="B1992" s="2"/>
      <c r="C1992" s="2"/>
      <c r="D1992" s="2"/>
      <c r="E1992" s="36"/>
      <c r="F1992" s="3"/>
      <c r="G1992" s="2"/>
      <c r="H1992" s="4"/>
      <c r="I1992" s="2"/>
      <c r="Q1992" s="33"/>
    </row>
    <row r="1993" spans="1:17" x14ac:dyDescent="0.45">
      <c r="A1993" s="1"/>
      <c r="B1993" s="2"/>
      <c r="C1993" s="2"/>
      <c r="D1993" s="2"/>
      <c r="E1993" s="36"/>
      <c r="F1993" s="3"/>
      <c r="G1993" s="2"/>
      <c r="H1993" s="4"/>
      <c r="I1993" s="2"/>
      <c r="Q1993" s="33"/>
    </row>
    <row r="1994" spans="1:17" x14ac:dyDescent="0.45">
      <c r="A1994" s="1"/>
      <c r="B1994" s="2"/>
      <c r="C1994" s="2"/>
      <c r="D1994" s="2"/>
      <c r="E1994" s="36"/>
      <c r="F1994" s="3"/>
      <c r="G1994" s="2"/>
      <c r="H1994" s="4"/>
      <c r="I1994" s="2"/>
      <c r="Q1994" s="33"/>
    </row>
    <row r="1995" spans="1:17" x14ac:dyDescent="0.45">
      <c r="A1995" s="1"/>
      <c r="B1995" s="2"/>
      <c r="C1995" s="2"/>
      <c r="D1995" s="2"/>
      <c r="E1995" s="36"/>
      <c r="F1995" s="3"/>
      <c r="G1995" s="2"/>
      <c r="H1995" s="4"/>
      <c r="I1995" s="2"/>
      <c r="Q1995" s="33"/>
    </row>
    <row r="1996" spans="1:17" x14ac:dyDescent="0.45">
      <c r="A1996" s="1"/>
      <c r="B1996" s="2"/>
      <c r="C1996" s="2"/>
      <c r="D1996" s="2"/>
      <c r="E1996" s="36"/>
      <c r="F1996" s="3"/>
      <c r="G1996" s="2"/>
      <c r="H1996" s="4"/>
      <c r="I1996" s="2"/>
      <c r="Q1996" s="33"/>
    </row>
    <row r="1997" spans="1:17" x14ac:dyDescent="0.45">
      <c r="A1997" s="1"/>
      <c r="B1997" s="2"/>
      <c r="C1997" s="2"/>
      <c r="D1997" s="2"/>
      <c r="E1997" s="36"/>
      <c r="F1997" s="3"/>
      <c r="G1997" s="2"/>
      <c r="H1997" s="4"/>
      <c r="I1997" s="2"/>
      <c r="Q1997" s="33"/>
    </row>
    <row r="1998" spans="1:17" x14ac:dyDescent="0.45">
      <c r="A1998" s="1"/>
      <c r="B1998" s="2"/>
      <c r="C1998" s="2"/>
      <c r="D1998" s="2"/>
      <c r="E1998" s="36"/>
      <c r="F1998" s="3"/>
      <c r="G1998" s="2"/>
      <c r="H1998" s="4"/>
      <c r="I1998" s="2"/>
      <c r="Q1998" s="33"/>
    </row>
    <row r="1999" spans="1:17" x14ac:dyDescent="0.45">
      <c r="A1999" s="1"/>
      <c r="B1999" s="2"/>
      <c r="C1999" s="2"/>
      <c r="D1999" s="2"/>
      <c r="E1999" s="36"/>
      <c r="F1999" s="3"/>
      <c r="G1999" s="2"/>
      <c r="H1999" s="4"/>
      <c r="I1999" s="2"/>
      <c r="Q1999" s="33"/>
    </row>
    <row r="2000" spans="1:17" x14ac:dyDescent="0.45">
      <c r="A2000" s="1"/>
      <c r="B2000" s="2"/>
      <c r="C2000" s="2"/>
      <c r="D2000" s="2"/>
      <c r="E2000" s="36"/>
      <c r="F2000" s="3"/>
      <c r="G2000" s="2"/>
      <c r="H2000" s="4"/>
      <c r="I2000" s="2"/>
      <c r="Q2000" s="33"/>
    </row>
    <row r="2001" spans="1:17" x14ac:dyDescent="0.45">
      <c r="A2001" s="1"/>
      <c r="B2001" s="2"/>
      <c r="C2001" s="2"/>
      <c r="D2001" s="2"/>
      <c r="E2001" s="36"/>
      <c r="F2001" s="3"/>
      <c r="G2001" s="2"/>
      <c r="H2001" s="4"/>
      <c r="I2001" s="2"/>
      <c r="Q2001" s="33"/>
    </row>
    <row r="2002" spans="1:17" x14ac:dyDescent="0.45">
      <c r="A2002" s="1"/>
      <c r="B2002" s="2"/>
      <c r="C2002" s="2"/>
      <c r="D2002" s="2"/>
      <c r="E2002" s="36"/>
      <c r="F2002" s="3"/>
      <c r="G2002" s="2"/>
      <c r="H2002" s="4"/>
      <c r="I2002" s="2"/>
      <c r="Q2002" s="33"/>
    </row>
    <row r="2003" spans="1:17" x14ac:dyDescent="0.45">
      <c r="A2003" s="1"/>
      <c r="B2003" s="2"/>
      <c r="C2003" s="2"/>
      <c r="D2003" s="2"/>
      <c r="E2003" s="36"/>
      <c r="F2003" s="3"/>
      <c r="G2003" s="2"/>
      <c r="H2003" s="4"/>
      <c r="I2003" s="2"/>
      <c r="Q2003" s="33"/>
    </row>
    <row r="2004" spans="1:17" x14ac:dyDescent="0.45">
      <c r="A2004" s="1"/>
      <c r="B2004" s="2"/>
      <c r="C2004" s="2"/>
      <c r="D2004" s="2"/>
      <c r="E2004" s="36"/>
      <c r="F2004" s="3"/>
      <c r="G2004" s="2"/>
      <c r="H2004" s="4"/>
      <c r="I2004" s="2"/>
      <c r="Q2004" s="33"/>
    </row>
    <row r="2005" spans="1:17" x14ac:dyDescent="0.45">
      <c r="A2005" s="1"/>
      <c r="B2005" s="2"/>
      <c r="C2005" s="2"/>
      <c r="D2005" s="2"/>
      <c r="E2005" s="36"/>
      <c r="F2005" s="3"/>
      <c r="G2005" s="2"/>
      <c r="H2005" s="4"/>
      <c r="I2005" s="2"/>
      <c r="Q2005" s="33"/>
    </row>
    <row r="2006" spans="1:17" x14ac:dyDescent="0.45">
      <c r="A2006" s="1"/>
      <c r="B2006" s="2"/>
      <c r="C2006" s="2"/>
      <c r="D2006" s="2"/>
      <c r="E2006" s="36"/>
      <c r="F2006" s="3"/>
      <c r="G2006" s="2"/>
      <c r="H2006" s="4"/>
      <c r="I2006" s="2"/>
      <c r="Q2006" s="33"/>
    </row>
    <row r="2007" spans="1:17" x14ac:dyDescent="0.45">
      <c r="A2007" s="1"/>
      <c r="B2007" s="2"/>
      <c r="C2007" s="2"/>
      <c r="D2007" s="2"/>
      <c r="E2007" s="36"/>
      <c r="F2007" s="3"/>
      <c r="G2007" s="2"/>
      <c r="H2007" s="4"/>
      <c r="I2007" s="2"/>
      <c r="Q2007" s="33"/>
    </row>
    <row r="2008" spans="1:17" x14ac:dyDescent="0.45">
      <c r="A2008" s="1"/>
      <c r="B2008" s="2"/>
      <c r="C2008" s="2"/>
      <c r="D2008" s="2"/>
      <c r="E2008" s="36"/>
      <c r="F2008" s="3"/>
      <c r="G2008" s="2"/>
      <c r="H2008" s="4"/>
      <c r="I2008" s="2"/>
      <c r="Q2008" s="33"/>
    </row>
    <row r="2009" spans="1:17" x14ac:dyDescent="0.45">
      <c r="A2009" s="1"/>
      <c r="B2009" s="2"/>
      <c r="C2009" s="2"/>
      <c r="D2009" s="2"/>
      <c r="E2009" s="36"/>
      <c r="F2009" s="3"/>
      <c r="G2009" s="2"/>
      <c r="H2009" s="4"/>
      <c r="I2009" s="2"/>
      <c r="Q2009" s="33"/>
    </row>
    <row r="2010" spans="1:17" x14ac:dyDescent="0.45">
      <c r="A2010" s="1"/>
      <c r="B2010" s="2"/>
      <c r="C2010" s="2"/>
      <c r="D2010" s="2"/>
      <c r="E2010" s="36"/>
      <c r="F2010" s="3"/>
      <c r="G2010" s="2"/>
      <c r="H2010" s="4"/>
      <c r="I2010" s="2"/>
      <c r="Q2010" s="33"/>
    </row>
    <row r="2011" spans="1:17" x14ac:dyDescent="0.45">
      <c r="A2011" s="1"/>
      <c r="B2011" s="2"/>
      <c r="C2011" s="2"/>
      <c r="D2011" s="2"/>
      <c r="E2011" s="36"/>
      <c r="F2011" s="3"/>
      <c r="G2011" s="2"/>
      <c r="H2011" s="4"/>
      <c r="I2011" s="2"/>
      <c r="Q2011" s="33"/>
    </row>
    <row r="2012" spans="1:17" x14ac:dyDescent="0.45">
      <c r="A2012" s="1"/>
      <c r="B2012" s="2"/>
      <c r="C2012" s="2"/>
      <c r="D2012" s="2"/>
      <c r="E2012" s="36"/>
      <c r="F2012" s="3"/>
      <c r="G2012" s="2"/>
      <c r="H2012" s="4"/>
      <c r="I2012" s="2"/>
      <c r="Q2012" s="33"/>
    </row>
    <row r="2013" spans="1:17" x14ac:dyDescent="0.45">
      <c r="A2013" s="1"/>
      <c r="B2013" s="2"/>
      <c r="C2013" s="2"/>
      <c r="D2013" s="2"/>
      <c r="E2013" s="36"/>
      <c r="F2013" s="3"/>
      <c r="G2013" s="2"/>
      <c r="H2013" s="4"/>
      <c r="I2013" s="2"/>
      <c r="Q2013" s="33"/>
    </row>
    <row r="2014" spans="1:17" x14ac:dyDescent="0.45">
      <c r="A2014" s="1"/>
      <c r="B2014" s="2"/>
      <c r="C2014" s="2"/>
      <c r="D2014" s="2"/>
      <c r="E2014" s="36"/>
      <c r="F2014" s="3"/>
      <c r="G2014" s="2"/>
      <c r="H2014" s="4"/>
      <c r="I2014" s="2"/>
      <c r="Q2014" s="33"/>
    </row>
    <row r="2015" spans="1:17" x14ac:dyDescent="0.45">
      <c r="A2015" s="1"/>
      <c r="B2015" s="2"/>
      <c r="C2015" s="2"/>
      <c r="D2015" s="2"/>
      <c r="E2015" s="36"/>
      <c r="F2015" s="3"/>
      <c r="G2015" s="2"/>
      <c r="H2015" s="4"/>
      <c r="I2015" s="2"/>
      <c r="Q2015" s="33"/>
    </row>
    <row r="2016" spans="1:17" x14ac:dyDescent="0.45">
      <c r="A2016" s="1"/>
      <c r="B2016" s="2"/>
      <c r="C2016" s="2"/>
      <c r="D2016" s="2"/>
      <c r="E2016" s="36"/>
      <c r="F2016" s="3"/>
      <c r="G2016" s="2"/>
      <c r="H2016" s="4"/>
      <c r="I2016" s="2"/>
      <c r="Q2016" s="33"/>
    </row>
    <row r="2017" spans="1:17" x14ac:dyDescent="0.45">
      <c r="A2017" s="1"/>
      <c r="B2017" s="2"/>
      <c r="C2017" s="2"/>
      <c r="D2017" s="2"/>
      <c r="E2017" s="36"/>
      <c r="F2017" s="3"/>
      <c r="G2017" s="2"/>
      <c r="H2017" s="4"/>
      <c r="I2017" s="2"/>
      <c r="Q2017" s="33"/>
    </row>
    <row r="2018" spans="1:17" x14ac:dyDescent="0.45">
      <c r="A2018" s="1"/>
      <c r="B2018" s="2"/>
      <c r="C2018" s="2"/>
      <c r="D2018" s="2"/>
      <c r="E2018" s="36"/>
      <c r="F2018" s="3"/>
      <c r="G2018" s="2"/>
      <c r="H2018" s="4"/>
      <c r="I2018" s="2"/>
      <c r="Q2018" s="33"/>
    </row>
    <row r="2019" spans="1:17" x14ac:dyDescent="0.45">
      <c r="A2019" s="1"/>
      <c r="B2019" s="2"/>
      <c r="C2019" s="2"/>
      <c r="D2019" s="2"/>
      <c r="E2019" s="36"/>
      <c r="F2019" s="3"/>
      <c r="G2019" s="2"/>
      <c r="H2019" s="4"/>
      <c r="I2019" s="2"/>
      <c r="Q2019" s="33"/>
    </row>
    <row r="2020" spans="1:17" x14ac:dyDescent="0.45">
      <c r="A2020" s="1"/>
      <c r="B2020" s="2"/>
      <c r="C2020" s="2"/>
      <c r="D2020" s="2"/>
      <c r="E2020" s="36"/>
      <c r="F2020" s="3"/>
      <c r="G2020" s="2"/>
      <c r="H2020" s="4"/>
      <c r="I2020" s="2"/>
      <c r="Q2020" s="33"/>
    </row>
    <row r="2021" spans="1:17" x14ac:dyDescent="0.45">
      <c r="A2021" s="1"/>
      <c r="B2021" s="2"/>
      <c r="C2021" s="2"/>
      <c r="D2021" s="2"/>
      <c r="E2021" s="36"/>
      <c r="F2021" s="3"/>
      <c r="G2021" s="2"/>
      <c r="H2021" s="4"/>
      <c r="I2021" s="2"/>
      <c r="Q2021" s="33"/>
    </row>
    <row r="2022" spans="1:17" x14ac:dyDescent="0.45">
      <c r="A2022" s="1"/>
      <c r="B2022" s="2"/>
      <c r="C2022" s="2"/>
      <c r="D2022" s="2"/>
      <c r="E2022" s="36"/>
      <c r="F2022" s="3"/>
      <c r="G2022" s="2"/>
      <c r="H2022" s="4"/>
      <c r="I2022" s="2"/>
      <c r="Q2022" s="33"/>
    </row>
    <row r="2023" spans="1:17" x14ac:dyDescent="0.45">
      <c r="A2023" s="1"/>
      <c r="B2023" s="2"/>
      <c r="C2023" s="2"/>
      <c r="D2023" s="2"/>
      <c r="E2023" s="36"/>
      <c r="F2023" s="3"/>
      <c r="G2023" s="2"/>
      <c r="H2023" s="4"/>
      <c r="I2023" s="2"/>
      <c r="Q2023" s="33"/>
    </row>
    <row r="2024" spans="1:17" x14ac:dyDescent="0.45">
      <c r="A2024" s="1"/>
      <c r="B2024" s="2"/>
      <c r="C2024" s="2"/>
      <c r="D2024" s="2"/>
      <c r="E2024" s="36"/>
      <c r="F2024" s="3"/>
      <c r="G2024" s="2"/>
      <c r="H2024" s="4"/>
      <c r="I2024" s="2"/>
      <c r="Q2024" s="33"/>
    </row>
    <row r="2025" spans="1:17" x14ac:dyDescent="0.45">
      <c r="A2025" s="1"/>
      <c r="B2025" s="2"/>
      <c r="C2025" s="2"/>
      <c r="D2025" s="2"/>
      <c r="E2025" s="36"/>
      <c r="F2025" s="3"/>
      <c r="G2025" s="2"/>
      <c r="H2025" s="4"/>
      <c r="I2025" s="2"/>
      <c r="Q2025" s="33"/>
    </row>
    <row r="2026" spans="1:17" x14ac:dyDescent="0.45">
      <c r="A2026" s="1"/>
      <c r="B2026" s="2"/>
      <c r="C2026" s="2"/>
      <c r="D2026" s="2"/>
      <c r="E2026" s="36"/>
      <c r="F2026" s="3"/>
      <c r="G2026" s="2"/>
      <c r="H2026" s="4"/>
      <c r="I2026" s="2"/>
      <c r="Q2026" s="33"/>
    </row>
    <row r="2027" spans="1:17" x14ac:dyDescent="0.45">
      <c r="A2027" s="1"/>
      <c r="B2027" s="2"/>
      <c r="C2027" s="2"/>
      <c r="D2027" s="2"/>
      <c r="E2027" s="36"/>
      <c r="F2027" s="3"/>
      <c r="G2027" s="2"/>
      <c r="H2027" s="4"/>
      <c r="I2027" s="2"/>
      <c r="Q2027" s="33"/>
    </row>
    <row r="2028" spans="1:17" x14ac:dyDescent="0.45">
      <c r="A2028" s="1"/>
      <c r="B2028" s="2"/>
      <c r="C2028" s="2"/>
      <c r="D2028" s="2"/>
      <c r="E2028" s="36"/>
      <c r="F2028" s="3"/>
      <c r="G2028" s="2"/>
      <c r="H2028" s="4"/>
      <c r="I2028" s="2"/>
      <c r="Q2028" s="33"/>
    </row>
    <row r="2029" spans="1:17" x14ac:dyDescent="0.45">
      <c r="A2029" s="1"/>
      <c r="B2029" s="2"/>
      <c r="C2029" s="2"/>
      <c r="D2029" s="2"/>
      <c r="E2029" s="36"/>
      <c r="F2029" s="3"/>
      <c r="G2029" s="2"/>
      <c r="H2029" s="4"/>
      <c r="I2029" s="2"/>
      <c r="Q2029" s="33"/>
    </row>
    <row r="2030" spans="1:17" x14ac:dyDescent="0.45">
      <c r="A2030" s="1"/>
      <c r="B2030" s="2"/>
      <c r="C2030" s="2"/>
      <c r="D2030" s="2"/>
      <c r="E2030" s="36"/>
      <c r="F2030" s="3"/>
      <c r="G2030" s="2"/>
      <c r="H2030" s="4"/>
      <c r="I2030" s="2"/>
      <c r="Q2030" s="33"/>
    </row>
    <row r="2031" spans="1:17" x14ac:dyDescent="0.45">
      <c r="A2031" s="1"/>
      <c r="B2031" s="2"/>
      <c r="C2031" s="2"/>
      <c r="D2031" s="2"/>
      <c r="E2031" s="36"/>
      <c r="F2031" s="3"/>
      <c r="G2031" s="2"/>
      <c r="H2031" s="4"/>
      <c r="I2031" s="2"/>
      <c r="Q2031" s="33"/>
    </row>
    <row r="2032" spans="1:17" x14ac:dyDescent="0.45">
      <c r="A2032" s="1"/>
      <c r="B2032" s="2"/>
      <c r="C2032" s="2"/>
      <c r="D2032" s="2"/>
      <c r="E2032" s="36"/>
      <c r="F2032" s="3"/>
      <c r="G2032" s="2"/>
      <c r="H2032" s="4"/>
      <c r="I2032" s="2"/>
      <c r="Q2032" s="33"/>
    </row>
    <row r="2033" spans="1:17" x14ac:dyDescent="0.45">
      <c r="A2033" s="1"/>
      <c r="B2033" s="2"/>
      <c r="C2033" s="2"/>
      <c r="D2033" s="2"/>
      <c r="E2033" s="36"/>
      <c r="F2033" s="3"/>
      <c r="G2033" s="2"/>
      <c r="H2033" s="4"/>
      <c r="I2033" s="2"/>
      <c r="Q2033" s="33"/>
    </row>
    <row r="2034" spans="1:17" x14ac:dyDescent="0.45">
      <c r="A2034" s="1"/>
      <c r="B2034" s="2"/>
      <c r="C2034" s="2"/>
      <c r="D2034" s="2"/>
      <c r="E2034" s="36"/>
      <c r="F2034" s="3"/>
      <c r="G2034" s="2"/>
      <c r="H2034" s="4"/>
      <c r="I2034" s="2"/>
      <c r="Q2034" s="33"/>
    </row>
    <row r="2035" spans="1:17" x14ac:dyDescent="0.45">
      <c r="A2035" s="1"/>
      <c r="B2035" s="2"/>
      <c r="C2035" s="2"/>
      <c r="D2035" s="2"/>
      <c r="E2035" s="36"/>
      <c r="F2035" s="3"/>
      <c r="G2035" s="2"/>
      <c r="H2035" s="4"/>
      <c r="I2035" s="2"/>
      <c r="Q2035" s="33"/>
    </row>
    <row r="2036" spans="1:17" x14ac:dyDescent="0.45">
      <c r="A2036" s="1"/>
      <c r="B2036" s="2"/>
      <c r="C2036" s="2"/>
      <c r="D2036" s="2"/>
      <c r="E2036" s="36"/>
      <c r="F2036" s="3"/>
      <c r="G2036" s="2"/>
      <c r="H2036" s="4"/>
      <c r="I2036" s="2"/>
      <c r="Q2036" s="33"/>
    </row>
    <row r="2037" spans="1:17" x14ac:dyDescent="0.45">
      <c r="A2037" s="1"/>
      <c r="B2037" s="2"/>
      <c r="C2037" s="2"/>
      <c r="D2037" s="2"/>
      <c r="E2037" s="36"/>
      <c r="F2037" s="3"/>
      <c r="G2037" s="2"/>
      <c r="H2037" s="4"/>
      <c r="I2037" s="2"/>
      <c r="Q2037" s="33"/>
    </row>
    <row r="2038" spans="1:17" x14ac:dyDescent="0.45">
      <c r="A2038" s="1"/>
      <c r="B2038" s="2"/>
      <c r="C2038" s="2"/>
      <c r="D2038" s="2"/>
      <c r="E2038" s="36"/>
      <c r="F2038" s="3"/>
      <c r="G2038" s="2"/>
      <c r="H2038" s="4"/>
      <c r="I2038" s="2"/>
      <c r="Q2038" s="33"/>
    </row>
    <row r="2039" spans="1:17" x14ac:dyDescent="0.45">
      <c r="A2039" s="1"/>
      <c r="B2039" s="2"/>
      <c r="C2039" s="2"/>
      <c r="D2039" s="2"/>
      <c r="E2039" s="36"/>
      <c r="F2039" s="3"/>
      <c r="G2039" s="2"/>
      <c r="H2039" s="4"/>
      <c r="I2039" s="2"/>
      <c r="Q2039" s="33"/>
    </row>
    <row r="2040" spans="1:17" x14ac:dyDescent="0.45">
      <c r="A2040" s="1"/>
      <c r="B2040" s="2"/>
      <c r="C2040" s="2"/>
      <c r="D2040" s="2"/>
      <c r="E2040" s="36"/>
      <c r="F2040" s="3"/>
      <c r="G2040" s="2"/>
      <c r="H2040" s="4"/>
      <c r="I2040" s="2"/>
      <c r="Q2040" s="33"/>
    </row>
    <row r="2041" spans="1:17" x14ac:dyDescent="0.45">
      <c r="A2041" s="1"/>
      <c r="B2041" s="2"/>
      <c r="C2041" s="2"/>
      <c r="D2041" s="2"/>
      <c r="E2041" s="36"/>
      <c r="F2041" s="3"/>
      <c r="G2041" s="2"/>
      <c r="H2041" s="4"/>
      <c r="I2041" s="2"/>
      <c r="Q2041" s="33"/>
    </row>
    <row r="2042" spans="1:17" x14ac:dyDescent="0.45">
      <c r="A2042" s="1"/>
      <c r="B2042" s="2"/>
      <c r="C2042" s="2"/>
      <c r="D2042" s="2"/>
      <c r="E2042" s="36"/>
      <c r="F2042" s="3"/>
      <c r="G2042" s="2"/>
      <c r="H2042" s="4"/>
      <c r="I2042" s="2"/>
      <c r="Q2042" s="33"/>
    </row>
    <row r="2043" spans="1:17" x14ac:dyDescent="0.45">
      <c r="A2043" s="1"/>
      <c r="B2043" s="2"/>
      <c r="C2043" s="2"/>
      <c r="D2043" s="2"/>
      <c r="E2043" s="36"/>
      <c r="F2043" s="3"/>
      <c r="G2043" s="2"/>
      <c r="H2043" s="4"/>
      <c r="I2043" s="2"/>
      <c r="Q2043" s="33"/>
    </row>
    <row r="2044" spans="1:17" x14ac:dyDescent="0.45">
      <c r="A2044" s="1"/>
      <c r="B2044" s="2"/>
      <c r="C2044" s="2"/>
      <c r="D2044" s="2"/>
      <c r="E2044" s="36"/>
      <c r="F2044" s="3"/>
      <c r="G2044" s="2"/>
      <c r="H2044" s="4"/>
      <c r="I2044" s="2"/>
      <c r="Q2044" s="33"/>
    </row>
    <row r="2045" spans="1:17" x14ac:dyDescent="0.45">
      <c r="A2045" s="1"/>
      <c r="B2045" s="2"/>
      <c r="C2045" s="2"/>
      <c r="D2045" s="2"/>
      <c r="E2045" s="36"/>
      <c r="F2045" s="3"/>
      <c r="G2045" s="2"/>
      <c r="H2045" s="4"/>
      <c r="I2045" s="2"/>
      <c r="Q2045" s="33"/>
    </row>
    <row r="2046" spans="1:17" x14ac:dyDescent="0.45">
      <c r="A2046" s="1"/>
      <c r="B2046" s="2"/>
      <c r="C2046" s="2"/>
      <c r="D2046" s="2"/>
      <c r="E2046" s="36"/>
      <c r="F2046" s="3"/>
      <c r="G2046" s="2"/>
      <c r="H2046" s="4"/>
      <c r="I2046" s="2"/>
      <c r="Q2046" s="33"/>
    </row>
    <row r="2047" spans="1:17" x14ac:dyDescent="0.45">
      <c r="A2047" s="1"/>
      <c r="B2047" s="2"/>
      <c r="C2047" s="2"/>
      <c r="D2047" s="2"/>
      <c r="E2047" s="36"/>
      <c r="F2047" s="3"/>
      <c r="G2047" s="2"/>
      <c r="H2047" s="4"/>
      <c r="I2047" s="2"/>
      <c r="Q2047" s="33"/>
    </row>
    <row r="2048" spans="1:17" x14ac:dyDescent="0.45">
      <c r="A2048" s="1"/>
      <c r="B2048" s="2"/>
      <c r="C2048" s="2"/>
      <c r="D2048" s="2"/>
      <c r="E2048" s="36"/>
      <c r="F2048" s="3"/>
      <c r="G2048" s="2"/>
      <c r="H2048" s="4"/>
      <c r="I2048" s="2"/>
      <c r="Q2048" s="33"/>
    </row>
    <row r="2049" spans="1:17" x14ac:dyDescent="0.45">
      <c r="A2049" s="1"/>
      <c r="B2049" s="2"/>
      <c r="C2049" s="2"/>
      <c r="D2049" s="2"/>
      <c r="E2049" s="36"/>
      <c r="F2049" s="3"/>
      <c r="G2049" s="2"/>
      <c r="H2049" s="4"/>
      <c r="I2049" s="2"/>
      <c r="Q2049" s="33"/>
    </row>
    <row r="2050" spans="1:17" x14ac:dyDescent="0.45">
      <c r="A2050" s="1"/>
      <c r="B2050" s="2"/>
      <c r="C2050" s="2"/>
      <c r="D2050" s="2"/>
      <c r="E2050" s="36"/>
      <c r="F2050" s="3"/>
      <c r="G2050" s="2"/>
      <c r="H2050" s="4"/>
      <c r="I2050" s="2"/>
      <c r="Q2050" s="33"/>
    </row>
    <row r="2051" spans="1:17" x14ac:dyDescent="0.45">
      <c r="A2051" s="1"/>
      <c r="B2051" s="2"/>
      <c r="C2051" s="2"/>
      <c r="D2051" s="2"/>
      <c r="E2051" s="36"/>
      <c r="F2051" s="3"/>
      <c r="G2051" s="2"/>
      <c r="H2051" s="4"/>
      <c r="I2051" s="2"/>
      <c r="Q2051" s="33"/>
    </row>
    <row r="2052" spans="1:17" x14ac:dyDescent="0.45">
      <c r="A2052" s="1"/>
      <c r="B2052" s="2"/>
      <c r="C2052" s="2"/>
      <c r="D2052" s="2"/>
      <c r="E2052" s="36"/>
      <c r="F2052" s="3"/>
      <c r="G2052" s="2"/>
      <c r="H2052" s="4"/>
      <c r="I2052" s="2"/>
      <c r="Q2052" s="33"/>
    </row>
    <row r="2053" spans="1:17" x14ac:dyDescent="0.45">
      <c r="A2053" s="1"/>
      <c r="B2053" s="2"/>
      <c r="C2053" s="2"/>
      <c r="D2053" s="2"/>
      <c r="E2053" s="36"/>
      <c r="F2053" s="3"/>
      <c r="G2053" s="2"/>
      <c r="H2053" s="4"/>
      <c r="I2053" s="2"/>
      <c r="Q2053" s="33"/>
    </row>
    <row r="2054" spans="1:17" x14ac:dyDescent="0.45">
      <c r="A2054" s="1"/>
      <c r="B2054" s="2"/>
      <c r="C2054" s="2"/>
      <c r="D2054" s="2"/>
      <c r="E2054" s="36"/>
      <c r="F2054" s="3"/>
      <c r="G2054" s="2"/>
      <c r="H2054" s="4"/>
      <c r="I2054" s="2"/>
      <c r="Q2054" s="33"/>
    </row>
    <row r="2055" spans="1:17" x14ac:dyDescent="0.45">
      <c r="A2055" s="1"/>
      <c r="B2055" s="2"/>
      <c r="C2055" s="2"/>
      <c r="D2055" s="2"/>
      <c r="E2055" s="36"/>
      <c r="F2055" s="3"/>
      <c r="G2055" s="2"/>
      <c r="H2055" s="4"/>
      <c r="I2055" s="2"/>
      <c r="Q2055" s="33"/>
    </row>
    <row r="2056" spans="1:17" x14ac:dyDescent="0.45">
      <c r="A2056" s="1"/>
      <c r="B2056" s="2"/>
      <c r="C2056" s="2"/>
      <c r="D2056" s="2"/>
      <c r="E2056" s="36"/>
      <c r="F2056" s="3"/>
      <c r="G2056" s="2"/>
      <c r="H2056" s="4"/>
      <c r="I2056" s="2"/>
      <c r="Q2056" s="33"/>
    </row>
    <row r="2057" spans="1:17" x14ac:dyDescent="0.45">
      <c r="A2057" s="1"/>
      <c r="B2057" s="2"/>
      <c r="C2057" s="2"/>
      <c r="D2057" s="2"/>
      <c r="E2057" s="36"/>
      <c r="F2057" s="3"/>
      <c r="G2057" s="2"/>
      <c r="H2057" s="4"/>
      <c r="I2057" s="2"/>
      <c r="Q2057" s="33"/>
    </row>
    <row r="2058" spans="1:17" x14ac:dyDescent="0.45">
      <c r="A2058" s="1"/>
      <c r="B2058" s="2"/>
      <c r="C2058" s="2"/>
      <c r="D2058" s="2"/>
      <c r="E2058" s="36"/>
      <c r="F2058" s="3"/>
      <c r="G2058" s="2"/>
      <c r="H2058" s="4"/>
      <c r="I2058" s="2"/>
      <c r="Q2058" s="33"/>
    </row>
    <row r="2059" spans="1:17" x14ac:dyDescent="0.45">
      <c r="A2059" s="1"/>
      <c r="B2059" s="2"/>
      <c r="C2059" s="2"/>
      <c r="D2059" s="2"/>
      <c r="E2059" s="36"/>
      <c r="F2059" s="3"/>
      <c r="G2059" s="2"/>
      <c r="H2059" s="4"/>
      <c r="I2059" s="2"/>
      <c r="Q2059" s="33"/>
    </row>
    <row r="2060" spans="1:17" x14ac:dyDescent="0.45">
      <c r="A2060" s="1"/>
      <c r="B2060" s="2"/>
      <c r="C2060" s="2"/>
      <c r="D2060" s="2"/>
      <c r="E2060" s="36"/>
      <c r="F2060" s="3"/>
      <c r="G2060" s="2"/>
      <c r="H2060" s="4"/>
      <c r="I2060" s="2"/>
      <c r="Q2060" s="33"/>
    </row>
    <row r="2061" spans="1:17" x14ac:dyDescent="0.45">
      <c r="A2061" s="1"/>
      <c r="B2061" s="2"/>
      <c r="C2061" s="2"/>
      <c r="D2061" s="2"/>
      <c r="E2061" s="36"/>
      <c r="F2061" s="3"/>
      <c r="G2061" s="2"/>
      <c r="H2061" s="4"/>
      <c r="I2061" s="2"/>
      <c r="Q2061" s="33"/>
    </row>
    <row r="2062" spans="1:17" x14ac:dyDescent="0.45">
      <c r="A2062" s="1"/>
      <c r="B2062" s="2"/>
      <c r="C2062" s="2"/>
      <c r="D2062" s="2"/>
      <c r="E2062" s="36"/>
      <c r="F2062" s="3"/>
      <c r="G2062" s="2"/>
      <c r="H2062" s="4"/>
      <c r="I2062" s="2"/>
      <c r="Q2062" s="33"/>
    </row>
    <row r="2063" spans="1:17" x14ac:dyDescent="0.45">
      <c r="A2063" s="1"/>
      <c r="B2063" s="2"/>
      <c r="C2063" s="2"/>
      <c r="D2063" s="2"/>
      <c r="E2063" s="36"/>
      <c r="F2063" s="3"/>
      <c r="G2063" s="2"/>
      <c r="H2063" s="4"/>
      <c r="I2063" s="2"/>
      <c r="Q2063" s="33"/>
    </row>
    <row r="2064" spans="1:17" x14ac:dyDescent="0.45">
      <c r="A2064" s="1"/>
      <c r="B2064" s="2"/>
      <c r="C2064" s="2"/>
      <c r="D2064" s="2"/>
      <c r="E2064" s="36"/>
      <c r="F2064" s="3"/>
      <c r="G2064" s="2"/>
      <c r="H2064" s="4"/>
      <c r="I2064" s="2"/>
      <c r="Q2064" s="33"/>
    </row>
    <row r="2065" spans="1:17" x14ac:dyDescent="0.45">
      <c r="A2065" s="1"/>
      <c r="B2065" s="2"/>
      <c r="C2065" s="2"/>
      <c r="D2065" s="2"/>
      <c r="E2065" s="36"/>
      <c r="F2065" s="3"/>
      <c r="G2065" s="2"/>
      <c r="H2065" s="4"/>
      <c r="I2065" s="2"/>
      <c r="Q2065" s="33"/>
    </row>
    <row r="2066" spans="1:17" x14ac:dyDescent="0.45">
      <c r="A2066" s="1"/>
      <c r="B2066" s="2"/>
      <c r="C2066" s="2"/>
      <c r="D2066" s="2"/>
      <c r="E2066" s="36"/>
      <c r="F2066" s="3"/>
      <c r="G2066" s="2"/>
      <c r="H2066" s="4"/>
      <c r="I2066" s="2"/>
      <c r="Q2066" s="33"/>
    </row>
    <row r="2067" spans="1:17" x14ac:dyDescent="0.45">
      <c r="A2067" s="1"/>
      <c r="B2067" s="2"/>
      <c r="C2067" s="2"/>
      <c r="D2067" s="2"/>
      <c r="E2067" s="36"/>
      <c r="F2067" s="3"/>
      <c r="G2067" s="2"/>
      <c r="H2067" s="4"/>
      <c r="I2067" s="2"/>
      <c r="Q2067" s="33"/>
    </row>
    <row r="2068" spans="1:17" x14ac:dyDescent="0.45">
      <c r="A2068" s="1"/>
      <c r="B2068" s="2"/>
      <c r="C2068" s="2"/>
      <c r="D2068" s="2"/>
      <c r="E2068" s="36"/>
      <c r="F2068" s="3"/>
      <c r="G2068" s="2"/>
      <c r="H2068" s="4"/>
      <c r="I2068" s="2"/>
      <c r="Q2068" s="33"/>
    </row>
    <row r="2069" spans="1:17" x14ac:dyDescent="0.45">
      <c r="A2069" s="1"/>
      <c r="B2069" s="2"/>
      <c r="C2069" s="2"/>
      <c r="D2069" s="2"/>
      <c r="E2069" s="36"/>
      <c r="F2069" s="3"/>
      <c r="G2069" s="2"/>
      <c r="H2069" s="4"/>
      <c r="I2069" s="2"/>
      <c r="Q2069" s="33"/>
    </row>
    <row r="2070" spans="1:17" x14ac:dyDescent="0.45">
      <c r="A2070" s="1"/>
      <c r="B2070" s="2"/>
      <c r="C2070" s="2"/>
      <c r="D2070" s="2"/>
      <c r="E2070" s="36"/>
      <c r="F2070" s="3"/>
      <c r="G2070" s="2"/>
      <c r="H2070" s="4"/>
      <c r="I2070" s="2"/>
      <c r="Q2070" s="33"/>
    </row>
    <row r="2071" spans="1:17" x14ac:dyDescent="0.45">
      <c r="A2071" s="1"/>
      <c r="B2071" s="2"/>
      <c r="C2071" s="2"/>
      <c r="D2071" s="2"/>
      <c r="E2071" s="36"/>
      <c r="F2071" s="3"/>
      <c r="G2071" s="2"/>
      <c r="H2071" s="4"/>
      <c r="I2071" s="2"/>
      <c r="Q2071" s="33"/>
    </row>
    <row r="2072" spans="1:17" x14ac:dyDescent="0.45">
      <c r="A2072" s="1"/>
      <c r="B2072" s="2"/>
      <c r="C2072" s="2"/>
      <c r="D2072" s="2"/>
      <c r="E2072" s="36"/>
      <c r="F2072" s="3"/>
      <c r="G2072" s="2"/>
      <c r="H2072" s="4"/>
      <c r="I2072" s="2"/>
      <c r="Q2072" s="33"/>
    </row>
    <row r="2073" spans="1:17" x14ac:dyDescent="0.45">
      <c r="A2073" s="1"/>
      <c r="B2073" s="2"/>
      <c r="C2073" s="2"/>
      <c r="D2073" s="2"/>
      <c r="E2073" s="36"/>
      <c r="F2073" s="3"/>
      <c r="G2073" s="2"/>
      <c r="H2073" s="4"/>
      <c r="I2073" s="2"/>
      <c r="Q2073" s="33"/>
    </row>
    <row r="2074" spans="1:17" x14ac:dyDescent="0.45">
      <c r="A2074" s="1"/>
      <c r="B2074" s="2"/>
      <c r="C2074" s="2"/>
      <c r="D2074" s="2"/>
      <c r="E2074" s="36"/>
      <c r="F2074" s="3"/>
      <c r="G2074" s="2"/>
      <c r="H2074" s="4"/>
      <c r="I2074" s="2"/>
      <c r="Q2074" s="33"/>
    </row>
    <row r="2075" spans="1:17" x14ac:dyDescent="0.45">
      <c r="A2075" s="1"/>
      <c r="B2075" s="2"/>
      <c r="C2075" s="2"/>
      <c r="D2075" s="2"/>
      <c r="E2075" s="36"/>
      <c r="F2075" s="3"/>
      <c r="G2075" s="2"/>
      <c r="H2075" s="4"/>
      <c r="I2075" s="2"/>
      <c r="Q2075" s="33"/>
    </row>
    <row r="2076" spans="1:17" x14ac:dyDescent="0.45">
      <c r="A2076" s="1"/>
      <c r="B2076" s="2"/>
      <c r="C2076" s="2"/>
      <c r="D2076" s="2"/>
      <c r="E2076" s="36"/>
      <c r="F2076" s="3"/>
      <c r="G2076" s="2"/>
      <c r="H2076" s="4"/>
      <c r="I2076" s="2"/>
      <c r="Q2076" s="33"/>
    </row>
    <row r="2077" spans="1:17" x14ac:dyDescent="0.45">
      <c r="A2077" s="1"/>
      <c r="B2077" s="2"/>
      <c r="C2077" s="2"/>
      <c r="D2077" s="2"/>
      <c r="E2077" s="36"/>
      <c r="F2077" s="3"/>
      <c r="G2077" s="2"/>
      <c r="H2077" s="4"/>
      <c r="I2077" s="2"/>
      <c r="Q2077" s="33"/>
    </row>
    <row r="2078" spans="1:17" x14ac:dyDescent="0.45">
      <c r="A2078" s="1"/>
      <c r="B2078" s="2"/>
      <c r="C2078" s="2"/>
      <c r="D2078" s="2"/>
      <c r="E2078" s="36"/>
      <c r="F2078" s="3"/>
      <c r="G2078" s="2"/>
      <c r="H2078" s="4"/>
      <c r="I2078" s="2"/>
      <c r="Q2078" s="33"/>
    </row>
    <row r="2079" spans="1:17" x14ac:dyDescent="0.45">
      <c r="A2079" s="1"/>
      <c r="B2079" s="2"/>
      <c r="C2079" s="2"/>
      <c r="D2079" s="2"/>
      <c r="E2079" s="36"/>
      <c r="F2079" s="3"/>
      <c r="G2079" s="2"/>
      <c r="H2079" s="4"/>
      <c r="I2079" s="2"/>
      <c r="Q2079" s="33"/>
    </row>
    <row r="2080" spans="1:17" x14ac:dyDescent="0.45">
      <c r="A2080" s="1"/>
      <c r="B2080" s="2"/>
      <c r="C2080" s="2"/>
      <c r="D2080" s="2"/>
      <c r="E2080" s="36"/>
      <c r="F2080" s="3"/>
      <c r="G2080" s="2"/>
      <c r="H2080" s="4"/>
      <c r="I2080" s="2"/>
      <c r="Q2080" s="33"/>
    </row>
    <row r="2081" spans="1:17" x14ac:dyDescent="0.45">
      <c r="A2081" s="1"/>
      <c r="B2081" s="2"/>
      <c r="C2081" s="2"/>
      <c r="D2081" s="2"/>
      <c r="E2081" s="36"/>
      <c r="F2081" s="3"/>
      <c r="G2081" s="2"/>
      <c r="H2081" s="4"/>
      <c r="I2081" s="2"/>
      <c r="Q2081" s="33"/>
    </row>
    <row r="2082" spans="1:17" x14ac:dyDescent="0.45">
      <c r="A2082" s="1"/>
      <c r="B2082" s="2"/>
      <c r="C2082" s="2"/>
      <c r="D2082" s="2"/>
      <c r="E2082" s="36"/>
      <c r="F2082" s="3"/>
      <c r="G2082" s="2"/>
      <c r="H2082" s="4"/>
      <c r="I2082" s="2"/>
      <c r="Q2082" s="33"/>
    </row>
    <row r="2083" spans="1:17" x14ac:dyDescent="0.45">
      <c r="A2083" s="1"/>
      <c r="B2083" s="2"/>
      <c r="C2083" s="2"/>
      <c r="D2083" s="2"/>
      <c r="E2083" s="36"/>
      <c r="F2083" s="3"/>
      <c r="G2083" s="2"/>
      <c r="H2083" s="4"/>
      <c r="I2083" s="2"/>
      <c r="Q2083" s="33"/>
    </row>
    <row r="2084" spans="1:17" x14ac:dyDescent="0.45">
      <c r="A2084" s="1"/>
      <c r="B2084" s="2"/>
      <c r="C2084" s="2"/>
      <c r="D2084" s="2"/>
      <c r="E2084" s="36"/>
      <c r="F2084" s="3"/>
      <c r="G2084" s="2"/>
      <c r="H2084" s="4"/>
      <c r="I2084" s="2"/>
      <c r="Q2084" s="33"/>
    </row>
    <row r="2085" spans="1:17" x14ac:dyDescent="0.45">
      <c r="A2085" s="1"/>
      <c r="B2085" s="2"/>
      <c r="C2085" s="2"/>
      <c r="D2085" s="2"/>
      <c r="E2085" s="36"/>
      <c r="F2085" s="3"/>
      <c r="G2085" s="2"/>
      <c r="H2085" s="4"/>
      <c r="I2085" s="2"/>
      <c r="Q2085" s="33"/>
    </row>
    <row r="2086" spans="1:17" x14ac:dyDescent="0.45">
      <c r="A2086" s="1"/>
      <c r="B2086" s="2"/>
      <c r="C2086" s="2"/>
      <c r="D2086" s="2"/>
      <c r="E2086" s="36"/>
      <c r="F2086" s="3"/>
      <c r="G2086" s="2"/>
      <c r="H2086" s="4"/>
      <c r="I2086" s="2"/>
      <c r="Q2086" s="33"/>
    </row>
    <row r="2087" spans="1:17" x14ac:dyDescent="0.45">
      <c r="A2087" s="1"/>
      <c r="B2087" s="2"/>
      <c r="C2087" s="2"/>
      <c r="D2087" s="2"/>
      <c r="E2087" s="36"/>
      <c r="F2087" s="3"/>
      <c r="G2087" s="2"/>
      <c r="H2087" s="4"/>
      <c r="I2087" s="2"/>
      <c r="Q2087" s="33"/>
    </row>
    <row r="2088" spans="1:17" x14ac:dyDescent="0.45">
      <c r="A2088" s="1"/>
      <c r="B2088" s="2"/>
      <c r="C2088" s="2"/>
      <c r="D2088" s="2"/>
      <c r="E2088" s="36"/>
      <c r="F2088" s="3"/>
      <c r="G2088" s="2"/>
      <c r="H2088" s="4"/>
      <c r="I2088" s="2"/>
      <c r="Q2088" s="33"/>
    </row>
    <row r="2089" spans="1:17" x14ac:dyDescent="0.45">
      <c r="A2089" s="1"/>
      <c r="B2089" s="2"/>
      <c r="C2089" s="2"/>
      <c r="D2089" s="2"/>
      <c r="E2089" s="36"/>
      <c r="F2089" s="3"/>
      <c r="G2089" s="2"/>
      <c r="H2089" s="4"/>
      <c r="I2089" s="2"/>
      <c r="Q2089" s="33"/>
    </row>
    <row r="2090" spans="1:17" x14ac:dyDescent="0.45">
      <c r="A2090" s="1"/>
      <c r="B2090" s="2"/>
      <c r="C2090" s="2"/>
      <c r="D2090" s="2"/>
      <c r="E2090" s="36"/>
      <c r="F2090" s="3"/>
      <c r="G2090" s="2"/>
      <c r="H2090" s="4"/>
      <c r="I2090" s="2"/>
      <c r="Q2090" s="33"/>
    </row>
    <row r="2091" spans="1:17" x14ac:dyDescent="0.45">
      <c r="A2091" s="1"/>
      <c r="B2091" s="2"/>
      <c r="C2091" s="2"/>
      <c r="D2091" s="2"/>
      <c r="E2091" s="36"/>
      <c r="F2091" s="3"/>
      <c r="G2091" s="2"/>
      <c r="H2091" s="4"/>
      <c r="I2091" s="2"/>
      <c r="Q2091" s="33"/>
    </row>
    <row r="2092" spans="1:17" x14ac:dyDescent="0.45">
      <c r="A2092" s="1"/>
      <c r="B2092" s="2"/>
      <c r="C2092" s="2"/>
      <c r="D2092" s="2"/>
      <c r="E2092" s="36"/>
      <c r="F2092" s="3"/>
      <c r="G2092" s="2"/>
      <c r="H2092" s="4"/>
      <c r="I2092" s="2"/>
      <c r="Q2092" s="33"/>
    </row>
    <row r="2093" spans="1:17" x14ac:dyDescent="0.45">
      <c r="A2093" s="1"/>
      <c r="B2093" s="2"/>
      <c r="C2093" s="2"/>
      <c r="D2093" s="2"/>
      <c r="E2093" s="36"/>
      <c r="F2093" s="3"/>
      <c r="G2093" s="2"/>
      <c r="H2093" s="4"/>
      <c r="I2093" s="2"/>
      <c r="Q2093" s="33"/>
    </row>
    <row r="2094" spans="1:17" x14ac:dyDescent="0.45">
      <c r="A2094" s="1"/>
      <c r="B2094" s="2"/>
      <c r="C2094" s="2"/>
      <c r="D2094" s="2"/>
      <c r="E2094" s="36"/>
      <c r="F2094" s="3"/>
      <c r="G2094" s="2"/>
      <c r="H2094" s="4"/>
      <c r="I2094" s="2"/>
      <c r="Q2094" s="33"/>
    </row>
    <row r="2095" spans="1:17" x14ac:dyDescent="0.45">
      <c r="A2095" s="1"/>
      <c r="B2095" s="2"/>
      <c r="C2095" s="2"/>
      <c r="D2095" s="2"/>
      <c r="E2095" s="36"/>
      <c r="F2095" s="3"/>
      <c r="G2095" s="2"/>
      <c r="H2095" s="4"/>
      <c r="I2095" s="2"/>
      <c r="Q2095" s="33"/>
    </row>
    <row r="2096" spans="1:17" x14ac:dyDescent="0.45">
      <c r="A2096" s="1"/>
      <c r="B2096" s="2"/>
      <c r="C2096" s="2"/>
      <c r="D2096" s="2"/>
      <c r="E2096" s="36"/>
      <c r="F2096" s="3"/>
      <c r="G2096" s="2"/>
      <c r="H2096" s="4"/>
      <c r="I2096" s="2"/>
      <c r="Q2096" s="33"/>
    </row>
    <row r="2097" spans="1:17" x14ac:dyDescent="0.45">
      <c r="A2097" s="1"/>
      <c r="B2097" s="2"/>
      <c r="C2097" s="2"/>
      <c r="D2097" s="2"/>
      <c r="E2097" s="36"/>
      <c r="F2097" s="3"/>
      <c r="G2097" s="2"/>
      <c r="H2097" s="4"/>
      <c r="I2097" s="2"/>
      <c r="Q2097" s="33"/>
    </row>
    <row r="2098" spans="1:17" x14ac:dyDescent="0.45">
      <c r="A2098" s="1"/>
      <c r="B2098" s="2"/>
      <c r="C2098" s="2"/>
      <c r="D2098" s="2"/>
      <c r="E2098" s="36"/>
      <c r="F2098" s="3"/>
      <c r="G2098" s="2"/>
      <c r="H2098" s="4"/>
      <c r="I2098" s="2"/>
      <c r="Q2098" s="33"/>
    </row>
    <row r="2099" spans="1:17" x14ac:dyDescent="0.45">
      <c r="A2099" s="1"/>
      <c r="B2099" s="2"/>
      <c r="C2099" s="2"/>
      <c r="D2099" s="2"/>
      <c r="E2099" s="36"/>
      <c r="F2099" s="3"/>
      <c r="G2099" s="2"/>
      <c r="H2099" s="4"/>
      <c r="I2099" s="2"/>
      <c r="Q2099" s="33"/>
    </row>
    <row r="2100" spans="1:17" x14ac:dyDescent="0.45">
      <c r="A2100" s="1"/>
      <c r="B2100" s="2"/>
      <c r="C2100" s="2"/>
      <c r="D2100" s="2"/>
      <c r="E2100" s="36"/>
      <c r="F2100" s="3"/>
      <c r="G2100" s="2"/>
      <c r="H2100" s="4"/>
      <c r="I2100" s="2"/>
      <c r="Q2100" s="33"/>
    </row>
    <row r="2101" spans="1:17" x14ac:dyDescent="0.45">
      <c r="A2101" s="1"/>
      <c r="B2101" s="2"/>
      <c r="C2101" s="2"/>
      <c r="D2101" s="2"/>
      <c r="E2101" s="36"/>
      <c r="F2101" s="3"/>
      <c r="G2101" s="2"/>
      <c r="H2101" s="4"/>
      <c r="I2101" s="2"/>
      <c r="Q2101" s="33"/>
    </row>
    <row r="2102" spans="1:17" x14ac:dyDescent="0.45">
      <c r="A2102" s="1"/>
      <c r="B2102" s="2"/>
      <c r="C2102" s="2"/>
      <c r="D2102" s="2"/>
      <c r="E2102" s="36"/>
      <c r="F2102" s="3"/>
      <c r="G2102" s="2"/>
      <c r="H2102" s="4"/>
      <c r="I2102" s="2"/>
      <c r="Q2102" s="33"/>
    </row>
    <row r="2103" spans="1:17" x14ac:dyDescent="0.45">
      <c r="A2103" s="1"/>
      <c r="B2103" s="2"/>
      <c r="C2103" s="2"/>
      <c r="D2103" s="2"/>
      <c r="E2103" s="36"/>
      <c r="F2103" s="3"/>
      <c r="G2103" s="2"/>
      <c r="H2103" s="4"/>
      <c r="I2103" s="2"/>
      <c r="Q2103" s="33"/>
    </row>
    <row r="2104" spans="1:17" x14ac:dyDescent="0.45">
      <c r="A2104" s="1"/>
      <c r="B2104" s="2"/>
      <c r="C2104" s="2"/>
      <c r="D2104" s="2"/>
      <c r="E2104" s="36"/>
      <c r="F2104" s="3"/>
      <c r="G2104" s="2"/>
      <c r="H2104" s="4"/>
      <c r="I2104" s="2"/>
      <c r="Q2104" s="33"/>
    </row>
    <row r="2105" spans="1:17" x14ac:dyDescent="0.45">
      <c r="A2105" s="1"/>
      <c r="B2105" s="2"/>
      <c r="C2105" s="2"/>
      <c r="D2105" s="2"/>
      <c r="E2105" s="36"/>
      <c r="F2105" s="3"/>
      <c r="G2105" s="2"/>
      <c r="H2105" s="4"/>
      <c r="I2105" s="2"/>
      <c r="Q2105" s="33"/>
    </row>
    <row r="2106" spans="1:17" x14ac:dyDescent="0.45">
      <c r="A2106" s="1"/>
      <c r="B2106" s="2"/>
      <c r="C2106" s="2"/>
      <c r="D2106" s="2"/>
      <c r="E2106" s="36"/>
      <c r="F2106" s="3"/>
      <c r="G2106" s="2"/>
      <c r="H2106" s="4"/>
      <c r="I2106" s="2"/>
      <c r="Q2106" s="33"/>
    </row>
    <row r="2107" spans="1:17" x14ac:dyDescent="0.45">
      <c r="A2107" s="1"/>
      <c r="B2107" s="2"/>
      <c r="C2107" s="2"/>
      <c r="D2107" s="2"/>
      <c r="E2107" s="36"/>
      <c r="F2107" s="3"/>
      <c r="G2107" s="2"/>
      <c r="H2107" s="4"/>
      <c r="I2107" s="2"/>
      <c r="Q2107" s="33"/>
    </row>
    <row r="2108" spans="1:17" x14ac:dyDescent="0.45">
      <c r="A2108" s="1"/>
      <c r="B2108" s="2"/>
      <c r="C2108" s="2"/>
      <c r="D2108" s="2"/>
      <c r="E2108" s="36"/>
      <c r="F2108" s="3"/>
      <c r="G2108" s="2"/>
      <c r="H2108" s="4"/>
      <c r="I2108" s="2"/>
      <c r="Q2108" s="33"/>
    </row>
    <row r="2109" spans="1:17" x14ac:dyDescent="0.45">
      <c r="A2109" s="1"/>
      <c r="B2109" s="2"/>
      <c r="C2109" s="2"/>
      <c r="D2109" s="2"/>
      <c r="E2109" s="36"/>
      <c r="F2109" s="3"/>
      <c r="G2109" s="2"/>
      <c r="H2109" s="4"/>
      <c r="I2109" s="2"/>
      <c r="Q2109" s="33"/>
    </row>
    <row r="2110" spans="1:17" x14ac:dyDescent="0.45">
      <c r="A2110" s="1"/>
      <c r="B2110" s="2"/>
      <c r="C2110" s="2"/>
      <c r="D2110" s="2"/>
      <c r="E2110" s="36"/>
      <c r="F2110" s="3"/>
      <c r="G2110" s="2"/>
      <c r="H2110" s="4"/>
      <c r="I2110" s="2"/>
      <c r="Q2110" s="33"/>
    </row>
    <row r="2111" spans="1:17" x14ac:dyDescent="0.45">
      <c r="A2111" s="1"/>
      <c r="B2111" s="2"/>
      <c r="C2111" s="2"/>
      <c r="D2111" s="2"/>
      <c r="E2111" s="36"/>
      <c r="F2111" s="3"/>
      <c r="G2111" s="2"/>
      <c r="H2111" s="4"/>
      <c r="I2111" s="2"/>
      <c r="Q2111" s="33"/>
    </row>
    <row r="2112" spans="1:17" x14ac:dyDescent="0.45">
      <c r="A2112" s="1"/>
      <c r="B2112" s="2"/>
      <c r="C2112" s="2"/>
      <c r="D2112" s="2"/>
      <c r="E2112" s="36"/>
      <c r="F2112" s="3"/>
      <c r="G2112" s="2"/>
      <c r="H2112" s="4"/>
      <c r="I2112" s="2"/>
      <c r="Q2112" s="33"/>
    </row>
    <row r="2113" spans="1:17" x14ac:dyDescent="0.45">
      <c r="A2113" s="1"/>
      <c r="B2113" s="2"/>
      <c r="C2113" s="2"/>
      <c r="D2113" s="2"/>
      <c r="E2113" s="36"/>
      <c r="F2113" s="3"/>
      <c r="G2113" s="2"/>
      <c r="H2113" s="4"/>
      <c r="I2113" s="2"/>
      <c r="Q2113" s="33"/>
    </row>
    <row r="2114" spans="1:17" x14ac:dyDescent="0.45">
      <c r="A2114" s="1"/>
      <c r="B2114" s="2"/>
      <c r="C2114" s="2"/>
      <c r="D2114" s="2"/>
      <c r="E2114" s="36"/>
      <c r="F2114" s="3"/>
      <c r="G2114" s="2"/>
      <c r="H2114" s="4"/>
      <c r="I2114" s="2"/>
      <c r="Q2114" s="33"/>
    </row>
    <row r="2115" spans="1:17" x14ac:dyDescent="0.45">
      <c r="A2115" s="1"/>
      <c r="B2115" s="2"/>
      <c r="C2115" s="2"/>
      <c r="D2115" s="2"/>
      <c r="E2115" s="36"/>
      <c r="F2115" s="3"/>
      <c r="G2115" s="2"/>
      <c r="H2115" s="4"/>
      <c r="I2115" s="2"/>
      <c r="Q2115" s="33"/>
    </row>
    <row r="2116" spans="1:17" x14ac:dyDescent="0.45">
      <c r="A2116" s="1"/>
      <c r="B2116" s="2"/>
      <c r="C2116" s="2"/>
      <c r="D2116" s="2"/>
      <c r="E2116" s="36"/>
      <c r="F2116" s="3"/>
      <c r="G2116" s="2"/>
      <c r="H2116" s="4"/>
      <c r="I2116" s="2"/>
      <c r="Q2116" s="33"/>
    </row>
    <row r="2117" spans="1:17" x14ac:dyDescent="0.45">
      <c r="A2117" s="1"/>
      <c r="B2117" s="2"/>
      <c r="C2117" s="2"/>
      <c r="D2117" s="2"/>
      <c r="E2117" s="36"/>
      <c r="F2117" s="3"/>
      <c r="G2117" s="2"/>
      <c r="H2117" s="4"/>
      <c r="I2117" s="2"/>
      <c r="Q2117" s="33"/>
    </row>
    <row r="2118" spans="1:17" x14ac:dyDescent="0.45">
      <c r="A2118" s="1"/>
      <c r="B2118" s="2"/>
      <c r="C2118" s="2"/>
      <c r="D2118" s="2"/>
      <c r="E2118" s="36"/>
      <c r="F2118" s="3"/>
      <c r="G2118" s="2"/>
      <c r="H2118" s="4"/>
      <c r="I2118" s="2"/>
      <c r="Q2118" s="33"/>
    </row>
    <row r="2119" spans="1:17" x14ac:dyDescent="0.45">
      <c r="A2119" s="1"/>
      <c r="B2119" s="2"/>
      <c r="C2119" s="2"/>
      <c r="D2119" s="2"/>
      <c r="E2119" s="36"/>
      <c r="F2119" s="3"/>
      <c r="G2119" s="2"/>
      <c r="H2119" s="4"/>
      <c r="I2119" s="2"/>
      <c r="Q2119" s="33"/>
    </row>
    <row r="2120" spans="1:17" x14ac:dyDescent="0.45">
      <c r="A2120" s="1"/>
      <c r="B2120" s="2"/>
      <c r="C2120" s="2"/>
      <c r="D2120" s="2"/>
      <c r="E2120" s="36"/>
      <c r="F2120" s="3"/>
      <c r="G2120" s="2"/>
      <c r="H2120" s="4"/>
      <c r="I2120" s="2"/>
      <c r="Q2120" s="33"/>
    </row>
    <row r="2121" spans="1:17" x14ac:dyDescent="0.45">
      <c r="A2121" s="1"/>
      <c r="B2121" s="2"/>
      <c r="C2121" s="2"/>
      <c r="D2121" s="2"/>
      <c r="E2121" s="36"/>
      <c r="F2121" s="3"/>
      <c r="G2121" s="2"/>
      <c r="H2121" s="4"/>
      <c r="I2121" s="2"/>
      <c r="Q2121" s="33"/>
    </row>
    <row r="2122" spans="1:17" x14ac:dyDescent="0.45">
      <c r="A2122" s="1"/>
      <c r="B2122" s="2"/>
      <c r="C2122" s="2"/>
      <c r="D2122" s="2"/>
      <c r="E2122" s="36"/>
      <c r="F2122" s="3"/>
      <c r="G2122" s="2"/>
      <c r="H2122" s="4"/>
      <c r="I2122" s="2"/>
      <c r="Q2122" s="33"/>
    </row>
    <row r="2123" spans="1:17" x14ac:dyDescent="0.45">
      <c r="A2123" s="1"/>
      <c r="B2123" s="2"/>
      <c r="C2123" s="2"/>
      <c r="D2123" s="2"/>
      <c r="E2123" s="36"/>
      <c r="F2123" s="3"/>
      <c r="G2123" s="2"/>
      <c r="H2123" s="4"/>
      <c r="I2123" s="2"/>
      <c r="Q2123" s="33"/>
    </row>
    <row r="2124" spans="1:17" x14ac:dyDescent="0.45">
      <c r="A2124" s="1"/>
      <c r="B2124" s="2"/>
      <c r="C2124" s="2"/>
      <c r="D2124" s="2"/>
      <c r="E2124" s="36"/>
      <c r="F2124" s="3"/>
      <c r="G2124" s="2"/>
      <c r="H2124" s="4"/>
      <c r="I2124" s="2"/>
      <c r="Q2124" s="33"/>
    </row>
    <row r="2125" spans="1:17" x14ac:dyDescent="0.45">
      <c r="A2125" s="1"/>
      <c r="B2125" s="2"/>
      <c r="C2125" s="2"/>
      <c r="D2125" s="2"/>
      <c r="E2125" s="36"/>
      <c r="F2125" s="3"/>
      <c r="G2125" s="2"/>
      <c r="H2125" s="4"/>
      <c r="I2125" s="2"/>
      <c r="Q2125" s="33"/>
    </row>
    <row r="2126" spans="1:17" x14ac:dyDescent="0.45">
      <c r="A2126" s="1"/>
      <c r="B2126" s="2"/>
      <c r="C2126" s="2"/>
      <c r="D2126" s="2"/>
      <c r="E2126" s="36"/>
      <c r="F2126" s="3"/>
      <c r="G2126" s="2"/>
      <c r="H2126" s="4"/>
      <c r="I2126" s="2"/>
      <c r="Q2126" s="33"/>
    </row>
    <row r="2127" spans="1:17" x14ac:dyDescent="0.45">
      <c r="A2127" s="1"/>
      <c r="B2127" s="2"/>
      <c r="C2127" s="2"/>
      <c r="D2127" s="2"/>
      <c r="E2127" s="36"/>
      <c r="F2127" s="3"/>
      <c r="G2127" s="2"/>
      <c r="H2127" s="4"/>
      <c r="I2127" s="2"/>
      <c r="Q2127" s="33"/>
    </row>
    <row r="2128" spans="1:17" x14ac:dyDescent="0.45">
      <c r="A2128" s="1"/>
      <c r="B2128" s="2"/>
      <c r="C2128" s="2"/>
      <c r="D2128" s="2"/>
      <c r="E2128" s="36"/>
      <c r="F2128" s="3"/>
      <c r="G2128" s="2"/>
      <c r="H2128" s="4"/>
      <c r="I2128" s="2"/>
      <c r="Q2128" s="33"/>
    </row>
    <row r="2129" spans="1:17" x14ac:dyDescent="0.45">
      <c r="A2129" s="1"/>
      <c r="B2129" s="2"/>
      <c r="C2129" s="2"/>
      <c r="D2129" s="2"/>
      <c r="E2129" s="36"/>
      <c r="F2129" s="3"/>
      <c r="G2129" s="2"/>
      <c r="H2129" s="4"/>
      <c r="I2129" s="2"/>
      <c r="Q2129" s="33"/>
    </row>
    <row r="2130" spans="1:17" x14ac:dyDescent="0.45">
      <c r="A2130" s="1"/>
      <c r="B2130" s="2"/>
      <c r="C2130" s="2"/>
      <c r="D2130" s="2"/>
      <c r="E2130" s="36"/>
      <c r="F2130" s="3"/>
      <c r="G2130" s="2"/>
      <c r="H2130" s="4"/>
      <c r="I2130" s="2"/>
      <c r="Q2130" s="33"/>
    </row>
    <row r="2131" spans="1:17" x14ac:dyDescent="0.45">
      <c r="A2131" s="1"/>
      <c r="B2131" s="2"/>
      <c r="C2131" s="2"/>
      <c r="D2131" s="2"/>
      <c r="E2131" s="36"/>
      <c r="F2131" s="3"/>
      <c r="G2131" s="2"/>
      <c r="H2131" s="4"/>
      <c r="I2131" s="2"/>
      <c r="Q2131" s="33"/>
    </row>
    <row r="2132" spans="1:17" x14ac:dyDescent="0.45">
      <c r="A2132" s="1"/>
      <c r="B2132" s="2"/>
      <c r="C2132" s="2"/>
      <c r="D2132" s="2"/>
      <c r="E2132" s="36"/>
      <c r="F2132" s="3"/>
      <c r="G2132" s="2"/>
      <c r="H2132" s="4"/>
      <c r="I2132" s="2"/>
      <c r="Q2132" s="33"/>
    </row>
    <row r="2133" spans="1:17" x14ac:dyDescent="0.45">
      <c r="A2133" s="1"/>
      <c r="B2133" s="2"/>
      <c r="C2133" s="2"/>
      <c r="D2133" s="2"/>
      <c r="E2133" s="36"/>
      <c r="F2133" s="3"/>
      <c r="G2133" s="2"/>
      <c r="H2133" s="4"/>
      <c r="I2133" s="2"/>
      <c r="Q2133" s="33"/>
    </row>
    <row r="2134" spans="1:17" x14ac:dyDescent="0.45">
      <c r="A2134" s="1"/>
      <c r="B2134" s="2"/>
      <c r="C2134" s="2"/>
      <c r="D2134" s="2"/>
      <c r="E2134" s="36"/>
      <c r="F2134" s="3"/>
      <c r="G2134" s="2"/>
      <c r="H2134" s="4"/>
      <c r="I2134" s="2"/>
      <c r="Q2134" s="33"/>
    </row>
    <row r="2135" spans="1:17" x14ac:dyDescent="0.45">
      <c r="A2135" s="1"/>
      <c r="B2135" s="2"/>
      <c r="C2135" s="2"/>
      <c r="D2135" s="2"/>
      <c r="E2135" s="36"/>
      <c r="F2135" s="3"/>
      <c r="G2135" s="2"/>
      <c r="H2135" s="4"/>
      <c r="I2135" s="2"/>
      <c r="Q2135" s="33"/>
    </row>
    <row r="2136" spans="1:17" x14ac:dyDescent="0.45">
      <c r="A2136" s="1"/>
      <c r="B2136" s="2"/>
      <c r="C2136" s="2"/>
      <c r="D2136" s="2"/>
      <c r="E2136" s="36"/>
      <c r="F2136" s="3"/>
      <c r="G2136" s="2"/>
      <c r="H2136" s="4"/>
      <c r="I2136" s="2"/>
      <c r="Q2136" s="33"/>
    </row>
    <row r="2137" spans="1:17" x14ac:dyDescent="0.45">
      <c r="A2137" s="1"/>
      <c r="B2137" s="2"/>
      <c r="C2137" s="2"/>
      <c r="D2137" s="2"/>
      <c r="E2137" s="36"/>
      <c r="F2137" s="3"/>
      <c r="G2137" s="2"/>
      <c r="H2137" s="4"/>
      <c r="I2137" s="2"/>
      <c r="Q2137" s="33"/>
    </row>
    <row r="2138" spans="1:17" x14ac:dyDescent="0.45">
      <c r="A2138" s="1"/>
      <c r="B2138" s="2"/>
      <c r="C2138" s="2"/>
      <c r="D2138" s="2"/>
      <c r="E2138" s="36"/>
      <c r="F2138" s="3"/>
      <c r="G2138" s="2"/>
      <c r="H2138" s="4"/>
      <c r="I2138" s="2"/>
      <c r="Q2138" s="33"/>
    </row>
    <row r="2139" spans="1:17" x14ac:dyDescent="0.45">
      <c r="A2139" s="1"/>
      <c r="B2139" s="2"/>
      <c r="C2139" s="2"/>
      <c r="D2139" s="2"/>
      <c r="E2139" s="36"/>
      <c r="F2139" s="3"/>
      <c r="G2139" s="2"/>
      <c r="H2139" s="4"/>
      <c r="I2139" s="2"/>
      <c r="Q2139" s="33"/>
    </row>
    <row r="2140" spans="1:17" x14ac:dyDescent="0.45">
      <c r="A2140" s="1"/>
      <c r="B2140" s="2"/>
      <c r="C2140" s="2"/>
      <c r="D2140" s="2"/>
      <c r="E2140" s="36"/>
      <c r="F2140" s="3"/>
      <c r="G2140" s="2"/>
      <c r="H2140" s="4"/>
      <c r="I2140" s="2"/>
      <c r="Q2140" s="33"/>
    </row>
    <row r="2141" spans="1:17" x14ac:dyDescent="0.45">
      <c r="A2141" s="1"/>
      <c r="B2141" s="2"/>
      <c r="C2141" s="2"/>
      <c r="D2141" s="2"/>
      <c r="E2141" s="36"/>
      <c r="F2141" s="3"/>
      <c r="G2141" s="2"/>
      <c r="H2141" s="4"/>
      <c r="I2141" s="2"/>
      <c r="Q2141" s="33"/>
    </row>
    <row r="2142" spans="1:17" x14ac:dyDescent="0.45">
      <c r="A2142" s="1"/>
      <c r="B2142" s="2"/>
      <c r="C2142" s="2"/>
      <c r="D2142" s="2"/>
      <c r="E2142" s="36"/>
      <c r="F2142" s="3"/>
      <c r="G2142" s="2"/>
      <c r="H2142" s="4"/>
      <c r="I2142" s="2"/>
      <c r="Q2142" s="33"/>
    </row>
    <row r="2143" spans="1:17" x14ac:dyDescent="0.45">
      <c r="A2143" s="1"/>
      <c r="B2143" s="2"/>
      <c r="C2143" s="2"/>
      <c r="D2143" s="2"/>
      <c r="E2143" s="36"/>
      <c r="F2143" s="3"/>
      <c r="G2143" s="2"/>
      <c r="H2143" s="4"/>
      <c r="I2143" s="2"/>
      <c r="Q2143" s="33"/>
    </row>
    <row r="2144" spans="1:17" x14ac:dyDescent="0.45">
      <c r="A2144" s="1"/>
      <c r="B2144" s="2"/>
      <c r="C2144" s="2"/>
      <c r="D2144" s="2"/>
      <c r="E2144" s="36"/>
      <c r="F2144" s="3"/>
      <c r="G2144" s="2"/>
      <c r="H2144" s="4"/>
      <c r="I2144" s="2"/>
      <c r="Q2144" s="33"/>
    </row>
    <row r="2145" spans="1:17" x14ac:dyDescent="0.45">
      <c r="A2145" s="1"/>
      <c r="B2145" s="2"/>
      <c r="C2145" s="2"/>
      <c r="D2145" s="2"/>
      <c r="E2145" s="36"/>
      <c r="F2145" s="3"/>
      <c r="G2145" s="2"/>
      <c r="H2145" s="4"/>
      <c r="I2145" s="2"/>
      <c r="Q2145" s="33"/>
    </row>
    <row r="2146" spans="1:17" x14ac:dyDescent="0.45">
      <c r="A2146" s="1"/>
      <c r="B2146" s="2"/>
      <c r="C2146" s="2"/>
      <c r="D2146" s="2"/>
      <c r="E2146" s="36"/>
      <c r="F2146" s="3"/>
      <c r="G2146" s="2"/>
      <c r="H2146" s="4"/>
      <c r="I2146" s="2"/>
      <c r="Q2146" s="33"/>
    </row>
    <row r="2147" spans="1:17" x14ac:dyDescent="0.45">
      <c r="A2147" s="1"/>
      <c r="B2147" s="2"/>
      <c r="C2147" s="2"/>
      <c r="D2147" s="2"/>
      <c r="E2147" s="36"/>
      <c r="F2147" s="3"/>
      <c r="G2147" s="2"/>
      <c r="H2147" s="4"/>
      <c r="I2147" s="2"/>
      <c r="Q2147" s="33"/>
    </row>
    <row r="2148" spans="1:17" x14ac:dyDescent="0.45">
      <c r="A2148" s="1"/>
      <c r="B2148" s="2"/>
      <c r="C2148" s="2"/>
      <c r="D2148" s="2"/>
      <c r="E2148" s="36"/>
      <c r="F2148" s="3"/>
      <c r="G2148" s="2"/>
      <c r="H2148" s="4"/>
      <c r="I2148" s="2"/>
      <c r="Q2148" s="33"/>
    </row>
    <row r="2149" spans="1:17" x14ac:dyDescent="0.45">
      <c r="A2149" s="1"/>
      <c r="B2149" s="2"/>
      <c r="C2149" s="2"/>
      <c r="D2149" s="2"/>
      <c r="E2149" s="36"/>
      <c r="F2149" s="3"/>
      <c r="G2149" s="2"/>
      <c r="H2149" s="4"/>
      <c r="I2149" s="2"/>
      <c r="Q2149" s="33"/>
    </row>
    <row r="2150" spans="1:17" x14ac:dyDescent="0.45">
      <c r="A2150" s="1"/>
      <c r="B2150" s="2"/>
      <c r="C2150" s="2"/>
      <c r="D2150" s="2"/>
      <c r="E2150" s="36"/>
      <c r="F2150" s="3"/>
      <c r="G2150" s="2"/>
      <c r="H2150" s="4"/>
      <c r="I2150" s="2"/>
      <c r="Q2150" s="33"/>
    </row>
    <row r="2151" spans="1:17" x14ac:dyDescent="0.45">
      <c r="A2151" s="1"/>
      <c r="B2151" s="2"/>
      <c r="C2151" s="2"/>
      <c r="D2151" s="2"/>
      <c r="E2151" s="36"/>
      <c r="F2151" s="3"/>
      <c r="G2151" s="2"/>
      <c r="H2151" s="4"/>
      <c r="I2151" s="2"/>
      <c r="Q2151" s="33"/>
    </row>
    <row r="2152" spans="1:17" x14ac:dyDescent="0.45">
      <c r="A2152" s="1"/>
      <c r="B2152" s="2"/>
      <c r="C2152" s="2"/>
      <c r="D2152" s="2"/>
      <c r="E2152" s="36"/>
      <c r="F2152" s="3"/>
      <c r="G2152" s="2"/>
      <c r="H2152" s="4"/>
      <c r="I2152" s="2"/>
      <c r="Q2152" s="33"/>
    </row>
    <row r="2153" spans="1:17" x14ac:dyDescent="0.45">
      <c r="A2153" s="1"/>
      <c r="B2153" s="2"/>
      <c r="C2153" s="2"/>
      <c r="D2153" s="2"/>
      <c r="E2153" s="36"/>
      <c r="F2153" s="3"/>
      <c r="G2153" s="2"/>
      <c r="H2153" s="4"/>
      <c r="I2153" s="2"/>
      <c r="Q2153" s="33"/>
    </row>
    <row r="2154" spans="1:17" x14ac:dyDescent="0.45">
      <c r="A2154" s="1"/>
      <c r="B2154" s="2"/>
      <c r="C2154" s="2"/>
      <c r="D2154" s="2"/>
      <c r="E2154" s="36"/>
      <c r="F2154" s="3"/>
      <c r="G2154" s="2"/>
      <c r="H2154" s="4"/>
      <c r="I2154" s="2"/>
      <c r="Q2154" s="33"/>
    </row>
    <row r="2155" spans="1:17" x14ac:dyDescent="0.45">
      <c r="A2155" s="1"/>
      <c r="B2155" s="2"/>
      <c r="C2155" s="2"/>
      <c r="D2155" s="2"/>
      <c r="E2155" s="36"/>
      <c r="F2155" s="3"/>
      <c r="G2155" s="2"/>
      <c r="H2155" s="4"/>
      <c r="I2155" s="2"/>
      <c r="Q2155" s="33"/>
    </row>
    <row r="2156" spans="1:17" x14ac:dyDescent="0.45">
      <c r="A2156" s="1"/>
      <c r="B2156" s="2"/>
      <c r="C2156" s="2"/>
      <c r="D2156" s="2"/>
      <c r="E2156" s="36"/>
      <c r="F2156" s="3"/>
      <c r="G2156" s="2"/>
      <c r="H2156" s="4"/>
      <c r="I2156" s="2"/>
      <c r="Q2156" s="33"/>
    </row>
    <row r="2157" spans="1:17" x14ac:dyDescent="0.45">
      <c r="A2157" s="1"/>
      <c r="B2157" s="2"/>
      <c r="C2157" s="2"/>
      <c r="D2157" s="2"/>
      <c r="E2157" s="36"/>
      <c r="F2157" s="3"/>
      <c r="G2157" s="2"/>
      <c r="H2157" s="4"/>
      <c r="I2157" s="2"/>
      <c r="Q2157" s="33"/>
    </row>
    <row r="2158" spans="1:17" x14ac:dyDescent="0.45">
      <c r="A2158" s="1"/>
      <c r="B2158" s="2"/>
      <c r="C2158" s="2"/>
      <c r="D2158" s="2"/>
      <c r="E2158" s="36"/>
      <c r="F2158" s="3"/>
      <c r="G2158" s="2"/>
      <c r="H2158" s="4"/>
      <c r="I2158" s="2"/>
      <c r="Q2158" s="33"/>
    </row>
    <row r="2159" spans="1:17" x14ac:dyDescent="0.45">
      <c r="A2159" s="1"/>
      <c r="B2159" s="2"/>
      <c r="C2159" s="2"/>
      <c r="D2159" s="2"/>
      <c r="E2159" s="36"/>
      <c r="F2159" s="3"/>
      <c r="G2159" s="2"/>
      <c r="H2159" s="4"/>
      <c r="I2159" s="2"/>
      <c r="Q2159" s="33"/>
    </row>
    <row r="2160" spans="1:17" x14ac:dyDescent="0.45">
      <c r="A2160" s="1"/>
      <c r="B2160" s="2"/>
      <c r="C2160" s="2"/>
      <c r="D2160" s="2"/>
      <c r="E2160" s="36"/>
      <c r="F2160" s="3"/>
      <c r="G2160" s="2"/>
      <c r="H2160" s="4"/>
      <c r="I2160" s="2"/>
      <c r="Q2160" s="33"/>
    </row>
    <row r="2161" spans="1:17" x14ac:dyDescent="0.45">
      <c r="A2161" s="1"/>
      <c r="B2161" s="2"/>
      <c r="C2161" s="2"/>
      <c r="D2161" s="2"/>
      <c r="E2161" s="36"/>
      <c r="F2161" s="3"/>
      <c r="G2161" s="2"/>
      <c r="H2161" s="4"/>
      <c r="I2161" s="2"/>
      <c r="Q2161" s="33"/>
    </row>
    <row r="2162" spans="1:17" x14ac:dyDescent="0.45">
      <c r="A2162" s="1"/>
      <c r="B2162" s="2"/>
      <c r="C2162" s="2"/>
      <c r="D2162" s="2"/>
      <c r="E2162" s="36"/>
      <c r="F2162" s="3"/>
      <c r="G2162" s="2"/>
      <c r="H2162" s="4"/>
      <c r="I2162" s="2"/>
      <c r="Q2162" s="33"/>
    </row>
    <row r="2163" spans="1:17" x14ac:dyDescent="0.45">
      <c r="A2163" s="1"/>
      <c r="B2163" s="2"/>
      <c r="C2163" s="2"/>
      <c r="D2163" s="2"/>
      <c r="E2163" s="36"/>
      <c r="F2163" s="3"/>
      <c r="G2163" s="2"/>
      <c r="H2163" s="4"/>
      <c r="I2163" s="2"/>
      <c r="Q2163" s="33"/>
    </row>
    <row r="2164" spans="1:17" x14ac:dyDescent="0.45">
      <c r="A2164" s="1"/>
      <c r="B2164" s="2"/>
      <c r="C2164" s="2"/>
      <c r="D2164" s="2"/>
      <c r="E2164" s="36"/>
      <c r="F2164" s="3"/>
      <c r="G2164" s="2"/>
      <c r="H2164" s="4"/>
      <c r="I2164" s="2"/>
      <c r="Q2164" s="33"/>
    </row>
    <row r="2165" spans="1:17" x14ac:dyDescent="0.45">
      <c r="A2165" s="1"/>
      <c r="B2165" s="2"/>
      <c r="C2165" s="2"/>
      <c r="D2165" s="2"/>
      <c r="E2165" s="36"/>
      <c r="F2165" s="3"/>
      <c r="G2165" s="2"/>
      <c r="H2165" s="4"/>
      <c r="I2165" s="2"/>
      <c r="Q2165" s="33"/>
    </row>
    <row r="2166" spans="1:17" x14ac:dyDescent="0.45">
      <c r="A2166" s="1"/>
      <c r="B2166" s="2"/>
      <c r="C2166" s="2"/>
      <c r="D2166" s="2"/>
      <c r="E2166" s="36"/>
      <c r="F2166" s="3"/>
      <c r="G2166" s="2"/>
      <c r="H2166" s="4"/>
      <c r="I2166" s="2"/>
      <c r="Q2166" s="33"/>
    </row>
    <row r="2167" spans="1:17" x14ac:dyDescent="0.45">
      <c r="A2167" s="1"/>
      <c r="B2167" s="2"/>
      <c r="C2167" s="2"/>
      <c r="D2167" s="2"/>
      <c r="E2167" s="36"/>
      <c r="F2167" s="3"/>
      <c r="G2167" s="2"/>
      <c r="H2167" s="4"/>
      <c r="I2167" s="2"/>
      <c r="Q2167" s="33"/>
    </row>
    <row r="2168" spans="1:17" x14ac:dyDescent="0.45">
      <c r="A2168" s="1"/>
      <c r="B2168" s="2"/>
      <c r="C2168" s="2"/>
      <c r="D2168" s="2"/>
      <c r="E2168" s="36"/>
      <c r="F2168" s="3"/>
      <c r="G2168" s="2"/>
      <c r="H2168" s="4"/>
      <c r="I2168" s="2"/>
      <c r="Q2168" s="33"/>
    </row>
    <row r="2169" spans="1:17" x14ac:dyDescent="0.45">
      <c r="A2169" s="1"/>
      <c r="B2169" s="2"/>
      <c r="C2169" s="2"/>
      <c r="D2169" s="2"/>
      <c r="E2169" s="36"/>
      <c r="F2169" s="3"/>
      <c r="G2169" s="2"/>
      <c r="H2169" s="4"/>
      <c r="I2169" s="2"/>
      <c r="Q2169" s="33"/>
    </row>
    <row r="2170" spans="1:17" x14ac:dyDescent="0.45">
      <c r="A2170" s="1"/>
      <c r="B2170" s="2"/>
      <c r="C2170" s="2"/>
      <c r="D2170" s="2"/>
      <c r="E2170" s="36"/>
      <c r="F2170" s="3"/>
      <c r="G2170" s="2"/>
      <c r="H2170" s="4"/>
      <c r="I2170" s="2"/>
      <c r="Q2170" s="33"/>
    </row>
    <row r="2171" spans="1:17" x14ac:dyDescent="0.45">
      <c r="A2171" s="1"/>
      <c r="B2171" s="2"/>
      <c r="C2171" s="2"/>
      <c r="D2171" s="2"/>
      <c r="E2171" s="36"/>
      <c r="F2171" s="3"/>
      <c r="G2171" s="2"/>
      <c r="H2171" s="4"/>
      <c r="I2171" s="2"/>
      <c r="Q2171" s="33"/>
    </row>
    <row r="2172" spans="1:17" x14ac:dyDescent="0.45">
      <c r="A2172" s="1"/>
      <c r="B2172" s="2"/>
      <c r="C2172" s="2"/>
      <c r="D2172" s="2"/>
      <c r="E2172" s="36"/>
      <c r="F2172" s="3"/>
      <c r="G2172" s="2"/>
      <c r="H2172" s="4"/>
      <c r="I2172" s="2"/>
      <c r="Q2172" s="33"/>
    </row>
    <row r="2173" spans="1:17" x14ac:dyDescent="0.45">
      <c r="A2173" s="1"/>
      <c r="B2173" s="2"/>
      <c r="C2173" s="2"/>
      <c r="D2173" s="2"/>
      <c r="E2173" s="36"/>
      <c r="F2173" s="3"/>
      <c r="G2173" s="2"/>
      <c r="H2173" s="4"/>
      <c r="I2173" s="2"/>
      <c r="Q2173" s="33"/>
    </row>
    <row r="2174" spans="1:17" x14ac:dyDescent="0.45">
      <c r="A2174" s="1"/>
      <c r="B2174" s="2"/>
      <c r="C2174" s="2"/>
      <c r="D2174" s="2"/>
      <c r="E2174" s="36"/>
      <c r="F2174" s="3"/>
      <c r="G2174" s="2"/>
      <c r="H2174" s="4"/>
      <c r="I2174" s="2"/>
      <c r="Q2174" s="33"/>
    </row>
    <row r="2175" spans="1:17" x14ac:dyDescent="0.45">
      <c r="A2175" s="1"/>
      <c r="B2175" s="2"/>
      <c r="C2175" s="2"/>
      <c r="D2175" s="2"/>
      <c r="E2175" s="36"/>
      <c r="F2175" s="3"/>
      <c r="G2175" s="2"/>
      <c r="H2175" s="4"/>
      <c r="I2175" s="2"/>
      <c r="Q2175" s="33"/>
    </row>
    <row r="2176" spans="1:17" x14ac:dyDescent="0.45">
      <c r="A2176" s="1"/>
      <c r="B2176" s="2"/>
      <c r="C2176" s="2"/>
      <c r="D2176" s="2"/>
      <c r="E2176" s="36"/>
      <c r="F2176" s="3"/>
      <c r="G2176" s="2"/>
      <c r="H2176" s="4"/>
      <c r="I2176" s="2"/>
      <c r="Q2176" s="33"/>
    </row>
    <row r="2177" spans="1:17" x14ac:dyDescent="0.45">
      <c r="A2177" s="1"/>
      <c r="B2177" s="2"/>
      <c r="C2177" s="2"/>
      <c r="D2177" s="2"/>
      <c r="E2177" s="36"/>
      <c r="F2177" s="3"/>
      <c r="G2177" s="2"/>
      <c r="H2177" s="4"/>
      <c r="I2177" s="2"/>
      <c r="Q2177" s="33"/>
    </row>
    <row r="2178" spans="1:17" x14ac:dyDescent="0.45">
      <c r="A2178" s="1"/>
      <c r="B2178" s="2"/>
      <c r="C2178" s="2"/>
      <c r="D2178" s="2"/>
      <c r="E2178" s="36"/>
      <c r="F2178" s="3"/>
      <c r="G2178" s="2"/>
      <c r="H2178" s="4"/>
      <c r="I2178" s="2"/>
      <c r="Q2178" s="33"/>
    </row>
    <row r="2179" spans="1:17" x14ac:dyDescent="0.45">
      <c r="A2179" s="1"/>
      <c r="B2179" s="2"/>
      <c r="C2179" s="2"/>
      <c r="D2179" s="2"/>
      <c r="E2179" s="36"/>
      <c r="F2179" s="3"/>
      <c r="G2179" s="2"/>
      <c r="H2179" s="4"/>
      <c r="I2179" s="2"/>
      <c r="Q2179" s="33"/>
    </row>
    <row r="2180" spans="1:17" x14ac:dyDescent="0.45">
      <c r="A2180" s="1"/>
      <c r="B2180" s="2"/>
      <c r="C2180" s="2"/>
      <c r="D2180" s="2"/>
      <c r="E2180" s="36"/>
      <c r="F2180" s="3"/>
      <c r="G2180" s="2"/>
      <c r="H2180" s="4"/>
      <c r="I2180" s="2"/>
      <c r="Q2180" s="33"/>
    </row>
    <row r="2181" spans="1:17" x14ac:dyDescent="0.45">
      <c r="A2181" s="1"/>
      <c r="B2181" s="2"/>
      <c r="C2181" s="2"/>
      <c r="D2181" s="2"/>
      <c r="E2181" s="36"/>
      <c r="F2181" s="3"/>
      <c r="G2181" s="2"/>
      <c r="H2181" s="4"/>
      <c r="I2181" s="2"/>
      <c r="Q2181" s="33"/>
    </row>
    <row r="2182" spans="1:17" x14ac:dyDescent="0.45">
      <c r="A2182" s="1"/>
      <c r="B2182" s="2"/>
      <c r="C2182" s="2"/>
      <c r="D2182" s="2"/>
      <c r="E2182" s="36"/>
      <c r="F2182" s="3"/>
      <c r="G2182" s="2"/>
      <c r="H2182" s="4"/>
      <c r="I2182" s="2"/>
      <c r="Q2182" s="33"/>
    </row>
    <row r="2183" spans="1:17" x14ac:dyDescent="0.45">
      <c r="A2183" s="1"/>
      <c r="B2183" s="2"/>
      <c r="C2183" s="2"/>
      <c r="D2183" s="2"/>
      <c r="E2183" s="36"/>
      <c r="F2183" s="3"/>
      <c r="G2183" s="2"/>
      <c r="H2183" s="4"/>
      <c r="I2183" s="2"/>
      <c r="Q2183" s="33"/>
    </row>
    <row r="2184" spans="1:17" x14ac:dyDescent="0.45">
      <c r="A2184" s="1"/>
      <c r="B2184" s="2"/>
      <c r="C2184" s="2"/>
      <c r="D2184" s="2"/>
      <c r="E2184" s="36"/>
      <c r="F2184" s="3"/>
      <c r="G2184" s="2"/>
      <c r="H2184" s="4"/>
      <c r="I2184" s="2"/>
      <c r="Q2184" s="33"/>
    </row>
    <row r="2185" spans="1:17" x14ac:dyDescent="0.45">
      <c r="A2185" s="1"/>
      <c r="B2185" s="2"/>
      <c r="C2185" s="2"/>
      <c r="D2185" s="2"/>
      <c r="E2185" s="36"/>
      <c r="F2185" s="3"/>
      <c r="G2185" s="2"/>
      <c r="H2185" s="4"/>
      <c r="I2185" s="2"/>
      <c r="Q2185" s="33"/>
    </row>
    <row r="2186" spans="1:17" x14ac:dyDescent="0.45">
      <c r="A2186" s="1"/>
      <c r="B2186" s="2"/>
      <c r="C2186" s="2"/>
      <c r="D2186" s="2"/>
      <c r="E2186" s="36"/>
      <c r="F2186" s="3"/>
      <c r="G2186" s="2"/>
      <c r="H2186" s="4"/>
      <c r="I2186" s="2"/>
      <c r="Q2186" s="33"/>
    </row>
    <row r="2187" spans="1:17" x14ac:dyDescent="0.45">
      <c r="A2187" s="1"/>
      <c r="B2187" s="2"/>
      <c r="C2187" s="2"/>
      <c r="D2187" s="2"/>
      <c r="E2187" s="36"/>
      <c r="F2187" s="3"/>
      <c r="G2187" s="2"/>
      <c r="H2187" s="4"/>
      <c r="I2187" s="2"/>
      <c r="Q2187" s="33"/>
    </row>
    <row r="2188" spans="1:17" x14ac:dyDescent="0.45">
      <c r="A2188" s="1"/>
      <c r="B2188" s="2"/>
      <c r="C2188" s="2"/>
      <c r="D2188" s="2"/>
      <c r="E2188" s="36"/>
      <c r="F2188" s="3"/>
      <c r="G2188" s="2"/>
      <c r="H2188" s="4"/>
      <c r="I2188" s="2"/>
      <c r="Q2188" s="33"/>
    </row>
    <row r="2189" spans="1:17" x14ac:dyDescent="0.45">
      <c r="A2189" s="1"/>
      <c r="B2189" s="2"/>
      <c r="C2189" s="2"/>
      <c r="D2189" s="2"/>
      <c r="E2189" s="36"/>
      <c r="F2189" s="3"/>
      <c r="G2189" s="2"/>
      <c r="H2189" s="4"/>
      <c r="I2189" s="2"/>
      <c r="Q2189" s="33"/>
    </row>
    <row r="2190" spans="1:17" x14ac:dyDescent="0.45">
      <c r="A2190" s="1"/>
      <c r="B2190" s="2"/>
      <c r="C2190" s="2"/>
      <c r="D2190" s="2"/>
      <c r="E2190" s="36"/>
      <c r="F2190" s="3"/>
      <c r="G2190" s="2"/>
      <c r="H2190" s="4"/>
      <c r="I2190" s="2"/>
      <c r="Q2190" s="33"/>
    </row>
    <row r="2191" spans="1:17" x14ac:dyDescent="0.45">
      <c r="A2191" s="1"/>
      <c r="B2191" s="2"/>
      <c r="C2191" s="2"/>
      <c r="D2191" s="2"/>
      <c r="E2191" s="36"/>
      <c r="F2191" s="3"/>
      <c r="G2191" s="2"/>
      <c r="H2191" s="4"/>
      <c r="I2191" s="2"/>
      <c r="Q2191" s="33"/>
    </row>
    <row r="2192" spans="1:17" x14ac:dyDescent="0.45">
      <c r="A2192" s="1"/>
      <c r="B2192" s="2"/>
      <c r="C2192" s="2"/>
      <c r="D2192" s="2"/>
      <c r="E2192" s="36"/>
      <c r="F2192" s="3"/>
      <c r="G2192" s="2"/>
      <c r="H2192" s="4"/>
      <c r="I2192" s="2"/>
      <c r="Q2192" s="33"/>
    </row>
    <row r="2193" spans="1:17" x14ac:dyDescent="0.45">
      <c r="A2193" s="1"/>
      <c r="B2193" s="2"/>
      <c r="C2193" s="2"/>
      <c r="D2193" s="2"/>
      <c r="E2193" s="36"/>
      <c r="F2193" s="3"/>
      <c r="G2193" s="2"/>
      <c r="H2193" s="4"/>
      <c r="I2193" s="2"/>
      <c r="Q2193" s="33"/>
    </row>
    <row r="2194" spans="1:17" x14ac:dyDescent="0.45">
      <c r="A2194" s="1"/>
      <c r="B2194" s="2"/>
      <c r="C2194" s="2"/>
      <c r="D2194" s="2"/>
      <c r="E2194" s="36"/>
      <c r="F2194" s="3"/>
      <c r="G2194" s="2"/>
      <c r="H2194" s="4"/>
      <c r="I2194" s="2"/>
      <c r="Q2194" s="33"/>
    </row>
    <row r="2195" spans="1:17" x14ac:dyDescent="0.45">
      <c r="A2195" s="1"/>
      <c r="B2195" s="2"/>
      <c r="C2195" s="2"/>
      <c r="D2195" s="2"/>
      <c r="E2195" s="36"/>
      <c r="F2195" s="3"/>
      <c r="G2195" s="2"/>
      <c r="H2195" s="4"/>
      <c r="I2195" s="2"/>
      <c r="Q2195" s="33"/>
    </row>
    <row r="2196" spans="1:17" x14ac:dyDescent="0.45">
      <c r="A2196" s="1"/>
      <c r="B2196" s="2"/>
      <c r="C2196" s="2"/>
      <c r="D2196" s="2"/>
      <c r="E2196" s="36"/>
      <c r="F2196" s="3"/>
      <c r="G2196" s="2"/>
      <c r="H2196" s="4"/>
      <c r="I2196" s="2"/>
      <c r="Q2196" s="33"/>
    </row>
    <row r="2197" spans="1:17" x14ac:dyDescent="0.45">
      <c r="A2197" s="1"/>
      <c r="B2197" s="2"/>
      <c r="C2197" s="2"/>
      <c r="D2197" s="2"/>
      <c r="E2197" s="36"/>
      <c r="F2197" s="3"/>
      <c r="G2197" s="2"/>
      <c r="H2197" s="4"/>
      <c r="I2197" s="2"/>
      <c r="Q2197" s="33"/>
    </row>
    <row r="2198" spans="1:17" x14ac:dyDescent="0.45">
      <c r="A2198" s="1"/>
      <c r="B2198" s="2"/>
      <c r="C2198" s="2"/>
      <c r="D2198" s="2"/>
      <c r="E2198" s="36"/>
      <c r="F2198" s="3"/>
      <c r="G2198" s="2"/>
      <c r="H2198" s="4"/>
      <c r="I2198" s="2"/>
      <c r="Q2198" s="33"/>
    </row>
    <row r="2199" spans="1:17" x14ac:dyDescent="0.45">
      <c r="A2199" s="1"/>
      <c r="B2199" s="2"/>
      <c r="C2199" s="2"/>
      <c r="D2199" s="2"/>
      <c r="E2199" s="36"/>
      <c r="F2199" s="3"/>
      <c r="G2199" s="2"/>
      <c r="H2199" s="4"/>
      <c r="I2199" s="2"/>
      <c r="Q2199" s="33"/>
    </row>
    <row r="2200" spans="1:17" x14ac:dyDescent="0.45">
      <c r="A2200" s="1"/>
      <c r="B2200" s="2"/>
      <c r="C2200" s="2"/>
      <c r="D2200" s="2"/>
      <c r="E2200" s="36"/>
      <c r="F2200" s="3"/>
      <c r="G2200" s="2"/>
      <c r="H2200" s="4"/>
      <c r="I2200" s="2"/>
      <c r="Q2200" s="33"/>
    </row>
    <row r="2201" spans="1:17" x14ac:dyDescent="0.45">
      <c r="A2201" s="1"/>
      <c r="B2201" s="2"/>
      <c r="C2201" s="2"/>
      <c r="D2201" s="2"/>
      <c r="E2201" s="36"/>
      <c r="F2201" s="3"/>
      <c r="G2201" s="2"/>
      <c r="H2201" s="4"/>
      <c r="I2201" s="2"/>
      <c r="Q2201" s="33"/>
    </row>
    <row r="2202" spans="1:17" x14ac:dyDescent="0.45">
      <c r="A2202" s="1"/>
      <c r="B2202" s="2"/>
      <c r="C2202" s="2"/>
      <c r="D2202" s="2"/>
      <c r="E2202" s="36"/>
      <c r="F2202" s="3"/>
      <c r="G2202" s="2"/>
      <c r="H2202" s="4"/>
      <c r="I2202" s="2"/>
      <c r="Q2202" s="33"/>
    </row>
    <row r="2203" spans="1:17" x14ac:dyDescent="0.45">
      <c r="A2203" s="1"/>
      <c r="B2203" s="2"/>
      <c r="C2203" s="2"/>
      <c r="D2203" s="2"/>
      <c r="E2203" s="36"/>
      <c r="F2203" s="3"/>
      <c r="G2203" s="2"/>
      <c r="H2203" s="4"/>
      <c r="I2203" s="2"/>
      <c r="Q2203" s="33"/>
    </row>
    <row r="2204" spans="1:17" x14ac:dyDescent="0.45">
      <c r="A2204" s="1"/>
      <c r="B2204" s="2"/>
      <c r="C2204" s="2"/>
      <c r="D2204" s="2"/>
      <c r="E2204" s="36"/>
      <c r="F2204" s="3"/>
      <c r="G2204" s="2"/>
      <c r="H2204" s="4"/>
      <c r="I2204" s="2"/>
      <c r="Q2204" s="33"/>
    </row>
    <row r="2205" spans="1:17" x14ac:dyDescent="0.45">
      <c r="A2205" s="1"/>
      <c r="B2205" s="2"/>
      <c r="C2205" s="2"/>
      <c r="D2205" s="2"/>
      <c r="E2205" s="36"/>
      <c r="F2205" s="3"/>
      <c r="G2205" s="2"/>
      <c r="H2205" s="4"/>
      <c r="I2205" s="2"/>
      <c r="Q2205" s="33"/>
    </row>
    <row r="2206" spans="1:17" x14ac:dyDescent="0.45">
      <c r="A2206" s="1"/>
      <c r="B2206" s="2"/>
      <c r="C2206" s="2"/>
      <c r="D2206" s="2"/>
      <c r="E2206" s="36"/>
      <c r="F2206" s="3"/>
      <c r="G2206" s="2"/>
      <c r="H2206" s="4"/>
      <c r="I2206" s="2"/>
      <c r="Q2206" s="33"/>
    </row>
    <row r="2207" spans="1:17" x14ac:dyDescent="0.45">
      <c r="A2207" s="1"/>
      <c r="B2207" s="2"/>
      <c r="C2207" s="2"/>
      <c r="D2207" s="2"/>
      <c r="E2207" s="36"/>
      <c r="F2207" s="3"/>
      <c r="G2207" s="2"/>
      <c r="H2207" s="4"/>
      <c r="I2207" s="2"/>
      <c r="Q2207" s="33"/>
    </row>
    <row r="2208" spans="1:17" x14ac:dyDescent="0.45">
      <c r="A2208" s="1"/>
      <c r="B2208" s="2"/>
      <c r="C2208" s="2"/>
      <c r="D2208" s="2"/>
      <c r="E2208" s="36"/>
      <c r="F2208" s="3"/>
      <c r="G2208" s="2"/>
      <c r="H2208" s="4"/>
      <c r="I2208" s="2"/>
      <c r="Q2208" s="33"/>
    </row>
    <row r="2209" spans="1:17" x14ac:dyDescent="0.45">
      <c r="A2209" s="1"/>
      <c r="B2209" s="2"/>
      <c r="C2209" s="2"/>
      <c r="D2209" s="2"/>
      <c r="E2209" s="36"/>
      <c r="F2209" s="3"/>
      <c r="G2209" s="2"/>
      <c r="H2209" s="4"/>
      <c r="I2209" s="2"/>
      <c r="Q2209" s="33"/>
    </row>
    <row r="2210" spans="1:17" x14ac:dyDescent="0.45">
      <c r="A2210" s="1"/>
      <c r="B2210" s="2"/>
      <c r="C2210" s="2"/>
      <c r="D2210" s="2"/>
      <c r="E2210" s="36"/>
      <c r="F2210" s="3"/>
      <c r="G2210" s="2"/>
      <c r="H2210" s="4"/>
      <c r="I2210" s="2"/>
      <c r="Q2210" s="33"/>
    </row>
    <row r="2211" spans="1:17" x14ac:dyDescent="0.45">
      <c r="A2211" s="1"/>
      <c r="B2211" s="2"/>
      <c r="C2211" s="2"/>
      <c r="D2211" s="2"/>
      <c r="E2211" s="36"/>
      <c r="F2211" s="3"/>
      <c r="G2211" s="2"/>
      <c r="H2211" s="4"/>
      <c r="I2211" s="2"/>
      <c r="Q2211" s="33"/>
    </row>
    <row r="2212" spans="1:17" x14ac:dyDescent="0.45">
      <c r="A2212" s="1"/>
      <c r="B2212" s="2"/>
      <c r="C2212" s="2"/>
      <c r="D2212" s="2"/>
      <c r="E2212" s="36"/>
      <c r="F2212" s="3"/>
      <c r="G2212" s="2"/>
      <c r="H2212" s="4"/>
      <c r="I2212" s="2"/>
      <c r="Q2212" s="33"/>
    </row>
    <row r="2213" spans="1:17" x14ac:dyDescent="0.45">
      <c r="A2213" s="1"/>
      <c r="B2213" s="2"/>
      <c r="C2213" s="2"/>
      <c r="D2213" s="2"/>
      <c r="E2213" s="36"/>
      <c r="F2213" s="3"/>
      <c r="G2213" s="2"/>
      <c r="H2213" s="4"/>
      <c r="I2213" s="2"/>
      <c r="Q2213" s="33"/>
    </row>
    <row r="2214" spans="1:17" x14ac:dyDescent="0.45">
      <c r="A2214" s="1"/>
      <c r="B2214" s="2"/>
      <c r="C2214" s="2"/>
      <c r="D2214" s="2"/>
      <c r="E2214" s="36"/>
      <c r="F2214" s="3"/>
      <c r="G2214" s="2"/>
      <c r="H2214" s="4"/>
      <c r="I2214" s="2"/>
      <c r="Q2214" s="33"/>
    </row>
    <row r="2215" spans="1:17" x14ac:dyDescent="0.45">
      <c r="A2215" s="1"/>
      <c r="B2215" s="2"/>
      <c r="C2215" s="2"/>
      <c r="D2215" s="2"/>
      <c r="E2215" s="36"/>
      <c r="F2215" s="3"/>
      <c r="G2215" s="2"/>
      <c r="H2215" s="4"/>
      <c r="I2215" s="2"/>
      <c r="Q2215" s="33"/>
    </row>
    <row r="2216" spans="1:17" x14ac:dyDescent="0.45">
      <c r="A2216" s="1"/>
      <c r="B2216" s="2"/>
      <c r="C2216" s="2"/>
      <c r="D2216" s="2"/>
      <c r="E2216" s="36"/>
      <c r="F2216" s="3"/>
      <c r="G2216" s="2"/>
      <c r="H2216" s="4"/>
      <c r="I2216" s="2"/>
      <c r="Q2216" s="33"/>
    </row>
    <row r="2217" spans="1:17" x14ac:dyDescent="0.45">
      <c r="A2217" s="1"/>
      <c r="B2217" s="2"/>
      <c r="C2217" s="2"/>
      <c r="D2217" s="2"/>
      <c r="E2217" s="36"/>
      <c r="F2217" s="3"/>
      <c r="G2217" s="2"/>
      <c r="H2217" s="4"/>
      <c r="I2217" s="2"/>
      <c r="Q2217" s="33"/>
    </row>
    <row r="2218" spans="1:17" x14ac:dyDescent="0.45">
      <c r="A2218" s="1"/>
      <c r="B2218" s="2"/>
      <c r="C2218" s="2"/>
      <c r="D2218" s="2"/>
      <c r="E2218" s="36"/>
      <c r="F2218" s="3"/>
      <c r="G2218" s="2"/>
      <c r="H2218" s="4"/>
      <c r="I2218" s="2"/>
      <c r="Q2218" s="33"/>
    </row>
    <row r="2219" spans="1:17" x14ac:dyDescent="0.45">
      <c r="A2219" s="1"/>
      <c r="B2219" s="2"/>
      <c r="C2219" s="2"/>
      <c r="D2219" s="2"/>
      <c r="E2219" s="36"/>
      <c r="F2219" s="3"/>
      <c r="G2219" s="2"/>
      <c r="H2219" s="4"/>
      <c r="I2219" s="2"/>
      <c r="Q2219" s="33"/>
    </row>
    <row r="2220" spans="1:17" x14ac:dyDescent="0.45">
      <c r="A2220" s="1"/>
      <c r="B2220" s="2"/>
      <c r="C2220" s="2"/>
      <c r="D2220" s="2"/>
      <c r="E2220" s="36"/>
      <c r="F2220" s="3"/>
      <c r="G2220" s="2"/>
      <c r="H2220" s="4"/>
      <c r="I2220" s="2"/>
      <c r="Q2220" s="33"/>
    </row>
    <row r="2221" spans="1:17" x14ac:dyDescent="0.45">
      <c r="A2221" s="1"/>
      <c r="B2221" s="2"/>
      <c r="C2221" s="2"/>
      <c r="D2221" s="2"/>
      <c r="E2221" s="36"/>
      <c r="F2221" s="3"/>
      <c r="G2221" s="2"/>
      <c r="H2221" s="4"/>
      <c r="I2221" s="2"/>
      <c r="Q2221" s="33"/>
    </row>
    <row r="2222" spans="1:17" x14ac:dyDescent="0.45">
      <c r="A2222" s="1"/>
      <c r="B2222" s="2"/>
      <c r="C2222" s="2"/>
      <c r="D2222" s="2"/>
      <c r="E2222" s="36"/>
      <c r="F2222" s="3"/>
      <c r="G2222" s="2"/>
      <c r="H2222" s="4"/>
      <c r="I2222" s="2"/>
      <c r="Q2222" s="33"/>
    </row>
    <row r="2223" spans="1:17" x14ac:dyDescent="0.45">
      <c r="A2223" s="1"/>
      <c r="B2223" s="2"/>
      <c r="C2223" s="2"/>
      <c r="D2223" s="2"/>
      <c r="E2223" s="36"/>
      <c r="F2223" s="3"/>
      <c r="G2223" s="2"/>
      <c r="H2223" s="4"/>
      <c r="I2223" s="2"/>
      <c r="Q2223" s="33"/>
    </row>
    <row r="2224" spans="1:17" x14ac:dyDescent="0.45">
      <c r="A2224" s="1"/>
      <c r="B2224" s="2"/>
      <c r="C2224" s="2"/>
      <c r="D2224" s="2"/>
      <c r="E2224" s="36"/>
      <c r="F2224" s="3"/>
      <c r="G2224" s="2"/>
      <c r="H2224" s="4"/>
      <c r="I2224" s="2"/>
      <c r="Q2224" s="33"/>
    </row>
    <row r="2225" spans="1:17" x14ac:dyDescent="0.45">
      <c r="A2225" s="1"/>
      <c r="B2225" s="2"/>
      <c r="C2225" s="2"/>
      <c r="D2225" s="2"/>
      <c r="E2225" s="36"/>
      <c r="F2225" s="3"/>
      <c r="G2225" s="2"/>
      <c r="H2225" s="4"/>
      <c r="I2225" s="2"/>
      <c r="Q2225" s="33"/>
    </row>
    <row r="2226" spans="1:17" x14ac:dyDescent="0.45">
      <c r="A2226" s="1"/>
      <c r="B2226" s="2"/>
      <c r="C2226" s="2"/>
      <c r="D2226" s="2"/>
      <c r="E2226" s="36"/>
      <c r="F2226" s="3"/>
      <c r="G2226" s="2"/>
      <c r="H2226" s="4"/>
      <c r="I2226" s="2"/>
      <c r="Q2226" s="33"/>
    </row>
    <row r="2227" spans="1:17" x14ac:dyDescent="0.45">
      <c r="A2227" s="1"/>
      <c r="B2227" s="2"/>
      <c r="C2227" s="2"/>
      <c r="D2227" s="2"/>
      <c r="E2227" s="36"/>
      <c r="F2227" s="3"/>
      <c r="G2227" s="2"/>
      <c r="H2227" s="4"/>
      <c r="I2227" s="2"/>
      <c r="Q2227" s="33"/>
    </row>
    <row r="2228" spans="1:17" x14ac:dyDescent="0.45">
      <c r="A2228" s="1"/>
      <c r="B2228" s="2"/>
      <c r="C2228" s="2"/>
      <c r="D2228" s="2"/>
      <c r="E2228" s="36"/>
      <c r="F2228" s="3"/>
      <c r="G2228" s="2"/>
      <c r="H2228" s="4"/>
      <c r="I2228" s="2"/>
      <c r="Q2228" s="33"/>
    </row>
    <row r="2229" spans="1:17" x14ac:dyDescent="0.45">
      <c r="A2229" s="1"/>
      <c r="B2229" s="2"/>
      <c r="C2229" s="2"/>
      <c r="D2229" s="2"/>
      <c r="E2229" s="36"/>
      <c r="F2229" s="3"/>
      <c r="G2229" s="2"/>
      <c r="H2229" s="4"/>
      <c r="I2229" s="2"/>
      <c r="Q2229" s="33"/>
    </row>
    <row r="2230" spans="1:17" x14ac:dyDescent="0.45">
      <c r="A2230" s="1"/>
      <c r="B2230" s="2"/>
      <c r="C2230" s="2"/>
      <c r="D2230" s="2"/>
      <c r="E2230" s="36"/>
      <c r="F2230" s="3"/>
      <c r="G2230" s="2"/>
      <c r="H2230" s="4"/>
      <c r="I2230" s="2"/>
      <c r="Q2230" s="33"/>
    </row>
    <row r="2231" spans="1:17" x14ac:dyDescent="0.45">
      <c r="A2231" s="1"/>
      <c r="B2231" s="2"/>
      <c r="C2231" s="2"/>
      <c r="D2231" s="2"/>
      <c r="E2231" s="36"/>
      <c r="F2231" s="3"/>
      <c r="G2231" s="2"/>
      <c r="H2231" s="4"/>
      <c r="I2231" s="2"/>
      <c r="Q2231" s="33"/>
    </row>
    <row r="2232" spans="1:17" x14ac:dyDescent="0.45">
      <c r="A2232" s="1"/>
      <c r="B2232" s="2"/>
      <c r="C2232" s="2"/>
      <c r="D2232" s="2"/>
      <c r="E2232" s="36"/>
      <c r="F2232" s="3"/>
      <c r="G2232" s="2"/>
      <c r="H2232" s="4"/>
      <c r="I2232" s="2"/>
      <c r="Q2232" s="33"/>
    </row>
    <row r="2233" spans="1:17" x14ac:dyDescent="0.45">
      <c r="A2233" s="1"/>
      <c r="B2233" s="2"/>
      <c r="C2233" s="2"/>
      <c r="D2233" s="2"/>
      <c r="E2233" s="36"/>
      <c r="F2233" s="3"/>
      <c r="G2233" s="2"/>
      <c r="H2233" s="4"/>
      <c r="I2233" s="2"/>
      <c r="Q2233" s="33"/>
    </row>
    <row r="2234" spans="1:17" x14ac:dyDescent="0.45">
      <c r="A2234" s="1"/>
      <c r="B2234" s="2"/>
      <c r="C2234" s="2"/>
      <c r="D2234" s="2"/>
      <c r="E2234" s="36"/>
      <c r="F2234" s="3"/>
      <c r="G2234" s="2"/>
      <c r="H2234" s="4"/>
      <c r="I2234" s="2"/>
      <c r="Q2234" s="33"/>
    </row>
    <row r="2235" spans="1:17" x14ac:dyDescent="0.45">
      <c r="A2235" s="1"/>
      <c r="B2235" s="2"/>
      <c r="C2235" s="2"/>
      <c r="D2235" s="2"/>
      <c r="E2235" s="36"/>
      <c r="F2235" s="3"/>
      <c r="G2235" s="2"/>
      <c r="H2235" s="4"/>
      <c r="I2235" s="2"/>
      <c r="Q2235" s="33"/>
    </row>
    <row r="2236" spans="1:17" x14ac:dyDescent="0.45">
      <c r="A2236" s="1"/>
      <c r="B2236" s="2"/>
      <c r="C2236" s="2"/>
      <c r="D2236" s="2"/>
      <c r="E2236" s="36"/>
      <c r="F2236" s="3"/>
      <c r="G2236" s="2"/>
      <c r="H2236" s="4"/>
      <c r="I2236" s="2"/>
      <c r="Q2236" s="33"/>
    </row>
    <row r="2237" spans="1:17" x14ac:dyDescent="0.45">
      <c r="A2237" s="1"/>
      <c r="B2237" s="2"/>
      <c r="C2237" s="2"/>
      <c r="D2237" s="2"/>
      <c r="E2237" s="36"/>
      <c r="F2237" s="3"/>
      <c r="G2237" s="2"/>
      <c r="H2237" s="4"/>
      <c r="I2237" s="2"/>
      <c r="Q2237" s="33"/>
    </row>
    <row r="2238" spans="1:17" x14ac:dyDescent="0.45">
      <c r="A2238" s="1"/>
      <c r="B2238" s="2"/>
      <c r="C2238" s="2"/>
      <c r="D2238" s="2"/>
      <c r="E2238" s="36"/>
      <c r="F2238" s="3"/>
      <c r="G2238" s="2"/>
      <c r="H2238" s="4"/>
      <c r="I2238" s="2"/>
      <c r="Q2238" s="33"/>
    </row>
    <row r="2239" spans="1:17" x14ac:dyDescent="0.45">
      <c r="A2239" s="1"/>
      <c r="B2239" s="2"/>
      <c r="C2239" s="2"/>
      <c r="D2239" s="2"/>
      <c r="E2239" s="36"/>
      <c r="F2239" s="3"/>
      <c r="G2239" s="2"/>
      <c r="H2239" s="4"/>
      <c r="I2239" s="2"/>
      <c r="Q2239" s="33"/>
    </row>
    <row r="2240" spans="1:17" x14ac:dyDescent="0.45">
      <c r="A2240" s="1"/>
      <c r="B2240" s="2"/>
      <c r="C2240" s="2"/>
      <c r="D2240" s="2"/>
      <c r="E2240" s="36"/>
      <c r="F2240" s="3"/>
      <c r="G2240" s="2"/>
      <c r="H2240" s="4"/>
      <c r="I2240" s="2"/>
      <c r="Q2240" s="33"/>
    </row>
    <row r="2241" spans="1:17" x14ac:dyDescent="0.45">
      <c r="A2241" s="1"/>
      <c r="B2241" s="2"/>
      <c r="C2241" s="2"/>
      <c r="D2241" s="2"/>
      <c r="E2241" s="36"/>
      <c r="F2241" s="3"/>
      <c r="G2241" s="2"/>
      <c r="H2241" s="4"/>
      <c r="I2241" s="2"/>
      <c r="Q2241" s="33"/>
    </row>
    <row r="2242" spans="1:17" x14ac:dyDescent="0.45">
      <c r="A2242" s="1"/>
      <c r="B2242" s="2"/>
      <c r="C2242" s="2"/>
      <c r="D2242" s="2"/>
      <c r="E2242" s="36"/>
      <c r="F2242" s="3"/>
      <c r="G2242" s="2"/>
      <c r="H2242" s="4"/>
      <c r="I2242" s="2"/>
      <c r="Q2242" s="33"/>
    </row>
    <row r="2243" spans="1:17" x14ac:dyDescent="0.45">
      <c r="A2243" s="1"/>
      <c r="B2243" s="2"/>
      <c r="C2243" s="2"/>
      <c r="D2243" s="2"/>
      <c r="E2243" s="36"/>
      <c r="F2243" s="3"/>
      <c r="G2243" s="2"/>
      <c r="H2243" s="4"/>
      <c r="I2243" s="2"/>
      <c r="Q2243" s="33"/>
    </row>
    <row r="2244" spans="1:17" x14ac:dyDescent="0.45">
      <c r="A2244" s="1"/>
      <c r="B2244" s="2"/>
      <c r="C2244" s="2"/>
      <c r="D2244" s="2"/>
      <c r="E2244" s="36"/>
      <c r="F2244" s="3"/>
      <c r="G2244" s="2"/>
      <c r="H2244" s="4"/>
      <c r="I2244" s="2"/>
      <c r="Q2244" s="33"/>
    </row>
    <row r="2245" spans="1:17" x14ac:dyDescent="0.45">
      <c r="A2245" s="1"/>
      <c r="B2245" s="2"/>
      <c r="C2245" s="2"/>
      <c r="D2245" s="2"/>
      <c r="E2245" s="36"/>
      <c r="F2245" s="3"/>
      <c r="G2245" s="2"/>
      <c r="H2245" s="4"/>
      <c r="I2245" s="2"/>
      <c r="Q2245" s="33"/>
    </row>
    <row r="2246" spans="1:17" x14ac:dyDescent="0.45">
      <c r="A2246" s="1"/>
      <c r="B2246" s="2"/>
      <c r="C2246" s="2"/>
      <c r="D2246" s="2"/>
      <c r="E2246" s="36"/>
      <c r="F2246" s="3"/>
      <c r="G2246" s="2"/>
      <c r="H2246" s="4"/>
      <c r="I2246" s="2"/>
      <c r="Q2246" s="33"/>
    </row>
    <row r="2247" spans="1:17" x14ac:dyDescent="0.45">
      <c r="A2247" s="1"/>
      <c r="B2247" s="2"/>
      <c r="C2247" s="2"/>
      <c r="D2247" s="2"/>
      <c r="E2247" s="36"/>
      <c r="F2247" s="3"/>
      <c r="G2247" s="2"/>
      <c r="H2247" s="4"/>
      <c r="I2247" s="2"/>
      <c r="Q2247" s="33"/>
    </row>
    <row r="2248" spans="1:17" x14ac:dyDescent="0.45">
      <c r="A2248" s="1"/>
      <c r="B2248" s="2"/>
      <c r="C2248" s="2"/>
      <c r="D2248" s="2"/>
      <c r="E2248" s="36"/>
      <c r="F2248" s="3"/>
      <c r="G2248" s="2"/>
      <c r="H2248" s="4"/>
      <c r="I2248" s="2"/>
      <c r="Q2248" s="33"/>
    </row>
    <row r="2249" spans="1:17" x14ac:dyDescent="0.45">
      <c r="A2249" s="1"/>
      <c r="B2249" s="2"/>
      <c r="C2249" s="2"/>
      <c r="D2249" s="2"/>
      <c r="E2249" s="36"/>
      <c r="F2249" s="3"/>
      <c r="G2249" s="2"/>
      <c r="H2249" s="4"/>
      <c r="I2249" s="2"/>
      <c r="Q2249" s="33"/>
    </row>
    <row r="2250" spans="1:17" x14ac:dyDescent="0.45">
      <c r="A2250" s="1"/>
      <c r="B2250" s="2"/>
      <c r="C2250" s="2"/>
      <c r="D2250" s="2"/>
      <c r="E2250" s="36"/>
      <c r="F2250" s="3"/>
      <c r="G2250" s="2"/>
      <c r="H2250" s="4"/>
      <c r="I2250" s="2"/>
      <c r="Q2250" s="33"/>
    </row>
    <row r="2251" spans="1:17" x14ac:dyDescent="0.45">
      <c r="A2251" s="1"/>
      <c r="B2251" s="2"/>
      <c r="C2251" s="2"/>
      <c r="D2251" s="2"/>
      <c r="E2251" s="36"/>
      <c r="F2251" s="3"/>
      <c r="G2251" s="2"/>
      <c r="H2251" s="4"/>
      <c r="I2251" s="2"/>
      <c r="Q2251" s="33"/>
    </row>
    <row r="2252" spans="1:17" x14ac:dyDescent="0.45">
      <c r="A2252" s="1"/>
      <c r="B2252" s="2"/>
      <c r="C2252" s="2"/>
      <c r="D2252" s="2"/>
      <c r="E2252" s="36"/>
      <c r="F2252" s="3"/>
      <c r="G2252" s="2"/>
      <c r="H2252" s="4"/>
      <c r="I2252" s="2"/>
      <c r="Q2252" s="33"/>
    </row>
    <row r="2253" spans="1:17" x14ac:dyDescent="0.45">
      <c r="A2253" s="1"/>
      <c r="B2253" s="2"/>
      <c r="C2253" s="2"/>
      <c r="D2253" s="2"/>
      <c r="E2253" s="36"/>
      <c r="F2253" s="3"/>
      <c r="G2253" s="2"/>
      <c r="H2253" s="4"/>
      <c r="I2253" s="2"/>
      <c r="Q2253" s="33"/>
    </row>
    <row r="2254" spans="1:17" x14ac:dyDescent="0.45">
      <c r="A2254" s="1"/>
      <c r="B2254" s="2"/>
      <c r="C2254" s="2"/>
      <c r="D2254" s="2"/>
      <c r="E2254" s="36"/>
      <c r="F2254" s="3"/>
      <c r="G2254" s="2"/>
      <c r="H2254" s="4"/>
      <c r="I2254" s="2"/>
      <c r="Q2254" s="33"/>
    </row>
    <row r="2255" spans="1:17" x14ac:dyDescent="0.45">
      <c r="A2255" s="1"/>
      <c r="B2255" s="2"/>
      <c r="C2255" s="2"/>
      <c r="D2255" s="2"/>
      <c r="E2255" s="36"/>
      <c r="F2255" s="3"/>
      <c r="G2255" s="2"/>
      <c r="H2255" s="4"/>
      <c r="I2255" s="2"/>
      <c r="Q2255" s="33"/>
    </row>
    <row r="2256" spans="1:17" x14ac:dyDescent="0.45">
      <c r="A2256" s="1"/>
      <c r="B2256" s="2"/>
      <c r="C2256" s="2"/>
      <c r="D2256" s="2"/>
      <c r="E2256" s="36"/>
      <c r="F2256" s="3"/>
      <c r="G2256" s="2"/>
      <c r="H2256" s="4"/>
      <c r="I2256" s="2"/>
      <c r="Q2256" s="33"/>
    </row>
    <row r="2257" spans="1:17" x14ac:dyDescent="0.45">
      <c r="A2257" s="1"/>
      <c r="B2257" s="2"/>
      <c r="C2257" s="2"/>
      <c r="D2257" s="2"/>
      <c r="E2257" s="36"/>
      <c r="F2257" s="3"/>
      <c r="G2257" s="2"/>
      <c r="H2257" s="4"/>
      <c r="I2257" s="2"/>
      <c r="Q2257" s="33"/>
    </row>
    <row r="2258" spans="1:17" x14ac:dyDescent="0.45">
      <c r="A2258" s="1"/>
      <c r="B2258" s="2"/>
      <c r="C2258" s="2"/>
      <c r="D2258" s="2"/>
      <c r="E2258" s="36"/>
      <c r="F2258" s="3"/>
      <c r="G2258" s="2"/>
      <c r="H2258" s="4"/>
      <c r="I2258" s="2"/>
      <c r="Q2258" s="33"/>
    </row>
    <row r="2259" spans="1:17" x14ac:dyDescent="0.45">
      <c r="A2259" s="1"/>
      <c r="B2259" s="2"/>
      <c r="C2259" s="2"/>
      <c r="D2259" s="2"/>
      <c r="E2259" s="36"/>
      <c r="F2259" s="3"/>
      <c r="G2259" s="2"/>
      <c r="H2259" s="4"/>
      <c r="I2259" s="2"/>
      <c r="Q2259" s="33"/>
    </row>
    <row r="2260" spans="1:17" x14ac:dyDescent="0.45">
      <c r="A2260" s="1"/>
      <c r="B2260" s="2"/>
      <c r="C2260" s="2"/>
      <c r="D2260" s="2"/>
      <c r="E2260" s="36"/>
      <c r="F2260" s="3"/>
      <c r="G2260" s="2"/>
      <c r="H2260" s="4"/>
      <c r="I2260" s="2"/>
      <c r="Q2260" s="33"/>
    </row>
    <row r="2261" spans="1:17" x14ac:dyDescent="0.45">
      <c r="A2261" s="1"/>
      <c r="B2261" s="2"/>
      <c r="C2261" s="2"/>
      <c r="D2261" s="2"/>
      <c r="E2261" s="36"/>
      <c r="F2261" s="3"/>
      <c r="G2261" s="2"/>
      <c r="H2261" s="4"/>
      <c r="I2261" s="2"/>
      <c r="Q2261" s="33"/>
    </row>
    <row r="2262" spans="1:17" x14ac:dyDescent="0.45">
      <c r="A2262" s="1"/>
      <c r="B2262" s="2"/>
      <c r="C2262" s="2"/>
      <c r="D2262" s="2"/>
      <c r="E2262" s="36"/>
      <c r="F2262" s="3"/>
      <c r="G2262" s="2"/>
      <c r="H2262" s="4"/>
      <c r="I2262" s="2"/>
      <c r="Q2262" s="33"/>
    </row>
    <row r="2263" spans="1:17" x14ac:dyDescent="0.45">
      <c r="A2263" s="1"/>
      <c r="B2263" s="2"/>
      <c r="C2263" s="2"/>
      <c r="D2263" s="2"/>
      <c r="E2263" s="36"/>
      <c r="F2263" s="3"/>
      <c r="G2263" s="2"/>
      <c r="H2263" s="4"/>
      <c r="I2263" s="2"/>
      <c r="Q2263" s="33"/>
    </row>
    <row r="2264" spans="1:17" x14ac:dyDescent="0.45">
      <c r="A2264" s="1"/>
      <c r="B2264" s="2"/>
      <c r="C2264" s="2"/>
      <c r="D2264" s="2"/>
      <c r="E2264" s="36"/>
      <c r="F2264" s="3"/>
      <c r="G2264" s="2"/>
      <c r="H2264" s="4"/>
      <c r="I2264" s="2"/>
      <c r="Q2264" s="33"/>
    </row>
    <row r="2265" spans="1:17" x14ac:dyDescent="0.45">
      <c r="A2265" s="1"/>
      <c r="B2265" s="2"/>
      <c r="C2265" s="2"/>
      <c r="D2265" s="2"/>
      <c r="E2265" s="36"/>
      <c r="F2265" s="3"/>
      <c r="G2265" s="2"/>
      <c r="H2265" s="4"/>
      <c r="I2265" s="2"/>
      <c r="Q2265" s="33"/>
    </row>
    <row r="2266" spans="1:17" x14ac:dyDescent="0.45">
      <c r="A2266" s="1"/>
      <c r="B2266" s="2"/>
      <c r="C2266" s="2"/>
      <c r="D2266" s="2"/>
      <c r="E2266" s="36"/>
      <c r="F2266" s="3"/>
      <c r="G2266" s="2"/>
      <c r="H2266" s="4"/>
      <c r="I2266" s="2"/>
      <c r="Q2266" s="33"/>
    </row>
    <row r="2267" spans="1:17" x14ac:dyDescent="0.45">
      <c r="A2267" s="1"/>
      <c r="B2267" s="2"/>
      <c r="C2267" s="2"/>
      <c r="D2267" s="2"/>
      <c r="E2267" s="36"/>
      <c r="F2267" s="3"/>
      <c r="G2267" s="2"/>
      <c r="H2267" s="4"/>
      <c r="I2267" s="2"/>
      <c r="Q2267" s="33"/>
    </row>
    <row r="2268" spans="1:17" x14ac:dyDescent="0.45">
      <c r="A2268" s="1"/>
      <c r="B2268" s="2"/>
      <c r="C2268" s="2"/>
      <c r="D2268" s="2"/>
      <c r="E2268" s="36"/>
      <c r="F2268" s="3"/>
      <c r="G2268" s="2"/>
      <c r="H2268" s="4"/>
      <c r="I2268" s="2"/>
      <c r="Q2268" s="33"/>
    </row>
    <row r="2269" spans="1:17" x14ac:dyDescent="0.45">
      <c r="A2269" s="1"/>
      <c r="B2269" s="2"/>
      <c r="C2269" s="2"/>
      <c r="D2269" s="2"/>
      <c r="E2269" s="36"/>
      <c r="F2269" s="3"/>
      <c r="G2269" s="2"/>
      <c r="H2269" s="4"/>
      <c r="I2269" s="2"/>
      <c r="Q2269" s="33"/>
    </row>
    <row r="2270" spans="1:17" x14ac:dyDescent="0.45">
      <c r="A2270" s="1"/>
      <c r="B2270" s="2"/>
      <c r="C2270" s="2"/>
      <c r="D2270" s="2"/>
      <c r="E2270" s="36"/>
      <c r="F2270" s="3"/>
      <c r="G2270" s="2"/>
      <c r="H2270" s="4"/>
      <c r="I2270" s="2"/>
      <c r="Q2270" s="33"/>
    </row>
    <row r="2271" spans="1:17" x14ac:dyDescent="0.45">
      <c r="A2271" s="1"/>
      <c r="B2271" s="2"/>
      <c r="C2271" s="2"/>
      <c r="D2271" s="2"/>
      <c r="E2271" s="36"/>
      <c r="F2271" s="3"/>
      <c r="G2271" s="2"/>
      <c r="H2271" s="4"/>
      <c r="I2271" s="2"/>
      <c r="Q2271" s="33"/>
    </row>
    <row r="2272" spans="1:17" x14ac:dyDescent="0.45">
      <c r="A2272" s="1"/>
      <c r="B2272" s="2"/>
      <c r="C2272" s="2"/>
      <c r="D2272" s="2"/>
      <c r="E2272" s="36"/>
      <c r="F2272" s="3"/>
      <c r="G2272" s="2"/>
      <c r="H2272" s="4"/>
      <c r="I2272" s="2"/>
      <c r="Q2272" s="33"/>
    </row>
    <row r="2273" spans="1:17" x14ac:dyDescent="0.45">
      <c r="A2273" s="1"/>
      <c r="B2273" s="2"/>
      <c r="C2273" s="2"/>
      <c r="D2273" s="2"/>
      <c r="E2273" s="36"/>
      <c r="F2273" s="3"/>
      <c r="G2273" s="2"/>
      <c r="H2273" s="4"/>
      <c r="I2273" s="2"/>
      <c r="Q2273" s="33"/>
    </row>
    <row r="2274" spans="1:17" x14ac:dyDescent="0.45">
      <c r="A2274" s="1"/>
      <c r="B2274" s="2"/>
      <c r="C2274" s="2"/>
      <c r="D2274" s="2"/>
      <c r="E2274" s="36"/>
      <c r="F2274" s="3"/>
      <c r="G2274" s="2"/>
      <c r="H2274" s="4"/>
      <c r="I2274" s="2"/>
      <c r="Q2274" s="33"/>
    </row>
    <row r="2275" spans="1:17" x14ac:dyDescent="0.45">
      <c r="A2275" s="1"/>
      <c r="B2275" s="2"/>
      <c r="C2275" s="2"/>
      <c r="D2275" s="2"/>
      <c r="E2275" s="36"/>
      <c r="F2275" s="3"/>
      <c r="G2275" s="2"/>
      <c r="H2275" s="4"/>
      <c r="I2275" s="2"/>
      <c r="Q2275" s="33"/>
    </row>
    <row r="2276" spans="1:17" x14ac:dyDescent="0.45">
      <c r="A2276" s="1"/>
      <c r="B2276" s="2"/>
      <c r="C2276" s="2"/>
      <c r="D2276" s="2"/>
      <c r="E2276" s="36"/>
      <c r="F2276" s="3"/>
      <c r="G2276" s="2"/>
      <c r="H2276" s="4"/>
      <c r="I2276" s="2"/>
      <c r="Q2276" s="33"/>
    </row>
    <row r="2277" spans="1:17" x14ac:dyDescent="0.45">
      <c r="A2277" s="1"/>
      <c r="B2277" s="2"/>
      <c r="C2277" s="2"/>
      <c r="D2277" s="2"/>
      <c r="E2277" s="36"/>
      <c r="F2277" s="3"/>
      <c r="G2277" s="2"/>
      <c r="H2277" s="4"/>
      <c r="I2277" s="2"/>
      <c r="Q2277" s="33"/>
    </row>
    <row r="2278" spans="1:17" x14ac:dyDescent="0.45">
      <c r="A2278" s="1"/>
      <c r="B2278" s="2"/>
      <c r="C2278" s="2"/>
      <c r="D2278" s="2"/>
      <c r="E2278" s="36"/>
      <c r="F2278" s="3"/>
      <c r="G2278" s="2"/>
      <c r="H2278" s="4"/>
      <c r="I2278" s="2"/>
      <c r="Q2278" s="33"/>
    </row>
    <row r="2279" spans="1:17" x14ac:dyDescent="0.45">
      <c r="A2279" s="1"/>
      <c r="B2279" s="2"/>
      <c r="C2279" s="2"/>
      <c r="D2279" s="2"/>
      <c r="E2279" s="36"/>
      <c r="F2279" s="3"/>
      <c r="G2279" s="2"/>
      <c r="H2279" s="4"/>
      <c r="I2279" s="2"/>
      <c r="Q2279" s="33"/>
    </row>
    <row r="2280" spans="1:17" x14ac:dyDescent="0.45">
      <c r="A2280" s="1"/>
      <c r="B2280" s="2"/>
      <c r="C2280" s="2"/>
      <c r="D2280" s="2"/>
      <c r="E2280" s="36"/>
      <c r="F2280" s="3"/>
      <c r="G2280" s="2"/>
      <c r="H2280" s="4"/>
      <c r="I2280" s="2"/>
      <c r="Q2280" s="33"/>
    </row>
    <row r="2281" spans="1:17" x14ac:dyDescent="0.45">
      <c r="A2281" s="1"/>
      <c r="B2281" s="2"/>
      <c r="C2281" s="2"/>
      <c r="D2281" s="2"/>
      <c r="E2281" s="36"/>
      <c r="F2281" s="3"/>
      <c r="G2281" s="2"/>
      <c r="H2281" s="4"/>
      <c r="I2281" s="2"/>
      <c r="Q2281" s="33"/>
    </row>
    <row r="2282" spans="1:17" x14ac:dyDescent="0.45">
      <c r="A2282" s="1"/>
      <c r="B2282" s="2"/>
      <c r="C2282" s="2"/>
      <c r="D2282" s="2"/>
      <c r="E2282" s="36"/>
      <c r="F2282" s="3"/>
      <c r="G2282" s="2"/>
      <c r="H2282" s="4"/>
      <c r="I2282" s="2"/>
      <c r="Q2282" s="33"/>
    </row>
    <row r="2283" spans="1:17" x14ac:dyDescent="0.45">
      <c r="A2283" s="1"/>
      <c r="B2283" s="2"/>
      <c r="C2283" s="2"/>
      <c r="D2283" s="2"/>
      <c r="E2283" s="36"/>
      <c r="F2283" s="3"/>
      <c r="G2283" s="2"/>
      <c r="H2283" s="4"/>
      <c r="I2283" s="2"/>
      <c r="Q2283" s="33"/>
    </row>
    <row r="2284" spans="1:17" x14ac:dyDescent="0.45">
      <c r="A2284" s="1"/>
      <c r="B2284" s="2"/>
      <c r="C2284" s="2"/>
      <c r="D2284" s="2"/>
      <c r="E2284" s="36"/>
      <c r="F2284" s="3"/>
      <c r="G2284" s="2"/>
      <c r="H2284" s="4"/>
      <c r="I2284" s="2"/>
      <c r="Q2284" s="33"/>
    </row>
    <row r="2285" spans="1:17" x14ac:dyDescent="0.45">
      <c r="A2285" s="1"/>
      <c r="B2285" s="2"/>
      <c r="C2285" s="2"/>
      <c r="D2285" s="2"/>
      <c r="E2285" s="36"/>
      <c r="F2285" s="3"/>
      <c r="G2285" s="2"/>
      <c r="H2285" s="4"/>
      <c r="I2285" s="2"/>
      <c r="Q2285" s="33"/>
    </row>
    <row r="2286" spans="1:17" x14ac:dyDescent="0.45">
      <c r="A2286" s="1"/>
      <c r="B2286" s="2"/>
      <c r="C2286" s="2"/>
      <c r="D2286" s="2"/>
      <c r="E2286" s="36"/>
      <c r="F2286" s="3"/>
      <c r="G2286" s="2"/>
      <c r="H2286" s="4"/>
      <c r="I2286" s="2"/>
      <c r="Q2286" s="33"/>
    </row>
    <row r="2287" spans="1:17" x14ac:dyDescent="0.45">
      <c r="A2287" s="1"/>
      <c r="B2287" s="2"/>
      <c r="C2287" s="2"/>
      <c r="D2287" s="2"/>
      <c r="E2287" s="36"/>
      <c r="F2287" s="3"/>
      <c r="G2287" s="2"/>
      <c r="H2287" s="4"/>
      <c r="I2287" s="2"/>
      <c r="Q2287" s="33"/>
    </row>
    <row r="2288" spans="1:17" x14ac:dyDescent="0.45">
      <c r="A2288" s="1"/>
      <c r="B2288" s="2"/>
      <c r="C2288" s="2"/>
      <c r="D2288" s="2"/>
      <c r="E2288" s="36"/>
      <c r="F2288" s="3"/>
      <c r="G2288" s="2"/>
      <c r="H2288" s="4"/>
      <c r="I2288" s="2"/>
      <c r="Q2288" s="33"/>
    </row>
    <row r="2289" spans="1:17" x14ac:dyDescent="0.45">
      <c r="A2289" s="1"/>
      <c r="B2289" s="2"/>
      <c r="C2289" s="2"/>
      <c r="D2289" s="2"/>
      <c r="E2289" s="36"/>
      <c r="F2289" s="3"/>
      <c r="G2289" s="2"/>
      <c r="H2289" s="4"/>
      <c r="I2289" s="2"/>
      <c r="Q2289" s="33"/>
    </row>
    <row r="2290" spans="1:17" x14ac:dyDescent="0.45">
      <c r="A2290" s="1"/>
      <c r="B2290" s="2"/>
      <c r="C2290" s="2"/>
      <c r="D2290" s="2"/>
      <c r="E2290" s="36"/>
      <c r="F2290" s="3"/>
      <c r="G2290" s="2"/>
      <c r="H2290" s="4"/>
      <c r="I2290" s="2"/>
      <c r="Q2290" s="33"/>
    </row>
    <row r="2291" spans="1:17" x14ac:dyDescent="0.45">
      <c r="A2291" s="1"/>
      <c r="B2291" s="2"/>
      <c r="C2291" s="2"/>
      <c r="D2291" s="2"/>
      <c r="E2291" s="36"/>
      <c r="F2291" s="3"/>
      <c r="G2291" s="2"/>
      <c r="H2291" s="4"/>
      <c r="I2291" s="2"/>
      <c r="Q2291" s="33"/>
    </row>
    <row r="2292" spans="1:17" x14ac:dyDescent="0.45">
      <c r="A2292" s="1"/>
      <c r="B2292" s="2"/>
      <c r="C2292" s="2"/>
      <c r="D2292" s="2"/>
      <c r="E2292" s="36"/>
      <c r="F2292" s="3"/>
      <c r="G2292" s="2"/>
      <c r="H2292" s="4"/>
      <c r="I2292" s="2"/>
      <c r="Q2292" s="33"/>
    </row>
    <row r="2293" spans="1:17" x14ac:dyDescent="0.45">
      <c r="A2293" s="1"/>
      <c r="B2293" s="2"/>
      <c r="C2293" s="2"/>
      <c r="D2293" s="2"/>
      <c r="E2293" s="36"/>
      <c r="F2293" s="3"/>
      <c r="G2293" s="2"/>
      <c r="H2293" s="4"/>
      <c r="I2293" s="2"/>
      <c r="Q2293" s="33"/>
    </row>
    <row r="2294" spans="1:17" x14ac:dyDescent="0.45">
      <c r="A2294" s="1"/>
      <c r="B2294" s="2"/>
      <c r="C2294" s="2"/>
      <c r="D2294" s="2"/>
      <c r="E2294" s="36"/>
      <c r="F2294" s="3"/>
      <c r="G2294" s="2"/>
      <c r="H2294" s="4"/>
      <c r="I2294" s="2"/>
      <c r="Q2294" s="33"/>
    </row>
    <row r="2295" spans="1:17" x14ac:dyDescent="0.45">
      <c r="A2295" s="1"/>
      <c r="B2295" s="2"/>
      <c r="C2295" s="2"/>
      <c r="D2295" s="2"/>
      <c r="E2295" s="36"/>
      <c r="F2295" s="3"/>
      <c r="G2295" s="2"/>
      <c r="H2295" s="4"/>
      <c r="I2295" s="2"/>
      <c r="Q2295" s="33"/>
    </row>
    <row r="2296" spans="1:17" x14ac:dyDescent="0.45">
      <c r="A2296" s="1"/>
      <c r="B2296" s="2"/>
      <c r="C2296" s="2"/>
      <c r="D2296" s="2"/>
      <c r="E2296" s="36"/>
      <c r="F2296" s="3"/>
      <c r="G2296" s="2"/>
      <c r="H2296" s="4"/>
      <c r="I2296" s="2"/>
      <c r="Q2296" s="33"/>
    </row>
    <row r="2297" spans="1:17" x14ac:dyDescent="0.45">
      <c r="A2297" s="1"/>
      <c r="B2297" s="2"/>
      <c r="C2297" s="2"/>
      <c r="D2297" s="2"/>
      <c r="E2297" s="36"/>
      <c r="F2297" s="3"/>
      <c r="G2297" s="2"/>
      <c r="H2297" s="4"/>
      <c r="I2297" s="2"/>
      <c r="Q2297" s="33"/>
    </row>
    <row r="2298" spans="1:17" x14ac:dyDescent="0.45">
      <c r="A2298" s="1"/>
      <c r="B2298" s="2"/>
      <c r="C2298" s="2"/>
      <c r="D2298" s="2"/>
      <c r="E2298" s="36"/>
      <c r="F2298" s="3"/>
      <c r="G2298" s="2"/>
      <c r="H2298" s="4"/>
      <c r="I2298" s="2"/>
      <c r="Q2298" s="33"/>
    </row>
    <row r="2299" spans="1:17" x14ac:dyDescent="0.45">
      <c r="A2299" s="1"/>
      <c r="B2299" s="2"/>
      <c r="C2299" s="2"/>
      <c r="D2299" s="2"/>
      <c r="E2299" s="36"/>
      <c r="F2299" s="3"/>
      <c r="G2299" s="2"/>
      <c r="H2299" s="4"/>
      <c r="I2299" s="2"/>
      <c r="Q2299" s="33"/>
    </row>
    <row r="2300" spans="1:17" x14ac:dyDescent="0.45">
      <c r="A2300" s="1"/>
      <c r="B2300" s="2"/>
      <c r="C2300" s="2"/>
      <c r="D2300" s="2"/>
      <c r="E2300" s="36"/>
      <c r="F2300" s="3"/>
      <c r="G2300" s="2"/>
      <c r="H2300" s="4"/>
      <c r="I2300" s="2"/>
      <c r="Q2300" s="33"/>
    </row>
    <row r="2301" spans="1:17" x14ac:dyDescent="0.45">
      <c r="A2301" s="1"/>
      <c r="B2301" s="2"/>
      <c r="C2301" s="2"/>
      <c r="D2301" s="2"/>
      <c r="E2301" s="36"/>
      <c r="F2301" s="3"/>
      <c r="G2301" s="2"/>
      <c r="H2301" s="4"/>
      <c r="I2301" s="2"/>
      <c r="Q2301" s="33"/>
    </row>
    <row r="2302" spans="1:17" x14ac:dyDescent="0.45">
      <c r="A2302" s="1"/>
      <c r="B2302" s="2"/>
      <c r="C2302" s="2"/>
      <c r="D2302" s="2"/>
      <c r="E2302" s="36"/>
      <c r="F2302" s="3"/>
      <c r="G2302" s="2"/>
      <c r="H2302" s="4"/>
      <c r="I2302" s="2"/>
      <c r="Q2302" s="33"/>
    </row>
    <row r="2303" spans="1:17" x14ac:dyDescent="0.45">
      <c r="A2303" s="1"/>
      <c r="B2303" s="2"/>
      <c r="C2303" s="2"/>
      <c r="D2303" s="2"/>
      <c r="E2303" s="36"/>
      <c r="F2303" s="3"/>
      <c r="G2303" s="2"/>
      <c r="H2303" s="4"/>
      <c r="I2303" s="2"/>
      <c r="Q2303" s="33"/>
    </row>
    <row r="2304" spans="1:17" x14ac:dyDescent="0.45">
      <c r="A2304" s="1"/>
      <c r="B2304" s="2"/>
      <c r="C2304" s="2"/>
      <c r="D2304" s="2"/>
      <c r="E2304" s="36"/>
      <c r="F2304" s="3"/>
      <c r="G2304" s="2"/>
      <c r="H2304" s="4"/>
      <c r="I2304" s="2"/>
      <c r="Q2304" s="33"/>
    </row>
    <row r="2305" spans="1:17" x14ac:dyDescent="0.45">
      <c r="A2305" s="1"/>
      <c r="B2305" s="2"/>
      <c r="C2305" s="2"/>
      <c r="D2305" s="2"/>
      <c r="E2305" s="36"/>
      <c r="F2305" s="3"/>
      <c r="G2305" s="2"/>
      <c r="H2305" s="4"/>
      <c r="I2305" s="2"/>
      <c r="Q2305" s="33"/>
    </row>
    <row r="2306" spans="1:17" x14ac:dyDescent="0.45">
      <c r="A2306" s="1"/>
      <c r="B2306" s="2"/>
      <c r="C2306" s="2"/>
      <c r="D2306" s="2"/>
      <c r="E2306" s="36"/>
      <c r="F2306" s="3"/>
      <c r="G2306" s="2"/>
      <c r="H2306" s="4"/>
      <c r="I2306" s="2"/>
      <c r="Q2306" s="33"/>
    </row>
    <row r="2307" spans="1:17" x14ac:dyDescent="0.45">
      <c r="A2307" s="1"/>
      <c r="B2307" s="2"/>
      <c r="C2307" s="2"/>
      <c r="D2307" s="2"/>
      <c r="E2307" s="36"/>
      <c r="F2307" s="3"/>
      <c r="G2307" s="2"/>
      <c r="H2307" s="4"/>
      <c r="I2307" s="2"/>
      <c r="Q2307" s="33"/>
    </row>
    <row r="2308" spans="1:17" x14ac:dyDescent="0.45">
      <c r="A2308" s="1"/>
      <c r="B2308" s="2"/>
      <c r="C2308" s="2"/>
      <c r="D2308" s="2"/>
      <c r="E2308" s="36"/>
      <c r="F2308" s="3"/>
      <c r="G2308" s="2"/>
      <c r="H2308" s="4"/>
      <c r="I2308" s="2"/>
      <c r="Q2308" s="33"/>
    </row>
    <row r="2309" spans="1:17" x14ac:dyDescent="0.45">
      <c r="A2309" s="1"/>
      <c r="B2309" s="2"/>
      <c r="C2309" s="2"/>
      <c r="D2309" s="2"/>
      <c r="E2309" s="36"/>
      <c r="F2309" s="3"/>
      <c r="G2309" s="2"/>
      <c r="H2309" s="4"/>
      <c r="I2309" s="2"/>
      <c r="Q2309" s="33"/>
    </row>
    <row r="2310" spans="1:17" x14ac:dyDescent="0.45">
      <c r="A2310" s="1"/>
      <c r="B2310" s="2"/>
      <c r="C2310" s="2"/>
      <c r="D2310" s="2"/>
      <c r="E2310" s="36"/>
      <c r="F2310" s="3"/>
      <c r="G2310" s="2"/>
      <c r="H2310" s="4"/>
      <c r="I2310" s="2"/>
      <c r="Q2310" s="33"/>
    </row>
    <row r="2311" spans="1:17" x14ac:dyDescent="0.45">
      <c r="A2311" s="1"/>
      <c r="B2311" s="2"/>
      <c r="C2311" s="2"/>
      <c r="D2311" s="2"/>
      <c r="E2311" s="36"/>
      <c r="F2311" s="3"/>
      <c r="G2311" s="2"/>
      <c r="H2311" s="4"/>
      <c r="I2311" s="2"/>
      <c r="Q2311" s="33"/>
    </row>
    <row r="2312" spans="1:17" x14ac:dyDescent="0.45">
      <c r="A2312" s="1"/>
      <c r="B2312" s="2"/>
      <c r="C2312" s="2"/>
      <c r="D2312" s="2"/>
      <c r="E2312" s="36"/>
      <c r="F2312" s="3"/>
      <c r="G2312" s="2"/>
      <c r="H2312" s="4"/>
      <c r="I2312" s="2"/>
      <c r="Q2312" s="33"/>
    </row>
    <row r="2313" spans="1:17" x14ac:dyDescent="0.45">
      <c r="A2313" s="1"/>
      <c r="B2313" s="2"/>
      <c r="C2313" s="2"/>
      <c r="D2313" s="2"/>
      <c r="E2313" s="36"/>
      <c r="F2313" s="3"/>
      <c r="G2313" s="2"/>
      <c r="H2313" s="4"/>
      <c r="I2313" s="2"/>
      <c r="Q2313" s="33"/>
    </row>
    <row r="2314" spans="1:17" x14ac:dyDescent="0.45">
      <c r="A2314" s="1"/>
      <c r="B2314" s="2"/>
      <c r="C2314" s="2"/>
      <c r="D2314" s="2"/>
      <c r="E2314" s="36"/>
      <c r="F2314" s="3"/>
      <c r="G2314" s="2"/>
      <c r="H2314" s="4"/>
      <c r="I2314" s="2"/>
      <c r="Q2314" s="33"/>
    </row>
    <row r="2315" spans="1:17" x14ac:dyDescent="0.45">
      <c r="A2315" s="1"/>
      <c r="B2315" s="2"/>
      <c r="C2315" s="2"/>
      <c r="D2315" s="2"/>
      <c r="E2315" s="36"/>
      <c r="F2315" s="3"/>
      <c r="G2315" s="2"/>
      <c r="H2315" s="4"/>
      <c r="I2315" s="2"/>
      <c r="Q2315" s="33"/>
    </row>
    <row r="2316" spans="1:17" x14ac:dyDescent="0.45">
      <c r="A2316" s="1"/>
      <c r="B2316" s="2"/>
      <c r="C2316" s="2"/>
      <c r="D2316" s="2"/>
      <c r="E2316" s="36"/>
      <c r="F2316" s="3"/>
      <c r="G2316" s="2"/>
      <c r="H2316" s="4"/>
      <c r="I2316" s="2"/>
      <c r="Q2316" s="33"/>
    </row>
    <row r="2317" spans="1:17" x14ac:dyDescent="0.45">
      <c r="A2317" s="1"/>
      <c r="B2317" s="2"/>
      <c r="C2317" s="2"/>
      <c r="D2317" s="2"/>
      <c r="E2317" s="36"/>
      <c r="F2317" s="3"/>
      <c r="G2317" s="2"/>
      <c r="H2317" s="4"/>
      <c r="I2317" s="2"/>
      <c r="Q2317" s="33"/>
    </row>
    <row r="2318" spans="1:17" x14ac:dyDescent="0.45">
      <c r="A2318" s="1"/>
      <c r="B2318" s="2"/>
      <c r="C2318" s="2"/>
      <c r="D2318" s="2"/>
      <c r="E2318" s="36"/>
      <c r="F2318" s="3"/>
      <c r="G2318" s="2"/>
      <c r="H2318" s="4"/>
      <c r="I2318" s="2"/>
      <c r="Q2318" s="33"/>
    </row>
    <row r="2319" spans="1:17" x14ac:dyDescent="0.45">
      <c r="A2319" s="1"/>
      <c r="B2319" s="2"/>
      <c r="C2319" s="2"/>
      <c r="D2319" s="2"/>
      <c r="E2319" s="36"/>
      <c r="F2319" s="3"/>
      <c r="G2319" s="2"/>
      <c r="H2319" s="4"/>
      <c r="I2319" s="2"/>
      <c r="Q2319" s="33"/>
    </row>
    <row r="2320" spans="1:17" x14ac:dyDescent="0.45">
      <c r="A2320" s="1"/>
      <c r="B2320" s="2"/>
      <c r="C2320" s="2"/>
      <c r="D2320" s="2"/>
      <c r="E2320" s="36"/>
      <c r="F2320" s="3"/>
      <c r="G2320" s="2"/>
      <c r="H2320" s="4"/>
      <c r="I2320" s="2"/>
      <c r="Q2320" s="33"/>
    </row>
    <row r="2321" spans="1:17" x14ac:dyDescent="0.45">
      <c r="A2321" s="1"/>
      <c r="B2321" s="2"/>
      <c r="C2321" s="2"/>
      <c r="D2321" s="2"/>
      <c r="E2321" s="36"/>
      <c r="F2321" s="3"/>
      <c r="G2321" s="2"/>
      <c r="H2321" s="4"/>
      <c r="I2321" s="2"/>
      <c r="Q2321" s="33"/>
    </row>
    <row r="2322" spans="1:17" x14ac:dyDescent="0.45">
      <c r="A2322" s="1"/>
      <c r="B2322" s="2"/>
      <c r="C2322" s="2"/>
      <c r="D2322" s="2"/>
      <c r="E2322" s="36"/>
      <c r="F2322" s="3"/>
      <c r="G2322" s="2"/>
      <c r="H2322" s="4"/>
      <c r="I2322" s="2"/>
      <c r="Q2322" s="33"/>
    </row>
    <row r="2323" spans="1:17" x14ac:dyDescent="0.45">
      <c r="A2323" s="1"/>
      <c r="B2323" s="2"/>
      <c r="C2323" s="2"/>
      <c r="D2323" s="2"/>
      <c r="E2323" s="36"/>
      <c r="F2323" s="3"/>
      <c r="G2323" s="2"/>
      <c r="H2323" s="4"/>
      <c r="I2323" s="2"/>
      <c r="Q2323" s="33"/>
    </row>
    <row r="2324" spans="1:17" x14ac:dyDescent="0.45">
      <c r="A2324" s="1"/>
      <c r="B2324" s="2"/>
      <c r="C2324" s="2"/>
      <c r="D2324" s="2"/>
      <c r="E2324" s="36"/>
      <c r="F2324" s="3"/>
      <c r="G2324" s="2"/>
      <c r="H2324" s="4"/>
      <c r="I2324" s="2"/>
      <c r="Q2324" s="33"/>
    </row>
    <row r="2325" spans="1:17" x14ac:dyDescent="0.45">
      <c r="A2325" s="1"/>
      <c r="B2325" s="2"/>
      <c r="C2325" s="2"/>
      <c r="D2325" s="2"/>
      <c r="E2325" s="36"/>
      <c r="F2325" s="3"/>
      <c r="G2325" s="2"/>
      <c r="H2325" s="4"/>
      <c r="I2325" s="2"/>
      <c r="Q2325" s="33"/>
    </row>
    <row r="2326" spans="1:17" x14ac:dyDescent="0.45">
      <c r="A2326" s="1"/>
      <c r="B2326" s="2"/>
      <c r="C2326" s="2"/>
      <c r="D2326" s="2"/>
      <c r="E2326" s="36"/>
      <c r="F2326" s="3"/>
      <c r="G2326" s="2"/>
      <c r="H2326" s="4"/>
      <c r="I2326" s="2"/>
      <c r="Q2326" s="33"/>
    </row>
    <row r="2327" spans="1:17" x14ac:dyDescent="0.45">
      <c r="A2327" s="1"/>
      <c r="B2327" s="2"/>
      <c r="C2327" s="2"/>
      <c r="D2327" s="2"/>
      <c r="E2327" s="36"/>
      <c r="F2327" s="3"/>
      <c r="G2327" s="2"/>
      <c r="H2327" s="4"/>
      <c r="I2327" s="2"/>
      <c r="Q2327" s="33"/>
    </row>
    <row r="2328" spans="1:17" x14ac:dyDescent="0.45">
      <c r="A2328" s="1"/>
      <c r="B2328" s="2"/>
      <c r="C2328" s="2"/>
      <c r="D2328" s="2"/>
      <c r="E2328" s="36"/>
      <c r="F2328" s="3"/>
      <c r="G2328" s="2"/>
      <c r="H2328" s="4"/>
      <c r="I2328" s="2"/>
      <c r="Q2328" s="33"/>
    </row>
    <row r="2329" spans="1:17" x14ac:dyDescent="0.45">
      <c r="A2329" s="1"/>
      <c r="B2329" s="2"/>
      <c r="C2329" s="2"/>
      <c r="D2329" s="2"/>
      <c r="E2329" s="36"/>
      <c r="F2329" s="3"/>
      <c r="G2329" s="2"/>
      <c r="H2329" s="4"/>
      <c r="I2329" s="2"/>
      <c r="Q2329" s="33"/>
    </row>
    <row r="2330" spans="1:17" x14ac:dyDescent="0.45">
      <c r="A2330" s="1"/>
      <c r="B2330" s="2"/>
      <c r="C2330" s="2"/>
      <c r="D2330" s="2"/>
      <c r="E2330" s="36"/>
      <c r="F2330" s="3"/>
      <c r="G2330" s="2"/>
      <c r="H2330" s="4"/>
      <c r="I2330" s="2"/>
      <c r="Q2330" s="33"/>
    </row>
    <row r="2331" spans="1:17" x14ac:dyDescent="0.45">
      <c r="A2331" s="1"/>
      <c r="B2331" s="2"/>
      <c r="C2331" s="2"/>
      <c r="D2331" s="2"/>
      <c r="E2331" s="36"/>
      <c r="F2331" s="3"/>
      <c r="G2331" s="2"/>
      <c r="H2331" s="4"/>
      <c r="I2331" s="2"/>
      <c r="Q2331" s="33"/>
    </row>
    <row r="2332" spans="1:17" x14ac:dyDescent="0.45">
      <c r="A2332" s="1"/>
      <c r="B2332" s="2"/>
      <c r="C2332" s="2"/>
      <c r="D2332" s="2"/>
      <c r="E2332" s="36"/>
      <c r="F2332" s="3"/>
      <c r="G2332" s="2"/>
      <c r="H2332" s="4"/>
      <c r="I2332" s="2"/>
      <c r="Q2332" s="33"/>
    </row>
    <row r="2333" spans="1:17" x14ac:dyDescent="0.45">
      <c r="A2333" s="1"/>
      <c r="B2333" s="2"/>
      <c r="C2333" s="2"/>
      <c r="D2333" s="2"/>
      <c r="E2333" s="36"/>
      <c r="F2333" s="3"/>
      <c r="G2333" s="2"/>
      <c r="H2333" s="4"/>
      <c r="I2333" s="2"/>
      <c r="Q2333" s="33"/>
    </row>
    <row r="2334" spans="1:17" x14ac:dyDescent="0.45">
      <c r="A2334" s="1"/>
      <c r="B2334" s="2"/>
      <c r="C2334" s="2"/>
      <c r="D2334" s="2"/>
      <c r="E2334" s="36"/>
      <c r="F2334" s="3"/>
      <c r="G2334" s="2"/>
      <c r="H2334" s="4"/>
      <c r="I2334" s="2"/>
      <c r="Q2334" s="33"/>
    </row>
    <row r="2335" spans="1:17" x14ac:dyDescent="0.45">
      <c r="A2335" s="1"/>
      <c r="B2335" s="2"/>
      <c r="C2335" s="2"/>
      <c r="D2335" s="2"/>
      <c r="E2335" s="36"/>
      <c r="F2335" s="3"/>
      <c r="G2335" s="2"/>
      <c r="H2335" s="4"/>
      <c r="I2335" s="2"/>
      <c r="Q2335" s="33"/>
    </row>
    <row r="2336" spans="1:17" x14ac:dyDescent="0.45">
      <c r="A2336" s="1"/>
      <c r="B2336" s="2"/>
      <c r="C2336" s="2"/>
      <c r="D2336" s="2"/>
      <c r="E2336" s="36"/>
      <c r="F2336" s="3"/>
      <c r="G2336" s="2"/>
      <c r="H2336" s="4"/>
      <c r="I2336" s="2"/>
      <c r="Q2336" s="33"/>
    </row>
    <row r="2337" spans="1:17" x14ac:dyDescent="0.45">
      <c r="A2337" s="1"/>
      <c r="B2337" s="2"/>
      <c r="C2337" s="2"/>
      <c r="D2337" s="2"/>
      <c r="E2337" s="36"/>
      <c r="F2337" s="3"/>
      <c r="G2337" s="2"/>
      <c r="H2337" s="4"/>
      <c r="I2337" s="2"/>
      <c r="Q2337" s="33"/>
    </row>
    <row r="2338" spans="1:17" x14ac:dyDescent="0.45">
      <c r="A2338" s="1"/>
      <c r="B2338" s="2"/>
      <c r="C2338" s="2"/>
      <c r="D2338" s="2"/>
      <c r="E2338" s="36"/>
      <c r="F2338" s="3"/>
      <c r="G2338" s="2"/>
      <c r="H2338" s="4"/>
      <c r="I2338" s="2"/>
      <c r="Q2338" s="33"/>
    </row>
    <row r="2339" spans="1:17" x14ac:dyDescent="0.45">
      <c r="A2339" s="1"/>
      <c r="B2339" s="2"/>
      <c r="C2339" s="2"/>
      <c r="D2339" s="2"/>
      <c r="E2339" s="36"/>
      <c r="F2339" s="3"/>
      <c r="G2339" s="2"/>
      <c r="H2339" s="4"/>
      <c r="I2339" s="2"/>
      <c r="Q2339" s="33"/>
    </row>
    <row r="2340" spans="1:17" x14ac:dyDescent="0.45">
      <c r="A2340" s="1"/>
      <c r="B2340" s="2"/>
      <c r="C2340" s="2"/>
      <c r="D2340" s="2"/>
      <c r="E2340" s="36"/>
      <c r="F2340" s="3"/>
      <c r="G2340" s="2"/>
      <c r="H2340" s="4"/>
      <c r="I2340" s="2"/>
      <c r="Q2340" s="33"/>
    </row>
    <row r="2341" spans="1:17" x14ac:dyDescent="0.45">
      <c r="A2341" s="1"/>
      <c r="B2341" s="2"/>
      <c r="C2341" s="2"/>
      <c r="D2341" s="2"/>
      <c r="E2341" s="36"/>
      <c r="F2341" s="3"/>
      <c r="G2341" s="2"/>
      <c r="H2341" s="4"/>
      <c r="I2341" s="2"/>
      <c r="Q2341" s="33"/>
    </row>
    <row r="2342" spans="1:17" x14ac:dyDescent="0.45">
      <c r="A2342" s="1"/>
      <c r="B2342" s="2"/>
      <c r="C2342" s="2"/>
      <c r="D2342" s="2"/>
      <c r="E2342" s="36"/>
      <c r="F2342" s="3"/>
      <c r="G2342" s="2"/>
      <c r="H2342" s="4"/>
      <c r="I2342" s="2"/>
      <c r="Q2342" s="33"/>
    </row>
    <row r="2343" spans="1:17" x14ac:dyDescent="0.45">
      <c r="A2343" s="1"/>
      <c r="B2343" s="2"/>
      <c r="C2343" s="2"/>
      <c r="D2343" s="2"/>
      <c r="E2343" s="36"/>
      <c r="F2343" s="3"/>
      <c r="G2343" s="2"/>
      <c r="H2343" s="4"/>
      <c r="I2343" s="2"/>
      <c r="Q2343" s="33"/>
    </row>
    <row r="2344" spans="1:17" x14ac:dyDescent="0.45">
      <c r="A2344" s="1"/>
      <c r="B2344" s="2"/>
      <c r="C2344" s="2"/>
      <c r="D2344" s="2"/>
      <c r="E2344" s="36"/>
      <c r="F2344" s="3"/>
      <c r="G2344" s="2"/>
      <c r="H2344" s="4"/>
      <c r="I2344" s="2"/>
      <c r="Q2344" s="33"/>
    </row>
    <row r="2345" spans="1:17" x14ac:dyDescent="0.45">
      <c r="A2345" s="1"/>
      <c r="B2345" s="2"/>
      <c r="C2345" s="2"/>
      <c r="D2345" s="2"/>
      <c r="E2345" s="36"/>
      <c r="F2345" s="3"/>
      <c r="G2345" s="2"/>
      <c r="H2345" s="4"/>
      <c r="I2345" s="2"/>
      <c r="Q2345" s="33"/>
    </row>
    <row r="2346" spans="1:17" x14ac:dyDescent="0.45">
      <c r="A2346" s="1"/>
      <c r="B2346" s="2"/>
      <c r="C2346" s="2"/>
      <c r="D2346" s="2"/>
      <c r="E2346" s="36"/>
      <c r="F2346" s="3"/>
      <c r="G2346" s="2"/>
      <c r="H2346" s="4"/>
      <c r="I2346" s="2"/>
      <c r="Q2346" s="33"/>
    </row>
    <row r="2347" spans="1:17" x14ac:dyDescent="0.45">
      <c r="A2347" s="1"/>
      <c r="B2347" s="2"/>
      <c r="C2347" s="2"/>
      <c r="D2347" s="2"/>
      <c r="E2347" s="36"/>
      <c r="F2347" s="3"/>
      <c r="G2347" s="2"/>
      <c r="H2347" s="4"/>
      <c r="I2347" s="2"/>
      <c r="Q2347" s="33"/>
    </row>
    <row r="2348" spans="1:17" x14ac:dyDescent="0.45">
      <c r="A2348" s="1"/>
      <c r="B2348" s="2"/>
      <c r="C2348" s="2"/>
      <c r="D2348" s="2"/>
      <c r="E2348" s="36"/>
      <c r="F2348" s="3"/>
      <c r="G2348" s="2"/>
      <c r="H2348" s="4"/>
      <c r="I2348" s="2"/>
      <c r="Q2348" s="33"/>
    </row>
    <row r="2349" spans="1:17" x14ac:dyDescent="0.45">
      <c r="A2349" s="1"/>
      <c r="B2349" s="2"/>
      <c r="C2349" s="2"/>
      <c r="D2349" s="2"/>
      <c r="E2349" s="36"/>
      <c r="F2349" s="3"/>
      <c r="G2349" s="2"/>
      <c r="H2349" s="4"/>
      <c r="I2349" s="2"/>
      <c r="Q2349" s="33"/>
    </row>
    <row r="2350" spans="1:17" x14ac:dyDescent="0.45">
      <c r="A2350" s="1"/>
      <c r="B2350" s="2"/>
      <c r="C2350" s="2"/>
      <c r="D2350" s="2"/>
      <c r="E2350" s="36"/>
      <c r="F2350" s="3"/>
      <c r="G2350" s="2"/>
      <c r="H2350" s="4"/>
      <c r="I2350" s="2"/>
      <c r="Q2350" s="33"/>
    </row>
    <row r="2351" spans="1:17" x14ac:dyDescent="0.45">
      <c r="A2351" s="1"/>
      <c r="B2351" s="2"/>
      <c r="C2351" s="2"/>
      <c r="D2351" s="2"/>
      <c r="E2351" s="36"/>
      <c r="F2351" s="3"/>
      <c r="G2351" s="2"/>
      <c r="H2351" s="4"/>
      <c r="I2351" s="2"/>
      <c r="Q2351" s="33"/>
    </row>
    <row r="2352" spans="1:17" x14ac:dyDescent="0.45">
      <c r="A2352" s="1"/>
      <c r="B2352" s="2"/>
      <c r="C2352" s="2"/>
      <c r="D2352" s="2"/>
      <c r="E2352" s="36"/>
      <c r="F2352" s="3"/>
      <c r="G2352" s="2"/>
      <c r="H2352" s="4"/>
      <c r="I2352" s="2"/>
      <c r="Q2352" s="33"/>
    </row>
    <row r="2353" spans="1:17" x14ac:dyDescent="0.45">
      <c r="A2353" s="1"/>
      <c r="B2353" s="2"/>
      <c r="C2353" s="2"/>
      <c r="D2353" s="2"/>
      <c r="E2353" s="36"/>
      <c r="F2353" s="3"/>
      <c r="G2353" s="2"/>
      <c r="H2353" s="4"/>
      <c r="I2353" s="2"/>
      <c r="Q2353" s="33"/>
    </row>
    <row r="2354" spans="1:17" x14ac:dyDescent="0.45">
      <c r="A2354" s="1"/>
      <c r="B2354" s="2"/>
      <c r="C2354" s="2"/>
      <c r="D2354" s="2"/>
      <c r="E2354" s="36"/>
      <c r="F2354" s="3"/>
      <c r="G2354" s="2"/>
      <c r="H2354" s="4"/>
      <c r="I2354" s="2"/>
      <c r="Q2354" s="33"/>
    </row>
    <row r="2355" spans="1:17" x14ac:dyDescent="0.45">
      <c r="A2355" s="1"/>
      <c r="B2355" s="2"/>
      <c r="C2355" s="2"/>
      <c r="D2355" s="2"/>
      <c r="E2355" s="36"/>
      <c r="F2355" s="3"/>
      <c r="G2355" s="2"/>
      <c r="H2355" s="4"/>
      <c r="I2355" s="2"/>
      <c r="Q2355" s="33"/>
    </row>
    <row r="2356" spans="1:17" x14ac:dyDescent="0.45">
      <c r="A2356" s="1"/>
      <c r="B2356" s="2"/>
      <c r="C2356" s="2"/>
      <c r="D2356" s="2"/>
      <c r="E2356" s="36"/>
      <c r="F2356" s="3"/>
      <c r="G2356" s="2"/>
      <c r="H2356" s="4"/>
      <c r="I2356" s="2"/>
      <c r="Q2356" s="33"/>
    </row>
    <row r="2357" spans="1:17" x14ac:dyDescent="0.45">
      <c r="A2357" s="1"/>
      <c r="B2357" s="2"/>
      <c r="C2357" s="2"/>
      <c r="D2357" s="2"/>
      <c r="E2357" s="36"/>
      <c r="F2357" s="3"/>
      <c r="G2357" s="2"/>
      <c r="H2357" s="4"/>
      <c r="I2357" s="2"/>
      <c r="Q2357" s="33"/>
    </row>
    <row r="2358" spans="1:17" x14ac:dyDescent="0.45">
      <c r="A2358" s="1"/>
      <c r="B2358" s="2"/>
      <c r="C2358" s="2"/>
      <c r="D2358" s="2"/>
      <c r="E2358" s="36"/>
      <c r="F2358" s="3"/>
      <c r="G2358" s="2"/>
      <c r="H2358" s="4"/>
      <c r="I2358" s="2"/>
      <c r="Q2358" s="33"/>
    </row>
    <row r="2359" spans="1:17" x14ac:dyDescent="0.45">
      <c r="A2359" s="1"/>
      <c r="B2359" s="2"/>
      <c r="C2359" s="2"/>
      <c r="D2359" s="2"/>
      <c r="E2359" s="36"/>
      <c r="F2359" s="3"/>
      <c r="G2359" s="2"/>
      <c r="H2359" s="4"/>
      <c r="I2359" s="2"/>
      <c r="Q2359" s="33"/>
    </row>
    <row r="2360" spans="1:17" x14ac:dyDescent="0.45">
      <c r="A2360" s="1"/>
      <c r="B2360" s="2"/>
      <c r="C2360" s="2"/>
      <c r="D2360" s="2"/>
      <c r="E2360" s="36"/>
      <c r="F2360" s="3"/>
      <c r="G2360" s="2"/>
      <c r="H2360" s="4"/>
      <c r="I2360" s="2"/>
      <c r="Q2360" s="33"/>
    </row>
    <row r="2361" spans="1:17" x14ac:dyDescent="0.45">
      <c r="A2361" s="1"/>
      <c r="B2361" s="2"/>
      <c r="C2361" s="2"/>
      <c r="D2361" s="2"/>
      <c r="E2361" s="36"/>
      <c r="F2361" s="3"/>
      <c r="G2361" s="2"/>
      <c r="H2361" s="4"/>
      <c r="I2361" s="2"/>
      <c r="Q2361" s="33"/>
    </row>
    <row r="2362" spans="1:17" x14ac:dyDescent="0.45">
      <c r="A2362" s="1"/>
      <c r="B2362" s="2"/>
      <c r="C2362" s="2"/>
      <c r="D2362" s="2"/>
      <c r="E2362" s="36"/>
      <c r="F2362" s="3"/>
      <c r="G2362" s="2"/>
      <c r="H2362" s="4"/>
      <c r="I2362" s="2"/>
      <c r="Q2362" s="33"/>
    </row>
    <row r="2363" spans="1:17" x14ac:dyDescent="0.45">
      <c r="A2363" s="1"/>
      <c r="B2363" s="2"/>
      <c r="C2363" s="2"/>
      <c r="D2363" s="2"/>
      <c r="E2363" s="36"/>
      <c r="F2363" s="3"/>
      <c r="G2363" s="2"/>
      <c r="H2363" s="4"/>
      <c r="I2363" s="2"/>
      <c r="Q2363" s="33"/>
    </row>
    <row r="2364" spans="1:17" x14ac:dyDescent="0.45">
      <c r="A2364" s="1"/>
      <c r="B2364" s="2"/>
      <c r="C2364" s="2"/>
      <c r="D2364" s="2"/>
      <c r="E2364" s="36"/>
      <c r="F2364" s="3"/>
      <c r="G2364" s="2"/>
      <c r="H2364" s="4"/>
      <c r="I2364" s="2"/>
      <c r="Q2364" s="33"/>
    </row>
    <row r="2365" spans="1:17" x14ac:dyDescent="0.45">
      <c r="A2365" s="1"/>
      <c r="B2365" s="2"/>
      <c r="C2365" s="2"/>
      <c r="D2365" s="2"/>
      <c r="E2365" s="36"/>
      <c r="F2365" s="3"/>
      <c r="G2365" s="2"/>
      <c r="H2365" s="4"/>
      <c r="I2365" s="2"/>
      <c r="Q2365" s="33"/>
    </row>
    <row r="2366" spans="1:17" x14ac:dyDescent="0.45">
      <c r="A2366" s="1"/>
      <c r="B2366" s="2"/>
      <c r="C2366" s="2"/>
      <c r="D2366" s="2"/>
      <c r="E2366" s="36"/>
      <c r="F2366" s="3"/>
      <c r="G2366" s="2"/>
      <c r="H2366" s="4"/>
      <c r="I2366" s="2"/>
      <c r="Q2366" s="33"/>
    </row>
    <row r="2367" spans="1:17" x14ac:dyDescent="0.45">
      <c r="A2367" s="1"/>
      <c r="B2367" s="2"/>
      <c r="C2367" s="2"/>
      <c r="D2367" s="2"/>
      <c r="E2367" s="36"/>
      <c r="F2367" s="3"/>
      <c r="G2367" s="2"/>
      <c r="H2367" s="4"/>
      <c r="I2367" s="2"/>
      <c r="Q2367" s="33"/>
    </row>
    <row r="2368" spans="1:17" x14ac:dyDescent="0.45">
      <c r="A2368" s="1"/>
      <c r="B2368" s="2"/>
      <c r="C2368" s="2"/>
      <c r="D2368" s="2"/>
      <c r="E2368" s="36"/>
      <c r="F2368" s="3"/>
      <c r="G2368" s="2"/>
      <c r="H2368" s="4"/>
      <c r="I2368" s="2"/>
      <c r="Q2368" s="33"/>
    </row>
    <row r="2369" spans="1:17" x14ac:dyDescent="0.45">
      <c r="A2369" s="1"/>
      <c r="B2369" s="2"/>
      <c r="C2369" s="2"/>
      <c r="D2369" s="2"/>
      <c r="E2369" s="36"/>
      <c r="F2369" s="3"/>
      <c r="G2369" s="2"/>
      <c r="H2369" s="4"/>
      <c r="I2369" s="2"/>
      <c r="Q2369" s="33"/>
    </row>
    <row r="2370" spans="1:17" x14ac:dyDescent="0.45">
      <c r="A2370" s="1"/>
      <c r="B2370" s="2"/>
      <c r="C2370" s="2"/>
      <c r="D2370" s="2"/>
      <c r="E2370" s="36"/>
      <c r="F2370" s="3"/>
      <c r="G2370" s="2"/>
      <c r="H2370" s="4"/>
      <c r="I2370" s="2"/>
      <c r="Q2370" s="33"/>
    </row>
    <row r="2371" spans="1:17" x14ac:dyDescent="0.45">
      <c r="A2371" s="1"/>
      <c r="B2371" s="2"/>
      <c r="C2371" s="2"/>
      <c r="D2371" s="2"/>
      <c r="E2371" s="36"/>
      <c r="F2371" s="3"/>
      <c r="G2371" s="2"/>
      <c r="H2371" s="4"/>
      <c r="I2371" s="2"/>
      <c r="Q2371" s="33"/>
    </row>
    <row r="2372" spans="1:17" x14ac:dyDescent="0.45">
      <c r="A2372" s="1"/>
      <c r="B2372" s="2"/>
      <c r="C2372" s="2"/>
      <c r="D2372" s="2"/>
      <c r="E2372" s="36"/>
      <c r="F2372" s="3"/>
      <c r="G2372" s="2"/>
      <c r="H2372" s="4"/>
      <c r="I2372" s="2"/>
      <c r="Q2372" s="33"/>
    </row>
    <row r="2373" spans="1:17" x14ac:dyDescent="0.45">
      <c r="A2373" s="1"/>
      <c r="B2373" s="2"/>
      <c r="C2373" s="2"/>
      <c r="D2373" s="2"/>
      <c r="E2373" s="36"/>
      <c r="F2373" s="3"/>
      <c r="G2373" s="2"/>
      <c r="H2373" s="4"/>
      <c r="I2373" s="2"/>
      <c r="Q2373" s="33"/>
    </row>
    <row r="2374" spans="1:17" x14ac:dyDescent="0.45">
      <c r="A2374" s="1"/>
      <c r="B2374" s="2"/>
      <c r="C2374" s="2"/>
      <c r="D2374" s="2"/>
      <c r="E2374" s="36"/>
      <c r="F2374" s="3"/>
      <c r="G2374" s="2"/>
      <c r="H2374" s="4"/>
      <c r="I2374" s="2"/>
      <c r="Q2374" s="33"/>
    </row>
    <row r="2375" spans="1:17" x14ac:dyDescent="0.45">
      <c r="A2375" s="1"/>
      <c r="B2375" s="2"/>
      <c r="C2375" s="2"/>
      <c r="D2375" s="2"/>
      <c r="E2375" s="36"/>
      <c r="F2375" s="3"/>
      <c r="G2375" s="2"/>
      <c r="H2375" s="4"/>
      <c r="I2375" s="2"/>
      <c r="Q2375" s="33"/>
    </row>
    <row r="2376" spans="1:17" x14ac:dyDescent="0.45">
      <c r="A2376" s="1"/>
      <c r="B2376" s="2"/>
      <c r="C2376" s="2"/>
      <c r="D2376" s="2"/>
      <c r="E2376" s="36"/>
      <c r="F2376" s="3"/>
      <c r="G2376" s="2"/>
      <c r="H2376" s="4"/>
      <c r="I2376" s="2"/>
      <c r="Q2376" s="33"/>
    </row>
    <row r="2377" spans="1:17" x14ac:dyDescent="0.45">
      <c r="A2377" s="1"/>
      <c r="B2377" s="2"/>
      <c r="C2377" s="2"/>
      <c r="D2377" s="2"/>
      <c r="E2377" s="36"/>
      <c r="F2377" s="3"/>
      <c r="G2377" s="2"/>
      <c r="H2377" s="4"/>
      <c r="I2377" s="2"/>
      <c r="Q2377" s="33"/>
    </row>
    <row r="2378" spans="1:17" x14ac:dyDescent="0.45">
      <c r="A2378" s="1"/>
      <c r="B2378" s="2"/>
      <c r="C2378" s="2"/>
      <c r="D2378" s="2"/>
      <c r="E2378" s="36"/>
      <c r="F2378" s="3"/>
      <c r="G2378" s="2"/>
      <c r="H2378" s="4"/>
      <c r="I2378" s="2"/>
      <c r="Q2378" s="33"/>
    </row>
    <row r="2379" spans="1:17" x14ac:dyDescent="0.45">
      <c r="A2379" s="1"/>
      <c r="B2379" s="2"/>
      <c r="C2379" s="2"/>
      <c r="D2379" s="2"/>
      <c r="E2379" s="36"/>
      <c r="F2379" s="3"/>
      <c r="G2379" s="2"/>
      <c r="H2379" s="4"/>
      <c r="I2379" s="2"/>
      <c r="Q2379" s="33"/>
    </row>
    <row r="2380" spans="1:17" x14ac:dyDescent="0.45">
      <c r="A2380" s="1"/>
      <c r="B2380" s="2"/>
      <c r="C2380" s="2"/>
      <c r="D2380" s="2"/>
      <c r="E2380" s="36"/>
      <c r="F2380" s="3"/>
      <c r="G2380" s="2"/>
      <c r="H2380" s="4"/>
      <c r="I2380" s="2"/>
      <c r="Q2380" s="33"/>
    </row>
    <row r="2381" spans="1:17" x14ac:dyDescent="0.45">
      <c r="A2381" s="1"/>
      <c r="B2381" s="2"/>
      <c r="C2381" s="2"/>
      <c r="D2381" s="2"/>
      <c r="E2381" s="36"/>
      <c r="F2381" s="3"/>
      <c r="G2381" s="2"/>
      <c r="H2381" s="4"/>
      <c r="I2381" s="2"/>
      <c r="Q2381" s="33"/>
    </row>
    <row r="2382" spans="1:17" x14ac:dyDescent="0.45">
      <c r="A2382" s="1"/>
      <c r="B2382" s="2"/>
      <c r="C2382" s="2"/>
      <c r="D2382" s="2"/>
      <c r="E2382" s="36"/>
      <c r="F2382" s="3"/>
      <c r="G2382" s="2"/>
      <c r="H2382" s="4"/>
      <c r="I2382" s="2"/>
      <c r="Q2382" s="33"/>
    </row>
    <row r="2383" spans="1:17" x14ac:dyDescent="0.45">
      <c r="A2383" s="1"/>
      <c r="B2383" s="2"/>
      <c r="C2383" s="2"/>
      <c r="D2383" s="2"/>
      <c r="E2383" s="36"/>
      <c r="F2383" s="3"/>
      <c r="G2383" s="2"/>
      <c r="H2383" s="4"/>
      <c r="I2383" s="2"/>
      <c r="Q2383" s="33"/>
    </row>
    <row r="2384" spans="1:17" x14ac:dyDescent="0.45">
      <c r="A2384" s="1"/>
      <c r="B2384" s="2"/>
      <c r="C2384" s="2"/>
      <c r="D2384" s="2"/>
      <c r="E2384" s="36"/>
      <c r="F2384" s="3"/>
      <c r="G2384" s="2"/>
      <c r="H2384" s="4"/>
      <c r="I2384" s="2"/>
      <c r="Q2384" s="33"/>
    </row>
    <row r="2385" spans="1:17" x14ac:dyDescent="0.45">
      <c r="A2385" s="1"/>
      <c r="B2385" s="2"/>
      <c r="C2385" s="2"/>
      <c r="D2385" s="2"/>
      <c r="E2385" s="36"/>
      <c r="F2385" s="3"/>
      <c r="G2385" s="2"/>
      <c r="H2385" s="4"/>
      <c r="I2385" s="2"/>
      <c r="Q2385" s="33"/>
    </row>
    <row r="2386" spans="1:17" x14ac:dyDescent="0.45">
      <c r="A2386" s="1"/>
      <c r="B2386" s="2"/>
      <c r="C2386" s="2"/>
      <c r="D2386" s="2"/>
      <c r="E2386" s="36"/>
      <c r="F2386" s="3"/>
      <c r="G2386" s="2"/>
      <c r="H2386" s="4"/>
      <c r="I2386" s="2"/>
      <c r="Q2386" s="33"/>
    </row>
    <row r="2387" spans="1:17" x14ac:dyDescent="0.45">
      <c r="A2387" s="1"/>
      <c r="B2387" s="2"/>
      <c r="C2387" s="2"/>
      <c r="D2387" s="2"/>
      <c r="E2387" s="36"/>
      <c r="F2387" s="3"/>
      <c r="G2387" s="2"/>
      <c r="H2387" s="4"/>
      <c r="I2387" s="2"/>
      <c r="Q2387" s="33"/>
    </row>
    <row r="2388" spans="1:17" x14ac:dyDescent="0.45">
      <c r="A2388" s="1"/>
      <c r="B2388" s="2"/>
      <c r="C2388" s="2"/>
      <c r="D2388" s="2"/>
      <c r="E2388" s="36"/>
      <c r="F2388" s="3"/>
      <c r="G2388" s="2"/>
      <c r="H2388" s="4"/>
      <c r="I2388" s="2"/>
      <c r="Q2388" s="33"/>
    </row>
    <row r="2389" spans="1:17" x14ac:dyDescent="0.45">
      <c r="A2389" s="1"/>
      <c r="B2389" s="2"/>
      <c r="C2389" s="2"/>
      <c r="D2389" s="2"/>
      <c r="E2389" s="36"/>
      <c r="F2389" s="3"/>
      <c r="G2389" s="2"/>
      <c r="H2389" s="4"/>
      <c r="I2389" s="2"/>
      <c r="Q2389" s="33"/>
    </row>
    <row r="2390" spans="1:17" x14ac:dyDescent="0.45">
      <c r="A2390" s="1"/>
      <c r="B2390" s="2"/>
      <c r="C2390" s="2"/>
      <c r="D2390" s="2"/>
      <c r="E2390" s="36"/>
      <c r="F2390" s="3"/>
      <c r="G2390" s="2"/>
      <c r="H2390" s="4"/>
      <c r="I2390" s="2"/>
      <c r="Q2390" s="33"/>
    </row>
    <row r="2391" spans="1:17" x14ac:dyDescent="0.45">
      <c r="A2391" s="1"/>
      <c r="B2391" s="2"/>
      <c r="C2391" s="2"/>
      <c r="D2391" s="2"/>
      <c r="E2391" s="36"/>
      <c r="F2391" s="3"/>
      <c r="G2391" s="2"/>
      <c r="H2391" s="4"/>
      <c r="I2391" s="2"/>
      <c r="Q2391" s="33"/>
    </row>
    <row r="2392" spans="1:17" x14ac:dyDescent="0.45">
      <c r="A2392" s="1"/>
      <c r="B2392" s="2"/>
      <c r="C2392" s="2"/>
      <c r="D2392" s="2"/>
      <c r="E2392" s="36"/>
      <c r="F2392" s="3"/>
      <c r="G2392" s="2"/>
      <c r="H2392" s="4"/>
      <c r="I2392" s="2"/>
      <c r="Q2392" s="33"/>
    </row>
    <row r="2393" spans="1:17" x14ac:dyDescent="0.45">
      <c r="A2393" s="1"/>
      <c r="B2393" s="2"/>
      <c r="C2393" s="2"/>
      <c r="D2393" s="2"/>
      <c r="E2393" s="36"/>
      <c r="F2393" s="3"/>
      <c r="G2393" s="2"/>
      <c r="H2393" s="4"/>
      <c r="I2393" s="2"/>
      <c r="Q2393" s="33"/>
    </row>
    <row r="2394" spans="1:17" x14ac:dyDescent="0.45">
      <c r="A2394" s="1"/>
      <c r="B2394" s="2"/>
      <c r="C2394" s="2"/>
      <c r="D2394" s="2"/>
      <c r="E2394" s="36"/>
      <c r="F2394" s="3"/>
      <c r="G2394" s="2"/>
      <c r="H2394" s="4"/>
      <c r="I2394" s="2"/>
      <c r="Q2394" s="33"/>
    </row>
    <row r="2395" spans="1:17" x14ac:dyDescent="0.45">
      <c r="A2395" s="1"/>
      <c r="B2395" s="2"/>
      <c r="C2395" s="2"/>
      <c r="D2395" s="2"/>
      <c r="E2395" s="36"/>
      <c r="F2395" s="3"/>
      <c r="G2395" s="2"/>
      <c r="H2395" s="4"/>
      <c r="I2395" s="2"/>
      <c r="Q2395" s="33"/>
    </row>
    <row r="2396" spans="1:17" x14ac:dyDescent="0.45">
      <c r="A2396" s="1"/>
      <c r="B2396" s="2"/>
      <c r="C2396" s="2"/>
      <c r="D2396" s="2"/>
      <c r="E2396" s="36"/>
      <c r="F2396" s="3"/>
      <c r="G2396" s="2"/>
      <c r="H2396" s="4"/>
      <c r="I2396" s="2"/>
      <c r="Q2396" s="33"/>
    </row>
    <row r="2397" spans="1:17" x14ac:dyDescent="0.45">
      <c r="A2397" s="1"/>
      <c r="B2397" s="2"/>
      <c r="C2397" s="2"/>
      <c r="D2397" s="2"/>
      <c r="E2397" s="36"/>
      <c r="F2397" s="3"/>
      <c r="G2397" s="2"/>
      <c r="H2397" s="4"/>
      <c r="I2397" s="2"/>
      <c r="Q2397" s="33"/>
    </row>
    <row r="2398" spans="1:17" x14ac:dyDescent="0.45">
      <c r="A2398" s="1"/>
      <c r="B2398" s="2"/>
      <c r="C2398" s="2"/>
      <c r="D2398" s="2"/>
      <c r="E2398" s="36"/>
      <c r="F2398" s="3"/>
      <c r="G2398" s="2"/>
      <c r="H2398" s="4"/>
      <c r="I2398" s="2"/>
      <c r="Q2398" s="33"/>
    </row>
    <row r="2399" spans="1:17" x14ac:dyDescent="0.45">
      <c r="A2399" s="1"/>
      <c r="B2399" s="2"/>
      <c r="C2399" s="2"/>
      <c r="D2399" s="2"/>
      <c r="E2399" s="36"/>
      <c r="F2399" s="3"/>
      <c r="G2399" s="2"/>
      <c r="H2399" s="4"/>
      <c r="I2399" s="2"/>
      <c r="Q2399" s="33"/>
    </row>
    <row r="2400" spans="1:17" x14ac:dyDescent="0.45">
      <c r="A2400" s="1"/>
      <c r="B2400" s="2"/>
      <c r="C2400" s="2"/>
      <c r="D2400" s="2"/>
      <c r="E2400" s="36"/>
      <c r="F2400" s="3"/>
      <c r="G2400" s="2"/>
      <c r="H2400" s="4"/>
      <c r="I2400" s="2"/>
      <c r="Q2400" s="33"/>
    </row>
    <row r="2401" spans="1:17" x14ac:dyDescent="0.45">
      <c r="A2401" s="1"/>
      <c r="B2401" s="2"/>
      <c r="C2401" s="2"/>
      <c r="D2401" s="2"/>
      <c r="E2401" s="36"/>
      <c r="F2401" s="3"/>
      <c r="G2401" s="2"/>
      <c r="H2401" s="4"/>
      <c r="I2401" s="2"/>
      <c r="Q2401" s="33"/>
    </row>
    <row r="2402" spans="1:17" x14ac:dyDescent="0.45">
      <c r="A2402" s="1"/>
      <c r="B2402" s="2"/>
      <c r="C2402" s="2"/>
      <c r="D2402" s="2"/>
      <c r="E2402" s="36"/>
      <c r="F2402" s="3"/>
      <c r="G2402" s="2"/>
      <c r="H2402" s="4"/>
      <c r="I2402" s="2"/>
      <c r="Q2402" s="33"/>
    </row>
    <row r="2403" spans="1:17" x14ac:dyDescent="0.45">
      <c r="A2403" s="1"/>
      <c r="B2403" s="2"/>
      <c r="C2403" s="2"/>
      <c r="D2403" s="2"/>
      <c r="E2403" s="36"/>
      <c r="F2403" s="3"/>
      <c r="G2403" s="2"/>
      <c r="H2403" s="4"/>
      <c r="I2403" s="2"/>
      <c r="Q2403" s="33"/>
    </row>
    <row r="2404" spans="1:17" x14ac:dyDescent="0.45">
      <c r="A2404" s="1"/>
      <c r="B2404" s="2"/>
      <c r="C2404" s="2"/>
      <c r="D2404" s="2"/>
      <c r="E2404" s="36"/>
      <c r="F2404" s="3"/>
      <c r="G2404" s="2"/>
      <c r="H2404" s="4"/>
      <c r="I2404" s="2"/>
      <c r="Q2404" s="33"/>
    </row>
    <row r="2405" spans="1:17" x14ac:dyDescent="0.45">
      <c r="A2405" s="1"/>
      <c r="B2405" s="2"/>
      <c r="C2405" s="2"/>
      <c r="D2405" s="2"/>
      <c r="E2405" s="36"/>
      <c r="F2405" s="3"/>
      <c r="G2405" s="2"/>
      <c r="H2405" s="4"/>
      <c r="I2405" s="2"/>
      <c r="Q2405" s="33"/>
    </row>
    <row r="2406" spans="1:17" x14ac:dyDescent="0.45">
      <c r="A2406" s="1"/>
      <c r="B2406" s="2"/>
      <c r="C2406" s="2"/>
      <c r="D2406" s="2"/>
      <c r="E2406" s="36"/>
      <c r="F2406" s="3"/>
      <c r="G2406" s="2"/>
      <c r="H2406" s="4"/>
      <c r="I2406" s="2"/>
      <c r="Q2406" s="33"/>
    </row>
    <row r="2407" spans="1:17" x14ac:dyDescent="0.45">
      <c r="A2407" s="1"/>
      <c r="B2407" s="2"/>
      <c r="C2407" s="2"/>
      <c r="D2407" s="2"/>
      <c r="E2407" s="36"/>
      <c r="F2407" s="3"/>
      <c r="G2407" s="2"/>
      <c r="H2407" s="4"/>
      <c r="I2407" s="2"/>
      <c r="Q2407" s="33"/>
    </row>
    <row r="2408" spans="1:17" x14ac:dyDescent="0.45">
      <c r="A2408" s="1"/>
      <c r="B2408" s="2"/>
      <c r="C2408" s="2"/>
      <c r="D2408" s="2"/>
      <c r="E2408" s="36"/>
      <c r="F2408" s="3"/>
      <c r="G2408" s="2"/>
      <c r="H2408" s="4"/>
      <c r="I2408" s="2"/>
      <c r="Q2408" s="33"/>
    </row>
    <row r="2409" spans="1:17" x14ac:dyDescent="0.45">
      <c r="A2409" s="1"/>
      <c r="B2409" s="2"/>
      <c r="C2409" s="2"/>
      <c r="D2409" s="2"/>
      <c r="E2409" s="36"/>
      <c r="F2409" s="3"/>
      <c r="G2409" s="2"/>
      <c r="H2409" s="4"/>
      <c r="I2409" s="2"/>
      <c r="Q2409" s="33"/>
    </row>
    <row r="2410" spans="1:17" x14ac:dyDescent="0.45">
      <c r="A2410" s="1"/>
      <c r="B2410" s="2"/>
      <c r="C2410" s="2"/>
      <c r="D2410" s="2"/>
      <c r="E2410" s="36"/>
      <c r="F2410" s="3"/>
      <c r="G2410" s="2"/>
      <c r="H2410" s="4"/>
      <c r="I2410" s="2"/>
      <c r="Q2410" s="33"/>
    </row>
    <row r="2411" spans="1:17" x14ac:dyDescent="0.45">
      <c r="A2411" s="1"/>
      <c r="B2411" s="2"/>
      <c r="C2411" s="2"/>
      <c r="D2411" s="2"/>
      <c r="E2411" s="36"/>
      <c r="F2411" s="3"/>
      <c r="G2411" s="2"/>
      <c r="H2411" s="4"/>
      <c r="I2411" s="2"/>
      <c r="Q2411" s="33"/>
    </row>
    <row r="2412" spans="1:17" x14ac:dyDescent="0.45">
      <c r="A2412" s="1"/>
      <c r="B2412" s="2"/>
      <c r="C2412" s="2"/>
      <c r="D2412" s="2"/>
      <c r="E2412" s="36"/>
      <c r="F2412" s="3"/>
      <c r="G2412" s="2"/>
      <c r="H2412" s="4"/>
      <c r="I2412" s="2"/>
      <c r="Q2412" s="33"/>
    </row>
    <row r="2413" spans="1:17" x14ac:dyDescent="0.45">
      <c r="A2413" s="1"/>
      <c r="B2413" s="2"/>
      <c r="C2413" s="2"/>
      <c r="D2413" s="2"/>
      <c r="E2413" s="36"/>
      <c r="F2413" s="3"/>
      <c r="G2413" s="2"/>
      <c r="H2413" s="4"/>
      <c r="I2413" s="2"/>
      <c r="Q2413" s="33"/>
    </row>
    <row r="2414" spans="1:17" x14ac:dyDescent="0.45">
      <c r="A2414" s="1"/>
      <c r="B2414" s="2"/>
      <c r="C2414" s="2"/>
      <c r="D2414" s="2"/>
      <c r="E2414" s="36"/>
      <c r="F2414" s="3"/>
      <c r="G2414" s="2"/>
      <c r="H2414" s="4"/>
      <c r="I2414" s="2"/>
      <c r="Q2414" s="33"/>
    </row>
    <row r="2415" spans="1:17" x14ac:dyDescent="0.45">
      <c r="A2415" s="1"/>
      <c r="B2415" s="2"/>
      <c r="C2415" s="2"/>
      <c r="D2415" s="2"/>
      <c r="E2415" s="36"/>
      <c r="F2415" s="3"/>
      <c r="G2415" s="2"/>
      <c r="H2415" s="4"/>
      <c r="I2415" s="2"/>
      <c r="Q2415" s="33"/>
    </row>
    <row r="2416" spans="1:17" x14ac:dyDescent="0.45">
      <c r="A2416" s="1"/>
      <c r="B2416" s="2"/>
      <c r="C2416" s="2"/>
      <c r="D2416" s="2"/>
      <c r="E2416" s="36"/>
      <c r="F2416" s="3"/>
      <c r="G2416" s="2"/>
      <c r="H2416" s="4"/>
      <c r="I2416" s="2"/>
      <c r="Q2416" s="33"/>
    </row>
    <row r="2417" spans="1:17" x14ac:dyDescent="0.45">
      <c r="A2417" s="1"/>
      <c r="B2417" s="2"/>
      <c r="C2417" s="2"/>
      <c r="D2417" s="2"/>
      <c r="E2417" s="36"/>
      <c r="F2417" s="3"/>
      <c r="G2417" s="2"/>
      <c r="H2417" s="4"/>
      <c r="I2417" s="2"/>
      <c r="Q2417" s="33"/>
    </row>
    <row r="2418" spans="1:17" x14ac:dyDescent="0.45">
      <c r="A2418" s="1"/>
      <c r="B2418" s="2"/>
      <c r="C2418" s="2"/>
      <c r="D2418" s="2"/>
      <c r="E2418" s="36"/>
      <c r="F2418" s="3"/>
      <c r="G2418" s="2"/>
      <c r="H2418" s="4"/>
      <c r="I2418" s="2"/>
      <c r="Q2418" s="33"/>
    </row>
    <row r="2419" spans="1:17" x14ac:dyDescent="0.45">
      <c r="A2419" s="1"/>
      <c r="B2419" s="2"/>
      <c r="C2419" s="2"/>
      <c r="D2419" s="2"/>
      <c r="E2419" s="36"/>
      <c r="F2419" s="3"/>
      <c r="G2419" s="2"/>
      <c r="H2419" s="4"/>
      <c r="I2419" s="2"/>
      <c r="Q2419" s="33"/>
    </row>
    <row r="2420" spans="1:17" x14ac:dyDescent="0.45">
      <c r="A2420" s="1"/>
      <c r="B2420" s="2"/>
      <c r="C2420" s="2"/>
      <c r="D2420" s="2"/>
      <c r="E2420" s="36"/>
      <c r="F2420" s="3"/>
      <c r="G2420" s="2"/>
      <c r="H2420" s="4"/>
      <c r="I2420" s="2"/>
      <c r="Q2420" s="33"/>
    </row>
    <row r="2421" spans="1:17" x14ac:dyDescent="0.45">
      <c r="A2421" s="1"/>
      <c r="B2421" s="2"/>
      <c r="C2421" s="2"/>
      <c r="D2421" s="2"/>
      <c r="E2421" s="36"/>
      <c r="F2421" s="3"/>
      <c r="G2421" s="2"/>
      <c r="H2421" s="4"/>
      <c r="I2421" s="2"/>
      <c r="Q2421" s="33"/>
    </row>
    <row r="2422" spans="1:17" x14ac:dyDescent="0.45">
      <c r="A2422" s="1"/>
      <c r="B2422" s="2"/>
      <c r="C2422" s="2"/>
      <c r="D2422" s="2"/>
      <c r="E2422" s="36"/>
      <c r="F2422" s="3"/>
      <c r="G2422" s="2"/>
      <c r="H2422" s="4"/>
      <c r="I2422" s="2"/>
      <c r="Q2422" s="33"/>
    </row>
    <row r="2423" spans="1:17" x14ac:dyDescent="0.45">
      <c r="A2423" s="1"/>
      <c r="B2423" s="2"/>
      <c r="C2423" s="2"/>
      <c r="D2423" s="2"/>
      <c r="E2423" s="36"/>
      <c r="F2423" s="3"/>
      <c r="G2423" s="2"/>
      <c r="H2423" s="4"/>
      <c r="I2423" s="2"/>
      <c r="Q2423" s="33"/>
    </row>
    <row r="2424" spans="1:17" x14ac:dyDescent="0.45">
      <c r="A2424" s="1"/>
      <c r="B2424" s="2"/>
      <c r="C2424" s="2"/>
      <c r="D2424" s="2"/>
      <c r="E2424" s="36"/>
      <c r="F2424" s="3"/>
      <c r="G2424" s="2"/>
      <c r="H2424" s="4"/>
      <c r="I2424" s="2"/>
      <c r="Q2424" s="33"/>
    </row>
    <row r="2425" spans="1:17" x14ac:dyDescent="0.45">
      <c r="A2425" s="1"/>
      <c r="B2425" s="2"/>
      <c r="C2425" s="2"/>
      <c r="D2425" s="2"/>
      <c r="E2425" s="36"/>
      <c r="F2425" s="3"/>
      <c r="G2425" s="2"/>
      <c r="H2425" s="4"/>
      <c r="I2425" s="2"/>
      <c r="Q2425" s="33"/>
    </row>
    <row r="2426" spans="1:17" x14ac:dyDescent="0.45">
      <c r="A2426" s="1"/>
      <c r="B2426" s="2"/>
      <c r="C2426" s="2"/>
      <c r="D2426" s="2"/>
      <c r="E2426" s="36"/>
      <c r="F2426" s="3"/>
      <c r="G2426" s="2"/>
      <c r="H2426" s="4"/>
      <c r="I2426" s="2"/>
      <c r="Q2426" s="33"/>
    </row>
    <row r="2427" spans="1:17" x14ac:dyDescent="0.45">
      <c r="A2427" s="1"/>
      <c r="B2427" s="2"/>
      <c r="C2427" s="2"/>
      <c r="D2427" s="2"/>
      <c r="E2427" s="36"/>
      <c r="F2427" s="3"/>
      <c r="G2427" s="2"/>
      <c r="H2427" s="4"/>
      <c r="I2427" s="2"/>
      <c r="Q2427" s="33"/>
    </row>
    <row r="2428" spans="1:17" x14ac:dyDescent="0.45">
      <c r="A2428" s="1"/>
      <c r="B2428" s="2"/>
      <c r="C2428" s="2"/>
      <c r="D2428" s="2"/>
      <c r="E2428" s="36"/>
      <c r="F2428" s="3"/>
      <c r="G2428" s="2"/>
      <c r="H2428" s="4"/>
      <c r="I2428" s="2"/>
      <c r="Q2428" s="33"/>
    </row>
    <row r="2429" spans="1:17" x14ac:dyDescent="0.45">
      <c r="A2429" s="1"/>
      <c r="B2429" s="2"/>
      <c r="C2429" s="2"/>
      <c r="D2429" s="2"/>
      <c r="E2429" s="36"/>
      <c r="F2429" s="3"/>
      <c r="G2429" s="2"/>
      <c r="H2429" s="4"/>
      <c r="I2429" s="2"/>
      <c r="Q2429" s="33"/>
    </row>
    <row r="2430" spans="1:17" x14ac:dyDescent="0.45">
      <c r="A2430" s="1"/>
      <c r="B2430" s="2"/>
      <c r="C2430" s="2"/>
      <c r="D2430" s="2"/>
      <c r="E2430" s="36"/>
      <c r="F2430" s="3"/>
      <c r="G2430" s="2"/>
      <c r="H2430" s="4"/>
      <c r="I2430" s="2"/>
      <c r="Q2430" s="33"/>
    </row>
    <row r="2431" spans="1:17" x14ac:dyDescent="0.45">
      <c r="A2431" s="1"/>
      <c r="B2431" s="2"/>
      <c r="C2431" s="2"/>
      <c r="D2431" s="2"/>
      <c r="E2431" s="36"/>
      <c r="F2431" s="3"/>
      <c r="G2431" s="2"/>
      <c r="H2431" s="4"/>
      <c r="I2431" s="2"/>
      <c r="Q2431" s="33"/>
    </row>
    <row r="2432" spans="1:17" x14ac:dyDescent="0.45">
      <c r="A2432" s="1"/>
      <c r="B2432" s="2"/>
      <c r="C2432" s="2"/>
      <c r="D2432" s="2"/>
      <c r="E2432" s="36"/>
      <c r="F2432" s="3"/>
      <c r="G2432" s="2"/>
      <c r="H2432" s="4"/>
      <c r="I2432" s="2"/>
      <c r="Q2432" s="33"/>
    </row>
    <row r="2433" spans="1:17" x14ac:dyDescent="0.45">
      <c r="A2433" s="1"/>
      <c r="B2433" s="2"/>
      <c r="C2433" s="2"/>
      <c r="D2433" s="2"/>
      <c r="E2433" s="36"/>
      <c r="F2433" s="3"/>
      <c r="G2433" s="2"/>
      <c r="H2433" s="4"/>
      <c r="I2433" s="2"/>
      <c r="Q2433" s="33"/>
    </row>
    <row r="2434" spans="1:17" x14ac:dyDescent="0.45">
      <c r="A2434" s="1"/>
      <c r="B2434" s="2"/>
      <c r="C2434" s="2"/>
      <c r="D2434" s="2"/>
      <c r="E2434" s="36"/>
      <c r="F2434" s="3"/>
      <c r="G2434" s="2"/>
      <c r="H2434" s="4"/>
      <c r="I2434" s="2"/>
      <c r="Q2434" s="33"/>
    </row>
    <row r="2435" spans="1:17" x14ac:dyDescent="0.45">
      <c r="A2435" s="1"/>
      <c r="B2435" s="2"/>
      <c r="C2435" s="2"/>
      <c r="D2435" s="2"/>
      <c r="E2435" s="36"/>
      <c r="F2435" s="3"/>
      <c r="G2435" s="2"/>
      <c r="H2435" s="4"/>
      <c r="I2435" s="2"/>
      <c r="Q2435" s="33"/>
    </row>
    <row r="2436" spans="1:17" x14ac:dyDescent="0.45">
      <c r="A2436" s="1"/>
      <c r="B2436" s="2"/>
      <c r="C2436" s="2"/>
      <c r="D2436" s="2"/>
      <c r="E2436" s="36"/>
      <c r="F2436" s="3"/>
      <c r="G2436" s="2"/>
      <c r="H2436" s="4"/>
      <c r="I2436" s="2"/>
      <c r="Q2436" s="33"/>
    </row>
    <row r="2437" spans="1:17" x14ac:dyDescent="0.45">
      <c r="A2437" s="1"/>
      <c r="B2437" s="2"/>
      <c r="C2437" s="2"/>
      <c r="D2437" s="2"/>
      <c r="E2437" s="36"/>
      <c r="F2437" s="3"/>
      <c r="G2437" s="2"/>
      <c r="H2437" s="4"/>
      <c r="I2437" s="2"/>
      <c r="Q2437" s="33"/>
    </row>
    <row r="2438" spans="1:17" x14ac:dyDescent="0.45">
      <c r="A2438" s="1"/>
      <c r="B2438" s="2"/>
      <c r="C2438" s="2"/>
      <c r="D2438" s="2"/>
      <c r="E2438" s="36"/>
      <c r="F2438" s="3"/>
      <c r="G2438" s="2"/>
      <c r="H2438" s="4"/>
      <c r="I2438" s="2"/>
      <c r="Q2438" s="33"/>
    </row>
    <row r="2439" spans="1:17" x14ac:dyDescent="0.45">
      <c r="A2439" s="1"/>
      <c r="B2439" s="2"/>
      <c r="C2439" s="2"/>
      <c r="D2439" s="2"/>
      <c r="E2439" s="36"/>
      <c r="F2439" s="3"/>
      <c r="G2439" s="2"/>
      <c r="H2439" s="4"/>
      <c r="I2439" s="2"/>
      <c r="Q2439" s="33"/>
    </row>
    <row r="2440" spans="1:17" x14ac:dyDescent="0.45">
      <c r="A2440" s="1"/>
      <c r="B2440" s="2"/>
      <c r="C2440" s="2"/>
      <c r="D2440" s="2"/>
      <c r="E2440" s="36"/>
      <c r="F2440" s="3"/>
      <c r="G2440" s="2"/>
      <c r="H2440" s="4"/>
      <c r="I2440" s="2"/>
      <c r="Q2440" s="33"/>
    </row>
    <row r="2441" spans="1:17" x14ac:dyDescent="0.45">
      <c r="A2441" s="1"/>
      <c r="B2441" s="2"/>
      <c r="C2441" s="2"/>
      <c r="D2441" s="2"/>
      <c r="E2441" s="36"/>
      <c r="F2441" s="3"/>
      <c r="G2441" s="2"/>
      <c r="H2441" s="4"/>
      <c r="I2441" s="2"/>
      <c r="Q2441" s="33"/>
    </row>
    <row r="2442" spans="1:17" x14ac:dyDescent="0.45">
      <c r="A2442" s="1"/>
      <c r="B2442" s="2"/>
      <c r="C2442" s="2"/>
      <c r="D2442" s="2"/>
      <c r="E2442" s="36"/>
      <c r="F2442" s="3"/>
      <c r="G2442" s="2"/>
      <c r="H2442" s="4"/>
      <c r="I2442" s="2"/>
      <c r="Q2442" s="33"/>
    </row>
    <row r="2443" spans="1:17" x14ac:dyDescent="0.45">
      <c r="A2443" s="1"/>
      <c r="B2443" s="2"/>
      <c r="C2443" s="2"/>
      <c r="D2443" s="2"/>
      <c r="E2443" s="36"/>
      <c r="F2443" s="3"/>
      <c r="G2443" s="2"/>
      <c r="H2443" s="4"/>
      <c r="I2443" s="2"/>
      <c r="Q2443" s="33"/>
    </row>
    <row r="2444" spans="1:17" x14ac:dyDescent="0.45">
      <c r="A2444" s="1"/>
      <c r="B2444" s="2"/>
      <c r="C2444" s="2"/>
      <c r="D2444" s="2"/>
      <c r="E2444" s="36"/>
      <c r="F2444" s="3"/>
      <c r="G2444" s="2"/>
      <c r="H2444" s="4"/>
      <c r="I2444" s="2"/>
      <c r="Q2444" s="33"/>
    </row>
    <row r="2445" spans="1:17" x14ac:dyDescent="0.45">
      <c r="A2445" s="1"/>
      <c r="B2445" s="2"/>
      <c r="C2445" s="2"/>
      <c r="D2445" s="2"/>
      <c r="E2445" s="36"/>
      <c r="F2445" s="3"/>
      <c r="G2445" s="2"/>
      <c r="H2445" s="4"/>
      <c r="I2445" s="2"/>
      <c r="Q2445" s="33"/>
    </row>
    <row r="2446" spans="1:17" x14ac:dyDescent="0.45">
      <c r="A2446" s="1"/>
      <c r="B2446" s="2"/>
      <c r="C2446" s="2"/>
      <c r="D2446" s="2"/>
      <c r="E2446" s="36"/>
      <c r="F2446" s="3"/>
      <c r="G2446" s="2"/>
      <c r="H2446" s="4"/>
      <c r="I2446" s="2"/>
      <c r="Q2446" s="33"/>
    </row>
    <row r="2447" spans="1:17" x14ac:dyDescent="0.45">
      <c r="A2447" s="1"/>
      <c r="B2447" s="2"/>
      <c r="C2447" s="2"/>
      <c r="D2447" s="2"/>
      <c r="E2447" s="36"/>
      <c r="F2447" s="3"/>
      <c r="G2447" s="2"/>
      <c r="H2447" s="4"/>
      <c r="I2447" s="2"/>
      <c r="Q2447" s="33"/>
    </row>
    <row r="2448" spans="1:17" x14ac:dyDescent="0.45">
      <c r="A2448" s="1"/>
      <c r="B2448" s="2"/>
      <c r="C2448" s="2"/>
      <c r="D2448" s="2"/>
      <c r="E2448" s="36"/>
      <c r="F2448" s="3"/>
      <c r="G2448" s="2"/>
      <c r="H2448" s="4"/>
      <c r="I2448" s="2"/>
      <c r="Q2448" s="33"/>
    </row>
    <row r="2449" spans="1:17" x14ac:dyDescent="0.45">
      <c r="A2449" s="1"/>
      <c r="B2449" s="2"/>
      <c r="C2449" s="2"/>
      <c r="D2449" s="2"/>
      <c r="E2449" s="36"/>
      <c r="F2449" s="3"/>
      <c r="G2449" s="2"/>
      <c r="H2449" s="4"/>
      <c r="I2449" s="2"/>
      <c r="Q2449" s="33"/>
    </row>
    <row r="2450" spans="1:17" x14ac:dyDescent="0.45">
      <c r="A2450" s="1"/>
      <c r="B2450" s="2"/>
      <c r="C2450" s="2"/>
      <c r="D2450" s="2"/>
      <c r="E2450" s="36"/>
      <c r="F2450" s="3"/>
      <c r="G2450" s="2"/>
      <c r="H2450" s="4"/>
      <c r="I2450" s="2"/>
      <c r="Q2450" s="33"/>
    </row>
    <row r="2451" spans="1:17" x14ac:dyDescent="0.45">
      <c r="A2451" s="1"/>
      <c r="B2451" s="2"/>
      <c r="C2451" s="2"/>
      <c r="D2451" s="2"/>
      <c r="E2451" s="36"/>
      <c r="F2451" s="3"/>
      <c r="G2451" s="2"/>
      <c r="H2451" s="4"/>
      <c r="I2451" s="2"/>
      <c r="Q2451" s="33"/>
    </row>
    <row r="2452" spans="1:17" x14ac:dyDescent="0.45">
      <c r="A2452" s="1"/>
      <c r="B2452" s="2"/>
      <c r="C2452" s="2"/>
      <c r="D2452" s="2"/>
      <c r="E2452" s="36"/>
      <c r="F2452" s="3"/>
      <c r="G2452" s="2"/>
      <c r="H2452" s="4"/>
      <c r="I2452" s="2"/>
      <c r="Q2452" s="33"/>
    </row>
    <row r="2453" spans="1:17" x14ac:dyDescent="0.45">
      <c r="A2453" s="1"/>
      <c r="B2453" s="2"/>
      <c r="C2453" s="2"/>
      <c r="D2453" s="2"/>
      <c r="E2453" s="36"/>
      <c r="F2453" s="3"/>
      <c r="G2453" s="2"/>
      <c r="H2453" s="4"/>
      <c r="I2453" s="2"/>
      <c r="Q2453" s="33"/>
    </row>
    <row r="2454" spans="1:17" x14ac:dyDescent="0.45">
      <c r="A2454" s="1"/>
      <c r="B2454" s="2"/>
      <c r="C2454" s="2"/>
      <c r="D2454" s="2"/>
      <c r="E2454" s="36"/>
      <c r="F2454" s="3"/>
      <c r="G2454" s="2"/>
      <c r="H2454" s="4"/>
      <c r="I2454" s="2"/>
      <c r="Q2454" s="33"/>
    </row>
    <row r="2455" spans="1:17" x14ac:dyDescent="0.45">
      <c r="A2455" s="1"/>
      <c r="B2455" s="2"/>
      <c r="C2455" s="2"/>
      <c r="D2455" s="2"/>
      <c r="E2455" s="36"/>
      <c r="F2455" s="3"/>
      <c r="G2455" s="2"/>
      <c r="H2455" s="4"/>
      <c r="I2455" s="2"/>
      <c r="Q2455" s="33"/>
    </row>
    <row r="2456" spans="1:17" x14ac:dyDescent="0.45">
      <c r="A2456" s="1"/>
      <c r="B2456" s="2"/>
      <c r="C2456" s="2"/>
      <c r="D2456" s="2"/>
      <c r="E2456" s="36"/>
      <c r="F2456" s="3"/>
      <c r="G2456" s="2"/>
      <c r="H2456" s="4"/>
      <c r="I2456" s="2"/>
      <c r="Q2456" s="33"/>
    </row>
    <row r="2457" spans="1:17" x14ac:dyDescent="0.45">
      <c r="A2457" s="1"/>
      <c r="B2457" s="2"/>
      <c r="C2457" s="2"/>
      <c r="D2457" s="2"/>
      <c r="E2457" s="36"/>
      <c r="F2457" s="3"/>
      <c r="G2457" s="2"/>
      <c r="H2457" s="4"/>
      <c r="I2457" s="2"/>
      <c r="Q2457" s="33"/>
    </row>
    <row r="2458" spans="1:17" x14ac:dyDescent="0.45">
      <c r="A2458" s="1"/>
      <c r="B2458" s="2"/>
      <c r="C2458" s="2"/>
      <c r="D2458" s="2"/>
      <c r="E2458" s="36"/>
      <c r="F2458" s="3"/>
      <c r="G2458" s="2"/>
      <c r="H2458" s="4"/>
      <c r="I2458" s="2"/>
      <c r="Q2458" s="33"/>
    </row>
    <row r="2459" spans="1:17" x14ac:dyDescent="0.45">
      <c r="A2459" s="1"/>
      <c r="B2459" s="2"/>
      <c r="C2459" s="2"/>
      <c r="D2459" s="2"/>
      <c r="E2459" s="36"/>
      <c r="F2459" s="3"/>
      <c r="G2459" s="2"/>
      <c r="H2459" s="4"/>
      <c r="I2459" s="2"/>
      <c r="Q2459" s="33"/>
    </row>
    <row r="2460" spans="1:17" x14ac:dyDescent="0.45">
      <c r="A2460" s="1"/>
      <c r="B2460" s="2"/>
      <c r="C2460" s="2"/>
      <c r="D2460" s="2"/>
      <c r="E2460" s="36"/>
      <c r="F2460" s="3"/>
      <c r="G2460" s="2"/>
      <c r="H2460" s="4"/>
      <c r="I2460" s="2"/>
      <c r="Q2460" s="33"/>
    </row>
    <row r="2461" spans="1:17" x14ac:dyDescent="0.45">
      <c r="A2461" s="1"/>
      <c r="B2461" s="2"/>
      <c r="C2461" s="2"/>
      <c r="D2461" s="2"/>
      <c r="E2461" s="36"/>
      <c r="F2461" s="3"/>
      <c r="G2461" s="2"/>
      <c r="H2461" s="4"/>
      <c r="I2461" s="2"/>
      <c r="Q2461" s="33"/>
    </row>
    <row r="2462" spans="1:17" x14ac:dyDescent="0.45">
      <c r="A2462" s="1"/>
      <c r="B2462" s="2"/>
      <c r="C2462" s="2"/>
      <c r="D2462" s="2"/>
      <c r="E2462" s="36"/>
      <c r="F2462" s="3"/>
      <c r="G2462" s="2"/>
      <c r="H2462" s="4"/>
      <c r="I2462" s="2"/>
      <c r="Q2462" s="33"/>
    </row>
    <row r="2463" spans="1:17" x14ac:dyDescent="0.45">
      <c r="A2463" s="1"/>
      <c r="B2463" s="2"/>
      <c r="C2463" s="2"/>
      <c r="D2463" s="2"/>
      <c r="E2463" s="36"/>
      <c r="F2463" s="3"/>
      <c r="G2463" s="2"/>
      <c r="H2463" s="4"/>
      <c r="I2463" s="2"/>
      <c r="Q2463" s="33"/>
    </row>
    <row r="2464" spans="1:17" x14ac:dyDescent="0.45">
      <c r="A2464" s="1"/>
      <c r="B2464" s="2"/>
      <c r="C2464" s="2"/>
      <c r="D2464" s="2"/>
      <c r="E2464" s="36"/>
      <c r="F2464" s="3"/>
      <c r="G2464" s="2"/>
      <c r="H2464" s="4"/>
      <c r="I2464" s="2"/>
      <c r="Q2464" s="33"/>
    </row>
    <row r="2465" spans="1:17" x14ac:dyDescent="0.45">
      <c r="A2465" s="1"/>
      <c r="B2465" s="2"/>
      <c r="C2465" s="2"/>
      <c r="D2465" s="2"/>
      <c r="E2465" s="36"/>
      <c r="F2465" s="3"/>
      <c r="G2465" s="2"/>
      <c r="H2465" s="4"/>
      <c r="I2465" s="2"/>
      <c r="Q2465" s="33"/>
    </row>
    <row r="2466" spans="1:17" x14ac:dyDescent="0.45">
      <c r="A2466" s="1"/>
      <c r="B2466" s="2"/>
      <c r="C2466" s="2"/>
      <c r="D2466" s="2"/>
      <c r="E2466" s="36"/>
      <c r="F2466" s="3"/>
      <c r="G2466" s="2"/>
      <c r="H2466" s="4"/>
      <c r="I2466" s="2"/>
      <c r="Q2466" s="33"/>
    </row>
    <row r="2467" spans="1:17" x14ac:dyDescent="0.45">
      <c r="A2467" s="1"/>
      <c r="B2467" s="2"/>
      <c r="C2467" s="2"/>
      <c r="D2467" s="2"/>
      <c r="E2467" s="36"/>
      <c r="F2467" s="3"/>
      <c r="G2467" s="2"/>
      <c r="H2467" s="4"/>
      <c r="I2467" s="2"/>
      <c r="Q2467" s="33"/>
    </row>
    <row r="2468" spans="1:17" x14ac:dyDescent="0.45">
      <c r="A2468" s="1"/>
      <c r="B2468" s="2"/>
      <c r="C2468" s="2"/>
      <c r="D2468" s="2"/>
      <c r="E2468" s="36"/>
      <c r="F2468" s="3"/>
      <c r="G2468" s="2"/>
      <c r="H2468" s="4"/>
      <c r="I2468" s="2"/>
      <c r="Q2468" s="33"/>
    </row>
    <row r="2469" spans="1:17" x14ac:dyDescent="0.45">
      <c r="A2469" s="1"/>
      <c r="B2469" s="2"/>
      <c r="C2469" s="2"/>
      <c r="D2469" s="2"/>
      <c r="E2469" s="36"/>
      <c r="F2469" s="3"/>
      <c r="G2469" s="2"/>
      <c r="H2469" s="4"/>
      <c r="I2469" s="2"/>
      <c r="Q2469" s="33"/>
    </row>
    <row r="2470" spans="1:17" x14ac:dyDescent="0.45">
      <c r="A2470" s="1"/>
      <c r="B2470" s="2"/>
      <c r="C2470" s="2"/>
      <c r="D2470" s="2"/>
      <c r="E2470" s="36"/>
      <c r="F2470" s="3"/>
      <c r="G2470" s="2"/>
      <c r="H2470" s="4"/>
      <c r="I2470" s="2"/>
      <c r="Q2470" s="33"/>
    </row>
    <row r="2471" spans="1:17" x14ac:dyDescent="0.45">
      <c r="A2471" s="1"/>
      <c r="B2471" s="2"/>
      <c r="C2471" s="2"/>
      <c r="D2471" s="2"/>
      <c r="E2471" s="36"/>
      <c r="F2471" s="3"/>
      <c r="G2471" s="2"/>
      <c r="H2471" s="4"/>
      <c r="I2471" s="2"/>
      <c r="Q2471" s="33"/>
    </row>
    <row r="2472" spans="1:17" x14ac:dyDescent="0.45">
      <c r="A2472" s="1"/>
      <c r="B2472" s="2"/>
      <c r="C2472" s="2"/>
      <c r="D2472" s="2"/>
      <c r="E2472" s="36"/>
      <c r="F2472" s="3"/>
      <c r="G2472" s="2"/>
      <c r="H2472" s="4"/>
      <c r="I2472" s="2"/>
      <c r="Q2472" s="33"/>
    </row>
    <row r="2473" spans="1:17" x14ac:dyDescent="0.45">
      <c r="A2473" s="1"/>
      <c r="B2473" s="2"/>
      <c r="C2473" s="2"/>
      <c r="D2473" s="2"/>
      <c r="E2473" s="36"/>
      <c r="F2473" s="3"/>
      <c r="G2473" s="2"/>
      <c r="H2473" s="4"/>
      <c r="I2473" s="2"/>
      <c r="Q2473" s="33"/>
    </row>
    <row r="2474" spans="1:17" x14ac:dyDescent="0.45">
      <c r="A2474" s="1"/>
      <c r="B2474" s="2"/>
      <c r="C2474" s="2"/>
      <c r="D2474" s="2"/>
      <c r="E2474" s="36"/>
      <c r="F2474" s="3"/>
      <c r="G2474" s="2"/>
      <c r="H2474" s="4"/>
      <c r="I2474" s="2"/>
      <c r="Q2474" s="33"/>
    </row>
    <row r="2475" spans="1:17" x14ac:dyDescent="0.45">
      <c r="A2475" s="1"/>
      <c r="B2475" s="2"/>
      <c r="C2475" s="2"/>
      <c r="D2475" s="2"/>
      <c r="E2475" s="36"/>
      <c r="F2475" s="3"/>
      <c r="G2475" s="2"/>
      <c r="H2475" s="4"/>
      <c r="I2475" s="2"/>
      <c r="Q2475" s="33"/>
    </row>
    <row r="2476" spans="1:17" x14ac:dyDescent="0.45">
      <c r="A2476" s="1"/>
      <c r="B2476" s="2"/>
      <c r="C2476" s="2"/>
      <c r="D2476" s="2"/>
      <c r="E2476" s="36"/>
      <c r="F2476" s="3"/>
      <c r="G2476" s="2"/>
      <c r="H2476" s="4"/>
      <c r="I2476" s="2"/>
      <c r="Q2476" s="33"/>
    </row>
    <row r="2477" spans="1:17" x14ac:dyDescent="0.45">
      <c r="A2477" s="1"/>
      <c r="B2477" s="2"/>
      <c r="C2477" s="2"/>
      <c r="D2477" s="2"/>
      <c r="E2477" s="36"/>
      <c r="F2477" s="3"/>
      <c r="G2477" s="2"/>
      <c r="H2477" s="4"/>
      <c r="I2477" s="2"/>
      <c r="Q2477" s="33"/>
    </row>
    <row r="2478" spans="1:17" x14ac:dyDescent="0.45">
      <c r="A2478" s="1"/>
      <c r="B2478" s="2"/>
      <c r="C2478" s="2"/>
      <c r="D2478" s="2"/>
      <c r="E2478" s="36"/>
      <c r="F2478" s="3"/>
      <c r="G2478" s="2"/>
      <c r="H2478" s="4"/>
      <c r="I2478" s="2"/>
      <c r="Q2478" s="33"/>
    </row>
    <row r="2479" spans="1:17" x14ac:dyDescent="0.45">
      <c r="A2479" s="1"/>
      <c r="B2479" s="2"/>
      <c r="C2479" s="2"/>
      <c r="D2479" s="2"/>
      <c r="E2479" s="36"/>
      <c r="F2479" s="3"/>
      <c r="G2479" s="2"/>
      <c r="H2479" s="4"/>
      <c r="I2479" s="2"/>
      <c r="Q2479" s="33"/>
    </row>
    <row r="2480" spans="1:17" x14ac:dyDescent="0.45">
      <c r="A2480" s="1"/>
      <c r="B2480" s="2"/>
      <c r="C2480" s="2"/>
      <c r="D2480" s="2"/>
      <c r="E2480" s="36"/>
      <c r="F2480" s="3"/>
      <c r="G2480" s="2"/>
      <c r="H2480" s="4"/>
      <c r="I2480" s="2"/>
      <c r="Q2480" s="33"/>
    </row>
    <row r="2481" spans="1:17" x14ac:dyDescent="0.45">
      <c r="A2481" s="1"/>
      <c r="B2481" s="2"/>
      <c r="C2481" s="2"/>
      <c r="D2481" s="2"/>
      <c r="E2481" s="36"/>
      <c r="F2481" s="3"/>
      <c r="G2481" s="2"/>
      <c r="H2481" s="4"/>
      <c r="I2481" s="2"/>
      <c r="Q2481" s="33"/>
    </row>
    <row r="2482" spans="1:17" x14ac:dyDescent="0.45">
      <c r="A2482" s="1"/>
      <c r="B2482" s="2"/>
      <c r="C2482" s="2"/>
      <c r="D2482" s="2"/>
      <c r="E2482" s="36"/>
      <c r="F2482" s="3"/>
      <c r="G2482" s="2"/>
      <c r="H2482" s="4"/>
      <c r="I2482" s="2"/>
      <c r="Q2482" s="33"/>
    </row>
    <row r="2483" spans="1:17" x14ac:dyDescent="0.45">
      <c r="A2483" s="1"/>
      <c r="B2483" s="2"/>
      <c r="C2483" s="2"/>
      <c r="D2483" s="2"/>
      <c r="E2483" s="36"/>
      <c r="F2483" s="3"/>
      <c r="G2483" s="2"/>
      <c r="H2483" s="4"/>
      <c r="I2483" s="2"/>
      <c r="Q2483" s="33"/>
    </row>
    <row r="2484" spans="1:17" x14ac:dyDescent="0.45">
      <c r="A2484" s="1"/>
      <c r="B2484" s="2"/>
      <c r="C2484" s="2"/>
      <c r="D2484" s="2"/>
      <c r="E2484" s="36"/>
      <c r="F2484" s="3"/>
      <c r="G2484" s="2"/>
      <c r="H2484" s="4"/>
      <c r="I2484" s="2"/>
      <c r="Q2484" s="33"/>
    </row>
    <row r="2485" spans="1:17" x14ac:dyDescent="0.45">
      <c r="A2485" s="1"/>
      <c r="B2485" s="2"/>
      <c r="C2485" s="2"/>
      <c r="D2485" s="2"/>
      <c r="E2485" s="36"/>
      <c r="F2485" s="3"/>
      <c r="G2485" s="2"/>
      <c r="H2485" s="4"/>
      <c r="I2485" s="2"/>
      <c r="Q2485" s="33"/>
    </row>
    <row r="2486" spans="1:17" x14ac:dyDescent="0.45">
      <c r="A2486" s="1"/>
      <c r="B2486" s="2"/>
      <c r="C2486" s="2"/>
      <c r="D2486" s="2"/>
      <c r="E2486" s="36"/>
      <c r="F2486" s="3"/>
      <c r="G2486" s="2"/>
      <c r="H2486" s="4"/>
      <c r="I2486" s="2"/>
      <c r="Q2486" s="33"/>
    </row>
    <row r="2487" spans="1:17" x14ac:dyDescent="0.45">
      <c r="A2487" s="1"/>
      <c r="B2487" s="2"/>
      <c r="C2487" s="2"/>
      <c r="D2487" s="2"/>
      <c r="E2487" s="36"/>
      <c r="F2487" s="3"/>
      <c r="G2487" s="2"/>
      <c r="H2487" s="4"/>
      <c r="I2487" s="2"/>
      <c r="Q2487" s="33"/>
    </row>
    <row r="2488" spans="1:17" x14ac:dyDescent="0.45">
      <c r="A2488" s="1"/>
      <c r="B2488" s="2"/>
      <c r="C2488" s="2"/>
      <c r="D2488" s="2"/>
      <c r="E2488" s="36"/>
      <c r="F2488" s="3"/>
      <c r="G2488" s="2"/>
      <c r="H2488" s="4"/>
      <c r="I2488" s="2"/>
      <c r="Q2488" s="33"/>
    </row>
    <row r="2489" spans="1:17" x14ac:dyDescent="0.45">
      <c r="A2489" s="1"/>
      <c r="B2489" s="2"/>
      <c r="C2489" s="2"/>
      <c r="D2489" s="2"/>
      <c r="E2489" s="36"/>
      <c r="F2489" s="3"/>
      <c r="G2489" s="2"/>
      <c r="H2489" s="4"/>
      <c r="I2489" s="2"/>
      <c r="Q2489" s="33"/>
    </row>
    <row r="2490" spans="1:17" x14ac:dyDescent="0.45">
      <c r="A2490" s="1"/>
      <c r="B2490" s="2"/>
      <c r="C2490" s="2"/>
      <c r="D2490" s="2"/>
      <c r="E2490" s="36"/>
      <c r="F2490" s="3"/>
      <c r="G2490" s="2"/>
      <c r="H2490" s="4"/>
      <c r="I2490" s="2"/>
      <c r="Q2490" s="33"/>
    </row>
    <row r="2491" spans="1:17" x14ac:dyDescent="0.45">
      <c r="A2491" s="1"/>
      <c r="B2491" s="2"/>
      <c r="C2491" s="2"/>
      <c r="D2491" s="2"/>
      <c r="E2491" s="36"/>
      <c r="F2491" s="3"/>
      <c r="G2491" s="2"/>
      <c r="H2491" s="4"/>
      <c r="I2491" s="2"/>
      <c r="Q2491" s="33"/>
    </row>
    <row r="2492" spans="1:17" x14ac:dyDescent="0.45">
      <c r="A2492" s="1"/>
      <c r="B2492" s="2"/>
      <c r="C2492" s="2"/>
      <c r="D2492" s="2"/>
      <c r="E2492" s="36"/>
      <c r="F2492" s="3"/>
      <c r="G2492" s="2"/>
      <c r="H2492" s="4"/>
      <c r="I2492" s="2"/>
      <c r="Q2492" s="33"/>
    </row>
    <row r="2493" spans="1:17" x14ac:dyDescent="0.45">
      <c r="A2493" s="1"/>
      <c r="B2493" s="2"/>
      <c r="C2493" s="2"/>
      <c r="D2493" s="2"/>
      <c r="E2493" s="36"/>
      <c r="F2493" s="3"/>
      <c r="G2493" s="2"/>
      <c r="H2493" s="4"/>
      <c r="I2493" s="2"/>
      <c r="Q2493" s="33"/>
    </row>
    <row r="2494" spans="1:17" x14ac:dyDescent="0.45">
      <c r="A2494" s="1"/>
      <c r="B2494" s="2"/>
      <c r="C2494" s="2"/>
      <c r="D2494" s="2"/>
      <c r="E2494" s="36"/>
      <c r="F2494" s="3"/>
      <c r="G2494" s="2"/>
      <c r="H2494" s="4"/>
      <c r="I2494" s="2"/>
      <c r="Q2494" s="33"/>
    </row>
    <row r="2495" spans="1:17" x14ac:dyDescent="0.45">
      <c r="A2495" s="1"/>
      <c r="B2495" s="2"/>
      <c r="C2495" s="2"/>
      <c r="D2495" s="2"/>
      <c r="E2495" s="36"/>
      <c r="F2495" s="3"/>
      <c r="G2495" s="2"/>
      <c r="H2495" s="4"/>
      <c r="I2495" s="2"/>
      <c r="Q2495" s="33"/>
    </row>
    <row r="2496" spans="1:17" x14ac:dyDescent="0.45">
      <c r="A2496" s="1"/>
      <c r="B2496" s="2"/>
      <c r="C2496" s="2"/>
      <c r="D2496" s="2"/>
      <c r="E2496" s="36"/>
      <c r="F2496" s="3"/>
      <c r="G2496" s="2"/>
      <c r="H2496" s="4"/>
      <c r="I2496" s="2"/>
      <c r="Q2496" s="33"/>
    </row>
    <row r="2497" spans="1:17" x14ac:dyDescent="0.45">
      <c r="A2497" s="1"/>
      <c r="B2497" s="2"/>
      <c r="C2497" s="2"/>
      <c r="D2497" s="2"/>
      <c r="E2497" s="36"/>
      <c r="F2497" s="3"/>
      <c r="G2497" s="2"/>
      <c r="H2497" s="4"/>
      <c r="I2497" s="2"/>
      <c r="Q2497" s="33"/>
    </row>
    <row r="2498" spans="1:17" x14ac:dyDescent="0.45">
      <c r="A2498" s="1"/>
      <c r="B2498" s="2"/>
      <c r="C2498" s="2"/>
      <c r="D2498" s="2"/>
      <c r="E2498" s="36"/>
      <c r="F2498" s="3"/>
      <c r="G2498" s="2"/>
      <c r="H2498" s="4"/>
      <c r="I2498" s="2"/>
      <c r="Q2498" s="33"/>
    </row>
    <row r="2499" spans="1:17" x14ac:dyDescent="0.45">
      <c r="A2499" s="1"/>
      <c r="B2499" s="2"/>
      <c r="C2499" s="2"/>
      <c r="D2499" s="2"/>
      <c r="E2499" s="36"/>
      <c r="F2499" s="3"/>
      <c r="G2499" s="2"/>
      <c r="H2499" s="4"/>
      <c r="I2499" s="2"/>
      <c r="Q2499" s="33"/>
    </row>
    <row r="2500" spans="1:17" x14ac:dyDescent="0.45">
      <c r="A2500" s="1"/>
      <c r="B2500" s="2"/>
      <c r="C2500" s="2"/>
      <c r="D2500" s="2"/>
      <c r="E2500" s="36"/>
      <c r="F2500" s="3"/>
      <c r="G2500" s="2"/>
      <c r="H2500" s="4"/>
      <c r="I2500" s="2"/>
      <c r="Q2500" s="33"/>
    </row>
    <row r="2501" spans="1:17" x14ac:dyDescent="0.45">
      <c r="A2501" s="1"/>
      <c r="B2501" s="2"/>
      <c r="C2501" s="2"/>
      <c r="D2501" s="2"/>
      <c r="E2501" s="36"/>
      <c r="F2501" s="3"/>
      <c r="G2501" s="2"/>
      <c r="H2501" s="4"/>
      <c r="I2501" s="2"/>
      <c r="Q2501" s="33"/>
    </row>
    <row r="2502" spans="1:17" x14ac:dyDescent="0.45">
      <c r="A2502" s="1"/>
      <c r="B2502" s="2"/>
      <c r="C2502" s="2"/>
      <c r="D2502" s="2"/>
      <c r="E2502" s="36"/>
      <c r="F2502" s="3"/>
      <c r="G2502" s="2"/>
      <c r="H2502" s="4"/>
      <c r="I2502" s="2"/>
      <c r="Q2502" s="33"/>
    </row>
    <row r="2503" spans="1:17" x14ac:dyDescent="0.45">
      <c r="A2503" s="1"/>
      <c r="B2503" s="2"/>
      <c r="C2503" s="2"/>
      <c r="D2503" s="2"/>
      <c r="E2503" s="36"/>
      <c r="F2503" s="3"/>
      <c r="G2503" s="2"/>
      <c r="H2503" s="4"/>
      <c r="I2503" s="2"/>
      <c r="Q2503" s="33"/>
    </row>
    <row r="2504" spans="1:17" x14ac:dyDescent="0.45">
      <c r="A2504" s="1"/>
      <c r="B2504" s="2"/>
      <c r="C2504" s="2"/>
      <c r="D2504" s="2"/>
      <c r="E2504" s="36"/>
      <c r="F2504" s="3"/>
      <c r="G2504" s="2"/>
      <c r="H2504" s="4"/>
      <c r="I2504" s="2"/>
      <c r="Q2504" s="33"/>
    </row>
    <row r="2505" spans="1:17" x14ac:dyDescent="0.45">
      <c r="A2505" s="1"/>
      <c r="B2505" s="2"/>
      <c r="C2505" s="2"/>
      <c r="D2505" s="2"/>
      <c r="E2505" s="36"/>
      <c r="F2505" s="3"/>
      <c r="G2505" s="2"/>
      <c r="H2505" s="4"/>
      <c r="I2505" s="2"/>
      <c r="Q2505" s="33"/>
    </row>
    <row r="2506" spans="1:17" x14ac:dyDescent="0.45">
      <c r="A2506" s="1"/>
      <c r="B2506" s="2"/>
      <c r="C2506" s="2"/>
      <c r="D2506" s="2"/>
      <c r="E2506" s="36"/>
      <c r="F2506" s="3"/>
      <c r="G2506" s="2"/>
      <c r="H2506" s="4"/>
      <c r="I2506" s="2"/>
      <c r="Q2506" s="33"/>
    </row>
    <row r="2507" spans="1:17" x14ac:dyDescent="0.45">
      <c r="A2507" s="1"/>
      <c r="B2507" s="2"/>
      <c r="C2507" s="2"/>
      <c r="D2507" s="2"/>
      <c r="E2507" s="36"/>
      <c r="F2507" s="3"/>
      <c r="G2507" s="2"/>
      <c r="H2507" s="4"/>
      <c r="I2507" s="2"/>
      <c r="Q2507" s="33"/>
    </row>
    <row r="2508" spans="1:17" x14ac:dyDescent="0.45">
      <c r="A2508" s="1"/>
      <c r="B2508" s="2"/>
      <c r="C2508" s="2"/>
      <c r="D2508" s="2"/>
      <c r="E2508" s="36"/>
      <c r="F2508" s="3"/>
      <c r="G2508" s="2"/>
      <c r="H2508" s="4"/>
      <c r="I2508" s="2"/>
      <c r="Q2508" s="33"/>
    </row>
    <row r="2509" spans="1:17" x14ac:dyDescent="0.45">
      <c r="A2509" s="1"/>
      <c r="B2509" s="2"/>
      <c r="C2509" s="2"/>
      <c r="D2509" s="2"/>
      <c r="E2509" s="36"/>
      <c r="F2509" s="3"/>
      <c r="G2509" s="2"/>
      <c r="H2509" s="4"/>
      <c r="I2509" s="2"/>
      <c r="Q2509" s="33"/>
    </row>
    <row r="2510" spans="1:17" x14ac:dyDescent="0.45">
      <c r="A2510" s="1"/>
      <c r="B2510" s="2"/>
      <c r="C2510" s="2"/>
      <c r="D2510" s="2"/>
      <c r="E2510" s="36"/>
      <c r="F2510" s="3"/>
      <c r="G2510" s="2"/>
      <c r="H2510" s="4"/>
      <c r="I2510" s="2"/>
      <c r="Q2510" s="33"/>
    </row>
    <row r="2511" spans="1:17" x14ac:dyDescent="0.45">
      <c r="A2511" s="1"/>
      <c r="B2511" s="2"/>
      <c r="C2511" s="2"/>
      <c r="D2511" s="2"/>
      <c r="E2511" s="36"/>
      <c r="F2511" s="3"/>
      <c r="G2511" s="2"/>
      <c r="H2511" s="4"/>
      <c r="I2511" s="2"/>
      <c r="Q2511" s="33"/>
    </row>
    <row r="2512" spans="1:17" x14ac:dyDescent="0.45">
      <c r="A2512" s="1"/>
      <c r="B2512" s="2"/>
      <c r="C2512" s="2"/>
      <c r="D2512" s="2"/>
      <c r="E2512" s="36"/>
      <c r="F2512" s="3"/>
      <c r="G2512" s="2"/>
      <c r="H2512" s="4"/>
      <c r="I2512" s="2"/>
      <c r="Q2512" s="33"/>
    </row>
    <row r="2513" spans="1:17" x14ac:dyDescent="0.45">
      <c r="A2513" s="1"/>
      <c r="B2513" s="2"/>
      <c r="C2513" s="2"/>
      <c r="D2513" s="2"/>
      <c r="E2513" s="36"/>
      <c r="F2513" s="3"/>
      <c r="G2513" s="2"/>
      <c r="H2513" s="4"/>
      <c r="I2513" s="2"/>
      <c r="Q2513" s="33"/>
    </row>
    <row r="2514" spans="1:17" x14ac:dyDescent="0.45">
      <c r="A2514" s="1"/>
      <c r="B2514" s="2"/>
      <c r="C2514" s="2"/>
      <c r="D2514" s="2"/>
      <c r="E2514" s="36"/>
      <c r="F2514" s="3"/>
      <c r="G2514" s="2"/>
      <c r="H2514" s="4"/>
      <c r="I2514" s="2"/>
      <c r="Q2514" s="33"/>
    </row>
    <row r="2515" spans="1:17" x14ac:dyDescent="0.45">
      <c r="A2515" s="1"/>
      <c r="B2515" s="2"/>
      <c r="C2515" s="2"/>
      <c r="D2515" s="2"/>
      <c r="E2515" s="36"/>
      <c r="F2515" s="3"/>
      <c r="G2515" s="2"/>
      <c r="H2515" s="4"/>
      <c r="I2515" s="2"/>
      <c r="Q2515" s="33"/>
    </row>
    <row r="2516" spans="1:17" x14ac:dyDescent="0.45">
      <c r="A2516" s="1"/>
      <c r="B2516" s="2"/>
      <c r="C2516" s="2"/>
      <c r="D2516" s="2"/>
      <c r="E2516" s="36"/>
      <c r="F2516" s="3"/>
      <c r="G2516" s="2"/>
      <c r="H2516" s="4"/>
      <c r="I2516" s="2"/>
      <c r="Q2516" s="33"/>
    </row>
    <row r="2517" spans="1:17" x14ac:dyDescent="0.45">
      <c r="A2517" s="1"/>
      <c r="B2517" s="2"/>
      <c r="C2517" s="2"/>
      <c r="D2517" s="2"/>
      <c r="E2517" s="36"/>
      <c r="F2517" s="3"/>
      <c r="G2517" s="2"/>
      <c r="H2517" s="4"/>
      <c r="I2517" s="2"/>
      <c r="Q2517" s="33"/>
    </row>
    <row r="2518" spans="1:17" x14ac:dyDescent="0.45">
      <c r="A2518" s="1"/>
      <c r="B2518" s="2"/>
      <c r="C2518" s="2"/>
      <c r="D2518" s="2"/>
      <c r="E2518" s="36"/>
      <c r="F2518" s="3"/>
      <c r="G2518" s="2"/>
      <c r="H2518" s="4"/>
      <c r="I2518" s="2"/>
      <c r="Q2518" s="33"/>
    </row>
    <row r="2519" spans="1:17" x14ac:dyDescent="0.45">
      <c r="A2519" s="1"/>
      <c r="B2519" s="2"/>
      <c r="C2519" s="2"/>
      <c r="D2519" s="2"/>
      <c r="E2519" s="36"/>
      <c r="F2519" s="3"/>
      <c r="G2519" s="2"/>
      <c r="H2519" s="4"/>
      <c r="I2519" s="2"/>
      <c r="Q2519" s="33"/>
    </row>
    <row r="2520" spans="1:17" x14ac:dyDescent="0.45">
      <c r="A2520" s="1"/>
      <c r="B2520" s="2"/>
      <c r="C2520" s="2"/>
      <c r="D2520" s="2"/>
      <c r="E2520" s="36"/>
      <c r="F2520" s="3"/>
      <c r="G2520" s="2"/>
      <c r="H2520" s="4"/>
      <c r="I2520" s="2"/>
      <c r="Q2520" s="33"/>
    </row>
    <row r="2521" spans="1:17" x14ac:dyDescent="0.45">
      <c r="A2521" s="1"/>
      <c r="B2521" s="2"/>
      <c r="C2521" s="2"/>
      <c r="D2521" s="2"/>
      <c r="E2521" s="36"/>
      <c r="F2521" s="3"/>
      <c r="G2521" s="2"/>
      <c r="H2521" s="4"/>
      <c r="I2521" s="2"/>
      <c r="Q2521" s="33"/>
    </row>
    <row r="2522" spans="1:17" x14ac:dyDescent="0.45">
      <c r="A2522" s="1"/>
      <c r="B2522" s="2"/>
      <c r="C2522" s="2"/>
      <c r="D2522" s="2"/>
      <c r="E2522" s="36"/>
      <c r="F2522" s="3"/>
      <c r="G2522" s="2"/>
      <c r="H2522" s="4"/>
      <c r="I2522" s="2"/>
      <c r="Q2522" s="33"/>
    </row>
    <row r="2523" spans="1:17" x14ac:dyDescent="0.45">
      <c r="A2523" s="1"/>
      <c r="B2523" s="2"/>
      <c r="C2523" s="2"/>
      <c r="D2523" s="2"/>
      <c r="E2523" s="36"/>
      <c r="F2523" s="3"/>
      <c r="G2523" s="2"/>
      <c r="H2523" s="4"/>
      <c r="I2523" s="2"/>
      <c r="Q2523" s="33"/>
    </row>
    <row r="2524" spans="1:17" x14ac:dyDescent="0.45">
      <c r="A2524" s="1"/>
      <c r="B2524" s="2"/>
      <c r="C2524" s="2"/>
      <c r="D2524" s="2"/>
      <c r="E2524" s="36"/>
      <c r="F2524" s="3"/>
      <c r="G2524" s="2"/>
      <c r="H2524" s="4"/>
      <c r="I2524" s="2"/>
      <c r="Q2524" s="33"/>
    </row>
    <row r="2525" spans="1:17" x14ac:dyDescent="0.45">
      <c r="A2525" s="1"/>
      <c r="B2525" s="2"/>
      <c r="C2525" s="2"/>
      <c r="D2525" s="2"/>
      <c r="E2525" s="36"/>
      <c r="F2525" s="3"/>
      <c r="G2525" s="2"/>
      <c r="H2525" s="4"/>
      <c r="I2525" s="2"/>
      <c r="Q2525" s="33"/>
    </row>
    <row r="2526" spans="1:17" x14ac:dyDescent="0.45">
      <c r="A2526" s="1"/>
      <c r="B2526" s="2"/>
      <c r="C2526" s="2"/>
      <c r="D2526" s="2"/>
      <c r="E2526" s="36"/>
      <c r="F2526" s="3"/>
      <c r="G2526" s="2"/>
      <c r="H2526" s="4"/>
      <c r="I2526" s="2"/>
      <c r="Q2526" s="33"/>
    </row>
    <row r="2527" spans="1:17" x14ac:dyDescent="0.45">
      <c r="A2527" s="1"/>
      <c r="B2527" s="2"/>
      <c r="C2527" s="2"/>
      <c r="D2527" s="2"/>
      <c r="E2527" s="36"/>
      <c r="F2527" s="3"/>
      <c r="G2527" s="2"/>
      <c r="H2527" s="4"/>
      <c r="I2527" s="2"/>
      <c r="Q2527" s="33"/>
    </row>
    <row r="2528" spans="1:17" x14ac:dyDescent="0.45">
      <c r="A2528" s="1"/>
      <c r="B2528" s="2"/>
      <c r="C2528" s="2"/>
      <c r="D2528" s="2"/>
      <c r="E2528" s="36"/>
      <c r="F2528" s="3"/>
      <c r="G2528" s="2"/>
      <c r="H2528" s="4"/>
      <c r="I2528" s="2"/>
      <c r="Q2528" s="33"/>
    </row>
    <row r="2529" spans="1:17" x14ac:dyDescent="0.45">
      <c r="A2529" s="1"/>
      <c r="B2529" s="2"/>
      <c r="C2529" s="2"/>
      <c r="D2529" s="2"/>
      <c r="E2529" s="36"/>
      <c r="F2529" s="3"/>
      <c r="G2529" s="2"/>
      <c r="H2529" s="4"/>
      <c r="I2529" s="2"/>
      <c r="Q2529" s="33"/>
    </row>
    <row r="2530" spans="1:17" x14ac:dyDescent="0.45">
      <c r="A2530" s="1"/>
      <c r="B2530" s="2"/>
      <c r="C2530" s="2"/>
      <c r="D2530" s="2"/>
      <c r="E2530" s="36"/>
      <c r="F2530" s="3"/>
      <c r="G2530" s="2"/>
      <c r="H2530" s="4"/>
      <c r="I2530" s="2"/>
      <c r="Q2530" s="33"/>
    </row>
    <row r="2531" spans="1:17" x14ac:dyDescent="0.45">
      <c r="A2531" s="1"/>
      <c r="B2531" s="2"/>
      <c r="C2531" s="2"/>
      <c r="D2531" s="2"/>
      <c r="E2531" s="36"/>
      <c r="F2531" s="3"/>
      <c r="G2531" s="2"/>
      <c r="H2531" s="4"/>
      <c r="I2531" s="2"/>
      <c r="Q2531" s="33"/>
    </row>
    <row r="2532" spans="1:17" x14ac:dyDescent="0.45">
      <c r="A2532" s="1"/>
      <c r="B2532" s="2"/>
      <c r="C2532" s="2"/>
      <c r="D2532" s="2"/>
      <c r="E2532" s="36"/>
      <c r="F2532" s="3"/>
      <c r="G2532" s="2"/>
      <c r="H2532" s="4"/>
      <c r="I2532" s="2"/>
      <c r="Q2532" s="33"/>
    </row>
    <row r="2533" spans="1:17" x14ac:dyDescent="0.45">
      <c r="A2533" s="1"/>
      <c r="B2533" s="2"/>
      <c r="C2533" s="2"/>
      <c r="D2533" s="2"/>
      <c r="E2533" s="36"/>
      <c r="F2533" s="3"/>
      <c r="G2533" s="2"/>
      <c r="H2533" s="4"/>
      <c r="I2533" s="2"/>
      <c r="Q2533" s="33"/>
    </row>
    <row r="2534" spans="1:17" x14ac:dyDescent="0.45">
      <c r="A2534" s="1"/>
      <c r="B2534" s="2"/>
      <c r="C2534" s="2"/>
      <c r="D2534" s="2"/>
      <c r="E2534" s="36"/>
      <c r="F2534" s="3"/>
      <c r="G2534" s="2"/>
      <c r="H2534" s="4"/>
      <c r="I2534" s="2"/>
      <c r="Q2534" s="33"/>
    </row>
    <row r="2535" spans="1:17" x14ac:dyDescent="0.45">
      <c r="A2535" s="1"/>
      <c r="B2535" s="2"/>
      <c r="C2535" s="2"/>
      <c r="D2535" s="2"/>
      <c r="E2535" s="36"/>
      <c r="F2535" s="3"/>
      <c r="G2535" s="2"/>
      <c r="H2535" s="4"/>
      <c r="I2535" s="2"/>
      <c r="Q2535" s="33"/>
    </row>
    <row r="2536" spans="1:17" x14ac:dyDescent="0.45">
      <c r="A2536" s="1"/>
      <c r="B2536" s="2"/>
      <c r="C2536" s="2"/>
      <c r="D2536" s="2"/>
      <c r="E2536" s="36"/>
      <c r="F2536" s="3"/>
      <c r="G2536" s="2"/>
      <c r="H2536" s="4"/>
      <c r="I2536" s="2"/>
      <c r="Q2536" s="33"/>
    </row>
    <row r="2537" spans="1:17" x14ac:dyDescent="0.45">
      <c r="A2537" s="1"/>
      <c r="B2537" s="2"/>
      <c r="C2537" s="2"/>
      <c r="D2537" s="2"/>
      <c r="E2537" s="36"/>
      <c r="F2537" s="3"/>
      <c r="G2537" s="2"/>
      <c r="H2537" s="4"/>
      <c r="I2537" s="2"/>
      <c r="Q2537" s="33"/>
    </row>
    <row r="2538" spans="1:17" x14ac:dyDescent="0.45">
      <c r="A2538" s="1"/>
      <c r="B2538" s="2"/>
      <c r="C2538" s="2"/>
      <c r="D2538" s="2"/>
      <c r="E2538" s="36"/>
      <c r="F2538" s="3"/>
      <c r="G2538" s="2"/>
      <c r="H2538" s="4"/>
      <c r="I2538" s="2"/>
      <c r="Q2538" s="33"/>
    </row>
    <row r="2539" spans="1:17" x14ac:dyDescent="0.45">
      <c r="A2539" s="1"/>
      <c r="B2539" s="2"/>
      <c r="C2539" s="2"/>
      <c r="D2539" s="2"/>
      <c r="E2539" s="36"/>
      <c r="F2539" s="3"/>
      <c r="G2539" s="2"/>
      <c r="H2539" s="4"/>
      <c r="I2539" s="2"/>
      <c r="Q2539" s="33"/>
    </row>
    <row r="2540" spans="1:17" x14ac:dyDescent="0.45">
      <c r="A2540" s="1"/>
      <c r="B2540" s="2"/>
      <c r="C2540" s="2"/>
      <c r="D2540" s="2"/>
      <c r="E2540" s="36"/>
      <c r="F2540" s="3"/>
      <c r="G2540" s="2"/>
      <c r="H2540" s="4"/>
      <c r="I2540" s="2"/>
      <c r="Q2540" s="33"/>
    </row>
    <row r="2541" spans="1:17" x14ac:dyDescent="0.45">
      <c r="A2541" s="1"/>
      <c r="B2541" s="2"/>
      <c r="C2541" s="2"/>
      <c r="D2541" s="2"/>
      <c r="E2541" s="36"/>
      <c r="F2541" s="3"/>
      <c r="G2541" s="2"/>
      <c r="H2541" s="4"/>
      <c r="I2541" s="2"/>
      <c r="Q2541" s="33"/>
    </row>
    <row r="2542" spans="1:17" x14ac:dyDescent="0.45">
      <c r="A2542" s="1"/>
      <c r="B2542" s="2"/>
      <c r="C2542" s="2"/>
      <c r="D2542" s="2"/>
      <c r="E2542" s="36"/>
      <c r="F2542" s="3"/>
      <c r="G2542" s="2"/>
      <c r="H2542" s="4"/>
      <c r="I2542" s="2"/>
      <c r="Q2542" s="33"/>
    </row>
    <row r="2543" spans="1:17" x14ac:dyDescent="0.45">
      <c r="A2543" s="1"/>
      <c r="B2543" s="2"/>
      <c r="C2543" s="2"/>
      <c r="D2543" s="2"/>
      <c r="E2543" s="36"/>
      <c r="F2543" s="3"/>
      <c r="G2543" s="2"/>
      <c r="H2543" s="4"/>
      <c r="I2543" s="2"/>
      <c r="Q2543" s="33"/>
    </row>
    <row r="2544" spans="1:17" x14ac:dyDescent="0.45">
      <c r="A2544" s="1"/>
      <c r="B2544" s="2"/>
      <c r="C2544" s="2"/>
      <c r="D2544" s="2"/>
      <c r="E2544" s="36"/>
      <c r="F2544" s="3"/>
      <c r="G2544" s="2"/>
      <c r="H2544" s="4"/>
      <c r="I2544" s="2"/>
      <c r="Q2544" s="33"/>
    </row>
    <row r="2545" spans="1:17" x14ac:dyDescent="0.45">
      <c r="A2545" s="1"/>
      <c r="B2545" s="2"/>
      <c r="C2545" s="2"/>
      <c r="D2545" s="2"/>
      <c r="E2545" s="36"/>
      <c r="F2545" s="3"/>
      <c r="G2545" s="2"/>
      <c r="H2545" s="4"/>
      <c r="I2545" s="2"/>
      <c r="Q2545" s="33"/>
    </row>
    <row r="2546" spans="1:17" x14ac:dyDescent="0.45">
      <c r="A2546" s="1"/>
      <c r="B2546" s="2"/>
      <c r="C2546" s="2"/>
      <c r="D2546" s="2"/>
      <c r="E2546" s="36"/>
      <c r="F2546" s="3"/>
      <c r="G2546" s="2"/>
      <c r="H2546" s="4"/>
      <c r="I2546" s="2"/>
      <c r="Q2546" s="33"/>
    </row>
    <row r="2547" spans="1:17" x14ac:dyDescent="0.45">
      <c r="A2547" s="1"/>
      <c r="B2547" s="2"/>
      <c r="C2547" s="2"/>
      <c r="D2547" s="2"/>
      <c r="E2547" s="36"/>
      <c r="F2547" s="3"/>
      <c r="G2547" s="2"/>
      <c r="H2547" s="4"/>
      <c r="I2547" s="2"/>
      <c r="Q2547" s="33"/>
    </row>
    <row r="2548" spans="1:17" x14ac:dyDescent="0.45">
      <c r="A2548" s="1"/>
      <c r="B2548" s="2"/>
      <c r="C2548" s="2"/>
      <c r="D2548" s="2"/>
      <c r="E2548" s="36"/>
      <c r="F2548" s="3"/>
      <c r="G2548" s="2"/>
      <c r="H2548" s="4"/>
      <c r="I2548" s="2"/>
      <c r="Q2548" s="33"/>
    </row>
    <row r="2549" spans="1:17" x14ac:dyDescent="0.45">
      <c r="A2549" s="1"/>
      <c r="B2549" s="2"/>
      <c r="C2549" s="2"/>
      <c r="D2549" s="2"/>
      <c r="E2549" s="36"/>
      <c r="F2549" s="3"/>
      <c r="G2549" s="2"/>
      <c r="H2549" s="4"/>
      <c r="I2549" s="2"/>
      <c r="Q2549" s="33"/>
    </row>
    <row r="2550" spans="1:17" x14ac:dyDescent="0.45">
      <c r="A2550" s="1"/>
      <c r="B2550" s="2"/>
      <c r="C2550" s="2"/>
      <c r="D2550" s="2"/>
      <c r="E2550" s="36"/>
      <c r="F2550" s="3"/>
      <c r="G2550" s="2"/>
      <c r="H2550" s="4"/>
      <c r="I2550" s="2"/>
      <c r="Q2550" s="33"/>
    </row>
    <row r="2551" spans="1:17" x14ac:dyDescent="0.45">
      <c r="A2551" s="1"/>
      <c r="B2551" s="2"/>
      <c r="C2551" s="2"/>
      <c r="D2551" s="2"/>
      <c r="E2551" s="36"/>
      <c r="F2551" s="3"/>
      <c r="G2551" s="2"/>
      <c r="H2551" s="4"/>
      <c r="I2551" s="2"/>
      <c r="Q2551" s="33"/>
    </row>
    <row r="2552" spans="1:17" x14ac:dyDescent="0.45">
      <c r="A2552" s="1"/>
      <c r="B2552" s="2"/>
      <c r="C2552" s="2"/>
      <c r="D2552" s="2"/>
      <c r="E2552" s="36"/>
      <c r="F2552" s="3"/>
      <c r="G2552" s="2"/>
      <c r="H2552" s="4"/>
      <c r="I2552" s="2"/>
      <c r="Q2552" s="33"/>
    </row>
    <row r="2553" spans="1:17" x14ac:dyDescent="0.45">
      <c r="A2553" s="1"/>
      <c r="B2553" s="2"/>
      <c r="C2553" s="2"/>
      <c r="D2553" s="2"/>
      <c r="E2553" s="36"/>
      <c r="F2553" s="3"/>
      <c r="G2553" s="2"/>
      <c r="H2553" s="4"/>
      <c r="I2553" s="2"/>
      <c r="Q2553" s="33"/>
    </row>
    <row r="2554" spans="1:17" x14ac:dyDescent="0.45">
      <c r="A2554" s="1"/>
      <c r="B2554" s="2"/>
      <c r="C2554" s="2"/>
      <c r="D2554" s="2"/>
      <c r="E2554" s="36"/>
      <c r="F2554" s="3"/>
      <c r="G2554" s="2"/>
      <c r="H2554" s="4"/>
      <c r="I2554" s="2"/>
      <c r="Q2554" s="33"/>
    </row>
    <row r="2555" spans="1:17" x14ac:dyDescent="0.45">
      <c r="A2555" s="1"/>
      <c r="B2555" s="2"/>
      <c r="C2555" s="2"/>
      <c r="D2555" s="2"/>
      <c r="E2555" s="36"/>
      <c r="F2555" s="3"/>
      <c r="G2555" s="2"/>
      <c r="H2555" s="4"/>
      <c r="I2555" s="2"/>
      <c r="Q2555" s="33"/>
    </row>
    <row r="2556" spans="1:17" x14ac:dyDescent="0.45">
      <c r="A2556" s="1"/>
      <c r="B2556" s="2"/>
      <c r="C2556" s="2"/>
      <c r="D2556" s="2"/>
      <c r="E2556" s="36"/>
      <c r="F2556" s="3"/>
      <c r="G2556" s="2"/>
      <c r="H2556" s="4"/>
      <c r="I2556" s="2"/>
      <c r="Q2556" s="33"/>
    </row>
    <row r="2557" spans="1:17" x14ac:dyDescent="0.45">
      <c r="A2557" s="1"/>
      <c r="B2557" s="2"/>
      <c r="C2557" s="2"/>
      <c r="D2557" s="2"/>
      <c r="E2557" s="36"/>
      <c r="F2557" s="3"/>
      <c r="G2557" s="2"/>
      <c r="H2557" s="4"/>
      <c r="I2557" s="2"/>
      <c r="Q2557" s="33"/>
    </row>
    <row r="2558" spans="1:17" x14ac:dyDescent="0.45">
      <c r="A2558" s="1"/>
      <c r="B2558" s="2"/>
      <c r="C2558" s="2"/>
      <c r="D2558" s="2"/>
      <c r="E2558" s="36"/>
      <c r="F2558" s="3"/>
      <c r="G2558" s="2"/>
      <c r="H2558" s="4"/>
      <c r="I2558" s="2"/>
      <c r="Q2558" s="33"/>
    </row>
    <row r="2559" spans="1:17" x14ac:dyDescent="0.45">
      <c r="A2559" s="1"/>
      <c r="B2559" s="2"/>
      <c r="C2559" s="2"/>
      <c r="D2559" s="2"/>
      <c r="E2559" s="36"/>
      <c r="F2559" s="3"/>
      <c r="G2559" s="2"/>
      <c r="H2559" s="4"/>
      <c r="I2559" s="2"/>
      <c r="Q2559" s="33"/>
    </row>
    <row r="2560" spans="1:17" x14ac:dyDescent="0.45">
      <c r="A2560" s="1"/>
      <c r="B2560" s="2"/>
      <c r="C2560" s="2"/>
      <c r="D2560" s="2"/>
      <c r="E2560" s="36"/>
      <c r="F2560" s="3"/>
      <c r="G2560" s="2"/>
      <c r="H2560" s="4"/>
      <c r="I2560" s="2"/>
      <c r="Q2560" s="33"/>
    </row>
    <row r="2561" spans="1:17" x14ac:dyDescent="0.45">
      <c r="A2561" s="1"/>
      <c r="B2561" s="2"/>
      <c r="C2561" s="2"/>
      <c r="D2561" s="2"/>
      <c r="E2561" s="36"/>
      <c r="F2561" s="3"/>
      <c r="G2561" s="2"/>
      <c r="H2561" s="4"/>
      <c r="I2561" s="2"/>
      <c r="Q2561" s="33"/>
    </row>
    <row r="2562" spans="1:17" x14ac:dyDescent="0.45">
      <c r="A2562" s="1"/>
      <c r="B2562" s="2"/>
      <c r="C2562" s="2"/>
      <c r="D2562" s="2"/>
      <c r="E2562" s="36"/>
      <c r="F2562" s="3"/>
      <c r="G2562" s="2"/>
      <c r="H2562" s="4"/>
      <c r="I2562" s="2"/>
      <c r="Q2562" s="33"/>
    </row>
    <row r="2563" spans="1:17" x14ac:dyDescent="0.45">
      <c r="A2563" s="1"/>
      <c r="B2563" s="2"/>
      <c r="C2563" s="2"/>
      <c r="D2563" s="2"/>
      <c r="E2563" s="36"/>
      <c r="F2563" s="3"/>
      <c r="G2563" s="2"/>
      <c r="H2563" s="4"/>
      <c r="I2563" s="2"/>
      <c r="Q2563" s="33"/>
    </row>
    <row r="2564" spans="1:17" x14ac:dyDescent="0.45">
      <c r="A2564" s="1"/>
      <c r="B2564" s="2"/>
      <c r="C2564" s="2"/>
      <c r="D2564" s="2"/>
      <c r="E2564" s="36"/>
      <c r="F2564" s="3"/>
      <c r="G2564" s="2"/>
      <c r="H2564" s="4"/>
      <c r="I2564" s="2"/>
      <c r="Q2564" s="33"/>
    </row>
    <row r="2565" spans="1:17" x14ac:dyDescent="0.45">
      <c r="A2565" s="1"/>
      <c r="B2565" s="2"/>
      <c r="C2565" s="2"/>
      <c r="D2565" s="2"/>
      <c r="E2565" s="36"/>
      <c r="F2565" s="3"/>
      <c r="G2565" s="2"/>
      <c r="H2565" s="4"/>
      <c r="I2565" s="2"/>
      <c r="Q2565" s="33"/>
    </row>
    <row r="2566" spans="1:17" x14ac:dyDescent="0.45">
      <c r="A2566" s="1"/>
      <c r="B2566" s="2"/>
      <c r="C2566" s="2"/>
      <c r="D2566" s="2"/>
      <c r="E2566" s="36"/>
      <c r="F2566" s="3"/>
      <c r="G2566" s="2"/>
      <c r="H2566" s="4"/>
      <c r="I2566" s="2"/>
      <c r="Q2566" s="33"/>
    </row>
    <row r="2567" spans="1:17" x14ac:dyDescent="0.45">
      <c r="A2567" s="1"/>
      <c r="B2567" s="2"/>
      <c r="C2567" s="2"/>
      <c r="D2567" s="2"/>
      <c r="E2567" s="36"/>
      <c r="F2567" s="3"/>
      <c r="G2567" s="2"/>
      <c r="H2567" s="4"/>
      <c r="I2567" s="2"/>
      <c r="Q2567" s="33"/>
    </row>
    <row r="2568" spans="1:17" x14ac:dyDescent="0.45">
      <c r="A2568" s="1"/>
      <c r="B2568" s="2"/>
      <c r="C2568" s="2"/>
      <c r="D2568" s="2"/>
      <c r="E2568" s="36"/>
      <c r="F2568" s="3"/>
      <c r="G2568" s="2"/>
      <c r="H2568" s="4"/>
      <c r="I2568" s="2"/>
      <c r="Q2568" s="33"/>
    </row>
    <row r="2569" spans="1:17" x14ac:dyDescent="0.45">
      <c r="A2569" s="1"/>
      <c r="B2569" s="2"/>
      <c r="C2569" s="2"/>
      <c r="D2569" s="2"/>
      <c r="E2569" s="36"/>
      <c r="F2569" s="3"/>
      <c r="G2569" s="2"/>
      <c r="H2569" s="4"/>
      <c r="I2569" s="2"/>
      <c r="Q2569" s="33"/>
    </row>
    <row r="2570" spans="1:17" x14ac:dyDescent="0.45">
      <c r="A2570" s="1"/>
      <c r="B2570" s="2"/>
      <c r="C2570" s="2"/>
      <c r="D2570" s="2"/>
      <c r="E2570" s="36"/>
      <c r="F2570" s="3"/>
      <c r="G2570" s="2"/>
      <c r="H2570" s="4"/>
      <c r="I2570" s="2"/>
      <c r="Q2570" s="33"/>
    </row>
    <row r="2571" spans="1:17" x14ac:dyDescent="0.45">
      <c r="A2571" s="1"/>
      <c r="B2571" s="2"/>
      <c r="C2571" s="2"/>
      <c r="D2571" s="2"/>
      <c r="E2571" s="36"/>
      <c r="F2571" s="3"/>
      <c r="G2571" s="2"/>
      <c r="H2571" s="4"/>
      <c r="I2571" s="2"/>
      <c r="Q2571" s="33"/>
    </row>
    <row r="2572" spans="1:17" x14ac:dyDescent="0.45">
      <c r="A2572" s="1"/>
      <c r="B2572" s="2"/>
      <c r="C2572" s="2"/>
      <c r="D2572" s="2"/>
      <c r="E2572" s="36"/>
      <c r="F2572" s="3"/>
      <c r="G2572" s="2"/>
      <c r="H2572" s="4"/>
      <c r="I2572" s="2"/>
      <c r="Q2572" s="33"/>
    </row>
    <row r="2573" spans="1:17" x14ac:dyDescent="0.45">
      <c r="A2573" s="1"/>
      <c r="B2573" s="2"/>
      <c r="C2573" s="2"/>
      <c r="D2573" s="2"/>
      <c r="E2573" s="36"/>
      <c r="F2573" s="3"/>
      <c r="G2573" s="2"/>
      <c r="H2573" s="4"/>
      <c r="I2573" s="2"/>
      <c r="Q2573" s="33"/>
    </row>
    <row r="2574" spans="1:17" x14ac:dyDescent="0.45">
      <c r="A2574" s="1"/>
      <c r="B2574" s="2"/>
      <c r="C2574" s="2"/>
      <c r="D2574" s="2"/>
      <c r="E2574" s="36"/>
      <c r="F2574" s="3"/>
      <c r="G2574" s="2"/>
      <c r="H2574" s="4"/>
      <c r="I2574" s="2"/>
      <c r="Q2574" s="33"/>
    </row>
    <row r="2575" spans="1:17" x14ac:dyDescent="0.45">
      <c r="A2575" s="1"/>
      <c r="B2575" s="2"/>
      <c r="C2575" s="2"/>
      <c r="D2575" s="2"/>
      <c r="E2575" s="36"/>
      <c r="F2575" s="3"/>
      <c r="G2575" s="2"/>
      <c r="H2575" s="4"/>
      <c r="I2575" s="2"/>
      <c r="Q2575" s="33"/>
    </row>
    <row r="2576" spans="1:17" x14ac:dyDescent="0.45">
      <c r="A2576" s="1"/>
      <c r="B2576" s="2"/>
      <c r="C2576" s="2"/>
      <c r="D2576" s="2"/>
      <c r="E2576" s="36"/>
      <c r="F2576" s="3"/>
      <c r="G2576" s="2"/>
      <c r="H2576" s="4"/>
      <c r="I2576" s="2"/>
      <c r="Q2576" s="33"/>
    </row>
    <row r="2577" spans="1:17" x14ac:dyDescent="0.45">
      <c r="A2577" s="1"/>
      <c r="B2577" s="2"/>
      <c r="C2577" s="2"/>
      <c r="D2577" s="2"/>
      <c r="E2577" s="36"/>
      <c r="F2577" s="3"/>
      <c r="G2577" s="2"/>
      <c r="H2577" s="4"/>
      <c r="I2577" s="2"/>
      <c r="Q2577" s="33"/>
    </row>
    <row r="2578" spans="1:17" x14ac:dyDescent="0.45">
      <c r="A2578" s="1"/>
      <c r="B2578" s="2"/>
      <c r="C2578" s="2"/>
      <c r="D2578" s="2"/>
      <c r="E2578" s="36"/>
      <c r="F2578" s="3"/>
      <c r="G2578" s="2"/>
      <c r="H2578" s="4"/>
      <c r="I2578" s="2"/>
      <c r="Q2578" s="33"/>
    </row>
    <row r="2579" spans="1:17" x14ac:dyDescent="0.45">
      <c r="A2579" s="1"/>
      <c r="B2579" s="2"/>
      <c r="C2579" s="2"/>
      <c r="D2579" s="2"/>
      <c r="E2579" s="36"/>
      <c r="F2579" s="3"/>
      <c r="G2579" s="2"/>
      <c r="H2579" s="4"/>
      <c r="I2579" s="2"/>
      <c r="Q2579" s="33"/>
    </row>
    <row r="2580" spans="1:17" x14ac:dyDescent="0.45">
      <c r="A2580" s="1"/>
      <c r="B2580" s="2"/>
      <c r="C2580" s="2"/>
      <c r="D2580" s="2"/>
      <c r="E2580" s="36"/>
      <c r="F2580" s="3"/>
      <c r="G2580" s="2"/>
      <c r="H2580" s="4"/>
      <c r="I2580" s="2"/>
      <c r="Q2580" s="33"/>
    </row>
    <row r="2581" spans="1:17" x14ac:dyDescent="0.45">
      <c r="A2581" s="1"/>
      <c r="B2581" s="2"/>
      <c r="C2581" s="2"/>
      <c r="D2581" s="2"/>
      <c r="E2581" s="36"/>
      <c r="F2581" s="3"/>
      <c r="G2581" s="2"/>
      <c r="H2581" s="4"/>
      <c r="I2581" s="2"/>
      <c r="Q2581" s="33"/>
    </row>
    <row r="2582" spans="1:17" x14ac:dyDescent="0.45">
      <c r="A2582" s="1"/>
      <c r="B2582" s="2"/>
      <c r="C2582" s="2"/>
      <c r="D2582" s="2"/>
      <c r="E2582" s="36"/>
      <c r="F2582" s="3"/>
      <c r="G2582" s="2"/>
      <c r="H2582" s="4"/>
      <c r="I2582" s="2"/>
      <c r="Q2582" s="33"/>
    </row>
    <row r="2583" spans="1:17" x14ac:dyDescent="0.45">
      <c r="A2583" s="1"/>
      <c r="B2583" s="2"/>
      <c r="C2583" s="2"/>
      <c r="D2583" s="2"/>
      <c r="E2583" s="36"/>
      <c r="F2583" s="3"/>
      <c r="G2583" s="2"/>
      <c r="H2583" s="4"/>
      <c r="I2583" s="2"/>
      <c r="Q2583" s="33"/>
    </row>
    <row r="2584" spans="1:17" x14ac:dyDescent="0.45">
      <c r="A2584" s="1"/>
      <c r="B2584" s="2"/>
      <c r="C2584" s="2"/>
      <c r="D2584" s="2"/>
      <c r="E2584" s="36"/>
      <c r="F2584" s="3"/>
      <c r="G2584" s="2"/>
      <c r="H2584" s="4"/>
      <c r="I2584" s="2"/>
      <c r="Q2584" s="33"/>
    </row>
    <row r="2585" spans="1:17" x14ac:dyDescent="0.45">
      <c r="A2585" s="1"/>
      <c r="B2585" s="2"/>
      <c r="C2585" s="2"/>
      <c r="D2585" s="2"/>
      <c r="E2585" s="36"/>
      <c r="F2585" s="3"/>
      <c r="G2585" s="2"/>
      <c r="H2585" s="4"/>
      <c r="I2585" s="2"/>
      <c r="Q2585" s="33"/>
    </row>
    <row r="2586" spans="1:17" x14ac:dyDescent="0.45">
      <c r="A2586" s="1"/>
      <c r="B2586" s="2"/>
      <c r="C2586" s="2"/>
      <c r="D2586" s="2"/>
      <c r="E2586" s="36"/>
      <c r="F2586" s="3"/>
      <c r="G2586" s="2"/>
      <c r="H2586" s="4"/>
      <c r="I2586" s="2"/>
      <c r="Q2586" s="33"/>
    </row>
    <row r="2587" spans="1:17" x14ac:dyDescent="0.45">
      <c r="A2587" s="1"/>
      <c r="B2587" s="2"/>
      <c r="C2587" s="2"/>
      <c r="D2587" s="2"/>
      <c r="E2587" s="36"/>
      <c r="F2587" s="3"/>
      <c r="G2587" s="2"/>
      <c r="H2587" s="4"/>
      <c r="I2587" s="2"/>
      <c r="Q2587" s="33"/>
    </row>
    <row r="2588" spans="1:17" x14ac:dyDescent="0.45">
      <c r="A2588" s="1"/>
      <c r="B2588" s="2"/>
      <c r="C2588" s="2"/>
      <c r="D2588" s="2"/>
      <c r="E2588" s="36"/>
      <c r="F2588" s="3"/>
      <c r="G2588" s="2"/>
      <c r="H2588" s="4"/>
      <c r="I2588" s="2"/>
      <c r="Q2588" s="33"/>
    </row>
    <row r="2589" spans="1:17" x14ac:dyDescent="0.45">
      <c r="A2589" s="1"/>
      <c r="B2589" s="2"/>
      <c r="C2589" s="2"/>
      <c r="D2589" s="2"/>
      <c r="E2589" s="36"/>
      <c r="F2589" s="3"/>
      <c r="G2589" s="2"/>
      <c r="H2589" s="4"/>
      <c r="I2589" s="2"/>
      <c r="Q2589" s="33"/>
    </row>
    <row r="2590" spans="1:17" x14ac:dyDescent="0.45">
      <c r="A2590" s="1"/>
      <c r="B2590" s="2"/>
      <c r="C2590" s="2"/>
      <c r="D2590" s="2"/>
      <c r="E2590" s="36"/>
      <c r="F2590" s="3"/>
      <c r="G2590" s="2"/>
      <c r="H2590" s="4"/>
      <c r="I2590" s="2"/>
      <c r="Q2590" s="33"/>
    </row>
    <row r="2591" spans="1:17" x14ac:dyDescent="0.45">
      <c r="A2591" s="1"/>
      <c r="B2591" s="2"/>
      <c r="C2591" s="2"/>
      <c r="D2591" s="2"/>
      <c r="E2591" s="36"/>
      <c r="F2591" s="3"/>
      <c r="G2591" s="2"/>
      <c r="H2591" s="4"/>
      <c r="I2591" s="2"/>
      <c r="Q2591" s="33"/>
    </row>
    <row r="2592" spans="1:17" x14ac:dyDescent="0.45">
      <c r="A2592" s="1"/>
      <c r="B2592" s="2"/>
      <c r="C2592" s="2"/>
      <c r="D2592" s="2"/>
      <c r="E2592" s="36"/>
      <c r="F2592" s="3"/>
      <c r="G2592" s="2"/>
      <c r="H2592" s="4"/>
      <c r="I2592" s="2"/>
      <c r="Q2592" s="33"/>
    </row>
    <row r="2593" spans="1:17" x14ac:dyDescent="0.45">
      <c r="A2593" s="1"/>
      <c r="B2593" s="2"/>
      <c r="C2593" s="2"/>
      <c r="D2593" s="2"/>
      <c r="E2593" s="36"/>
      <c r="F2593" s="3"/>
      <c r="G2593" s="2"/>
      <c r="H2593" s="4"/>
      <c r="I2593" s="2"/>
      <c r="Q2593" s="33"/>
    </row>
    <row r="2594" spans="1:17" x14ac:dyDescent="0.45">
      <c r="A2594" s="1"/>
      <c r="B2594" s="2"/>
      <c r="C2594" s="2"/>
      <c r="D2594" s="2"/>
      <c r="E2594" s="36"/>
      <c r="F2594" s="3"/>
      <c r="G2594" s="2"/>
      <c r="H2594" s="4"/>
      <c r="I2594" s="2"/>
      <c r="Q2594" s="33"/>
    </row>
    <row r="2595" spans="1:17" x14ac:dyDescent="0.45">
      <c r="A2595" s="1"/>
      <c r="B2595" s="2"/>
      <c r="C2595" s="2"/>
      <c r="D2595" s="2"/>
      <c r="E2595" s="36"/>
      <c r="F2595" s="3"/>
      <c r="G2595" s="2"/>
      <c r="H2595" s="4"/>
      <c r="I2595" s="2"/>
      <c r="Q2595" s="33"/>
    </row>
    <row r="2596" spans="1:17" x14ac:dyDescent="0.45">
      <c r="A2596" s="1"/>
      <c r="B2596" s="2"/>
      <c r="C2596" s="2"/>
      <c r="D2596" s="2"/>
      <c r="E2596" s="36"/>
      <c r="F2596" s="3"/>
      <c r="G2596" s="2"/>
      <c r="H2596" s="4"/>
      <c r="I2596" s="2"/>
      <c r="Q2596" s="33"/>
    </row>
    <row r="2597" spans="1:17" x14ac:dyDescent="0.45">
      <c r="A2597" s="1"/>
      <c r="B2597" s="2"/>
      <c r="C2597" s="2"/>
      <c r="D2597" s="2"/>
      <c r="E2597" s="36"/>
      <c r="F2597" s="3"/>
      <c r="G2597" s="2"/>
      <c r="H2597" s="4"/>
      <c r="I2597" s="2"/>
      <c r="Q2597" s="33"/>
    </row>
    <row r="2598" spans="1:17" x14ac:dyDescent="0.45">
      <c r="A2598" s="1"/>
      <c r="B2598" s="2"/>
      <c r="C2598" s="2"/>
      <c r="D2598" s="2"/>
      <c r="E2598" s="36"/>
      <c r="F2598" s="3"/>
      <c r="G2598" s="2"/>
      <c r="H2598" s="4"/>
      <c r="I2598" s="2"/>
      <c r="Q2598" s="33"/>
    </row>
    <row r="2599" spans="1:17" x14ac:dyDescent="0.45">
      <c r="A2599" s="1"/>
      <c r="B2599" s="2"/>
      <c r="C2599" s="2"/>
      <c r="D2599" s="2"/>
      <c r="E2599" s="36"/>
      <c r="F2599" s="3"/>
      <c r="G2599" s="2"/>
      <c r="H2599" s="4"/>
      <c r="I2599" s="2"/>
      <c r="Q2599" s="33"/>
    </row>
    <row r="2600" spans="1:17" x14ac:dyDescent="0.45">
      <c r="A2600" s="1"/>
      <c r="B2600" s="2"/>
      <c r="C2600" s="2"/>
      <c r="D2600" s="2"/>
      <c r="E2600" s="36"/>
      <c r="F2600" s="3"/>
      <c r="G2600" s="2"/>
      <c r="H2600" s="4"/>
      <c r="I2600" s="2"/>
      <c r="Q2600" s="33"/>
    </row>
    <row r="2601" spans="1:17" x14ac:dyDescent="0.45">
      <c r="A2601" s="1"/>
      <c r="B2601" s="2"/>
      <c r="C2601" s="2"/>
      <c r="D2601" s="2"/>
      <c r="E2601" s="36"/>
      <c r="F2601" s="3"/>
      <c r="G2601" s="2"/>
      <c r="H2601" s="4"/>
      <c r="I2601" s="2"/>
      <c r="Q2601" s="33"/>
    </row>
    <row r="2602" spans="1:17" x14ac:dyDescent="0.45">
      <c r="A2602" s="1"/>
      <c r="B2602" s="2"/>
      <c r="C2602" s="2"/>
      <c r="D2602" s="2"/>
      <c r="E2602" s="36"/>
      <c r="F2602" s="3"/>
      <c r="G2602" s="2"/>
      <c r="H2602" s="4"/>
      <c r="I2602" s="2"/>
      <c r="Q2602" s="33"/>
    </row>
    <row r="2603" spans="1:17" x14ac:dyDescent="0.45">
      <c r="A2603" s="1"/>
      <c r="B2603" s="2"/>
      <c r="C2603" s="2"/>
      <c r="D2603" s="2"/>
      <c r="E2603" s="36"/>
      <c r="F2603" s="3"/>
      <c r="G2603" s="2"/>
      <c r="H2603" s="4"/>
      <c r="I2603" s="2"/>
      <c r="Q2603" s="33"/>
    </row>
    <row r="2604" spans="1:17" x14ac:dyDescent="0.45">
      <c r="A2604" s="1"/>
      <c r="B2604" s="2"/>
      <c r="C2604" s="2"/>
      <c r="D2604" s="2"/>
      <c r="E2604" s="36"/>
      <c r="F2604" s="3"/>
      <c r="G2604" s="2"/>
      <c r="H2604" s="4"/>
      <c r="I2604" s="2"/>
      <c r="Q2604" s="33"/>
    </row>
    <row r="2605" spans="1:17" x14ac:dyDescent="0.45">
      <c r="A2605" s="1"/>
      <c r="B2605" s="2"/>
      <c r="C2605" s="2"/>
      <c r="D2605" s="2"/>
      <c r="E2605" s="36"/>
      <c r="F2605" s="3"/>
      <c r="G2605" s="2"/>
      <c r="H2605" s="4"/>
      <c r="I2605" s="2"/>
      <c r="Q2605" s="33"/>
    </row>
    <row r="2606" spans="1:17" x14ac:dyDescent="0.45">
      <c r="A2606" s="1"/>
      <c r="B2606" s="2"/>
      <c r="C2606" s="2"/>
      <c r="D2606" s="2"/>
      <c r="E2606" s="36"/>
      <c r="F2606" s="3"/>
      <c r="G2606" s="2"/>
      <c r="H2606" s="4"/>
      <c r="I2606" s="2"/>
      <c r="Q2606" s="33"/>
    </row>
    <row r="2607" spans="1:17" x14ac:dyDescent="0.45">
      <c r="A2607" s="1"/>
      <c r="B2607" s="2"/>
      <c r="C2607" s="2"/>
      <c r="D2607" s="2"/>
      <c r="E2607" s="36"/>
      <c r="F2607" s="3"/>
      <c r="G2607" s="2"/>
      <c r="H2607" s="4"/>
      <c r="I2607" s="2"/>
      <c r="Q2607" s="33"/>
    </row>
    <row r="2608" spans="1:17" x14ac:dyDescent="0.45">
      <c r="A2608" s="1"/>
      <c r="B2608" s="2"/>
      <c r="C2608" s="2"/>
      <c r="D2608" s="2"/>
      <c r="E2608" s="36"/>
      <c r="F2608" s="3"/>
      <c r="G2608" s="2"/>
      <c r="H2608" s="4"/>
      <c r="I2608" s="2"/>
      <c r="Q2608" s="33"/>
    </row>
    <row r="2609" spans="1:17" x14ac:dyDescent="0.45">
      <c r="A2609" s="1"/>
      <c r="B2609" s="2"/>
      <c r="C2609" s="2"/>
      <c r="D2609" s="2"/>
      <c r="E2609" s="36"/>
      <c r="F2609" s="3"/>
      <c r="G2609" s="2"/>
      <c r="H2609" s="4"/>
      <c r="I2609" s="2"/>
      <c r="Q2609" s="33"/>
    </row>
    <row r="2610" spans="1:17" x14ac:dyDescent="0.45">
      <c r="A2610" s="1"/>
      <c r="B2610" s="2"/>
      <c r="C2610" s="2"/>
      <c r="D2610" s="2"/>
      <c r="E2610" s="36"/>
      <c r="F2610" s="3"/>
      <c r="G2610" s="2"/>
      <c r="H2610" s="4"/>
      <c r="I2610" s="2"/>
      <c r="Q2610" s="33"/>
    </row>
    <row r="2611" spans="1:17" x14ac:dyDescent="0.45">
      <c r="A2611" s="1"/>
      <c r="B2611" s="2"/>
      <c r="C2611" s="2"/>
      <c r="D2611" s="2"/>
      <c r="E2611" s="36"/>
      <c r="F2611" s="3"/>
      <c r="G2611" s="2"/>
      <c r="H2611" s="4"/>
      <c r="I2611" s="2"/>
      <c r="Q2611" s="33"/>
    </row>
    <row r="2612" spans="1:17" x14ac:dyDescent="0.45">
      <c r="A2612" s="1"/>
      <c r="B2612" s="2"/>
      <c r="C2612" s="2"/>
      <c r="D2612" s="2"/>
      <c r="E2612" s="36"/>
      <c r="F2612" s="3"/>
      <c r="G2612" s="2"/>
      <c r="H2612" s="4"/>
      <c r="I2612" s="2"/>
      <c r="Q2612" s="33"/>
    </row>
    <row r="2613" spans="1:17" x14ac:dyDescent="0.45">
      <c r="A2613" s="1"/>
      <c r="B2613" s="2"/>
      <c r="C2613" s="2"/>
      <c r="D2613" s="2"/>
      <c r="E2613" s="36"/>
      <c r="F2613" s="3"/>
      <c r="G2613" s="2"/>
      <c r="H2613" s="4"/>
      <c r="I2613" s="2"/>
      <c r="Q2613" s="33"/>
    </row>
    <row r="2614" spans="1:17" x14ac:dyDescent="0.45">
      <c r="A2614" s="1"/>
      <c r="B2614" s="2"/>
      <c r="C2614" s="2"/>
      <c r="D2614" s="2"/>
      <c r="E2614" s="36"/>
      <c r="F2614" s="3"/>
      <c r="G2614" s="2"/>
      <c r="H2614" s="4"/>
      <c r="I2614" s="2"/>
      <c r="Q2614" s="33"/>
    </row>
    <row r="2615" spans="1:17" x14ac:dyDescent="0.45">
      <c r="A2615" s="1"/>
      <c r="B2615" s="2"/>
      <c r="C2615" s="2"/>
      <c r="D2615" s="2"/>
      <c r="E2615" s="36"/>
      <c r="F2615" s="3"/>
      <c r="G2615" s="2"/>
      <c r="H2615" s="4"/>
      <c r="I2615" s="2"/>
      <c r="Q2615" s="33"/>
    </row>
    <row r="2616" spans="1:17" x14ac:dyDescent="0.45">
      <c r="A2616" s="1"/>
      <c r="B2616" s="2"/>
      <c r="C2616" s="2"/>
      <c r="D2616" s="2"/>
      <c r="E2616" s="36"/>
      <c r="F2616" s="3"/>
      <c r="G2616" s="2"/>
      <c r="H2616" s="4"/>
      <c r="I2616" s="2"/>
      <c r="Q2616" s="33"/>
    </row>
    <row r="2617" spans="1:17" x14ac:dyDescent="0.45">
      <c r="A2617" s="1"/>
      <c r="B2617" s="2"/>
      <c r="C2617" s="2"/>
      <c r="D2617" s="2"/>
      <c r="E2617" s="36"/>
      <c r="F2617" s="3"/>
      <c r="G2617" s="2"/>
      <c r="H2617" s="4"/>
      <c r="I2617" s="2"/>
      <c r="Q2617" s="33"/>
    </row>
    <row r="2618" spans="1:17" x14ac:dyDescent="0.45">
      <c r="A2618" s="1"/>
      <c r="B2618" s="2"/>
      <c r="C2618" s="2"/>
      <c r="D2618" s="2"/>
      <c r="E2618" s="36"/>
      <c r="F2618" s="3"/>
      <c r="G2618" s="2"/>
      <c r="H2618" s="4"/>
      <c r="I2618" s="2"/>
      <c r="Q2618" s="33"/>
    </row>
    <row r="2619" spans="1:17" x14ac:dyDescent="0.45">
      <c r="A2619" s="1"/>
      <c r="B2619" s="2"/>
      <c r="C2619" s="2"/>
      <c r="D2619" s="2"/>
      <c r="E2619" s="36"/>
      <c r="F2619" s="3"/>
      <c r="G2619" s="2"/>
      <c r="H2619" s="4"/>
      <c r="I2619" s="2"/>
      <c r="Q2619" s="33"/>
    </row>
    <row r="2620" spans="1:17" x14ac:dyDescent="0.45">
      <c r="A2620" s="1"/>
      <c r="B2620" s="2"/>
      <c r="C2620" s="2"/>
      <c r="D2620" s="2"/>
      <c r="E2620" s="36"/>
      <c r="F2620" s="3"/>
      <c r="G2620" s="2"/>
      <c r="H2620" s="4"/>
      <c r="I2620" s="2"/>
      <c r="Q2620" s="33"/>
    </row>
    <row r="2621" spans="1:17" x14ac:dyDescent="0.45">
      <c r="A2621" s="1"/>
      <c r="B2621" s="2"/>
      <c r="C2621" s="2"/>
      <c r="D2621" s="2"/>
      <c r="E2621" s="36"/>
      <c r="F2621" s="3"/>
      <c r="G2621" s="2"/>
      <c r="H2621" s="4"/>
      <c r="I2621" s="2"/>
      <c r="Q2621" s="33"/>
    </row>
    <row r="2622" spans="1:17" x14ac:dyDescent="0.45">
      <c r="A2622" s="1"/>
      <c r="B2622" s="2"/>
      <c r="C2622" s="2"/>
      <c r="D2622" s="2"/>
      <c r="E2622" s="36"/>
      <c r="F2622" s="3"/>
      <c r="G2622" s="2"/>
      <c r="H2622" s="4"/>
      <c r="I2622" s="2"/>
      <c r="Q2622" s="33"/>
    </row>
    <row r="2623" spans="1:17" x14ac:dyDescent="0.45">
      <c r="A2623" s="1"/>
      <c r="B2623" s="2"/>
      <c r="C2623" s="2"/>
      <c r="D2623" s="2"/>
      <c r="E2623" s="36"/>
      <c r="F2623" s="3"/>
      <c r="G2623" s="2"/>
      <c r="H2623" s="4"/>
      <c r="I2623" s="2"/>
      <c r="Q2623" s="33"/>
    </row>
    <row r="2624" spans="1:17" x14ac:dyDescent="0.45">
      <c r="A2624" s="1"/>
      <c r="B2624" s="2"/>
      <c r="C2624" s="2"/>
      <c r="D2624" s="2"/>
      <c r="E2624" s="36"/>
      <c r="F2624" s="3"/>
      <c r="G2624" s="2"/>
      <c r="H2624" s="4"/>
      <c r="I2624" s="2"/>
      <c r="Q2624" s="33"/>
    </row>
    <row r="2625" spans="1:17" x14ac:dyDescent="0.45">
      <c r="A2625" s="1"/>
      <c r="B2625" s="2"/>
      <c r="C2625" s="2"/>
      <c r="D2625" s="2"/>
      <c r="E2625" s="36"/>
      <c r="F2625" s="3"/>
      <c r="G2625" s="2"/>
      <c r="H2625" s="4"/>
      <c r="I2625" s="2"/>
      <c r="Q2625" s="33"/>
    </row>
    <row r="2626" spans="1:17" x14ac:dyDescent="0.45">
      <c r="A2626" s="1"/>
      <c r="B2626" s="2"/>
      <c r="C2626" s="2"/>
      <c r="D2626" s="2"/>
      <c r="E2626" s="36"/>
      <c r="F2626" s="3"/>
      <c r="G2626" s="2"/>
      <c r="H2626" s="4"/>
      <c r="I2626" s="2"/>
      <c r="Q2626" s="33"/>
    </row>
    <row r="2627" spans="1:17" x14ac:dyDescent="0.45">
      <c r="A2627" s="1"/>
      <c r="B2627" s="2"/>
      <c r="C2627" s="2"/>
      <c r="D2627" s="2"/>
      <c r="E2627" s="36"/>
      <c r="F2627" s="3"/>
      <c r="G2627" s="2"/>
      <c r="H2627" s="4"/>
      <c r="I2627" s="2"/>
      <c r="Q2627" s="33"/>
    </row>
    <row r="2628" spans="1:17" x14ac:dyDescent="0.45">
      <c r="A2628" s="1"/>
      <c r="B2628" s="2"/>
      <c r="C2628" s="2"/>
      <c r="D2628" s="2"/>
      <c r="E2628" s="36"/>
      <c r="F2628" s="3"/>
      <c r="G2628" s="2"/>
      <c r="H2628" s="4"/>
      <c r="I2628" s="2"/>
      <c r="Q2628" s="33"/>
    </row>
    <row r="2629" spans="1:17" x14ac:dyDescent="0.45">
      <c r="A2629" s="1"/>
      <c r="B2629" s="2"/>
      <c r="C2629" s="2"/>
      <c r="D2629" s="2"/>
      <c r="E2629" s="36"/>
      <c r="F2629" s="3"/>
      <c r="G2629" s="2"/>
      <c r="H2629" s="4"/>
      <c r="I2629" s="2"/>
      <c r="Q2629" s="33"/>
    </row>
    <row r="2630" spans="1:17" x14ac:dyDescent="0.45">
      <c r="A2630" s="1"/>
      <c r="B2630" s="2"/>
      <c r="C2630" s="2"/>
      <c r="D2630" s="2"/>
      <c r="E2630" s="36"/>
      <c r="F2630" s="3"/>
      <c r="G2630" s="2"/>
      <c r="H2630" s="4"/>
      <c r="I2630" s="2"/>
      <c r="Q2630" s="33"/>
    </row>
    <row r="2631" spans="1:17" x14ac:dyDescent="0.45">
      <c r="A2631" s="1"/>
      <c r="B2631" s="2"/>
      <c r="C2631" s="2"/>
      <c r="D2631" s="2"/>
      <c r="E2631" s="36"/>
      <c r="F2631" s="3"/>
      <c r="G2631" s="2"/>
      <c r="H2631" s="4"/>
      <c r="I2631" s="2"/>
      <c r="Q2631" s="33"/>
    </row>
    <row r="2632" spans="1:17" x14ac:dyDescent="0.45">
      <c r="A2632" s="1"/>
      <c r="B2632" s="2"/>
      <c r="C2632" s="2"/>
      <c r="D2632" s="2"/>
      <c r="E2632" s="36"/>
      <c r="F2632" s="3"/>
      <c r="G2632" s="2"/>
      <c r="H2632" s="4"/>
      <c r="I2632" s="2"/>
      <c r="Q2632" s="33"/>
    </row>
    <row r="2633" spans="1:17" x14ac:dyDescent="0.45">
      <c r="A2633" s="1"/>
      <c r="B2633" s="2"/>
      <c r="C2633" s="2"/>
      <c r="D2633" s="2"/>
      <c r="E2633" s="36"/>
      <c r="F2633" s="3"/>
      <c r="G2633" s="2"/>
      <c r="H2633" s="4"/>
      <c r="I2633" s="2"/>
      <c r="Q2633" s="33"/>
    </row>
    <row r="2634" spans="1:17" x14ac:dyDescent="0.45">
      <c r="A2634" s="1"/>
      <c r="B2634" s="2"/>
      <c r="C2634" s="2"/>
      <c r="D2634" s="2"/>
      <c r="E2634" s="36"/>
      <c r="F2634" s="3"/>
      <c r="G2634" s="2"/>
      <c r="H2634" s="4"/>
      <c r="I2634" s="2"/>
      <c r="Q2634" s="33"/>
    </row>
    <row r="2635" spans="1:17" x14ac:dyDescent="0.45">
      <c r="A2635" s="1"/>
      <c r="B2635" s="2"/>
      <c r="C2635" s="2"/>
      <c r="D2635" s="2"/>
      <c r="E2635" s="36"/>
      <c r="F2635" s="3"/>
      <c r="G2635" s="2"/>
      <c r="H2635" s="4"/>
      <c r="I2635" s="2"/>
      <c r="Q2635" s="33"/>
    </row>
    <row r="2636" spans="1:17" x14ac:dyDescent="0.45">
      <c r="A2636" s="1"/>
      <c r="B2636" s="2"/>
      <c r="C2636" s="2"/>
      <c r="D2636" s="2"/>
      <c r="E2636" s="36"/>
      <c r="F2636" s="3"/>
      <c r="G2636" s="2"/>
      <c r="H2636" s="4"/>
      <c r="I2636" s="2"/>
      <c r="Q2636" s="33"/>
    </row>
    <row r="2637" spans="1:17" x14ac:dyDescent="0.45">
      <c r="A2637" s="1"/>
      <c r="B2637" s="2"/>
      <c r="C2637" s="2"/>
      <c r="D2637" s="2"/>
      <c r="E2637" s="36"/>
      <c r="F2637" s="3"/>
      <c r="G2637" s="2"/>
      <c r="H2637" s="4"/>
      <c r="I2637" s="2"/>
      <c r="Q2637" s="33"/>
    </row>
    <row r="2638" spans="1:17" x14ac:dyDescent="0.45">
      <c r="A2638" s="1"/>
      <c r="B2638" s="2"/>
      <c r="C2638" s="2"/>
      <c r="D2638" s="2"/>
      <c r="E2638" s="36"/>
      <c r="F2638" s="3"/>
      <c r="G2638" s="2"/>
      <c r="H2638" s="4"/>
      <c r="I2638" s="2"/>
      <c r="Q2638" s="33"/>
    </row>
    <row r="2639" spans="1:17" x14ac:dyDescent="0.45">
      <c r="A2639" s="1"/>
      <c r="B2639" s="2"/>
      <c r="C2639" s="2"/>
      <c r="D2639" s="2"/>
      <c r="E2639" s="36"/>
      <c r="F2639" s="3"/>
      <c r="G2639" s="2"/>
      <c r="H2639" s="4"/>
      <c r="I2639" s="2"/>
      <c r="Q2639" s="33"/>
    </row>
    <row r="2640" spans="1:17" x14ac:dyDescent="0.45">
      <c r="A2640" s="1"/>
      <c r="B2640" s="2"/>
      <c r="C2640" s="2"/>
      <c r="D2640" s="2"/>
      <c r="E2640" s="36"/>
      <c r="F2640" s="3"/>
      <c r="G2640" s="2"/>
      <c r="H2640" s="4"/>
      <c r="I2640" s="2"/>
      <c r="Q2640" s="33"/>
    </row>
    <row r="2641" spans="1:17" x14ac:dyDescent="0.45">
      <c r="A2641" s="1"/>
      <c r="B2641" s="2"/>
      <c r="C2641" s="2"/>
      <c r="D2641" s="2"/>
      <c r="E2641" s="36"/>
      <c r="F2641" s="3"/>
      <c r="G2641" s="2"/>
      <c r="H2641" s="4"/>
      <c r="I2641" s="2"/>
      <c r="Q2641" s="33"/>
    </row>
    <row r="2642" spans="1:17" x14ac:dyDescent="0.45">
      <c r="A2642" s="1"/>
      <c r="B2642" s="2"/>
      <c r="C2642" s="2"/>
      <c r="D2642" s="2"/>
      <c r="E2642" s="36"/>
      <c r="F2642" s="3"/>
      <c r="G2642" s="2"/>
      <c r="H2642" s="4"/>
      <c r="I2642" s="2"/>
      <c r="Q2642" s="33"/>
    </row>
    <row r="2643" spans="1:17" x14ac:dyDescent="0.45">
      <c r="A2643" s="1"/>
      <c r="B2643" s="2"/>
      <c r="C2643" s="2"/>
      <c r="D2643" s="2"/>
      <c r="E2643" s="36"/>
      <c r="F2643" s="3"/>
      <c r="G2643" s="2"/>
      <c r="H2643" s="4"/>
      <c r="I2643" s="2"/>
      <c r="Q2643" s="33"/>
    </row>
    <row r="2644" spans="1:17" x14ac:dyDescent="0.45">
      <c r="A2644" s="1"/>
      <c r="B2644" s="2"/>
      <c r="C2644" s="2"/>
      <c r="D2644" s="2"/>
      <c r="E2644" s="36"/>
      <c r="F2644" s="3"/>
      <c r="G2644" s="2"/>
      <c r="H2644" s="4"/>
      <c r="I2644" s="2"/>
      <c r="Q2644" s="33"/>
    </row>
    <row r="2645" spans="1:17" x14ac:dyDescent="0.45">
      <c r="A2645" s="1"/>
      <c r="B2645" s="2"/>
      <c r="C2645" s="2"/>
      <c r="D2645" s="2"/>
      <c r="E2645" s="36"/>
      <c r="F2645" s="3"/>
      <c r="G2645" s="2"/>
      <c r="H2645" s="4"/>
      <c r="I2645" s="2"/>
      <c r="Q2645" s="33"/>
    </row>
    <row r="2646" spans="1:17" x14ac:dyDescent="0.45">
      <c r="A2646" s="1"/>
      <c r="B2646" s="2"/>
      <c r="C2646" s="2"/>
      <c r="D2646" s="2"/>
      <c r="E2646" s="36"/>
      <c r="F2646" s="3"/>
      <c r="G2646" s="2"/>
      <c r="H2646" s="4"/>
      <c r="I2646" s="2"/>
      <c r="Q2646" s="33"/>
    </row>
    <row r="2647" spans="1:17" x14ac:dyDescent="0.45">
      <c r="A2647" s="1"/>
      <c r="B2647" s="2"/>
      <c r="C2647" s="2"/>
      <c r="D2647" s="2"/>
      <c r="E2647" s="36"/>
      <c r="F2647" s="3"/>
      <c r="G2647" s="2"/>
      <c r="H2647" s="4"/>
      <c r="I2647" s="2"/>
      <c r="Q2647" s="33"/>
    </row>
    <row r="2648" spans="1:17" x14ac:dyDescent="0.45">
      <c r="A2648" s="1"/>
      <c r="B2648" s="2"/>
      <c r="C2648" s="2"/>
      <c r="D2648" s="2"/>
      <c r="E2648" s="36"/>
      <c r="F2648" s="3"/>
      <c r="G2648" s="2"/>
      <c r="H2648" s="4"/>
      <c r="I2648" s="2"/>
      <c r="Q2648" s="33"/>
    </row>
    <row r="2649" spans="1:17" x14ac:dyDescent="0.45">
      <c r="A2649" s="1"/>
      <c r="B2649" s="2"/>
      <c r="C2649" s="2"/>
      <c r="D2649" s="2"/>
      <c r="E2649" s="36"/>
      <c r="F2649" s="3"/>
      <c r="G2649" s="2"/>
      <c r="H2649" s="4"/>
      <c r="I2649" s="2"/>
      <c r="Q2649" s="33"/>
    </row>
    <row r="2650" spans="1:17" x14ac:dyDescent="0.45">
      <c r="A2650" s="1"/>
      <c r="B2650" s="2"/>
      <c r="C2650" s="2"/>
      <c r="D2650" s="2"/>
      <c r="E2650" s="36"/>
      <c r="F2650" s="3"/>
      <c r="G2650" s="2"/>
      <c r="H2650" s="4"/>
      <c r="I2650" s="2"/>
      <c r="Q2650" s="33"/>
    </row>
    <row r="2651" spans="1:17" x14ac:dyDescent="0.45">
      <c r="A2651" s="1"/>
      <c r="B2651" s="2"/>
      <c r="C2651" s="2"/>
      <c r="D2651" s="2"/>
      <c r="E2651" s="36"/>
      <c r="F2651" s="3"/>
      <c r="G2651" s="2"/>
      <c r="H2651" s="4"/>
      <c r="I2651" s="2"/>
      <c r="Q2651" s="33"/>
    </row>
    <row r="2652" spans="1:17" x14ac:dyDescent="0.45">
      <c r="A2652" s="1"/>
      <c r="B2652" s="2"/>
      <c r="C2652" s="2"/>
      <c r="D2652" s="2"/>
      <c r="E2652" s="36"/>
      <c r="F2652" s="3"/>
      <c r="G2652" s="2"/>
      <c r="H2652" s="4"/>
      <c r="I2652" s="2"/>
      <c r="Q2652" s="33"/>
    </row>
    <row r="2653" spans="1:17" x14ac:dyDescent="0.45">
      <c r="A2653" s="1"/>
      <c r="B2653" s="2"/>
      <c r="C2653" s="2"/>
      <c r="D2653" s="2"/>
      <c r="E2653" s="36"/>
      <c r="F2653" s="3"/>
      <c r="G2653" s="2"/>
      <c r="H2653" s="4"/>
      <c r="I2653" s="2"/>
      <c r="Q2653" s="33"/>
    </row>
    <row r="2654" spans="1:17" x14ac:dyDescent="0.45">
      <c r="A2654" s="1"/>
      <c r="B2654" s="2"/>
      <c r="C2654" s="2"/>
      <c r="D2654" s="2"/>
      <c r="E2654" s="36"/>
      <c r="F2654" s="3"/>
      <c r="G2654" s="2"/>
      <c r="H2654" s="4"/>
      <c r="I2654" s="2"/>
      <c r="Q2654" s="33"/>
    </row>
    <row r="2655" spans="1:17" x14ac:dyDescent="0.45">
      <c r="A2655" s="1"/>
      <c r="B2655" s="2"/>
      <c r="C2655" s="2"/>
      <c r="D2655" s="2"/>
      <c r="E2655" s="36"/>
      <c r="F2655" s="3"/>
      <c r="G2655" s="2"/>
      <c r="H2655" s="4"/>
      <c r="I2655" s="2"/>
      <c r="Q2655" s="33"/>
    </row>
    <row r="2656" spans="1:17" x14ac:dyDescent="0.45">
      <c r="A2656" s="1"/>
      <c r="B2656" s="2"/>
      <c r="C2656" s="2"/>
      <c r="D2656" s="2"/>
      <c r="E2656" s="36"/>
      <c r="F2656" s="3"/>
      <c r="G2656" s="2"/>
      <c r="H2656" s="4"/>
      <c r="I2656" s="2"/>
      <c r="Q2656" s="33"/>
    </row>
    <row r="2657" spans="1:17" x14ac:dyDescent="0.45">
      <c r="A2657" s="1"/>
      <c r="B2657" s="2"/>
      <c r="C2657" s="2"/>
      <c r="D2657" s="2"/>
      <c r="E2657" s="36"/>
      <c r="F2657" s="3"/>
      <c r="G2657" s="2"/>
      <c r="H2657" s="4"/>
      <c r="I2657" s="2"/>
      <c r="Q2657" s="33"/>
    </row>
    <row r="2658" spans="1:17" x14ac:dyDescent="0.45">
      <c r="A2658" s="1"/>
      <c r="B2658" s="2"/>
      <c r="C2658" s="2"/>
      <c r="D2658" s="2"/>
      <c r="E2658" s="36"/>
      <c r="F2658" s="3"/>
      <c r="G2658" s="2"/>
      <c r="H2658" s="4"/>
      <c r="I2658" s="2"/>
      <c r="Q2658" s="33"/>
    </row>
    <row r="2659" spans="1:17" x14ac:dyDescent="0.45">
      <c r="A2659" s="1"/>
      <c r="B2659" s="2"/>
      <c r="C2659" s="2"/>
      <c r="D2659" s="2"/>
      <c r="E2659" s="36"/>
      <c r="F2659" s="3"/>
      <c r="G2659" s="2"/>
      <c r="H2659" s="4"/>
      <c r="I2659" s="2"/>
      <c r="Q2659" s="33"/>
    </row>
    <row r="2660" spans="1:17" x14ac:dyDescent="0.45">
      <c r="A2660" s="1"/>
      <c r="B2660" s="2"/>
      <c r="C2660" s="2"/>
      <c r="D2660" s="2"/>
      <c r="E2660" s="36"/>
      <c r="F2660" s="3"/>
      <c r="G2660" s="2"/>
      <c r="H2660" s="4"/>
      <c r="I2660" s="2"/>
      <c r="Q2660" s="33"/>
    </row>
    <row r="2661" spans="1:17" x14ac:dyDescent="0.45">
      <c r="A2661" s="1"/>
      <c r="B2661" s="2"/>
      <c r="C2661" s="2"/>
      <c r="D2661" s="2"/>
      <c r="E2661" s="36"/>
      <c r="F2661" s="3"/>
      <c r="G2661" s="2"/>
      <c r="H2661" s="4"/>
      <c r="I2661" s="2"/>
      <c r="Q2661" s="33"/>
    </row>
    <row r="2662" spans="1:17" x14ac:dyDescent="0.45">
      <c r="A2662" s="1"/>
      <c r="B2662" s="2"/>
      <c r="C2662" s="2"/>
      <c r="D2662" s="2"/>
      <c r="E2662" s="36"/>
      <c r="F2662" s="3"/>
      <c r="G2662" s="2"/>
      <c r="H2662" s="4"/>
      <c r="I2662" s="2"/>
      <c r="Q2662" s="33"/>
    </row>
    <row r="2663" spans="1:17" x14ac:dyDescent="0.45">
      <c r="A2663" s="1"/>
      <c r="B2663" s="2"/>
      <c r="C2663" s="2"/>
      <c r="D2663" s="2"/>
      <c r="E2663" s="36"/>
      <c r="F2663" s="3"/>
      <c r="G2663" s="2"/>
      <c r="H2663" s="4"/>
      <c r="I2663" s="2"/>
      <c r="Q2663" s="33"/>
    </row>
    <row r="2664" spans="1:17" x14ac:dyDescent="0.45">
      <c r="A2664" s="1"/>
      <c r="B2664" s="2"/>
      <c r="C2664" s="2"/>
      <c r="D2664" s="2"/>
      <c r="E2664" s="36"/>
      <c r="F2664" s="3"/>
      <c r="G2664" s="2"/>
      <c r="H2664" s="4"/>
      <c r="I2664" s="2"/>
      <c r="Q2664" s="33"/>
    </row>
    <row r="2665" spans="1:17" x14ac:dyDescent="0.45">
      <c r="A2665" s="1"/>
      <c r="B2665" s="2"/>
      <c r="C2665" s="2"/>
      <c r="D2665" s="2"/>
      <c r="E2665" s="36"/>
      <c r="F2665" s="3"/>
      <c r="G2665" s="2"/>
      <c r="H2665" s="4"/>
      <c r="I2665" s="2"/>
      <c r="Q2665" s="33"/>
    </row>
    <row r="2666" spans="1:17" x14ac:dyDescent="0.45">
      <c r="A2666" s="1"/>
      <c r="B2666" s="2"/>
      <c r="C2666" s="2"/>
      <c r="D2666" s="2"/>
      <c r="E2666" s="36"/>
      <c r="F2666" s="3"/>
      <c r="G2666" s="2"/>
      <c r="H2666" s="4"/>
      <c r="I2666" s="2"/>
      <c r="Q2666" s="33"/>
    </row>
    <row r="2667" spans="1:17" x14ac:dyDescent="0.45">
      <c r="A2667" s="1"/>
      <c r="B2667" s="2"/>
      <c r="C2667" s="2"/>
      <c r="D2667" s="2"/>
      <c r="E2667" s="36"/>
      <c r="F2667" s="3"/>
      <c r="G2667" s="2"/>
      <c r="H2667" s="4"/>
      <c r="I2667" s="2"/>
      <c r="Q2667" s="33"/>
    </row>
    <row r="2668" spans="1:17" x14ac:dyDescent="0.45">
      <c r="A2668" s="1"/>
      <c r="B2668" s="2"/>
      <c r="C2668" s="2"/>
      <c r="D2668" s="2"/>
      <c r="E2668" s="36"/>
      <c r="F2668" s="3"/>
      <c r="G2668" s="2"/>
      <c r="H2668" s="4"/>
      <c r="I2668" s="2"/>
      <c r="Q2668" s="33"/>
    </row>
    <row r="2669" spans="1:17" x14ac:dyDescent="0.45">
      <c r="A2669" s="1"/>
      <c r="B2669" s="2"/>
      <c r="C2669" s="2"/>
      <c r="D2669" s="2"/>
      <c r="E2669" s="36"/>
      <c r="F2669" s="3"/>
      <c r="G2669" s="2"/>
      <c r="H2669" s="4"/>
      <c r="I2669" s="2"/>
      <c r="Q2669" s="33"/>
    </row>
    <row r="2670" spans="1:17" x14ac:dyDescent="0.45">
      <c r="A2670" s="1"/>
      <c r="B2670" s="2"/>
      <c r="C2670" s="2"/>
      <c r="D2670" s="2"/>
      <c r="E2670" s="36"/>
      <c r="F2670" s="3"/>
      <c r="G2670" s="2"/>
      <c r="H2670" s="4"/>
      <c r="I2670" s="2"/>
      <c r="Q2670" s="33"/>
    </row>
    <row r="2671" spans="1:17" x14ac:dyDescent="0.45">
      <c r="A2671" s="1"/>
      <c r="B2671" s="2"/>
      <c r="C2671" s="2"/>
      <c r="D2671" s="2"/>
      <c r="E2671" s="36"/>
      <c r="F2671" s="3"/>
      <c r="G2671" s="2"/>
      <c r="H2671" s="4"/>
      <c r="I2671" s="2"/>
      <c r="Q2671" s="33"/>
    </row>
    <row r="2672" spans="1:17" x14ac:dyDescent="0.45">
      <c r="A2672" s="1"/>
      <c r="B2672" s="2"/>
      <c r="C2672" s="2"/>
      <c r="D2672" s="2"/>
      <c r="E2672" s="36"/>
      <c r="F2672" s="3"/>
      <c r="G2672" s="2"/>
      <c r="H2672" s="4"/>
      <c r="I2672" s="2"/>
      <c r="Q2672" s="33"/>
    </row>
    <row r="2673" spans="1:17" x14ac:dyDescent="0.45">
      <c r="A2673" s="1"/>
      <c r="B2673" s="2"/>
      <c r="C2673" s="2"/>
      <c r="D2673" s="2"/>
      <c r="E2673" s="36"/>
      <c r="F2673" s="3"/>
      <c r="G2673" s="2"/>
      <c r="H2673" s="4"/>
      <c r="I2673" s="2"/>
      <c r="Q2673" s="33"/>
    </row>
    <row r="2674" spans="1:17" x14ac:dyDescent="0.45">
      <c r="A2674" s="1"/>
      <c r="B2674" s="2"/>
      <c r="C2674" s="2"/>
      <c r="D2674" s="2"/>
      <c r="E2674" s="36"/>
      <c r="F2674" s="3"/>
      <c r="G2674" s="2"/>
      <c r="H2674" s="4"/>
      <c r="I2674" s="2"/>
      <c r="Q2674" s="33"/>
    </row>
    <row r="2675" spans="1:17" x14ac:dyDescent="0.45">
      <c r="A2675" s="1"/>
      <c r="B2675" s="2"/>
      <c r="C2675" s="2"/>
      <c r="D2675" s="2"/>
      <c r="E2675" s="36"/>
      <c r="F2675" s="3"/>
      <c r="G2675" s="2"/>
      <c r="H2675" s="4"/>
      <c r="I2675" s="2"/>
      <c r="Q2675" s="33"/>
    </row>
    <row r="2676" spans="1:17" x14ac:dyDescent="0.45">
      <c r="A2676" s="1"/>
      <c r="B2676" s="2"/>
      <c r="C2676" s="2"/>
      <c r="D2676" s="2"/>
      <c r="E2676" s="36"/>
      <c r="F2676" s="3"/>
      <c r="G2676" s="2"/>
      <c r="H2676" s="4"/>
      <c r="I2676" s="2"/>
      <c r="Q2676" s="33"/>
    </row>
    <row r="2677" spans="1:17" x14ac:dyDescent="0.45">
      <c r="A2677" s="1"/>
      <c r="B2677" s="2"/>
      <c r="C2677" s="2"/>
      <c r="D2677" s="2"/>
      <c r="E2677" s="36"/>
      <c r="F2677" s="3"/>
      <c r="G2677" s="2"/>
      <c r="H2677" s="4"/>
      <c r="I2677" s="2"/>
      <c r="Q2677" s="33"/>
    </row>
    <row r="2678" spans="1:17" x14ac:dyDescent="0.45">
      <c r="A2678" s="1"/>
      <c r="B2678" s="2"/>
      <c r="C2678" s="2"/>
      <c r="D2678" s="2"/>
      <c r="E2678" s="36"/>
      <c r="F2678" s="3"/>
      <c r="G2678" s="2"/>
      <c r="H2678" s="4"/>
      <c r="I2678" s="2"/>
      <c r="Q2678" s="33"/>
    </row>
    <row r="2679" spans="1:17" x14ac:dyDescent="0.45">
      <c r="A2679" s="1"/>
      <c r="B2679" s="2"/>
      <c r="C2679" s="2"/>
      <c r="D2679" s="2"/>
      <c r="E2679" s="36"/>
      <c r="F2679" s="3"/>
      <c r="G2679" s="2"/>
      <c r="H2679" s="4"/>
      <c r="I2679" s="2"/>
      <c r="Q2679" s="33"/>
    </row>
    <row r="2680" spans="1:17" x14ac:dyDescent="0.45">
      <c r="A2680" s="1"/>
      <c r="B2680" s="2"/>
      <c r="C2680" s="2"/>
      <c r="D2680" s="2"/>
      <c r="E2680" s="36"/>
      <c r="F2680" s="3"/>
      <c r="G2680" s="2"/>
      <c r="H2680" s="4"/>
      <c r="I2680" s="2"/>
      <c r="Q2680" s="33"/>
    </row>
    <row r="2681" spans="1:17" x14ac:dyDescent="0.45">
      <c r="A2681" s="1"/>
      <c r="B2681" s="2"/>
      <c r="C2681" s="2"/>
      <c r="D2681" s="2"/>
      <c r="E2681" s="36"/>
      <c r="F2681" s="3"/>
      <c r="G2681" s="2"/>
      <c r="H2681" s="4"/>
      <c r="I2681" s="2"/>
      <c r="Q2681" s="33"/>
    </row>
    <row r="2682" spans="1:17" x14ac:dyDescent="0.45">
      <c r="A2682" s="1"/>
      <c r="B2682" s="2"/>
      <c r="C2682" s="2"/>
      <c r="D2682" s="2"/>
      <c r="E2682" s="36"/>
      <c r="F2682" s="3"/>
      <c r="G2682" s="2"/>
      <c r="H2682" s="4"/>
      <c r="I2682" s="2"/>
      <c r="Q2682" s="33"/>
    </row>
    <row r="2683" spans="1:17" x14ac:dyDescent="0.45">
      <c r="A2683" s="1"/>
      <c r="B2683" s="2"/>
      <c r="C2683" s="2"/>
      <c r="D2683" s="2"/>
      <c r="E2683" s="36"/>
      <c r="F2683" s="3"/>
      <c r="G2683" s="2"/>
      <c r="H2683" s="4"/>
      <c r="I2683" s="2"/>
      <c r="Q2683" s="33"/>
    </row>
    <row r="2684" spans="1:17" x14ac:dyDescent="0.45">
      <c r="A2684" s="1"/>
      <c r="B2684" s="2"/>
      <c r="C2684" s="2"/>
      <c r="D2684" s="2"/>
      <c r="E2684" s="36"/>
      <c r="F2684" s="3"/>
      <c r="G2684" s="2"/>
      <c r="H2684" s="4"/>
      <c r="I2684" s="2"/>
      <c r="Q2684" s="33"/>
    </row>
    <row r="2685" spans="1:17" x14ac:dyDescent="0.45">
      <c r="A2685" s="1"/>
      <c r="B2685" s="2"/>
      <c r="C2685" s="2"/>
      <c r="D2685" s="2"/>
      <c r="E2685" s="36"/>
      <c r="F2685" s="3"/>
      <c r="G2685" s="2"/>
      <c r="H2685" s="4"/>
      <c r="I2685" s="2"/>
      <c r="Q2685" s="33"/>
    </row>
    <row r="2686" spans="1:17" x14ac:dyDescent="0.45">
      <c r="A2686" s="1"/>
      <c r="B2686" s="2"/>
      <c r="C2686" s="2"/>
      <c r="D2686" s="2"/>
      <c r="E2686" s="36"/>
      <c r="F2686" s="3"/>
      <c r="G2686" s="2"/>
      <c r="H2686" s="4"/>
      <c r="I2686" s="2"/>
      <c r="Q2686" s="33"/>
    </row>
    <row r="2687" spans="1:17" x14ac:dyDescent="0.45">
      <c r="A2687" s="1"/>
      <c r="B2687" s="2"/>
      <c r="C2687" s="2"/>
      <c r="D2687" s="2"/>
      <c r="E2687" s="36"/>
      <c r="F2687" s="3"/>
      <c r="G2687" s="2"/>
      <c r="H2687" s="4"/>
      <c r="I2687" s="2"/>
      <c r="Q2687" s="33"/>
    </row>
    <row r="2688" spans="1:17" x14ac:dyDescent="0.45">
      <c r="A2688" s="1"/>
      <c r="B2688" s="2"/>
      <c r="C2688" s="2"/>
      <c r="D2688" s="2"/>
      <c r="E2688" s="36"/>
      <c r="F2688" s="3"/>
      <c r="G2688" s="2"/>
      <c r="H2688" s="4"/>
      <c r="I2688" s="2"/>
      <c r="Q2688" s="33"/>
    </row>
    <row r="2689" spans="1:17" x14ac:dyDescent="0.45">
      <c r="A2689" s="1"/>
      <c r="B2689" s="2"/>
      <c r="C2689" s="2"/>
      <c r="D2689" s="2"/>
      <c r="E2689" s="36"/>
      <c r="F2689" s="3"/>
      <c r="G2689" s="2"/>
      <c r="H2689" s="4"/>
      <c r="I2689" s="2"/>
      <c r="Q2689" s="33"/>
    </row>
    <row r="2690" spans="1:17" x14ac:dyDescent="0.45">
      <c r="A2690" s="1"/>
      <c r="B2690" s="2"/>
      <c r="C2690" s="2"/>
      <c r="D2690" s="2"/>
      <c r="E2690" s="36"/>
      <c r="F2690" s="3"/>
      <c r="G2690" s="2"/>
      <c r="H2690" s="4"/>
      <c r="I2690" s="2"/>
      <c r="Q2690" s="33"/>
    </row>
    <row r="2691" spans="1:17" x14ac:dyDescent="0.45">
      <c r="A2691" s="1"/>
      <c r="B2691" s="2"/>
      <c r="C2691" s="2"/>
      <c r="D2691" s="2"/>
      <c r="E2691" s="36"/>
      <c r="F2691" s="3"/>
      <c r="G2691" s="2"/>
      <c r="H2691" s="4"/>
      <c r="I2691" s="2"/>
      <c r="Q2691" s="33"/>
    </row>
    <row r="2692" spans="1:17" x14ac:dyDescent="0.45">
      <c r="A2692" s="1"/>
      <c r="B2692" s="2"/>
      <c r="C2692" s="2"/>
      <c r="D2692" s="2"/>
      <c r="E2692" s="36"/>
      <c r="F2692" s="3"/>
      <c r="G2692" s="2"/>
      <c r="H2692" s="4"/>
      <c r="I2692" s="2"/>
      <c r="Q2692" s="33"/>
    </row>
    <row r="2693" spans="1:17" x14ac:dyDescent="0.45">
      <c r="A2693" s="1"/>
      <c r="B2693" s="2"/>
      <c r="C2693" s="2"/>
      <c r="D2693" s="2"/>
      <c r="E2693" s="36"/>
      <c r="F2693" s="3"/>
      <c r="G2693" s="2"/>
      <c r="H2693" s="4"/>
      <c r="I2693" s="2"/>
      <c r="Q2693" s="33"/>
    </row>
    <row r="2694" spans="1:17" x14ac:dyDescent="0.45">
      <c r="A2694" s="1"/>
      <c r="B2694" s="2"/>
      <c r="C2694" s="2"/>
      <c r="D2694" s="2"/>
      <c r="E2694" s="36"/>
      <c r="F2694" s="3"/>
      <c r="G2694" s="2"/>
      <c r="H2694" s="4"/>
      <c r="I2694" s="2"/>
      <c r="Q2694" s="33"/>
    </row>
    <row r="2695" spans="1:17" x14ac:dyDescent="0.45">
      <c r="A2695" s="1"/>
      <c r="B2695" s="2"/>
      <c r="C2695" s="2"/>
      <c r="D2695" s="2"/>
      <c r="E2695" s="36"/>
      <c r="F2695" s="3"/>
      <c r="G2695" s="2"/>
      <c r="H2695" s="4"/>
      <c r="I2695" s="2"/>
      <c r="Q2695" s="33"/>
    </row>
    <row r="2696" spans="1:17" x14ac:dyDescent="0.45">
      <c r="A2696" s="1"/>
      <c r="B2696" s="2"/>
      <c r="C2696" s="2"/>
      <c r="D2696" s="2"/>
      <c r="E2696" s="36"/>
      <c r="F2696" s="3"/>
      <c r="G2696" s="2"/>
      <c r="H2696" s="4"/>
      <c r="I2696" s="2"/>
      <c r="Q2696" s="33"/>
    </row>
    <row r="2697" spans="1:17" x14ac:dyDescent="0.45">
      <c r="A2697" s="1"/>
      <c r="B2697" s="2"/>
      <c r="C2697" s="2"/>
      <c r="D2697" s="2"/>
      <c r="E2697" s="36"/>
      <c r="F2697" s="3"/>
      <c r="G2697" s="2"/>
      <c r="H2697" s="4"/>
      <c r="I2697" s="2"/>
      <c r="Q2697" s="33"/>
    </row>
    <row r="2698" spans="1:17" x14ac:dyDescent="0.45">
      <c r="A2698" s="1"/>
      <c r="B2698" s="2"/>
      <c r="C2698" s="2"/>
      <c r="D2698" s="2"/>
      <c r="E2698" s="36"/>
      <c r="F2698" s="3"/>
      <c r="G2698" s="2"/>
      <c r="H2698" s="4"/>
      <c r="I2698" s="2"/>
      <c r="Q2698" s="33"/>
    </row>
    <row r="2699" spans="1:17" x14ac:dyDescent="0.45">
      <c r="A2699" s="1"/>
      <c r="B2699" s="2"/>
      <c r="C2699" s="2"/>
      <c r="D2699" s="2"/>
      <c r="E2699" s="36"/>
      <c r="F2699" s="3"/>
      <c r="G2699" s="2"/>
      <c r="H2699" s="4"/>
      <c r="I2699" s="2"/>
      <c r="Q2699" s="33"/>
    </row>
    <row r="2700" spans="1:17" x14ac:dyDescent="0.45">
      <c r="A2700" s="1"/>
      <c r="B2700" s="2"/>
      <c r="C2700" s="2"/>
      <c r="D2700" s="2"/>
      <c r="E2700" s="36"/>
      <c r="F2700" s="3"/>
      <c r="G2700" s="2"/>
      <c r="H2700" s="4"/>
      <c r="I2700" s="2"/>
      <c r="Q2700" s="33"/>
    </row>
    <row r="2701" spans="1:17" x14ac:dyDescent="0.45">
      <c r="A2701" s="1"/>
      <c r="B2701" s="2"/>
      <c r="C2701" s="2"/>
      <c r="D2701" s="2"/>
      <c r="E2701" s="36"/>
      <c r="F2701" s="3"/>
      <c r="G2701" s="2"/>
      <c r="H2701" s="4"/>
      <c r="I2701" s="2"/>
      <c r="Q2701" s="33"/>
    </row>
    <row r="2702" spans="1:17" x14ac:dyDescent="0.45">
      <c r="A2702" s="1"/>
      <c r="B2702" s="2"/>
      <c r="C2702" s="2"/>
      <c r="D2702" s="2"/>
      <c r="E2702" s="36"/>
      <c r="F2702" s="3"/>
      <c r="G2702" s="2"/>
      <c r="H2702" s="4"/>
      <c r="I2702" s="2"/>
      <c r="Q2702" s="33"/>
    </row>
    <row r="2703" spans="1:17" x14ac:dyDescent="0.45">
      <c r="A2703" s="1"/>
      <c r="B2703" s="2"/>
      <c r="C2703" s="2"/>
      <c r="D2703" s="2"/>
      <c r="E2703" s="36"/>
      <c r="F2703" s="3"/>
      <c r="G2703" s="2"/>
      <c r="H2703" s="4"/>
      <c r="I2703" s="2"/>
      <c r="Q2703" s="33"/>
    </row>
    <row r="2704" spans="1:17" x14ac:dyDescent="0.45">
      <c r="A2704" s="1"/>
      <c r="B2704" s="2"/>
      <c r="C2704" s="2"/>
      <c r="D2704" s="2"/>
      <c r="E2704" s="36"/>
      <c r="F2704" s="3"/>
      <c r="G2704" s="2"/>
      <c r="H2704" s="4"/>
      <c r="I2704" s="2"/>
      <c r="Q2704" s="33"/>
    </row>
    <row r="2705" spans="1:17" x14ac:dyDescent="0.45">
      <c r="A2705" s="1"/>
      <c r="B2705" s="2"/>
      <c r="C2705" s="2"/>
      <c r="D2705" s="2"/>
      <c r="E2705" s="36"/>
      <c r="F2705" s="3"/>
      <c r="G2705" s="2"/>
      <c r="H2705" s="4"/>
      <c r="I2705" s="2"/>
      <c r="Q2705" s="33"/>
    </row>
    <row r="2706" spans="1:17" x14ac:dyDescent="0.45">
      <c r="A2706" s="1"/>
      <c r="B2706" s="2"/>
      <c r="C2706" s="2"/>
      <c r="D2706" s="2"/>
      <c r="E2706" s="36"/>
      <c r="F2706" s="3"/>
      <c r="G2706" s="2"/>
      <c r="H2706" s="4"/>
      <c r="I2706" s="2"/>
      <c r="Q2706" s="33"/>
    </row>
    <row r="2707" spans="1:17" x14ac:dyDescent="0.45">
      <c r="A2707" s="1"/>
      <c r="B2707" s="2"/>
      <c r="C2707" s="2"/>
      <c r="D2707" s="2"/>
      <c r="E2707" s="36"/>
      <c r="F2707" s="3"/>
      <c r="G2707" s="2"/>
      <c r="H2707" s="4"/>
      <c r="I2707" s="2"/>
      <c r="Q2707" s="33"/>
    </row>
    <row r="2708" spans="1:17" x14ac:dyDescent="0.45">
      <c r="A2708" s="1"/>
      <c r="B2708" s="2"/>
      <c r="C2708" s="2"/>
      <c r="D2708" s="2"/>
      <c r="E2708" s="36"/>
      <c r="F2708" s="3"/>
      <c r="G2708" s="2"/>
      <c r="H2708" s="4"/>
      <c r="I2708" s="2"/>
      <c r="Q2708" s="33"/>
    </row>
    <row r="2709" spans="1:17" x14ac:dyDescent="0.45">
      <c r="A2709" s="1"/>
      <c r="B2709" s="2"/>
      <c r="C2709" s="2"/>
      <c r="D2709" s="2"/>
      <c r="E2709" s="36"/>
      <c r="F2709" s="3"/>
      <c r="G2709" s="2"/>
      <c r="H2709" s="4"/>
      <c r="I2709" s="2"/>
      <c r="Q2709" s="33"/>
    </row>
    <row r="2710" spans="1:17" x14ac:dyDescent="0.45">
      <c r="A2710" s="1"/>
      <c r="B2710" s="2"/>
      <c r="C2710" s="2"/>
      <c r="D2710" s="2"/>
      <c r="E2710" s="36"/>
      <c r="F2710" s="3"/>
      <c r="G2710" s="2"/>
      <c r="H2710" s="4"/>
      <c r="I2710" s="2"/>
      <c r="Q2710" s="33"/>
    </row>
    <row r="2711" spans="1:17" x14ac:dyDescent="0.45">
      <c r="A2711" s="1"/>
      <c r="B2711" s="2"/>
      <c r="C2711" s="2"/>
      <c r="D2711" s="2"/>
      <c r="E2711" s="36"/>
      <c r="F2711" s="3"/>
      <c r="G2711" s="2"/>
      <c r="H2711" s="4"/>
      <c r="I2711" s="2"/>
      <c r="Q2711" s="33"/>
    </row>
    <row r="2712" spans="1:17" x14ac:dyDescent="0.45">
      <c r="A2712" s="1"/>
      <c r="B2712" s="2"/>
      <c r="C2712" s="2"/>
      <c r="D2712" s="2"/>
      <c r="E2712" s="36"/>
      <c r="F2712" s="3"/>
      <c r="G2712" s="2"/>
      <c r="H2712" s="4"/>
      <c r="I2712" s="2"/>
      <c r="Q2712" s="33"/>
    </row>
    <row r="2713" spans="1:17" x14ac:dyDescent="0.45">
      <c r="A2713" s="1"/>
      <c r="B2713" s="2"/>
      <c r="C2713" s="2"/>
      <c r="D2713" s="2"/>
      <c r="E2713" s="36"/>
      <c r="F2713" s="3"/>
      <c r="G2713" s="2"/>
      <c r="H2713" s="4"/>
      <c r="I2713" s="2"/>
      <c r="Q2713" s="33"/>
    </row>
    <row r="2714" spans="1:17" x14ac:dyDescent="0.45">
      <c r="A2714" s="1"/>
      <c r="B2714" s="2"/>
      <c r="C2714" s="2"/>
      <c r="D2714" s="2"/>
      <c r="E2714" s="36"/>
      <c r="F2714" s="3"/>
      <c r="G2714" s="2"/>
      <c r="H2714" s="4"/>
      <c r="I2714" s="2"/>
      <c r="Q2714" s="33"/>
    </row>
    <row r="2715" spans="1:17" x14ac:dyDescent="0.45">
      <c r="A2715" s="1"/>
      <c r="B2715" s="2"/>
      <c r="C2715" s="2"/>
      <c r="D2715" s="2"/>
      <c r="E2715" s="36"/>
      <c r="F2715" s="3"/>
      <c r="G2715" s="2"/>
      <c r="H2715" s="4"/>
      <c r="I2715" s="2"/>
      <c r="Q2715" s="33"/>
    </row>
    <row r="2716" spans="1:17" x14ac:dyDescent="0.45">
      <c r="A2716" s="1"/>
      <c r="B2716" s="2"/>
      <c r="C2716" s="2"/>
      <c r="D2716" s="2"/>
      <c r="E2716" s="36"/>
      <c r="F2716" s="3"/>
      <c r="G2716" s="2"/>
      <c r="H2716" s="4"/>
      <c r="I2716" s="2"/>
      <c r="Q2716" s="33"/>
    </row>
    <row r="2717" spans="1:17" x14ac:dyDescent="0.45">
      <c r="A2717" s="1"/>
      <c r="B2717" s="2"/>
      <c r="C2717" s="2"/>
      <c r="D2717" s="2"/>
      <c r="E2717" s="36"/>
      <c r="F2717" s="3"/>
      <c r="G2717" s="2"/>
      <c r="H2717" s="4"/>
      <c r="I2717" s="2"/>
      <c r="Q2717" s="33"/>
    </row>
    <row r="2718" spans="1:17" x14ac:dyDescent="0.45">
      <c r="A2718" s="1"/>
      <c r="B2718" s="2"/>
      <c r="C2718" s="2"/>
      <c r="D2718" s="2"/>
      <c r="E2718" s="36"/>
      <c r="F2718" s="3"/>
      <c r="G2718" s="2"/>
      <c r="H2718" s="4"/>
      <c r="I2718" s="2"/>
      <c r="Q2718" s="33"/>
    </row>
    <row r="2719" spans="1:17" x14ac:dyDescent="0.45">
      <c r="A2719" s="1"/>
      <c r="B2719" s="2"/>
      <c r="C2719" s="2"/>
      <c r="D2719" s="2"/>
      <c r="E2719" s="36"/>
      <c r="F2719" s="3"/>
      <c r="G2719" s="2"/>
      <c r="H2719" s="4"/>
      <c r="I2719" s="2"/>
      <c r="Q2719" s="33"/>
    </row>
    <row r="2720" spans="1:17" x14ac:dyDescent="0.45">
      <c r="A2720" s="1"/>
      <c r="B2720" s="2"/>
      <c r="C2720" s="2"/>
      <c r="D2720" s="2"/>
      <c r="E2720" s="36"/>
      <c r="F2720" s="3"/>
      <c r="G2720" s="2"/>
      <c r="H2720" s="4"/>
      <c r="I2720" s="2"/>
      <c r="Q2720" s="33"/>
    </row>
    <row r="2721" spans="1:17" x14ac:dyDescent="0.45">
      <c r="A2721" s="1"/>
      <c r="B2721" s="2"/>
      <c r="C2721" s="2"/>
      <c r="D2721" s="2"/>
      <c r="E2721" s="36"/>
      <c r="F2721" s="3"/>
      <c r="G2721" s="2"/>
      <c r="H2721" s="4"/>
      <c r="I2721" s="2"/>
      <c r="Q2721" s="33"/>
    </row>
    <row r="2722" spans="1:17" x14ac:dyDescent="0.45">
      <c r="A2722" s="1"/>
      <c r="B2722" s="2"/>
      <c r="C2722" s="2"/>
      <c r="D2722" s="2"/>
      <c r="E2722" s="36"/>
      <c r="F2722" s="3"/>
      <c r="G2722" s="2"/>
      <c r="H2722" s="4"/>
      <c r="I2722" s="2"/>
      <c r="Q2722" s="33"/>
    </row>
    <row r="2723" spans="1:17" x14ac:dyDescent="0.45">
      <c r="A2723" s="1"/>
      <c r="B2723" s="2"/>
      <c r="C2723" s="2"/>
      <c r="D2723" s="2"/>
      <c r="E2723" s="36"/>
      <c r="F2723" s="3"/>
      <c r="G2723" s="2"/>
      <c r="H2723" s="4"/>
      <c r="I2723" s="2"/>
      <c r="Q2723" s="33"/>
    </row>
    <row r="2724" spans="1:17" x14ac:dyDescent="0.45">
      <c r="A2724" s="1"/>
      <c r="B2724" s="2"/>
      <c r="C2724" s="2"/>
      <c r="D2724" s="2"/>
      <c r="E2724" s="36"/>
      <c r="F2724" s="3"/>
      <c r="G2724" s="2"/>
      <c r="H2724" s="4"/>
      <c r="I2724" s="2"/>
      <c r="Q2724" s="33"/>
    </row>
    <row r="2725" spans="1:17" x14ac:dyDescent="0.45">
      <c r="A2725" s="1"/>
      <c r="B2725" s="2"/>
      <c r="C2725" s="2"/>
      <c r="D2725" s="2"/>
      <c r="E2725" s="36"/>
      <c r="F2725" s="3"/>
      <c r="G2725" s="2"/>
      <c r="H2725" s="4"/>
      <c r="I2725" s="2"/>
      <c r="Q2725" s="33"/>
    </row>
    <row r="2726" spans="1:17" x14ac:dyDescent="0.45">
      <c r="A2726" s="1"/>
      <c r="B2726" s="2"/>
      <c r="C2726" s="2"/>
      <c r="D2726" s="2"/>
      <c r="E2726" s="36"/>
      <c r="F2726" s="3"/>
      <c r="G2726" s="2"/>
      <c r="H2726" s="4"/>
      <c r="I2726" s="2"/>
      <c r="Q2726" s="33"/>
    </row>
    <row r="2727" spans="1:17" x14ac:dyDescent="0.45">
      <c r="A2727" s="1"/>
      <c r="B2727" s="2"/>
      <c r="C2727" s="2"/>
      <c r="D2727" s="2"/>
      <c r="E2727" s="36"/>
      <c r="F2727" s="3"/>
      <c r="G2727" s="2"/>
      <c r="H2727" s="4"/>
      <c r="I2727" s="2"/>
      <c r="Q2727" s="33"/>
    </row>
    <row r="2728" spans="1:17" x14ac:dyDescent="0.45">
      <c r="A2728" s="1"/>
      <c r="B2728" s="2"/>
      <c r="C2728" s="2"/>
      <c r="D2728" s="2"/>
      <c r="E2728" s="36"/>
      <c r="F2728" s="3"/>
      <c r="G2728" s="2"/>
      <c r="H2728" s="4"/>
      <c r="I2728" s="2"/>
      <c r="Q2728" s="33"/>
    </row>
    <row r="2729" spans="1:17" x14ac:dyDescent="0.45">
      <c r="A2729" s="1"/>
      <c r="B2729" s="2"/>
      <c r="C2729" s="2"/>
      <c r="D2729" s="2"/>
      <c r="E2729" s="36"/>
      <c r="F2729" s="3"/>
      <c r="G2729" s="2"/>
      <c r="H2729" s="4"/>
      <c r="I2729" s="2"/>
      <c r="Q2729" s="33"/>
    </row>
    <row r="2730" spans="1:17" x14ac:dyDescent="0.45">
      <c r="A2730" s="1"/>
      <c r="B2730" s="2"/>
      <c r="C2730" s="2"/>
      <c r="D2730" s="2"/>
      <c r="E2730" s="36"/>
      <c r="F2730" s="3"/>
      <c r="G2730" s="2"/>
      <c r="H2730" s="4"/>
      <c r="I2730" s="2"/>
      <c r="Q2730" s="33"/>
    </row>
    <row r="2731" spans="1:17" x14ac:dyDescent="0.45">
      <c r="A2731" s="1"/>
      <c r="B2731" s="2"/>
      <c r="C2731" s="2"/>
      <c r="D2731" s="2"/>
      <c r="E2731" s="36"/>
      <c r="F2731" s="3"/>
      <c r="G2731" s="2"/>
      <c r="H2731" s="4"/>
      <c r="I2731" s="2"/>
      <c r="Q2731" s="33"/>
    </row>
    <row r="2732" spans="1:17" x14ac:dyDescent="0.45">
      <c r="A2732" s="1"/>
      <c r="B2732" s="2"/>
      <c r="C2732" s="2"/>
      <c r="D2732" s="2"/>
      <c r="E2732" s="36"/>
      <c r="F2732" s="3"/>
      <c r="G2732" s="2"/>
      <c r="H2732" s="4"/>
      <c r="I2732" s="2"/>
      <c r="Q2732" s="33"/>
    </row>
    <row r="2733" spans="1:17" x14ac:dyDescent="0.45">
      <c r="A2733" s="1"/>
      <c r="B2733" s="2"/>
      <c r="C2733" s="2"/>
      <c r="D2733" s="2"/>
      <c r="E2733" s="36"/>
      <c r="F2733" s="3"/>
      <c r="G2733" s="2"/>
      <c r="H2733" s="4"/>
      <c r="I2733" s="2"/>
      <c r="Q2733" s="33"/>
    </row>
    <row r="2734" spans="1:17" x14ac:dyDescent="0.45">
      <c r="A2734" s="1"/>
      <c r="B2734" s="2"/>
      <c r="C2734" s="2"/>
      <c r="D2734" s="2"/>
      <c r="E2734" s="36"/>
      <c r="F2734" s="3"/>
      <c r="G2734" s="2"/>
      <c r="H2734" s="4"/>
      <c r="I2734" s="2"/>
      <c r="Q2734" s="33"/>
    </row>
    <row r="2735" spans="1:17" x14ac:dyDescent="0.45">
      <c r="A2735" s="1"/>
      <c r="B2735" s="2"/>
      <c r="C2735" s="2"/>
      <c r="D2735" s="2"/>
      <c r="E2735" s="36"/>
      <c r="F2735" s="3"/>
      <c r="G2735" s="2"/>
      <c r="H2735" s="4"/>
      <c r="I2735" s="2"/>
      <c r="Q2735" s="33"/>
    </row>
    <row r="2736" spans="1:17" x14ac:dyDescent="0.45">
      <c r="A2736" s="1"/>
      <c r="B2736" s="2"/>
      <c r="C2736" s="2"/>
      <c r="D2736" s="2"/>
      <c r="E2736" s="36"/>
      <c r="F2736" s="3"/>
      <c r="G2736" s="2"/>
      <c r="H2736" s="4"/>
      <c r="I2736" s="2"/>
      <c r="Q2736" s="33"/>
    </row>
    <row r="2737" spans="1:17" x14ac:dyDescent="0.45">
      <c r="A2737" s="1"/>
      <c r="B2737" s="2"/>
      <c r="C2737" s="2"/>
      <c r="D2737" s="2"/>
      <c r="E2737" s="36"/>
      <c r="F2737" s="3"/>
      <c r="G2737" s="2"/>
      <c r="H2737" s="4"/>
      <c r="I2737" s="2"/>
      <c r="Q2737" s="33"/>
    </row>
    <row r="2738" spans="1:17" x14ac:dyDescent="0.45">
      <c r="A2738" s="1"/>
      <c r="B2738" s="2"/>
      <c r="C2738" s="2"/>
      <c r="D2738" s="2"/>
      <c r="E2738" s="36"/>
      <c r="F2738" s="3"/>
      <c r="G2738" s="2"/>
      <c r="H2738" s="4"/>
      <c r="I2738" s="2"/>
      <c r="Q2738" s="33"/>
    </row>
    <row r="2739" spans="1:17" x14ac:dyDescent="0.45">
      <c r="A2739" s="1"/>
      <c r="B2739" s="2"/>
      <c r="C2739" s="2"/>
      <c r="D2739" s="2"/>
      <c r="E2739" s="36"/>
      <c r="F2739" s="3"/>
      <c r="G2739" s="2"/>
      <c r="H2739" s="4"/>
      <c r="I2739" s="2"/>
      <c r="Q2739" s="33"/>
    </row>
    <row r="2740" spans="1:17" x14ac:dyDescent="0.45">
      <c r="A2740" s="1"/>
      <c r="B2740" s="2"/>
      <c r="C2740" s="2"/>
      <c r="D2740" s="2"/>
      <c r="E2740" s="36"/>
      <c r="F2740" s="3"/>
      <c r="G2740" s="2"/>
      <c r="H2740" s="4"/>
      <c r="I2740" s="2"/>
      <c r="Q2740" s="33"/>
    </row>
    <row r="2741" spans="1:17" x14ac:dyDescent="0.45">
      <c r="A2741" s="1"/>
      <c r="B2741" s="2"/>
      <c r="C2741" s="2"/>
      <c r="D2741" s="2"/>
      <c r="E2741" s="36"/>
      <c r="F2741" s="3"/>
      <c r="G2741" s="2"/>
      <c r="H2741" s="4"/>
      <c r="I2741" s="2"/>
      <c r="Q2741" s="33"/>
    </row>
    <row r="2742" spans="1:17" x14ac:dyDescent="0.45">
      <c r="A2742" s="1"/>
      <c r="B2742" s="2"/>
      <c r="C2742" s="2"/>
      <c r="D2742" s="2"/>
      <c r="E2742" s="36"/>
      <c r="F2742" s="3"/>
      <c r="G2742" s="2"/>
      <c r="H2742" s="4"/>
      <c r="I2742" s="2"/>
      <c r="Q2742" s="33"/>
    </row>
    <row r="2743" spans="1:17" x14ac:dyDescent="0.45">
      <c r="A2743" s="1"/>
      <c r="B2743" s="2"/>
      <c r="C2743" s="2"/>
      <c r="D2743" s="2"/>
      <c r="E2743" s="36"/>
      <c r="F2743" s="3"/>
      <c r="G2743" s="2"/>
      <c r="H2743" s="4"/>
      <c r="I2743" s="2"/>
      <c r="Q2743" s="33"/>
    </row>
    <row r="2744" spans="1:17" x14ac:dyDescent="0.45">
      <c r="A2744" s="1"/>
      <c r="B2744" s="2"/>
      <c r="C2744" s="2"/>
      <c r="D2744" s="2"/>
      <c r="E2744" s="36"/>
      <c r="F2744" s="3"/>
      <c r="G2744" s="2"/>
      <c r="H2744" s="4"/>
      <c r="I2744" s="2"/>
      <c r="Q2744" s="33"/>
    </row>
    <row r="2745" spans="1:17" x14ac:dyDescent="0.45">
      <c r="A2745" s="1"/>
      <c r="B2745" s="2"/>
      <c r="C2745" s="2"/>
      <c r="D2745" s="2"/>
      <c r="E2745" s="36"/>
      <c r="F2745" s="3"/>
      <c r="G2745" s="2"/>
      <c r="H2745" s="4"/>
      <c r="I2745" s="2"/>
      <c r="Q2745" s="33"/>
    </row>
    <row r="2746" spans="1:17" x14ac:dyDescent="0.45">
      <c r="A2746" s="1"/>
      <c r="B2746" s="2"/>
      <c r="C2746" s="2"/>
      <c r="D2746" s="2"/>
      <c r="E2746" s="36"/>
      <c r="F2746" s="3"/>
      <c r="G2746" s="2"/>
      <c r="H2746" s="4"/>
      <c r="I2746" s="2"/>
      <c r="Q2746" s="33"/>
    </row>
    <row r="2747" spans="1:17" x14ac:dyDescent="0.45">
      <c r="A2747" s="1"/>
      <c r="B2747" s="2"/>
      <c r="C2747" s="2"/>
      <c r="D2747" s="2"/>
      <c r="E2747" s="36"/>
      <c r="F2747" s="3"/>
      <c r="G2747" s="2"/>
      <c r="H2747" s="4"/>
      <c r="I2747" s="2"/>
      <c r="Q2747" s="33"/>
    </row>
    <row r="2748" spans="1:17" x14ac:dyDescent="0.45">
      <c r="A2748" s="1"/>
      <c r="B2748" s="2"/>
      <c r="C2748" s="2"/>
      <c r="D2748" s="2"/>
      <c r="E2748" s="36"/>
      <c r="F2748" s="3"/>
      <c r="G2748" s="2"/>
      <c r="H2748" s="4"/>
      <c r="I2748" s="2"/>
      <c r="Q2748" s="33"/>
    </row>
    <row r="2749" spans="1:17" x14ac:dyDescent="0.45">
      <c r="A2749" s="1"/>
      <c r="B2749" s="2"/>
      <c r="C2749" s="2"/>
      <c r="D2749" s="2"/>
      <c r="E2749" s="36"/>
      <c r="F2749" s="3"/>
      <c r="G2749" s="2"/>
      <c r="H2749" s="4"/>
      <c r="I2749" s="2"/>
      <c r="Q2749" s="33"/>
    </row>
    <row r="2750" spans="1:17" x14ac:dyDescent="0.45">
      <c r="A2750" s="1"/>
      <c r="B2750" s="2"/>
      <c r="C2750" s="2"/>
      <c r="D2750" s="2"/>
      <c r="E2750" s="36"/>
      <c r="F2750" s="3"/>
      <c r="G2750" s="2"/>
      <c r="H2750" s="4"/>
      <c r="I2750" s="2"/>
      <c r="Q2750" s="33"/>
    </row>
    <row r="2751" spans="1:17" x14ac:dyDescent="0.45">
      <c r="A2751" s="1"/>
      <c r="B2751" s="2"/>
      <c r="C2751" s="2"/>
      <c r="D2751" s="2"/>
      <c r="E2751" s="36"/>
      <c r="F2751" s="3"/>
      <c r="G2751" s="2"/>
      <c r="H2751" s="4"/>
      <c r="I2751" s="2"/>
      <c r="Q2751" s="33"/>
    </row>
    <row r="2752" spans="1:17" x14ac:dyDescent="0.45">
      <c r="A2752" s="1"/>
      <c r="B2752" s="2"/>
      <c r="C2752" s="2"/>
      <c r="D2752" s="2"/>
      <c r="E2752" s="36"/>
      <c r="F2752" s="3"/>
      <c r="G2752" s="2"/>
      <c r="H2752" s="4"/>
      <c r="I2752" s="2"/>
      <c r="Q2752" s="33"/>
    </row>
    <row r="2753" spans="1:17" x14ac:dyDescent="0.45">
      <c r="A2753" s="1"/>
      <c r="B2753" s="2"/>
      <c r="C2753" s="2"/>
      <c r="D2753" s="2"/>
      <c r="E2753" s="36"/>
      <c r="F2753" s="3"/>
      <c r="G2753" s="2"/>
      <c r="H2753" s="4"/>
      <c r="I2753" s="2"/>
      <c r="Q2753" s="33"/>
    </row>
    <row r="2754" spans="1:17" x14ac:dyDescent="0.45">
      <c r="A2754" s="1"/>
      <c r="B2754" s="2"/>
      <c r="C2754" s="2"/>
      <c r="D2754" s="2"/>
      <c r="E2754" s="36"/>
      <c r="F2754" s="3"/>
      <c r="G2754" s="2"/>
      <c r="H2754" s="4"/>
      <c r="I2754" s="2"/>
      <c r="Q2754" s="33"/>
    </row>
    <row r="2755" spans="1:17" x14ac:dyDescent="0.45">
      <c r="A2755" s="1"/>
      <c r="B2755" s="2"/>
      <c r="C2755" s="2"/>
      <c r="D2755" s="2"/>
      <c r="E2755" s="36"/>
      <c r="F2755" s="3"/>
      <c r="G2755" s="2"/>
      <c r="H2755" s="4"/>
      <c r="I2755" s="2"/>
      <c r="Q2755" s="33"/>
    </row>
    <row r="2756" spans="1:17" x14ac:dyDescent="0.45">
      <c r="A2756" s="1"/>
      <c r="B2756" s="2"/>
      <c r="C2756" s="2"/>
      <c r="D2756" s="2"/>
      <c r="E2756" s="36"/>
      <c r="F2756" s="3"/>
      <c r="G2756" s="2"/>
      <c r="H2756" s="4"/>
      <c r="I2756" s="2"/>
      <c r="Q2756" s="33"/>
    </row>
    <row r="2757" spans="1:17" x14ac:dyDescent="0.45">
      <c r="A2757" s="1"/>
      <c r="B2757" s="2"/>
      <c r="C2757" s="2"/>
      <c r="D2757" s="2"/>
      <c r="E2757" s="36"/>
      <c r="F2757" s="3"/>
      <c r="G2757" s="2"/>
      <c r="H2757" s="4"/>
      <c r="I2757" s="2"/>
      <c r="Q2757" s="33"/>
    </row>
    <row r="2758" spans="1:17" x14ac:dyDescent="0.45">
      <c r="A2758" s="1"/>
      <c r="B2758" s="2"/>
      <c r="C2758" s="2"/>
      <c r="D2758" s="2"/>
      <c r="E2758" s="36"/>
      <c r="F2758" s="3"/>
      <c r="G2758" s="2"/>
      <c r="H2758" s="4"/>
      <c r="I2758" s="2"/>
      <c r="Q2758" s="33"/>
    </row>
    <row r="2759" spans="1:17" x14ac:dyDescent="0.45">
      <c r="A2759" s="1"/>
      <c r="B2759" s="2"/>
      <c r="C2759" s="2"/>
      <c r="D2759" s="2"/>
      <c r="E2759" s="36"/>
      <c r="F2759" s="3"/>
      <c r="G2759" s="2"/>
      <c r="H2759" s="4"/>
      <c r="I2759" s="2"/>
      <c r="Q2759" s="33"/>
    </row>
    <row r="2760" spans="1:17" x14ac:dyDescent="0.45">
      <c r="A2760" s="1"/>
      <c r="B2760" s="2"/>
      <c r="C2760" s="2"/>
      <c r="D2760" s="2"/>
      <c r="E2760" s="36"/>
      <c r="F2760" s="3"/>
      <c r="G2760" s="2"/>
      <c r="H2760" s="4"/>
      <c r="I2760" s="2"/>
      <c r="Q2760" s="33"/>
    </row>
    <row r="2761" spans="1:17" x14ac:dyDescent="0.45">
      <c r="A2761" s="1"/>
      <c r="B2761" s="2"/>
      <c r="C2761" s="2"/>
      <c r="D2761" s="2"/>
      <c r="E2761" s="36"/>
      <c r="F2761" s="3"/>
      <c r="G2761" s="2"/>
      <c r="H2761" s="4"/>
      <c r="I2761" s="2"/>
      <c r="Q2761" s="33"/>
    </row>
    <row r="2762" spans="1:17" x14ac:dyDescent="0.45">
      <c r="A2762" s="1"/>
      <c r="B2762" s="2"/>
      <c r="C2762" s="2"/>
      <c r="D2762" s="2"/>
      <c r="E2762" s="36"/>
      <c r="F2762" s="3"/>
      <c r="G2762" s="2"/>
      <c r="H2762" s="4"/>
      <c r="I2762" s="2"/>
      <c r="Q2762" s="33"/>
    </row>
    <row r="2763" spans="1:17" x14ac:dyDescent="0.45">
      <c r="A2763" s="1"/>
      <c r="B2763" s="2"/>
      <c r="C2763" s="2"/>
      <c r="D2763" s="2"/>
      <c r="E2763" s="36"/>
      <c r="F2763" s="3"/>
      <c r="G2763" s="2"/>
      <c r="H2763" s="4"/>
      <c r="I2763" s="2"/>
      <c r="Q2763" s="33"/>
    </row>
    <row r="2764" spans="1:17" x14ac:dyDescent="0.45">
      <c r="A2764" s="1"/>
      <c r="B2764" s="2"/>
      <c r="C2764" s="2"/>
      <c r="D2764" s="2"/>
      <c r="E2764" s="36"/>
      <c r="F2764" s="3"/>
      <c r="G2764" s="2"/>
      <c r="H2764" s="4"/>
      <c r="I2764" s="2"/>
      <c r="Q2764" s="33"/>
    </row>
    <row r="2765" spans="1:17" x14ac:dyDescent="0.45">
      <c r="A2765" s="1"/>
      <c r="B2765" s="2"/>
      <c r="C2765" s="2"/>
      <c r="D2765" s="2"/>
      <c r="E2765" s="36"/>
      <c r="F2765" s="3"/>
      <c r="G2765" s="2"/>
      <c r="H2765" s="4"/>
      <c r="I2765" s="2"/>
      <c r="Q2765" s="33"/>
    </row>
    <row r="2766" spans="1:17" x14ac:dyDescent="0.45">
      <c r="A2766" s="1"/>
      <c r="B2766" s="2"/>
      <c r="C2766" s="2"/>
      <c r="D2766" s="2"/>
      <c r="E2766" s="36"/>
      <c r="F2766" s="3"/>
      <c r="G2766" s="2"/>
      <c r="H2766" s="4"/>
      <c r="I2766" s="2"/>
      <c r="Q2766" s="33"/>
    </row>
    <row r="2767" spans="1:17" x14ac:dyDescent="0.45">
      <c r="A2767" s="1"/>
      <c r="B2767" s="2"/>
      <c r="C2767" s="2"/>
      <c r="D2767" s="2"/>
      <c r="E2767" s="36"/>
      <c r="F2767" s="3"/>
      <c r="G2767" s="2"/>
      <c r="H2767" s="4"/>
      <c r="I2767" s="2"/>
      <c r="Q2767" s="33"/>
    </row>
    <row r="2768" spans="1:17" x14ac:dyDescent="0.45">
      <c r="A2768" s="1"/>
      <c r="B2768" s="2"/>
      <c r="C2768" s="2"/>
      <c r="D2768" s="2"/>
      <c r="E2768" s="36"/>
      <c r="F2768" s="3"/>
      <c r="G2768" s="2"/>
      <c r="H2768" s="4"/>
      <c r="I2768" s="2"/>
      <c r="Q2768" s="33"/>
    </row>
    <row r="2769" spans="1:17" x14ac:dyDescent="0.45">
      <c r="A2769" s="1"/>
      <c r="B2769" s="2"/>
      <c r="C2769" s="2"/>
      <c r="D2769" s="2"/>
      <c r="E2769" s="36"/>
      <c r="F2769" s="3"/>
      <c r="G2769" s="2"/>
      <c r="H2769" s="4"/>
      <c r="I2769" s="2"/>
      <c r="Q2769" s="33"/>
    </row>
    <row r="2770" spans="1:17" x14ac:dyDescent="0.45">
      <c r="A2770" s="1"/>
      <c r="B2770" s="2"/>
      <c r="C2770" s="2"/>
      <c r="D2770" s="2"/>
      <c r="E2770" s="36"/>
      <c r="F2770" s="3"/>
      <c r="G2770" s="2"/>
      <c r="H2770" s="4"/>
      <c r="I2770" s="2"/>
      <c r="Q2770" s="33"/>
    </row>
    <row r="2771" spans="1:17" x14ac:dyDescent="0.45">
      <c r="A2771" s="1"/>
      <c r="B2771" s="2"/>
      <c r="C2771" s="2"/>
      <c r="D2771" s="2"/>
      <c r="E2771" s="36"/>
      <c r="F2771" s="3"/>
      <c r="G2771" s="2"/>
      <c r="H2771" s="4"/>
      <c r="I2771" s="2"/>
      <c r="Q2771" s="33"/>
    </row>
    <row r="2772" spans="1:17" x14ac:dyDescent="0.45">
      <c r="A2772" s="1"/>
      <c r="B2772" s="2"/>
      <c r="C2772" s="2"/>
      <c r="D2772" s="2"/>
      <c r="E2772" s="36"/>
      <c r="F2772" s="3"/>
      <c r="G2772" s="2"/>
      <c r="H2772" s="4"/>
      <c r="I2772" s="2"/>
      <c r="Q2772" s="33"/>
    </row>
    <row r="2773" spans="1:17" x14ac:dyDescent="0.45">
      <c r="A2773" s="1"/>
      <c r="B2773" s="2"/>
      <c r="C2773" s="2"/>
      <c r="D2773" s="2"/>
      <c r="E2773" s="36"/>
      <c r="F2773" s="3"/>
      <c r="G2773" s="2"/>
      <c r="H2773" s="4"/>
      <c r="I2773" s="2"/>
      <c r="Q2773" s="33"/>
    </row>
    <row r="2774" spans="1:17" x14ac:dyDescent="0.45">
      <c r="A2774" s="1"/>
      <c r="B2774" s="2"/>
      <c r="C2774" s="2"/>
      <c r="D2774" s="2"/>
      <c r="E2774" s="36"/>
      <c r="F2774" s="3"/>
      <c r="G2774" s="2"/>
      <c r="H2774" s="4"/>
      <c r="I2774" s="2"/>
      <c r="Q2774" s="33"/>
    </row>
    <row r="2775" spans="1:17" x14ac:dyDescent="0.45">
      <c r="A2775" s="1"/>
      <c r="B2775" s="2"/>
      <c r="C2775" s="2"/>
      <c r="D2775" s="2"/>
      <c r="E2775" s="36"/>
      <c r="F2775" s="3"/>
      <c r="G2775" s="2"/>
      <c r="H2775" s="4"/>
      <c r="I2775" s="2"/>
      <c r="Q2775" s="33"/>
    </row>
    <row r="2776" spans="1:17" x14ac:dyDescent="0.45">
      <c r="A2776" s="1"/>
      <c r="B2776" s="2"/>
      <c r="C2776" s="2"/>
      <c r="D2776" s="2"/>
      <c r="E2776" s="36"/>
      <c r="F2776" s="3"/>
      <c r="G2776" s="2"/>
      <c r="H2776" s="4"/>
      <c r="I2776" s="2"/>
      <c r="Q2776" s="33"/>
    </row>
    <row r="2777" spans="1:17" x14ac:dyDescent="0.45">
      <c r="A2777" s="1"/>
      <c r="B2777" s="2"/>
      <c r="C2777" s="2"/>
      <c r="D2777" s="2"/>
      <c r="E2777" s="36"/>
      <c r="F2777" s="3"/>
      <c r="G2777" s="2"/>
      <c r="H2777" s="4"/>
      <c r="I2777" s="2"/>
      <c r="Q2777" s="33"/>
    </row>
    <row r="2778" spans="1:17" x14ac:dyDescent="0.45">
      <c r="A2778" s="1"/>
      <c r="B2778" s="2"/>
      <c r="C2778" s="2"/>
      <c r="D2778" s="2"/>
      <c r="E2778" s="36"/>
      <c r="F2778" s="3"/>
      <c r="G2778" s="2"/>
      <c r="H2778" s="4"/>
      <c r="I2778" s="2"/>
      <c r="Q2778" s="33"/>
    </row>
    <row r="2779" spans="1:17" x14ac:dyDescent="0.45">
      <c r="A2779" s="1"/>
      <c r="B2779" s="2"/>
      <c r="C2779" s="2"/>
      <c r="D2779" s="2"/>
      <c r="E2779" s="36"/>
      <c r="F2779" s="3"/>
      <c r="G2779" s="2"/>
      <c r="H2779" s="4"/>
      <c r="I2779" s="2"/>
      <c r="Q2779" s="33"/>
    </row>
    <row r="2780" spans="1:17" x14ac:dyDescent="0.45">
      <c r="A2780" s="1"/>
      <c r="B2780" s="2"/>
      <c r="C2780" s="2"/>
      <c r="D2780" s="2"/>
      <c r="E2780" s="36"/>
      <c r="F2780" s="3"/>
      <c r="G2780" s="2"/>
      <c r="H2780" s="4"/>
      <c r="I2780" s="2"/>
      <c r="Q2780" s="33"/>
    </row>
    <row r="2781" spans="1:17" x14ac:dyDescent="0.45">
      <c r="A2781" s="1"/>
      <c r="B2781" s="2"/>
      <c r="C2781" s="2"/>
      <c r="D2781" s="2"/>
      <c r="E2781" s="36"/>
      <c r="F2781" s="3"/>
      <c r="G2781" s="2"/>
      <c r="H2781" s="4"/>
      <c r="I2781" s="2"/>
      <c r="Q2781" s="33"/>
    </row>
    <row r="2782" spans="1:17" x14ac:dyDescent="0.45">
      <c r="A2782" s="1"/>
      <c r="B2782" s="2"/>
      <c r="C2782" s="2"/>
      <c r="D2782" s="2"/>
      <c r="E2782" s="36"/>
      <c r="F2782" s="3"/>
      <c r="G2782" s="2"/>
      <c r="H2782" s="4"/>
      <c r="I2782" s="2"/>
      <c r="Q2782" s="33"/>
    </row>
    <row r="2783" spans="1:17" x14ac:dyDescent="0.45">
      <c r="A2783" s="1"/>
      <c r="B2783" s="2"/>
      <c r="C2783" s="2"/>
      <c r="D2783" s="2"/>
      <c r="E2783" s="36"/>
      <c r="F2783" s="3"/>
      <c r="G2783" s="2"/>
      <c r="H2783" s="4"/>
      <c r="I2783" s="2"/>
      <c r="Q2783" s="33"/>
    </row>
    <row r="2784" spans="1:17" x14ac:dyDescent="0.45">
      <c r="A2784" s="1"/>
      <c r="B2784" s="2"/>
      <c r="C2784" s="2"/>
      <c r="D2784" s="2"/>
      <c r="E2784" s="36"/>
      <c r="F2784" s="3"/>
      <c r="G2784" s="2"/>
      <c r="H2784" s="4"/>
      <c r="I2784" s="2"/>
      <c r="Q2784" s="33"/>
    </row>
    <row r="2785" spans="1:17" x14ac:dyDescent="0.45">
      <c r="A2785" s="1"/>
      <c r="B2785" s="2"/>
      <c r="C2785" s="2"/>
      <c r="D2785" s="2"/>
      <c r="E2785" s="36"/>
      <c r="F2785" s="3"/>
      <c r="G2785" s="2"/>
      <c r="H2785" s="4"/>
      <c r="I2785" s="2"/>
      <c r="Q2785" s="33"/>
    </row>
    <row r="2786" spans="1:17" x14ac:dyDescent="0.45">
      <c r="A2786" s="1"/>
      <c r="B2786" s="2"/>
      <c r="C2786" s="2"/>
      <c r="D2786" s="2"/>
      <c r="E2786" s="36"/>
      <c r="F2786" s="3"/>
      <c r="G2786" s="2"/>
      <c r="H2786" s="4"/>
      <c r="I2786" s="2"/>
      <c r="Q2786" s="33"/>
    </row>
    <row r="2787" spans="1:17" x14ac:dyDescent="0.45">
      <c r="A2787" s="1"/>
      <c r="B2787" s="2"/>
      <c r="C2787" s="2"/>
      <c r="D2787" s="2"/>
      <c r="E2787" s="36"/>
      <c r="F2787" s="3"/>
      <c r="G2787" s="2"/>
      <c r="H2787" s="4"/>
      <c r="I2787" s="2"/>
      <c r="Q2787" s="33"/>
    </row>
    <row r="2788" spans="1:17" x14ac:dyDescent="0.45">
      <c r="A2788" s="1"/>
      <c r="B2788" s="2"/>
      <c r="C2788" s="2"/>
      <c r="D2788" s="2"/>
      <c r="E2788" s="36"/>
      <c r="F2788" s="3"/>
      <c r="G2788" s="2"/>
      <c r="H2788" s="4"/>
      <c r="I2788" s="2"/>
      <c r="Q2788" s="33"/>
    </row>
    <row r="2789" spans="1:17" x14ac:dyDescent="0.45">
      <c r="A2789" s="1"/>
      <c r="B2789" s="2"/>
      <c r="C2789" s="2"/>
      <c r="D2789" s="2"/>
      <c r="E2789" s="36"/>
      <c r="F2789" s="3"/>
      <c r="G2789" s="2"/>
      <c r="H2789" s="4"/>
      <c r="I2789" s="2"/>
      <c r="Q2789" s="33"/>
    </row>
    <row r="2790" spans="1:17" x14ac:dyDescent="0.45">
      <c r="A2790" s="1"/>
      <c r="B2790" s="2"/>
      <c r="C2790" s="2"/>
      <c r="D2790" s="2"/>
      <c r="E2790" s="36"/>
      <c r="F2790" s="3"/>
      <c r="G2790" s="2"/>
      <c r="H2790" s="4"/>
      <c r="I2790" s="2"/>
      <c r="Q2790" s="33"/>
    </row>
    <row r="2791" spans="1:17" x14ac:dyDescent="0.45">
      <c r="A2791" s="1"/>
      <c r="B2791" s="2"/>
      <c r="C2791" s="2"/>
      <c r="D2791" s="2"/>
      <c r="E2791" s="36"/>
      <c r="F2791" s="3"/>
      <c r="G2791" s="2"/>
      <c r="H2791" s="4"/>
      <c r="I2791" s="2"/>
      <c r="Q2791" s="33"/>
    </row>
    <row r="2792" spans="1:17" x14ac:dyDescent="0.45">
      <c r="A2792" s="1"/>
      <c r="B2792" s="2"/>
      <c r="C2792" s="2"/>
      <c r="D2792" s="2"/>
      <c r="E2792" s="36"/>
      <c r="F2792" s="3"/>
      <c r="G2792" s="2"/>
      <c r="H2792" s="4"/>
      <c r="I2792" s="2"/>
      <c r="Q2792" s="33"/>
    </row>
    <row r="2793" spans="1:17" x14ac:dyDescent="0.45">
      <c r="A2793" s="1"/>
      <c r="B2793" s="2"/>
      <c r="C2793" s="2"/>
      <c r="D2793" s="2"/>
      <c r="E2793" s="36"/>
      <c r="F2793" s="3"/>
      <c r="G2793" s="2"/>
      <c r="H2793" s="4"/>
      <c r="I2793" s="2"/>
      <c r="Q2793" s="33"/>
    </row>
    <row r="2794" spans="1:17" x14ac:dyDescent="0.45">
      <c r="A2794" s="1"/>
      <c r="B2794" s="2"/>
      <c r="C2794" s="2"/>
      <c r="D2794" s="2"/>
      <c r="E2794" s="36"/>
      <c r="F2794" s="3"/>
      <c r="G2794" s="2"/>
      <c r="H2794" s="4"/>
      <c r="I2794" s="2"/>
      <c r="Q2794" s="33"/>
    </row>
    <row r="2795" spans="1:17" x14ac:dyDescent="0.45">
      <c r="A2795" s="1"/>
      <c r="B2795" s="2"/>
      <c r="C2795" s="2"/>
      <c r="D2795" s="2"/>
      <c r="E2795" s="36"/>
      <c r="F2795" s="3"/>
      <c r="G2795" s="2"/>
      <c r="H2795" s="4"/>
      <c r="I2795" s="2"/>
      <c r="Q2795" s="33"/>
    </row>
    <row r="2796" spans="1:17" x14ac:dyDescent="0.45">
      <c r="A2796" s="1"/>
      <c r="B2796" s="2"/>
      <c r="C2796" s="2"/>
      <c r="D2796" s="2"/>
      <c r="E2796" s="36"/>
      <c r="F2796" s="3"/>
      <c r="G2796" s="2"/>
      <c r="H2796" s="4"/>
      <c r="I2796" s="2"/>
      <c r="Q2796" s="33"/>
    </row>
    <row r="2797" spans="1:17" x14ac:dyDescent="0.45">
      <c r="A2797" s="1"/>
      <c r="B2797" s="2"/>
      <c r="C2797" s="2"/>
      <c r="D2797" s="2"/>
      <c r="E2797" s="36"/>
      <c r="F2797" s="3"/>
      <c r="G2797" s="2"/>
      <c r="H2797" s="4"/>
      <c r="I2797" s="2"/>
      <c r="Q2797" s="33"/>
    </row>
    <row r="2798" spans="1:17" x14ac:dyDescent="0.45">
      <c r="A2798" s="1"/>
      <c r="B2798" s="2"/>
      <c r="C2798" s="2"/>
      <c r="D2798" s="2"/>
      <c r="E2798" s="36"/>
      <c r="F2798" s="3"/>
      <c r="G2798" s="2"/>
      <c r="H2798" s="4"/>
      <c r="I2798" s="2"/>
      <c r="Q2798" s="33"/>
    </row>
    <row r="2799" spans="1:17" x14ac:dyDescent="0.45">
      <c r="A2799" s="1"/>
      <c r="B2799" s="2"/>
      <c r="C2799" s="2"/>
      <c r="D2799" s="2"/>
      <c r="E2799" s="36"/>
      <c r="F2799" s="3"/>
      <c r="G2799" s="2"/>
      <c r="H2799" s="4"/>
      <c r="I2799" s="2"/>
      <c r="Q2799" s="33"/>
    </row>
    <row r="2800" spans="1:17" x14ac:dyDescent="0.45">
      <c r="A2800" s="1"/>
      <c r="B2800" s="2"/>
      <c r="C2800" s="2"/>
      <c r="D2800" s="2"/>
      <c r="E2800" s="36"/>
      <c r="F2800" s="3"/>
      <c r="G2800" s="2"/>
      <c r="H2800" s="4"/>
      <c r="I2800" s="2"/>
      <c r="Q2800" s="33"/>
    </row>
    <row r="2801" spans="1:17" x14ac:dyDescent="0.45">
      <c r="A2801" s="1"/>
      <c r="B2801" s="2"/>
      <c r="C2801" s="2"/>
      <c r="D2801" s="2"/>
      <c r="E2801" s="36"/>
      <c r="F2801" s="3"/>
      <c r="G2801" s="2"/>
      <c r="H2801" s="4"/>
      <c r="I2801" s="2"/>
      <c r="Q2801" s="33"/>
    </row>
    <row r="2802" spans="1:17" x14ac:dyDescent="0.45">
      <c r="A2802" s="1"/>
      <c r="B2802" s="2"/>
      <c r="C2802" s="2"/>
      <c r="D2802" s="2"/>
      <c r="E2802" s="36"/>
      <c r="F2802" s="3"/>
      <c r="G2802" s="2"/>
      <c r="H2802" s="4"/>
      <c r="I2802" s="2"/>
      <c r="Q2802" s="33"/>
    </row>
    <row r="2803" spans="1:17" x14ac:dyDescent="0.45">
      <c r="A2803" s="1"/>
      <c r="B2803" s="2"/>
      <c r="C2803" s="2"/>
      <c r="D2803" s="2"/>
      <c r="E2803" s="36"/>
      <c r="F2803" s="3"/>
      <c r="G2803" s="2"/>
      <c r="H2803" s="4"/>
      <c r="I2803" s="2"/>
      <c r="Q2803" s="33"/>
    </row>
    <row r="2804" spans="1:17" x14ac:dyDescent="0.45">
      <c r="A2804" s="1"/>
      <c r="B2804" s="2"/>
      <c r="C2804" s="2"/>
      <c r="D2804" s="2"/>
      <c r="E2804" s="36"/>
      <c r="F2804" s="3"/>
      <c r="G2804" s="2"/>
      <c r="H2804" s="4"/>
      <c r="I2804" s="2"/>
      <c r="Q2804" s="33"/>
    </row>
    <row r="2805" spans="1:17" x14ac:dyDescent="0.45">
      <c r="A2805" s="1"/>
      <c r="B2805" s="2"/>
      <c r="C2805" s="2"/>
      <c r="D2805" s="2"/>
      <c r="E2805" s="36"/>
      <c r="F2805" s="3"/>
      <c r="G2805" s="2"/>
      <c r="H2805" s="4"/>
      <c r="I2805" s="2"/>
      <c r="Q2805" s="33"/>
    </row>
    <row r="2806" spans="1:17" x14ac:dyDescent="0.45">
      <c r="A2806" s="1"/>
      <c r="B2806" s="2"/>
      <c r="C2806" s="2"/>
      <c r="D2806" s="2"/>
      <c r="E2806" s="36"/>
      <c r="F2806" s="3"/>
      <c r="G2806" s="2"/>
      <c r="H2806" s="4"/>
      <c r="I2806" s="2"/>
      <c r="Q2806" s="33"/>
    </row>
    <row r="2807" spans="1:17" x14ac:dyDescent="0.45">
      <c r="A2807" s="1"/>
      <c r="B2807" s="2"/>
      <c r="C2807" s="2"/>
      <c r="D2807" s="2"/>
      <c r="E2807" s="36"/>
      <c r="F2807" s="3"/>
      <c r="G2807" s="2"/>
      <c r="H2807" s="4"/>
      <c r="I2807" s="2"/>
      <c r="Q2807" s="33"/>
    </row>
    <row r="2808" spans="1:17" x14ac:dyDescent="0.45">
      <c r="A2808" s="1"/>
      <c r="B2808" s="2"/>
      <c r="C2808" s="2"/>
      <c r="D2808" s="2"/>
      <c r="E2808" s="36"/>
      <c r="F2808" s="3"/>
      <c r="G2808" s="2"/>
      <c r="H2808" s="4"/>
      <c r="I2808" s="2"/>
      <c r="Q2808" s="33"/>
    </row>
    <row r="2809" spans="1:17" x14ac:dyDescent="0.45">
      <c r="A2809" s="1"/>
      <c r="B2809" s="2"/>
      <c r="C2809" s="2"/>
      <c r="D2809" s="2"/>
      <c r="E2809" s="36"/>
      <c r="F2809" s="3"/>
      <c r="G2809" s="2"/>
      <c r="H2809" s="4"/>
      <c r="I2809" s="2"/>
      <c r="Q2809" s="33"/>
    </row>
    <row r="2810" spans="1:17" x14ac:dyDescent="0.45">
      <c r="A2810" s="1"/>
      <c r="B2810" s="2"/>
      <c r="C2810" s="2"/>
      <c r="D2810" s="2"/>
      <c r="E2810" s="36"/>
      <c r="F2810" s="3"/>
      <c r="G2810" s="2"/>
      <c r="H2810" s="4"/>
      <c r="I2810" s="2"/>
      <c r="Q2810" s="33"/>
    </row>
    <row r="2811" spans="1:17" x14ac:dyDescent="0.45">
      <c r="A2811" s="1"/>
      <c r="B2811" s="2"/>
      <c r="C2811" s="2"/>
      <c r="D2811" s="2"/>
      <c r="E2811" s="36"/>
      <c r="F2811" s="3"/>
      <c r="G2811" s="2"/>
      <c r="H2811" s="4"/>
      <c r="I2811" s="2"/>
      <c r="Q2811" s="33"/>
    </row>
    <row r="2812" spans="1:17" x14ac:dyDescent="0.45">
      <c r="A2812" s="1"/>
      <c r="B2812" s="2"/>
      <c r="C2812" s="2"/>
      <c r="D2812" s="2"/>
      <c r="E2812" s="36"/>
      <c r="F2812" s="3"/>
      <c r="G2812" s="2"/>
      <c r="H2812" s="4"/>
      <c r="I2812" s="2"/>
      <c r="Q2812" s="33"/>
    </row>
    <row r="2813" spans="1:17" x14ac:dyDescent="0.45">
      <c r="A2813" s="1"/>
      <c r="B2813" s="2"/>
      <c r="C2813" s="2"/>
      <c r="D2813" s="2"/>
      <c r="E2813" s="36"/>
      <c r="F2813" s="3"/>
      <c r="G2813" s="2"/>
      <c r="H2813" s="4"/>
      <c r="I2813" s="2"/>
      <c r="Q2813" s="33"/>
    </row>
    <row r="2814" spans="1:17" x14ac:dyDescent="0.45">
      <c r="A2814" s="1"/>
      <c r="B2814" s="2"/>
      <c r="C2814" s="2"/>
      <c r="D2814" s="2"/>
      <c r="E2814" s="36"/>
      <c r="F2814" s="3"/>
      <c r="G2814" s="2"/>
      <c r="H2814" s="4"/>
      <c r="I2814" s="2"/>
      <c r="Q2814" s="33"/>
    </row>
    <row r="2815" spans="1:17" x14ac:dyDescent="0.45">
      <c r="A2815" s="1"/>
      <c r="B2815" s="2"/>
      <c r="C2815" s="2"/>
      <c r="D2815" s="2"/>
      <c r="E2815" s="36"/>
      <c r="F2815" s="3"/>
      <c r="G2815" s="2"/>
      <c r="H2815" s="4"/>
      <c r="I2815" s="2"/>
      <c r="Q2815" s="33"/>
    </row>
    <row r="2816" spans="1:17" x14ac:dyDescent="0.45">
      <c r="A2816" s="1"/>
      <c r="B2816" s="2"/>
      <c r="C2816" s="2"/>
      <c r="D2816" s="2"/>
      <c r="E2816" s="36"/>
      <c r="F2816" s="3"/>
      <c r="G2816" s="2"/>
      <c r="H2816" s="4"/>
      <c r="I2816" s="2"/>
      <c r="Q2816" s="33"/>
    </row>
    <row r="2817" spans="1:17" x14ac:dyDescent="0.45">
      <c r="A2817" s="1"/>
      <c r="B2817" s="2"/>
      <c r="C2817" s="2"/>
      <c r="D2817" s="2"/>
      <c r="E2817" s="36"/>
      <c r="F2817" s="3"/>
      <c r="G2817" s="2"/>
      <c r="H2817" s="4"/>
      <c r="I2817" s="2"/>
      <c r="Q2817" s="33"/>
    </row>
    <row r="2818" spans="1:17" x14ac:dyDescent="0.45">
      <c r="A2818" s="1"/>
      <c r="B2818" s="2"/>
      <c r="C2818" s="2"/>
      <c r="D2818" s="2"/>
      <c r="E2818" s="36"/>
      <c r="F2818" s="3"/>
      <c r="G2818" s="2"/>
      <c r="H2818" s="4"/>
      <c r="I2818" s="2"/>
      <c r="Q2818" s="33"/>
    </row>
    <row r="2819" spans="1:17" x14ac:dyDescent="0.45">
      <c r="A2819" s="1"/>
      <c r="B2819" s="2"/>
      <c r="C2819" s="2"/>
      <c r="D2819" s="2"/>
      <c r="E2819" s="36"/>
      <c r="F2819" s="3"/>
      <c r="G2819" s="2"/>
      <c r="H2819" s="4"/>
      <c r="I2819" s="2"/>
      <c r="Q2819" s="33"/>
    </row>
    <row r="2820" spans="1:17" x14ac:dyDescent="0.45">
      <c r="A2820" s="1"/>
      <c r="B2820" s="2"/>
      <c r="C2820" s="2"/>
      <c r="D2820" s="2"/>
      <c r="E2820" s="36"/>
      <c r="F2820" s="3"/>
      <c r="G2820" s="2"/>
      <c r="H2820" s="4"/>
      <c r="I2820" s="2"/>
      <c r="Q2820" s="33"/>
    </row>
    <row r="2821" spans="1:17" x14ac:dyDescent="0.45">
      <c r="A2821" s="1"/>
      <c r="B2821" s="2"/>
      <c r="C2821" s="2"/>
      <c r="D2821" s="2"/>
      <c r="E2821" s="36"/>
      <c r="F2821" s="3"/>
      <c r="G2821" s="2"/>
      <c r="H2821" s="4"/>
      <c r="I2821" s="2"/>
      <c r="Q2821" s="33"/>
    </row>
    <row r="2822" spans="1:17" x14ac:dyDescent="0.45">
      <c r="A2822" s="1"/>
      <c r="B2822" s="2"/>
      <c r="C2822" s="2"/>
      <c r="D2822" s="2"/>
      <c r="E2822" s="36"/>
      <c r="F2822" s="3"/>
      <c r="G2822" s="2"/>
      <c r="H2822" s="4"/>
      <c r="I2822" s="2"/>
      <c r="Q2822" s="33"/>
    </row>
    <row r="2823" spans="1:17" x14ac:dyDescent="0.45">
      <c r="A2823" s="1"/>
      <c r="B2823" s="2"/>
      <c r="C2823" s="2"/>
      <c r="D2823" s="2"/>
      <c r="E2823" s="36"/>
      <c r="F2823" s="3"/>
      <c r="G2823" s="2"/>
      <c r="H2823" s="4"/>
      <c r="I2823" s="2"/>
      <c r="Q2823" s="33"/>
    </row>
    <row r="2824" spans="1:17" x14ac:dyDescent="0.45">
      <c r="A2824" s="1"/>
      <c r="B2824" s="2"/>
      <c r="C2824" s="2"/>
      <c r="D2824" s="2"/>
      <c r="E2824" s="36"/>
      <c r="F2824" s="3"/>
      <c r="G2824" s="2"/>
      <c r="H2824" s="4"/>
      <c r="I2824" s="2"/>
      <c r="Q2824" s="33"/>
    </row>
    <row r="2825" spans="1:17" x14ac:dyDescent="0.45">
      <c r="A2825" s="1"/>
      <c r="B2825" s="2"/>
      <c r="C2825" s="2"/>
      <c r="D2825" s="2"/>
      <c r="E2825" s="36"/>
      <c r="F2825" s="3"/>
      <c r="G2825" s="2"/>
      <c r="H2825" s="4"/>
      <c r="I2825" s="2"/>
      <c r="Q2825" s="33"/>
    </row>
    <row r="2826" spans="1:17" x14ac:dyDescent="0.45">
      <c r="A2826" s="1"/>
      <c r="B2826" s="2"/>
      <c r="C2826" s="2"/>
      <c r="D2826" s="2"/>
      <c r="E2826" s="36"/>
      <c r="F2826" s="3"/>
      <c r="G2826" s="2"/>
      <c r="H2826" s="4"/>
      <c r="I2826" s="2"/>
      <c r="Q2826" s="33"/>
    </row>
    <row r="2827" spans="1:17" x14ac:dyDescent="0.45">
      <c r="A2827" s="1"/>
      <c r="B2827" s="2"/>
      <c r="C2827" s="2"/>
      <c r="D2827" s="2"/>
      <c r="E2827" s="36"/>
      <c r="F2827" s="3"/>
      <c r="G2827" s="2"/>
      <c r="H2827" s="4"/>
      <c r="I2827" s="2"/>
      <c r="Q2827" s="33"/>
    </row>
    <row r="2828" spans="1:17" x14ac:dyDescent="0.45">
      <c r="A2828" s="1"/>
      <c r="B2828" s="2"/>
      <c r="C2828" s="2"/>
      <c r="D2828" s="2"/>
      <c r="E2828" s="36"/>
      <c r="F2828" s="3"/>
      <c r="G2828" s="2"/>
      <c r="H2828" s="4"/>
      <c r="I2828" s="2"/>
      <c r="Q2828" s="33"/>
    </row>
    <row r="2829" spans="1:17" x14ac:dyDescent="0.45">
      <c r="A2829" s="1"/>
      <c r="B2829" s="2"/>
      <c r="C2829" s="2"/>
      <c r="D2829" s="2"/>
      <c r="E2829" s="36"/>
      <c r="F2829" s="3"/>
      <c r="G2829" s="2"/>
      <c r="H2829" s="4"/>
      <c r="I2829" s="2"/>
      <c r="Q2829" s="33"/>
    </row>
    <row r="2830" spans="1:17" x14ac:dyDescent="0.45">
      <c r="A2830" s="1"/>
      <c r="B2830" s="2"/>
      <c r="C2830" s="2"/>
      <c r="D2830" s="2"/>
      <c r="E2830" s="36"/>
      <c r="F2830" s="3"/>
      <c r="G2830" s="2"/>
      <c r="H2830" s="4"/>
      <c r="I2830" s="2"/>
      <c r="Q2830" s="33"/>
    </row>
    <row r="2831" spans="1:17" x14ac:dyDescent="0.45">
      <c r="A2831" s="1"/>
      <c r="B2831" s="2"/>
      <c r="C2831" s="2"/>
      <c r="D2831" s="2"/>
      <c r="E2831" s="36"/>
      <c r="F2831" s="3"/>
      <c r="G2831" s="2"/>
      <c r="H2831" s="4"/>
      <c r="I2831" s="2"/>
      <c r="Q2831" s="33"/>
    </row>
    <row r="2832" spans="1:17" x14ac:dyDescent="0.45">
      <c r="A2832" s="1"/>
      <c r="B2832" s="2"/>
      <c r="C2832" s="2"/>
      <c r="D2832" s="2"/>
      <c r="E2832" s="36"/>
      <c r="F2832" s="3"/>
      <c r="G2832" s="2"/>
      <c r="H2832" s="4"/>
      <c r="I2832" s="2"/>
      <c r="Q2832" s="33"/>
    </row>
    <row r="2833" spans="1:17" x14ac:dyDescent="0.45">
      <c r="A2833" s="1"/>
      <c r="B2833" s="2"/>
      <c r="C2833" s="2"/>
      <c r="D2833" s="2"/>
      <c r="E2833" s="36"/>
      <c r="F2833" s="3"/>
      <c r="G2833" s="2"/>
      <c r="H2833" s="4"/>
      <c r="I2833" s="2"/>
      <c r="Q2833" s="33"/>
    </row>
    <row r="2834" spans="1:17" x14ac:dyDescent="0.45">
      <c r="A2834" s="1"/>
      <c r="B2834" s="2"/>
      <c r="C2834" s="2"/>
      <c r="D2834" s="2"/>
      <c r="E2834" s="36"/>
      <c r="F2834" s="3"/>
      <c r="G2834" s="2"/>
      <c r="H2834" s="4"/>
      <c r="I2834" s="2"/>
      <c r="Q2834" s="33"/>
    </row>
    <row r="2835" spans="1:17" x14ac:dyDescent="0.45">
      <c r="A2835" s="1"/>
      <c r="B2835" s="2"/>
      <c r="C2835" s="2"/>
      <c r="D2835" s="2"/>
      <c r="E2835" s="36"/>
      <c r="F2835" s="3"/>
      <c r="G2835" s="2"/>
      <c r="H2835" s="4"/>
      <c r="I2835" s="2"/>
      <c r="Q2835" s="33"/>
    </row>
    <row r="2836" spans="1:17" x14ac:dyDescent="0.45">
      <c r="A2836" s="1"/>
      <c r="B2836" s="2"/>
      <c r="C2836" s="2"/>
      <c r="D2836" s="2"/>
      <c r="E2836" s="36"/>
      <c r="F2836" s="3"/>
      <c r="G2836" s="2"/>
      <c r="H2836" s="4"/>
      <c r="I2836" s="2"/>
      <c r="Q2836" s="33"/>
    </row>
    <row r="2837" spans="1:17" x14ac:dyDescent="0.45">
      <c r="A2837" s="1"/>
      <c r="B2837" s="2"/>
      <c r="C2837" s="2"/>
      <c r="D2837" s="2"/>
      <c r="E2837" s="36"/>
      <c r="F2837" s="3"/>
      <c r="G2837" s="2"/>
      <c r="H2837" s="4"/>
      <c r="I2837" s="2"/>
      <c r="Q2837" s="33"/>
    </row>
    <row r="2838" spans="1:17" x14ac:dyDescent="0.45">
      <c r="A2838" s="1"/>
      <c r="B2838" s="2"/>
      <c r="C2838" s="2"/>
      <c r="D2838" s="2"/>
      <c r="E2838" s="36"/>
      <c r="F2838" s="3"/>
      <c r="G2838" s="2"/>
      <c r="H2838" s="4"/>
      <c r="I2838" s="2"/>
      <c r="Q2838" s="33"/>
    </row>
    <row r="2839" spans="1:17" x14ac:dyDescent="0.45">
      <c r="A2839" s="1"/>
      <c r="B2839" s="2"/>
      <c r="C2839" s="2"/>
      <c r="D2839" s="2"/>
      <c r="E2839" s="36"/>
      <c r="F2839" s="3"/>
      <c r="G2839" s="2"/>
      <c r="H2839" s="4"/>
      <c r="I2839" s="2"/>
      <c r="Q2839" s="33"/>
    </row>
    <row r="2840" spans="1:17" x14ac:dyDescent="0.45">
      <c r="A2840" s="1"/>
      <c r="B2840" s="2"/>
      <c r="C2840" s="2"/>
      <c r="D2840" s="2"/>
      <c r="E2840" s="36"/>
      <c r="F2840" s="3"/>
      <c r="G2840" s="2"/>
      <c r="H2840" s="4"/>
      <c r="I2840" s="2"/>
      <c r="Q2840" s="33"/>
    </row>
    <row r="2841" spans="1:17" x14ac:dyDescent="0.45">
      <c r="A2841" s="1"/>
      <c r="B2841" s="2"/>
      <c r="C2841" s="2"/>
      <c r="D2841" s="2"/>
      <c r="E2841" s="36"/>
      <c r="F2841" s="3"/>
      <c r="G2841" s="2"/>
      <c r="H2841" s="4"/>
      <c r="I2841" s="2"/>
      <c r="Q2841" s="33"/>
    </row>
    <row r="2842" spans="1:17" x14ac:dyDescent="0.45">
      <c r="A2842" s="1"/>
      <c r="B2842" s="2"/>
      <c r="C2842" s="2"/>
      <c r="D2842" s="2"/>
      <c r="E2842" s="36"/>
      <c r="F2842" s="3"/>
      <c r="G2842" s="2"/>
      <c r="H2842" s="4"/>
      <c r="I2842" s="2"/>
      <c r="Q2842" s="33"/>
    </row>
    <row r="2843" spans="1:17" x14ac:dyDescent="0.45">
      <c r="A2843" s="1"/>
      <c r="B2843" s="2"/>
      <c r="C2843" s="2"/>
      <c r="D2843" s="2"/>
      <c r="E2843" s="36"/>
      <c r="F2843" s="3"/>
      <c r="G2843" s="2"/>
      <c r="H2843" s="4"/>
      <c r="I2843" s="2"/>
      <c r="Q2843" s="33"/>
    </row>
    <row r="2844" spans="1:17" x14ac:dyDescent="0.45">
      <c r="A2844" s="1"/>
      <c r="B2844" s="2"/>
      <c r="C2844" s="2"/>
      <c r="D2844" s="2"/>
      <c r="E2844" s="36"/>
      <c r="F2844" s="3"/>
      <c r="G2844" s="2"/>
      <c r="H2844" s="4"/>
      <c r="I2844" s="2"/>
      <c r="Q2844" s="33"/>
    </row>
    <row r="2845" spans="1:17" x14ac:dyDescent="0.45">
      <c r="A2845" s="1"/>
      <c r="B2845" s="2"/>
      <c r="C2845" s="2"/>
      <c r="D2845" s="2"/>
      <c r="E2845" s="36"/>
      <c r="F2845" s="3"/>
      <c r="G2845" s="2"/>
      <c r="H2845" s="4"/>
      <c r="I2845" s="2"/>
      <c r="Q2845" s="33"/>
    </row>
    <row r="2846" spans="1:17" x14ac:dyDescent="0.45">
      <c r="A2846" s="1"/>
      <c r="B2846" s="2"/>
      <c r="C2846" s="2"/>
      <c r="D2846" s="2"/>
      <c r="E2846" s="36"/>
      <c r="F2846" s="3"/>
      <c r="G2846" s="2"/>
      <c r="H2846" s="4"/>
      <c r="I2846" s="2"/>
      <c r="Q2846" s="33"/>
    </row>
    <row r="2847" spans="1:17" x14ac:dyDescent="0.45">
      <c r="A2847" s="1"/>
      <c r="B2847" s="2"/>
      <c r="C2847" s="2"/>
      <c r="D2847" s="2"/>
      <c r="E2847" s="36"/>
      <c r="F2847" s="3"/>
      <c r="G2847" s="2"/>
      <c r="H2847" s="4"/>
      <c r="I2847" s="2"/>
      <c r="Q2847" s="33"/>
    </row>
    <row r="2848" spans="1:17" x14ac:dyDescent="0.45">
      <c r="A2848" s="1"/>
      <c r="B2848" s="2"/>
      <c r="C2848" s="2"/>
      <c r="D2848" s="2"/>
      <c r="E2848" s="36"/>
      <c r="F2848" s="3"/>
      <c r="G2848" s="2"/>
      <c r="H2848" s="4"/>
      <c r="I2848" s="2"/>
      <c r="Q2848" s="33"/>
    </row>
    <row r="2849" spans="1:17" x14ac:dyDescent="0.45">
      <c r="A2849" s="1"/>
      <c r="B2849" s="2"/>
      <c r="C2849" s="2"/>
      <c r="D2849" s="2"/>
      <c r="E2849" s="36"/>
      <c r="F2849" s="3"/>
      <c r="G2849" s="2"/>
      <c r="H2849" s="4"/>
      <c r="I2849" s="2"/>
      <c r="Q2849" s="33"/>
    </row>
    <row r="2850" spans="1:17" x14ac:dyDescent="0.45">
      <c r="A2850" s="1"/>
      <c r="B2850" s="2"/>
      <c r="C2850" s="2"/>
      <c r="D2850" s="2"/>
      <c r="E2850" s="36"/>
      <c r="F2850" s="3"/>
      <c r="G2850" s="2"/>
      <c r="H2850" s="4"/>
      <c r="I2850" s="2"/>
      <c r="Q2850" s="33"/>
    </row>
    <row r="2851" spans="1:17" x14ac:dyDescent="0.45">
      <c r="A2851" s="1"/>
      <c r="B2851" s="2"/>
      <c r="C2851" s="2"/>
      <c r="D2851" s="2"/>
      <c r="E2851" s="36"/>
      <c r="F2851" s="3"/>
      <c r="G2851" s="2"/>
      <c r="H2851" s="4"/>
      <c r="I2851" s="2"/>
      <c r="Q2851" s="33"/>
    </row>
    <row r="2852" spans="1:17" x14ac:dyDescent="0.45">
      <c r="A2852" s="1"/>
      <c r="B2852" s="2"/>
      <c r="C2852" s="2"/>
      <c r="D2852" s="2"/>
      <c r="E2852" s="36"/>
      <c r="F2852" s="3"/>
      <c r="G2852" s="2"/>
      <c r="H2852" s="4"/>
      <c r="I2852" s="2"/>
      <c r="Q2852" s="33"/>
    </row>
    <row r="2853" spans="1:17" x14ac:dyDescent="0.45">
      <c r="A2853" s="1"/>
      <c r="B2853" s="2"/>
      <c r="C2853" s="2"/>
      <c r="D2853" s="2"/>
      <c r="E2853" s="36"/>
      <c r="F2853" s="3"/>
      <c r="G2853" s="2"/>
      <c r="H2853" s="4"/>
      <c r="I2853" s="2"/>
      <c r="Q2853" s="33"/>
    </row>
    <row r="2854" spans="1:17" x14ac:dyDescent="0.45">
      <c r="A2854" s="1"/>
      <c r="B2854" s="2"/>
      <c r="C2854" s="2"/>
      <c r="D2854" s="2"/>
      <c r="E2854" s="36"/>
      <c r="F2854" s="3"/>
      <c r="G2854" s="2"/>
      <c r="H2854" s="4"/>
      <c r="I2854" s="2"/>
      <c r="Q2854" s="33"/>
    </row>
    <row r="2855" spans="1:17" x14ac:dyDescent="0.45">
      <c r="A2855" s="1"/>
      <c r="B2855" s="2"/>
      <c r="C2855" s="2"/>
      <c r="D2855" s="2"/>
      <c r="E2855" s="36"/>
      <c r="F2855" s="3"/>
      <c r="G2855" s="2"/>
      <c r="H2855" s="4"/>
      <c r="I2855" s="2"/>
      <c r="Q2855" s="33"/>
    </row>
    <row r="2856" spans="1:17" x14ac:dyDescent="0.45">
      <c r="A2856" s="1"/>
      <c r="B2856" s="2"/>
      <c r="C2856" s="2"/>
      <c r="D2856" s="2"/>
      <c r="E2856" s="36"/>
      <c r="F2856" s="3"/>
      <c r="G2856" s="2"/>
      <c r="H2856" s="4"/>
      <c r="I2856" s="2"/>
      <c r="Q2856" s="33"/>
    </row>
    <row r="2857" spans="1:17" x14ac:dyDescent="0.45">
      <c r="A2857" s="1"/>
      <c r="B2857" s="2"/>
      <c r="C2857" s="2"/>
      <c r="D2857" s="2"/>
      <c r="E2857" s="36"/>
      <c r="F2857" s="3"/>
      <c r="G2857" s="2"/>
      <c r="H2857" s="4"/>
      <c r="I2857" s="2"/>
      <c r="Q2857" s="33"/>
    </row>
    <row r="2858" spans="1:17" x14ac:dyDescent="0.45">
      <c r="A2858" s="1"/>
      <c r="B2858" s="2"/>
      <c r="C2858" s="2"/>
      <c r="D2858" s="2"/>
      <c r="E2858" s="36"/>
      <c r="F2858" s="3"/>
      <c r="G2858" s="2"/>
      <c r="H2858" s="4"/>
      <c r="I2858" s="2"/>
      <c r="Q2858" s="33"/>
    </row>
    <row r="2859" spans="1:17" x14ac:dyDescent="0.45">
      <c r="A2859" s="1"/>
      <c r="B2859" s="2"/>
      <c r="C2859" s="2"/>
      <c r="D2859" s="2"/>
      <c r="E2859" s="36"/>
      <c r="F2859" s="3"/>
      <c r="G2859" s="2"/>
      <c r="H2859" s="4"/>
      <c r="I2859" s="2"/>
      <c r="Q2859" s="33"/>
    </row>
    <row r="2860" spans="1:17" x14ac:dyDescent="0.45">
      <c r="A2860" s="1"/>
      <c r="B2860" s="2"/>
      <c r="C2860" s="2"/>
      <c r="D2860" s="2"/>
      <c r="E2860" s="36"/>
      <c r="F2860" s="3"/>
      <c r="G2860" s="2"/>
      <c r="H2860" s="4"/>
      <c r="I2860" s="2"/>
      <c r="Q2860" s="33"/>
    </row>
    <row r="2861" spans="1:17" x14ac:dyDescent="0.45">
      <c r="A2861" s="1"/>
      <c r="B2861" s="2"/>
      <c r="C2861" s="2"/>
      <c r="D2861" s="2"/>
      <c r="E2861" s="36"/>
      <c r="F2861" s="3"/>
      <c r="G2861" s="2"/>
      <c r="H2861" s="4"/>
      <c r="I2861" s="2"/>
      <c r="Q2861" s="33"/>
    </row>
    <row r="2862" spans="1:17" x14ac:dyDescent="0.45">
      <c r="A2862" s="1"/>
      <c r="B2862" s="2"/>
      <c r="C2862" s="2"/>
      <c r="D2862" s="2"/>
      <c r="E2862" s="36"/>
      <c r="F2862" s="3"/>
      <c r="G2862" s="2"/>
      <c r="H2862" s="4"/>
      <c r="I2862" s="2"/>
      <c r="Q2862" s="33"/>
    </row>
    <row r="2863" spans="1:17" x14ac:dyDescent="0.45">
      <c r="A2863" s="1"/>
      <c r="B2863" s="2"/>
      <c r="C2863" s="2"/>
      <c r="D2863" s="2"/>
      <c r="E2863" s="36"/>
      <c r="F2863" s="3"/>
      <c r="G2863" s="2"/>
      <c r="H2863" s="4"/>
      <c r="I2863" s="2"/>
      <c r="Q2863" s="33"/>
    </row>
    <row r="2864" spans="1:17" x14ac:dyDescent="0.45">
      <c r="A2864" s="1"/>
      <c r="B2864" s="2"/>
      <c r="C2864" s="2"/>
      <c r="D2864" s="2"/>
      <c r="E2864" s="36"/>
      <c r="F2864" s="3"/>
      <c r="G2864" s="2"/>
      <c r="H2864" s="4"/>
      <c r="I2864" s="2"/>
      <c r="Q2864" s="33"/>
    </row>
    <row r="2865" spans="1:17" x14ac:dyDescent="0.45">
      <c r="A2865" s="1"/>
      <c r="B2865" s="2"/>
      <c r="C2865" s="2"/>
      <c r="D2865" s="2"/>
      <c r="E2865" s="36"/>
      <c r="F2865" s="3"/>
      <c r="G2865" s="2"/>
      <c r="H2865" s="4"/>
      <c r="I2865" s="2"/>
      <c r="Q2865" s="33"/>
    </row>
    <row r="2866" spans="1:17" x14ac:dyDescent="0.45">
      <c r="A2866" s="1"/>
      <c r="B2866" s="2"/>
      <c r="C2866" s="2"/>
      <c r="D2866" s="2"/>
      <c r="E2866" s="36"/>
      <c r="F2866" s="3"/>
      <c r="G2866" s="2"/>
      <c r="H2866" s="4"/>
      <c r="I2866" s="2"/>
      <c r="Q2866" s="33"/>
    </row>
    <row r="2867" spans="1:17" x14ac:dyDescent="0.45">
      <c r="A2867" s="1"/>
      <c r="B2867" s="2"/>
      <c r="C2867" s="2"/>
      <c r="D2867" s="2"/>
      <c r="E2867" s="36"/>
      <c r="F2867" s="3"/>
      <c r="G2867" s="2"/>
      <c r="H2867" s="4"/>
      <c r="I2867" s="2"/>
      <c r="Q2867" s="33"/>
    </row>
    <row r="2868" spans="1:17" x14ac:dyDescent="0.45">
      <c r="A2868" s="1"/>
      <c r="B2868" s="2"/>
      <c r="C2868" s="2"/>
      <c r="D2868" s="2"/>
      <c r="E2868" s="36"/>
      <c r="F2868" s="3"/>
      <c r="G2868" s="2"/>
      <c r="H2868" s="4"/>
      <c r="I2868" s="2"/>
      <c r="Q2868" s="33"/>
    </row>
    <row r="2869" spans="1:17" x14ac:dyDescent="0.45">
      <c r="A2869" s="1"/>
      <c r="B2869" s="2"/>
      <c r="C2869" s="2"/>
      <c r="D2869" s="2"/>
      <c r="E2869" s="36"/>
      <c r="F2869" s="3"/>
      <c r="G2869" s="2"/>
      <c r="H2869" s="4"/>
      <c r="I2869" s="2"/>
      <c r="Q2869" s="33"/>
    </row>
    <row r="2870" spans="1:17" x14ac:dyDescent="0.45">
      <c r="A2870" s="1"/>
      <c r="B2870" s="2"/>
      <c r="C2870" s="2"/>
      <c r="D2870" s="2"/>
      <c r="E2870" s="36"/>
      <c r="F2870" s="3"/>
      <c r="G2870" s="2"/>
      <c r="H2870" s="4"/>
      <c r="I2870" s="2"/>
      <c r="Q2870" s="33"/>
    </row>
    <row r="2871" spans="1:17" x14ac:dyDescent="0.45">
      <c r="A2871" s="1"/>
      <c r="B2871" s="2"/>
      <c r="C2871" s="2"/>
      <c r="D2871" s="2"/>
      <c r="E2871" s="36"/>
      <c r="F2871" s="3"/>
      <c r="G2871" s="2"/>
      <c r="H2871" s="4"/>
      <c r="I2871" s="2"/>
      <c r="Q2871" s="33"/>
    </row>
    <row r="2872" spans="1:17" x14ac:dyDescent="0.45">
      <c r="A2872" s="1"/>
      <c r="B2872" s="2"/>
      <c r="C2872" s="2"/>
      <c r="D2872" s="2"/>
      <c r="E2872" s="36"/>
      <c r="F2872" s="3"/>
      <c r="G2872" s="2"/>
      <c r="H2872" s="4"/>
      <c r="I2872" s="2"/>
      <c r="Q2872" s="33"/>
    </row>
    <row r="2873" spans="1:17" x14ac:dyDescent="0.45">
      <c r="A2873" s="1"/>
      <c r="B2873" s="2"/>
      <c r="C2873" s="2"/>
      <c r="D2873" s="2"/>
      <c r="E2873" s="36"/>
      <c r="F2873" s="3"/>
      <c r="G2873" s="2"/>
      <c r="H2873" s="4"/>
      <c r="I2873" s="2"/>
      <c r="Q2873" s="33"/>
    </row>
    <row r="2874" spans="1:17" x14ac:dyDescent="0.45">
      <c r="A2874" s="1"/>
      <c r="B2874" s="2"/>
      <c r="C2874" s="2"/>
      <c r="D2874" s="2"/>
      <c r="E2874" s="36"/>
      <c r="F2874" s="3"/>
      <c r="G2874" s="2"/>
      <c r="H2874" s="4"/>
      <c r="I2874" s="2"/>
      <c r="Q2874" s="33"/>
    </row>
    <row r="2875" spans="1:17" x14ac:dyDescent="0.45">
      <c r="A2875" s="1"/>
      <c r="B2875" s="2"/>
      <c r="C2875" s="2"/>
      <c r="D2875" s="2"/>
      <c r="E2875" s="36"/>
      <c r="F2875" s="3"/>
      <c r="G2875" s="2"/>
      <c r="H2875" s="4"/>
      <c r="I2875" s="2"/>
      <c r="Q2875" s="33"/>
    </row>
    <row r="2876" spans="1:17" x14ac:dyDescent="0.45">
      <c r="A2876" s="1"/>
      <c r="B2876" s="2"/>
      <c r="C2876" s="2"/>
      <c r="D2876" s="2"/>
      <c r="E2876" s="36"/>
      <c r="F2876" s="3"/>
      <c r="G2876" s="2"/>
      <c r="H2876" s="4"/>
      <c r="I2876" s="2"/>
      <c r="Q2876" s="33"/>
    </row>
    <row r="2877" spans="1:17" x14ac:dyDescent="0.45">
      <c r="A2877" s="1"/>
      <c r="B2877" s="2"/>
      <c r="C2877" s="2"/>
      <c r="D2877" s="2"/>
      <c r="E2877" s="36"/>
      <c r="F2877" s="3"/>
      <c r="G2877" s="2"/>
      <c r="H2877" s="4"/>
      <c r="I2877" s="2"/>
      <c r="Q2877" s="33"/>
    </row>
    <row r="2878" spans="1:17" x14ac:dyDescent="0.45">
      <c r="A2878" s="1"/>
      <c r="B2878" s="2"/>
      <c r="C2878" s="2"/>
      <c r="D2878" s="2"/>
      <c r="E2878" s="36"/>
      <c r="F2878" s="3"/>
      <c r="G2878" s="2"/>
      <c r="H2878" s="4"/>
      <c r="I2878" s="2"/>
      <c r="Q2878" s="33"/>
    </row>
    <row r="2879" spans="1:17" x14ac:dyDescent="0.45">
      <c r="A2879" s="1"/>
      <c r="B2879" s="2"/>
      <c r="C2879" s="2"/>
      <c r="D2879" s="2"/>
      <c r="E2879" s="36"/>
      <c r="F2879" s="3"/>
      <c r="G2879" s="2"/>
      <c r="H2879" s="4"/>
      <c r="I2879" s="2"/>
      <c r="Q2879" s="33"/>
    </row>
    <row r="2880" spans="1:17" x14ac:dyDescent="0.45">
      <c r="A2880" s="1"/>
      <c r="B2880" s="2"/>
      <c r="C2880" s="2"/>
      <c r="D2880" s="2"/>
      <c r="E2880" s="36"/>
      <c r="F2880" s="3"/>
      <c r="G2880" s="2"/>
      <c r="H2880" s="4"/>
      <c r="I2880" s="2"/>
      <c r="Q2880" s="33"/>
    </row>
    <row r="2881" spans="1:17" x14ac:dyDescent="0.45">
      <c r="A2881" s="1"/>
      <c r="B2881" s="2"/>
      <c r="C2881" s="2"/>
      <c r="D2881" s="2"/>
      <c r="E2881" s="36"/>
      <c r="F2881" s="3"/>
      <c r="G2881" s="2"/>
      <c r="H2881" s="4"/>
      <c r="I2881" s="2"/>
      <c r="Q2881" s="33"/>
    </row>
    <row r="2882" spans="1:17" x14ac:dyDescent="0.45">
      <c r="A2882" s="1"/>
      <c r="B2882" s="2"/>
      <c r="C2882" s="2"/>
      <c r="D2882" s="2"/>
      <c r="E2882" s="36"/>
      <c r="F2882" s="3"/>
      <c r="G2882" s="2"/>
      <c r="H2882" s="4"/>
      <c r="I2882" s="2"/>
      <c r="Q2882" s="33"/>
    </row>
    <row r="2883" spans="1:17" x14ac:dyDescent="0.45">
      <c r="A2883" s="1"/>
      <c r="B2883" s="2"/>
      <c r="C2883" s="2"/>
      <c r="D2883" s="2"/>
      <c r="E2883" s="36"/>
      <c r="F2883" s="3"/>
      <c r="G2883" s="2"/>
      <c r="H2883" s="4"/>
      <c r="I2883" s="2"/>
      <c r="Q2883" s="33"/>
    </row>
    <row r="2884" spans="1:17" x14ac:dyDescent="0.45">
      <c r="A2884" s="1"/>
      <c r="B2884" s="2"/>
      <c r="C2884" s="2"/>
      <c r="D2884" s="2"/>
      <c r="E2884" s="36"/>
      <c r="F2884" s="3"/>
      <c r="G2884" s="2"/>
      <c r="H2884" s="4"/>
      <c r="I2884" s="2"/>
      <c r="Q2884" s="33"/>
    </row>
    <row r="2885" spans="1:17" x14ac:dyDescent="0.45">
      <c r="A2885" s="1"/>
      <c r="B2885" s="2"/>
      <c r="C2885" s="2"/>
      <c r="D2885" s="2"/>
      <c r="E2885" s="36"/>
      <c r="F2885" s="3"/>
      <c r="G2885" s="2"/>
      <c r="H2885" s="4"/>
      <c r="I2885" s="2"/>
      <c r="Q2885" s="33"/>
    </row>
    <row r="2886" spans="1:17" x14ac:dyDescent="0.45">
      <c r="A2886" s="1"/>
      <c r="B2886" s="2"/>
      <c r="C2886" s="2"/>
      <c r="D2886" s="2"/>
      <c r="E2886" s="36"/>
      <c r="F2886" s="3"/>
      <c r="G2886" s="2"/>
      <c r="H2886" s="4"/>
      <c r="I2886" s="2"/>
      <c r="Q2886" s="33"/>
    </row>
    <row r="2887" spans="1:17" x14ac:dyDescent="0.45">
      <c r="A2887" s="1"/>
      <c r="B2887" s="2"/>
      <c r="C2887" s="2"/>
      <c r="D2887" s="2"/>
      <c r="E2887" s="36"/>
      <c r="F2887" s="3"/>
      <c r="G2887" s="2"/>
      <c r="H2887" s="4"/>
      <c r="I2887" s="2"/>
      <c r="Q2887" s="33"/>
    </row>
    <row r="2888" spans="1:17" x14ac:dyDescent="0.45">
      <c r="A2888" s="1"/>
      <c r="B2888" s="2"/>
      <c r="C2888" s="2"/>
      <c r="D2888" s="2"/>
      <c r="E2888" s="36"/>
      <c r="F2888" s="3"/>
      <c r="G2888" s="2"/>
      <c r="H2888" s="4"/>
      <c r="I2888" s="2"/>
      <c r="Q2888" s="33"/>
    </row>
    <row r="2889" spans="1:17" x14ac:dyDescent="0.45">
      <c r="A2889" s="1"/>
      <c r="B2889" s="2"/>
      <c r="C2889" s="2"/>
      <c r="D2889" s="2"/>
      <c r="E2889" s="36"/>
      <c r="F2889" s="3"/>
      <c r="G2889" s="2"/>
      <c r="H2889" s="4"/>
      <c r="I2889" s="2"/>
      <c r="Q2889" s="33"/>
    </row>
    <row r="2890" spans="1:17" x14ac:dyDescent="0.45">
      <c r="A2890" s="1"/>
      <c r="B2890" s="2"/>
      <c r="C2890" s="2"/>
      <c r="D2890" s="2"/>
      <c r="E2890" s="36"/>
      <c r="F2890" s="3"/>
      <c r="G2890" s="2"/>
      <c r="H2890" s="4"/>
      <c r="I2890" s="2"/>
      <c r="Q2890" s="33"/>
    </row>
    <row r="2891" spans="1:17" x14ac:dyDescent="0.45">
      <c r="A2891" s="1"/>
      <c r="B2891" s="2"/>
      <c r="C2891" s="2"/>
      <c r="D2891" s="2"/>
      <c r="E2891" s="36"/>
      <c r="F2891" s="3"/>
      <c r="G2891" s="2"/>
      <c r="H2891" s="4"/>
      <c r="I2891" s="2"/>
      <c r="Q2891" s="33"/>
    </row>
    <row r="2892" spans="1:17" x14ac:dyDescent="0.45">
      <c r="A2892" s="1"/>
      <c r="B2892" s="2"/>
      <c r="C2892" s="2"/>
      <c r="D2892" s="2"/>
      <c r="E2892" s="36"/>
      <c r="F2892" s="3"/>
      <c r="G2892" s="2"/>
      <c r="H2892" s="4"/>
      <c r="I2892" s="2"/>
      <c r="Q2892" s="33"/>
    </row>
    <row r="2893" spans="1:17" x14ac:dyDescent="0.45">
      <c r="A2893" s="1"/>
      <c r="B2893" s="2"/>
      <c r="C2893" s="2"/>
      <c r="D2893" s="2"/>
      <c r="E2893" s="36"/>
      <c r="F2893" s="3"/>
      <c r="G2893" s="2"/>
      <c r="H2893" s="4"/>
      <c r="I2893" s="2"/>
      <c r="Q2893" s="33"/>
    </row>
    <row r="2894" spans="1:17" x14ac:dyDescent="0.45">
      <c r="A2894" s="1"/>
      <c r="B2894" s="2"/>
      <c r="C2894" s="2"/>
      <c r="D2894" s="2"/>
      <c r="E2894" s="36"/>
      <c r="F2894" s="3"/>
      <c r="G2894" s="2"/>
      <c r="H2894" s="4"/>
      <c r="I2894" s="2"/>
      <c r="Q2894" s="33"/>
    </row>
    <row r="2895" spans="1:17" x14ac:dyDescent="0.45">
      <c r="A2895" s="1"/>
      <c r="B2895" s="2"/>
      <c r="C2895" s="2"/>
      <c r="D2895" s="2"/>
      <c r="E2895" s="36"/>
      <c r="F2895" s="3"/>
      <c r="G2895" s="2"/>
      <c r="H2895" s="4"/>
      <c r="I2895" s="2"/>
      <c r="Q2895" s="33"/>
    </row>
    <row r="2896" spans="1:17" x14ac:dyDescent="0.45">
      <c r="A2896" s="1"/>
      <c r="B2896" s="2"/>
      <c r="C2896" s="2"/>
      <c r="D2896" s="2"/>
      <c r="E2896" s="36"/>
      <c r="F2896" s="3"/>
      <c r="G2896" s="2"/>
      <c r="H2896" s="4"/>
      <c r="I2896" s="2"/>
      <c r="Q2896" s="33"/>
    </row>
    <row r="2897" spans="1:17" x14ac:dyDescent="0.45">
      <c r="A2897" s="1"/>
      <c r="B2897" s="2"/>
      <c r="C2897" s="2"/>
      <c r="D2897" s="2"/>
      <c r="E2897" s="36"/>
      <c r="F2897" s="3"/>
      <c r="G2897" s="2"/>
      <c r="H2897" s="4"/>
      <c r="I2897" s="2"/>
      <c r="Q2897" s="33"/>
    </row>
    <row r="2898" spans="1:17" x14ac:dyDescent="0.45">
      <c r="A2898" s="1"/>
      <c r="B2898" s="2"/>
      <c r="C2898" s="2"/>
      <c r="D2898" s="2"/>
      <c r="E2898" s="36"/>
      <c r="F2898" s="3"/>
      <c r="G2898" s="2"/>
      <c r="H2898" s="4"/>
      <c r="I2898" s="2"/>
      <c r="Q2898" s="33"/>
    </row>
    <row r="2899" spans="1:17" x14ac:dyDescent="0.45">
      <c r="A2899" s="1"/>
      <c r="B2899" s="2"/>
      <c r="C2899" s="2"/>
      <c r="D2899" s="2"/>
      <c r="E2899" s="36"/>
      <c r="F2899" s="3"/>
      <c r="G2899" s="2"/>
      <c r="H2899" s="4"/>
      <c r="I2899" s="2"/>
      <c r="Q2899" s="33"/>
    </row>
    <row r="2900" spans="1:17" x14ac:dyDescent="0.45">
      <c r="A2900" s="1"/>
      <c r="B2900" s="2"/>
      <c r="C2900" s="2"/>
      <c r="D2900" s="2"/>
      <c r="E2900" s="36"/>
      <c r="F2900" s="3"/>
      <c r="G2900" s="2"/>
      <c r="H2900" s="4"/>
      <c r="I2900" s="2"/>
      <c r="Q2900" s="33"/>
    </row>
    <row r="2901" spans="1:17" x14ac:dyDescent="0.45">
      <c r="A2901" s="1"/>
      <c r="B2901" s="2"/>
      <c r="C2901" s="2"/>
      <c r="D2901" s="2"/>
      <c r="E2901" s="36"/>
      <c r="F2901" s="3"/>
      <c r="G2901" s="2"/>
      <c r="H2901" s="4"/>
      <c r="I2901" s="2"/>
      <c r="Q2901" s="33"/>
    </row>
    <row r="2902" spans="1:17" x14ac:dyDescent="0.45">
      <c r="A2902" s="1"/>
      <c r="B2902" s="2"/>
      <c r="C2902" s="2"/>
      <c r="D2902" s="2"/>
      <c r="E2902" s="36"/>
      <c r="F2902" s="3"/>
      <c r="G2902" s="2"/>
      <c r="H2902" s="4"/>
      <c r="I2902" s="2"/>
      <c r="Q2902" s="33"/>
    </row>
    <row r="2903" spans="1:17" x14ac:dyDescent="0.45">
      <c r="A2903" s="1"/>
      <c r="B2903" s="2"/>
      <c r="C2903" s="2"/>
      <c r="D2903" s="2"/>
      <c r="E2903" s="36"/>
      <c r="F2903" s="3"/>
      <c r="G2903" s="2"/>
      <c r="H2903" s="4"/>
      <c r="I2903" s="2"/>
      <c r="Q2903" s="33"/>
    </row>
    <row r="2904" spans="1:17" x14ac:dyDescent="0.45">
      <c r="A2904" s="1"/>
      <c r="B2904" s="2"/>
      <c r="C2904" s="2"/>
      <c r="D2904" s="2"/>
      <c r="E2904" s="36"/>
      <c r="F2904" s="3"/>
      <c r="G2904" s="2"/>
      <c r="H2904" s="4"/>
      <c r="I2904" s="2"/>
      <c r="Q2904" s="33"/>
    </row>
    <row r="2905" spans="1:17" x14ac:dyDescent="0.45">
      <c r="A2905" s="1"/>
      <c r="B2905" s="2"/>
      <c r="C2905" s="2"/>
      <c r="D2905" s="2"/>
      <c r="E2905" s="36"/>
      <c r="F2905" s="3"/>
      <c r="G2905" s="2"/>
      <c r="H2905" s="4"/>
      <c r="I2905" s="2"/>
      <c r="Q2905" s="33"/>
    </row>
    <row r="2906" spans="1:17" x14ac:dyDescent="0.45">
      <c r="A2906" s="1"/>
      <c r="B2906" s="2"/>
      <c r="C2906" s="2"/>
      <c r="D2906" s="2"/>
      <c r="E2906" s="36"/>
      <c r="F2906" s="3"/>
      <c r="G2906" s="2"/>
      <c r="H2906" s="4"/>
      <c r="I2906" s="2"/>
      <c r="Q2906" s="33"/>
    </row>
    <row r="2907" spans="1:17" x14ac:dyDescent="0.45">
      <c r="A2907" s="1"/>
      <c r="B2907" s="2"/>
      <c r="C2907" s="2"/>
      <c r="D2907" s="2"/>
      <c r="E2907" s="36"/>
      <c r="F2907" s="3"/>
      <c r="G2907" s="2"/>
      <c r="H2907" s="4"/>
      <c r="I2907" s="2"/>
      <c r="Q2907" s="33"/>
    </row>
    <row r="2908" spans="1:17" x14ac:dyDescent="0.45">
      <c r="A2908" s="1"/>
      <c r="B2908" s="2"/>
      <c r="C2908" s="2"/>
      <c r="D2908" s="2"/>
      <c r="E2908" s="36"/>
      <c r="F2908" s="3"/>
      <c r="G2908" s="2"/>
      <c r="H2908" s="4"/>
      <c r="I2908" s="2"/>
      <c r="Q2908" s="33"/>
    </row>
    <row r="2909" spans="1:17" x14ac:dyDescent="0.45">
      <c r="A2909" s="1"/>
      <c r="B2909" s="2"/>
      <c r="C2909" s="2"/>
      <c r="D2909" s="2"/>
      <c r="E2909" s="36"/>
      <c r="F2909" s="3"/>
      <c r="G2909" s="2"/>
      <c r="H2909" s="4"/>
      <c r="I2909" s="2"/>
      <c r="Q2909" s="33"/>
    </row>
    <row r="2910" spans="1:17" x14ac:dyDescent="0.45">
      <c r="A2910" s="1"/>
      <c r="B2910" s="2"/>
      <c r="C2910" s="2"/>
      <c r="D2910" s="2"/>
      <c r="E2910" s="36"/>
      <c r="F2910" s="3"/>
      <c r="G2910" s="2"/>
      <c r="H2910" s="4"/>
      <c r="I2910" s="2"/>
      <c r="Q2910" s="33"/>
    </row>
    <row r="2911" spans="1:17" x14ac:dyDescent="0.45">
      <c r="A2911" s="1"/>
      <c r="B2911" s="2"/>
      <c r="C2911" s="2"/>
      <c r="D2911" s="2"/>
      <c r="E2911" s="36"/>
      <c r="F2911" s="3"/>
      <c r="G2911" s="2"/>
      <c r="H2911" s="4"/>
      <c r="I2911" s="2"/>
      <c r="Q2911" s="33"/>
    </row>
    <row r="2912" spans="1:17" x14ac:dyDescent="0.45">
      <c r="A2912" s="1"/>
      <c r="B2912" s="2"/>
      <c r="C2912" s="2"/>
      <c r="D2912" s="2"/>
      <c r="E2912" s="36"/>
      <c r="F2912" s="3"/>
      <c r="G2912" s="2"/>
      <c r="H2912" s="4"/>
      <c r="I2912" s="2"/>
      <c r="Q2912" s="33"/>
    </row>
    <row r="2913" spans="1:17" x14ac:dyDescent="0.45">
      <c r="A2913" s="1"/>
      <c r="B2913" s="2"/>
      <c r="C2913" s="2"/>
      <c r="D2913" s="2"/>
      <c r="E2913" s="36"/>
      <c r="F2913" s="3"/>
      <c r="G2913" s="2"/>
      <c r="H2913" s="4"/>
      <c r="I2913" s="2"/>
      <c r="Q2913" s="33"/>
    </row>
    <row r="2914" spans="1:17" x14ac:dyDescent="0.45">
      <c r="A2914" s="1"/>
      <c r="B2914" s="2"/>
      <c r="C2914" s="2"/>
      <c r="D2914" s="2"/>
      <c r="E2914" s="36"/>
      <c r="F2914" s="3"/>
      <c r="G2914" s="2"/>
      <c r="H2914" s="4"/>
      <c r="I2914" s="2"/>
      <c r="Q2914" s="33"/>
    </row>
    <row r="2915" spans="1:17" x14ac:dyDescent="0.45">
      <c r="A2915" s="1"/>
      <c r="B2915" s="2"/>
      <c r="C2915" s="2"/>
      <c r="D2915" s="2"/>
      <c r="E2915" s="36"/>
      <c r="F2915" s="3"/>
      <c r="G2915" s="2"/>
      <c r="H2915" s="4"/>
      <c r="I2915" s="2"/>
      <c r="Q2915" s="33"/>
    </row>
    <row r="2916" spans="1:17" x14ac:dyDescent="0.45">
      <c r="A2916" s="1"/>
      <c r="B2916" s="2"/>
      <c r="C2916" s="2"/>
      <c r="D2916" s="2"/>
      <c r="E2916" s="36"/>
      <c r="F2916" s="3"/>
      <c r="G2916" s="2"/>
      <c r="H2916" s="4"/>
      <c r="I2916" s="2"/>
      <c r="Q2916" s="33"/>
    </row>
    <row r="2917" spans="1:17" x14ac:dyDescent="0.45">
      <c r="A2917" s="1"/>
      <c r="B2917" s="2"/>
      <c r="C2917" s="2"/>
      <c r="D2917" s="2"/>
      <c r="E2917" s="36"/>
      <c r="F2917" s="3"/>
      <c r="G2917" s="2"/>
      <c r="H2917" s="4"/>
      <c r="I2917" s="2"/>
      <c r="Q2917" s="33"/>
    </row>
    <row r="2918" spans="1:17" x14ac:dyDescent="0.45">
      <c r="A2918" s="1"/>
      <c r="B2918" s="2"/>
      <c r="C2918" s="2"/>
      <c r="D2918" s="2"/>
      <c r="E2918" s="36"/>
      <c r="F2918" s="3"/>
      <c r="G2918" s="2"/>
      <c r="H2918" s="4"/>
      <c r="I2918" s="2"/>
      <c r="Q2918" s="33"/>
    </row>
    <row r="2919" spans="1:17" x14ac:dyDescent="0.45">
      <c r="A2919" s="1"/>
      <c r="B2919" s="2"/>
      <c r="C2919" s="2"/>
      <c r="D2919" s="2"/>
      <c r="E2919" s="36"/>
      <c r="F2919" s="3"/>
      <c r="G2919" s="2"/>
      <c r="H2919" s="4"/>
      <c r="I2919" s="2"/>
      <c r="Q2919" s="33"/>
    </row>
    <row r="2920" spans="1:17" x14ac:dyDescent="0.45">
      <c r="A2920" s="1"/>
      <c r="B2920" s="2"/>
      <c r="C2920" s="2"/>
      <c r="D2920" s="2"/>
      <c r="E2920" s="36"/>
      <c r="F2920" s="3"/>
      <c r="G2920" s="2"/>
      <c r="H2920" s="4"/>
      <c r="I2920" s="2"/>
      <c r="Q2920" s="33"/>
    </row>
    <row r="2921" spans="1:17" x14ac:dyDescent="0.45">
      <c r="A2921" s="1"/>
      <c r="B2921" s="2"/>
      <c r="C2921" s="2"/>
      <c r="D2921" s="2"/>
      <c r="E2921" s="36"/>
      <c r="F2921" s="3"/>
      <c r="G2921" s="2"/>
      <c r="H2921" s="4"/>
      <c r="I2921" s="2"/>
      <c r="Q2921" s="33"/>
    </row>
    <row r="2922" spans="1:17" x14ac:dyDescent="0.45">
      <c r="A2922" s="1"/>
      <c r="B2922" s="2"/>
      <c r="C2922" s="2"/>
      <c r="D2922" s="2"/>
      <c r="E2922" s="36"/>
      <c r="F2922" s="3"/>
      <c r="G2922" s="2"/>
      <c r="H2922" s="4"/>
      <c r="I2922" s="2"/>
      <c r="Q2922" s="33"/>
    </row>
    <row r="2923" spans="1:17" x14ac:dyDescent="0.45">
      <c r="A2923" s="1"/>
      <c r="B2923" s="2"/>
      <c r="C2923" s="2"/>
      <c r="D2923" s="2"/>
      <c r="E2923" s="36"/>
      <c r="F2923" s="3"/>
      <c r="G2923" s="2"/>
      <c r="H2923" s="4"/>
      <c r="I2923" s="2"/>
      <c r="Q2923" s="33"/>
    </row>
    <row r="2924" spans="1:17" x14ac:dyDescent="0.45">
      <c r="A2924" s="1"/>
      <c r="B2924" s="2"/>
      <c r="C2924" s="2"/>
      <c r="D2924" s="2"/>
      <c r="E2924" s="36"/>
      <c r="F2924" s="3"/>
      <c r="G2924" s="2"/>
      <c r="H2924" s="4"/>
      <c r="I2924" s="2"/>
      <c r="Q2924" s="33"/>
    </row>
    <row r="2925" spans="1:17" x14ac:dyDescent="0.45">
      <c r="A2925" s="1"/>
      <c r="B2925" s="2"/>
      <c r="C2925" s="2"/>
      <c r="D2925" s="2"/>
      <c r="E2925" s="36"/>
      <c r="F2925" s="3"/>
      <c r="G2925" s="2"/>
      <c r="H2925" s="4"/>
      <c r="I2925" s="2"/>
      <c r="Q2925" s="33"/>
    </row>
    <row r="2926" spans="1:17" x14ac:dyDescent="0.45">
      <c r="A2926" s="1"/>
      <c r="B2926" s="2"/>
      <c r="C2926" s="2"/>
      <c r="D2926" s="2"/>
      <c r="E2926" s="36"/>
      <c r="F2926" s="3"/>
      <c r="G2926" s="2"/>
      <c r="H2926" s="4"/>
      <c r="I2926" s="2"/>
      <c r="Q2926" s="33"/>
    </row>
    <row r="2927" spans="1:17" x14ac:dyDescent="0.45">
      <c r="A2927" s="1"/>
      <c r="B2927" s="2"/>
      <c r="C2927" s="2"/>
      <c r="D2927" s="2"/>
      <c r="E2927" s="36"/>
      <c r="F2927" s="3"/>
      <c r="G2927" s="2"/>
      <c r="H2927" s="4"/>
      <c r="I2927" s="2"/>
      <c r="Q2927" s="33"/>
    </row>
    <row r="2928" spans="1:17" x14ac:dyDescent="0.45">
      <c r="A2928" s="1"/>
      <c r="B2928" s="2"/>
      <c r="C2928" s="2"/>
      <c r="D2928" s="2"/>
      <c r="E2928" s="36"/>
      <c r="F2928" s="3"/>
      <c r="G2928" s="2"/>
      <c r="H2928" s="4"/>
      <c r="I2928" s="2"/>
      <c r="Q2928" s="33"/>
    </row>
    <row r="2929" spans="1:17" x14ac:dyDescent="0.45">
      <c r="A2929" s="1"/>
      <c r="B2929" s="2"/>
      <c r="C2929" s="2"/>
      <c r="D2929" s="2"/>
      <c r="E2929" s="36"/>
      <c r="F2929" s="3"/>
      <c r="G2929" s="2"/>
      <c r="H2929" s="4"/>
      <c r="I2929" s="2"/>
      <c r="Q2929" s="33"/>
    </row>
    <row r="2930" spans="1:17" x14ac:dyDescent="0.45">
      <c r="A2930" s="1"/>
      <c r="B2930" s="2"/>
      <c r="C2930" s="2"/>
      <c r="D2930" s="2"/>
      <c r="E2930" s="36"/>
      <c r="F2930" s="3"/>
      <c r="G2930" s="2"/>
      <c r="H2930" s="4"/>
      <c r="I2930" s="2"/>
      <c r="Q2930" s="33"/>
    </row>
    <row r="2931" spans="1:17" x14ac:dyDescent="0.45">
      <c r="A2931" s="1"/>
      <c r="B2931" s="2"/>
      <c r="C2931" s="2"/>
      <c r="D2931" s="2"/>
      <c r="E2931" s="36"/>
      <c r="F2931" s="3"/>
      <c r="G2931" s="2"/>
      <c r="H2931" s="4"/>
      <c r="I2931" s="2"/>
      <c r="Q2931" s="33"/>
    </row>
    <row r="2932" spans="1:17" x14ac:dyDescent="0.45">
      <c r="A2932" s="1"/>
      <c r="B2932" s="2"/>
      <c r="C2932" s="2"/>
      <c r="D2932" s="2"/>
      <c r="E2932" s="36"/>
      <c r="F2932" s="3"/>
      <c r="G2932" s="2"/>
      <c r="H2932" s="4"/>
      <c r="I2932" s="2"/>
      <c r="Q2932" s="33"/>
    </row>
    <row r="2933" spans="1:17" x14ac:dyDescent="0.45">
      <c r="A2933" s="1"/>
      <c r="B2933" s="2"/>
      <c r="C2933" s="2"/>
      <c r="D2933" s="2"/>
      <c r="E2933" s="36"/>
      <c r="F2933" s="3"/>
      <c r="G2933" s="2"/>
      <c r="H2933" s="4"/>
      <c r="I2933" s="2"/>
      <c r="Q2933" s="33"/>
    </row>
    <row r="2934" spans="1:17" x14ac:dyDescent="0.45">
      <c r="A2934" s="1"/>
      <c r="B2934" s="2"/>
      <c r="C2934" s="2"/>
      <c r="D2934" s="2"/>
      <c r="E2934" s="36"/>
      <c r="F2934" s="3"/>
      <c r="G2934" s="2"/>
      <c r="H2934" s="4"/>
      <c r="I2934" s="2"/>
      <c r="Q2934" s="33"/>
    </row>
    <row r="2935" spans="1:17" x14ac:dyDescent="0.45">
      <c r="A2935" s="1"/>
      <c r="B2935" s="2"/>
      <c r="C2935" s="2"/>
      <c r="D2935" s="2"/>
      <c r="E2935" s="36"/>
      <c r="F2935" s="3"/>
      <c r="G2935" s="2"/>
      <c r="H2935" s="4"/>
      <c r="I2935" s="2"/>
      <c r="Q2935" s="33"/>
    </row>
    <row r="2936" spans="1:17" x14ac:dyDescent="0.45">
      <c r="A2936" s="1"/>
      <c r="B2936" s="2"/>
      <c r="C2936" s="2"/>
      <c r="D2936" s="2"/>
      <c r="E2936" s="36"/>
      <c r="F2936" s="3"/>
      <c r="G2936" s="2"/>
      <c r="H2936" s="4"/>
      <c r="I2936" s="2"/>
      <c r="Q2936" s="33"/>
    </row>
    <row r="2937" spans="1:17" x14ac:dyDescent="0.45">
      <c r="A2937" s="1"/>
      <c r="B2937" s="2"/>
      <c r="C2937" s="2"/>
      <c r="D2937" s="2"/>
      <c r="E2937" s="36"/>
      <c r="F2937" s="3"/>
      <c r="G2937" s="2"/>
      <c r="H2937" s="4"/>
      <c r="I2937" s="2"/>
      <c r="Q2937" s="33"/>
    </row>
    <row r="2938" spans="1:17" x14ac:dyDescent="0.45">
      <c r="A2938" s="1"/>
      <c r="B2938" s="2"/>
      <c r="C2938" s="2"/>
      <c r="D2938" s="2"/>
      <c r="E2938" s="36"/>
      <c r="F2938" s="3"/>
      <c r="G2938" s="2"/>
      <c r="H2938" s="4"/>
      <c r="I2938" s="2"/>
      <c r="Q2938" s="33"/>
    </row>
    <row r="2939" spans="1:17" x14ac:dyDescent="0.45">
      <c r="A2939" s="1"/>
      <c r="B2939" s="2"/>
      <c r="C2939" s="2"/>
      <c r="D2939" s="2"/>
      <c r="E2939" s="36"/>
      <c r="F2939" s="3"/>
      <c r="G2939" s="2"/>
      <c r="H2939" s="4"/>
      <c r="I2939" s="2"/>
      <c r="Q2939" s="33"/>
    </row>
    <row r="2940" spans="1:17" x14ac:dyDescent="0.45">
      <c r="A2940" s="1"/>
      <c r="B2940" s="2"/>
      <c r="C2940" s="2"/>
      <c r="D2940" s="2"/>
      <c r="E2940" s="36"/>
      <c r="F2940" s="3"/>
      <c r="G2940" s="2"/>
      <c r="H2940" s="4"/>
      <c r="I2940" s="2"/>
      <c r="Q2940" s="33"/>
    </row>
    <row r="2941" spans="1:17" x14ac:dyDescent="0.45">
      <c r="A2941" s="1"/>
      <c r="B2941" s="2"/>
      <c r="C2941" s="2"/>
      <c r="D2941" s="2"/>
      <c r="E2941" s="36"/>
      <c r="F2941" s="3"/>
      <c r="G2941" s="2"/>
      <c r="H2941" s="4"/>
      <c r="I2941" s="2"/>
      <c r="Q2941" s="33"/>
    </row>
    <row r="2942" spans="1:17" x14ac:dyDescent="0.45">
      <c r="A2942" s="1"/>
      <c r="B2942" s="2"/>
      <c r="C2942" s="2"/>
      <c r="D2942" s="2"/>
      <c r="E2942" s="36"/>
      <c r="F2942" s="3"/>
      <c r="G2942" s="2"/>
      <c r="H2942" s="4"/>
      <c r="I2942" s="2"/>
      <c r="Q2942" s="33"/>
    </row>
    <row r="2943" spans="1:17" x14ac:dyDescent="0.45">
      <c r="A2943" s="1"/>
      <c r="B2943" s="2"/>
      <c r="C2943" s="2"/>
      <c r="D2943" s="2"/>
      <c r="E2943" s="36"/>
      <c r="F2943" s="3"/>
      <c r="G2943" s="2"/>
      <c r="H2943" s="4"/>
      <c r="I2943" s="2"/>
      <c r="Q2943" s="33"/>
    </row>
    <row r="2944" spans="1:17" x14ac:dyDescent="0.45">
      <c r="A2944" s="1"/>
      <c r="B2944" s="2"/>
      <c r="C2944" s="2"/>
      <c r="D2944" s="2"/>
      <c r="E2944" s="36"/>
      <c r="F2944" s="3"/>
      <c r="G2944" s="2"/>
      <c r="H2944" s="4"/>
      <c r="I2944" s="2"/>
      <c r="Q2944" s="33"/>
    </row>
    <row r="2945" spans="1:17" x14ac:dyDescent="0.45">
      <c r="A2945" s="1"/>
      <c r="B2945" s="2"/>
      <c r="C2945" s="2"/>
      <c r="D2945" s="2"/>
      <c r="E2945" s="36"/>
      <c r="F2945" s="3"/>
      <c r="G2945" s="2"/>
      <c r="H2945" s="4"/>
      <c r="I2945" s="2"/>
      <c r="Q2945" s="33"/>
    </row>
    <row r="2946" spans="1:17" x14ac:dyDescent="0.45">
      <c r="A2946" s="1"/>
      <c r="B2946" s="2"/>
      <c r="C2946" s="2"/>
      <c r="D2946" s="2"/>
      <c r="E2946" s="36"/>
      <c r="F2946" s="3"/>
      <c r="G2946" s="2"/>
      <c r="H2946" s="4"/>
      <c r="I2946" s="2"/>
      <c r="Q2946" s="33"/>
    </row>
    <row r="2947" spans="1:17" x14ac:dyDescent="0.45">
      <c r="A2947" s="1"/>
      <c r="B2947" s="2"/>
      <c r="C2947" s="2"/>
      <c r="D2947" s="2"/>
      <c r="E2947" s="36"/>
      <c r="F2947" s="3"/>
      <c r="G2947" s="2"/>
      <c r="H2947" s="4"/>
      <c r="I2947" s="2"/>
      <c r="Q2947" s="33"/>
    </row>
    <row r="2948" spans="1:17" x14ac:dyDescent="0.45">
      <c r="A2948" s="1"/>
      <c r="B2948" s="2"/>
      <c r="C2948" s="2"/>
      <c r="D2948" s="2"/>
      <c r="E2948" s="36"/>
      <c r="F2948" s="3"/>
      <c r="G2948" s="2"/>
      <c r="H2948" s="4"/>
      <c r="I2948" s="2"/>
      <c r="Q2948" s="33"/>
    </row>
    <row r="2949" spans="1:17" x14ac:dyDescent="0.45">
      <c r="A2949" s="1"/>
      <c r="B2949" s="2"/>
      <c r="C2949" s="2"/>
      <c r="D2949" s="2"/>
      <c r="E2949" s="36"/>
      <c r="F2949" s="3"/>
      <c r="G2949" s="2"/>
      <c r="H2949" s="4"/>
      <c r="I2949" s="2"/>
      <c r="Q2949" s="33"/>
    </row>
    <row r="2950" spans="1:17" x14ac:dyDescent="0.45">
      <c r="A2950" s="1"/>
      <c r="B2950" s="2"/>
      <c r="C2950" s="2"/>
      <c r="D2950" s="2"/>
      <c r="E2950" s="36"/>
      <c r="F2950" s="3"/>
      <c r="G2950" s="2"/>
      <c r="H2950" s="4"/>
      <c r="I2950" s="2"/>
      <c r="Q2950" s="33"/>
    </row>
    <row r="2951" spans="1:17" x14ac:dyDescent="0.45">
      <c r="A2951" s="1"/>
      <c r="B2951" s="2"/>
      <c r="C2951" s="2"/>
      <c r="D2951" s="2"/>
      <c r="E2951" s="36"/>
      <c r="F2951" s="3"/>
      <c r="G2951" s="2"/>
      <c r="H2951" s="4"/>
      <c r="I2951" s="2"/>
      <c r="Q2951" s="33"/>
    </row>
    <row r="2952" spans="1:17" x14ac:dyDescent="0.45">
      <c r="A2952" s="1"/>
      <c r="B2952" s="2"/>
      <c r="C2952" s="2"/>
      <c r="D2952" s="2"/>
      <c r="E2952" s="36"/>
      <c r="F2952" s="3"/>
      <c r="G2952" s="2"/>
      <c r="H2952" s="4"/>
      <c r="I2952" s="2"/>
      <c r="Q2952" s="33"/>
    </row>
    <row r="2953" spans="1:17" x14ac:dyDescent="0.45">
      <c r="A2953" s="1"/>
      <c r="B2953" s="2"/>
      <c r="C2953" s="2"/>
      <c r="D2953" s="2"/>
      <c r="E2953" s="36"/>
      <c r="F2953" s="3"/>
      <c r="G2953" s="2"/>
      <c r="H2953" s="4"/>
      <c r="I2953" s="2"/>
      <c r="Q2953" s="33"/>
    </row>
    <row r="2954" spans="1:17" x14ac:dyDescent="0.45">
      <c r="A2954" s="1"/>
      <c r="B2954" s="2"/>
      <c r="C2954" s="2"/>
      <c r="D2954" s="2"/>
      <c r="E2954" s="36"/>
      <c r="F2954" s="3"/>
      <c r="G2954" s="2"/>
      <c r="H2954" s="4"/>
      <c r="I2954" s="2"/>
      <c r="Q2954" s="33"/>
    </row>
    <row r="2955" spans="1:17" x14ac:dyDescent="0.45">
      <c r="A2955" s="1"/>
      <c r="B2955" s="2"/>
      <c r="C2955" s="2"/>
      <c r="D2955" s="2"/>
      <c r="E2955" s="36"/>
      <c r="F2955" s="3"/>
      <c r="G2955" s="2"/>
      <c r="H2955" s="4"/>
      <c r="I2955" s="2"/>
      <c r="Q2955" s="33"/>
    </row>
    <row r="2956" spans="1:17" x14ac:dyDescent="0.45">
      <c r="A2956" s="1"/>
      <c r="B2956" s="2"/>
      <c r="C2956" s="2"/>
      <c r="D2956" s="2"/>
      <c r="E2956" s="36"/>
      <c r="F2956" s="3"/>
      <c r="G2956" s="2"/>
      <c r="H2956" s="4"/>
      <c r="I2956" s="2"/>
      <c r="Q2956" s="33"/>
    </row>
    <row r="2957" spans="1:17" x14ac:dyDescent="0.45">
      <c r="A2957" s="1"/>
      <c r="B2957" s="2"/>
      <c r="C2957" s="2"/>
      <c r="D2957" s="2"/>
      <c r="E2957" s="36"/>
      <c r="F2957" s="3"/>
      <c r="G2957" s="2"/>
      <c r="H2957" s="4"/>
      <c r="I2957" s="2"/>
      <c r="Q2957" s="33"/>
    </row>
    <row r="2958" spans="1:17" x14ac:dyDescent="0.45">
      <c r="A2958" s="1"/>
      <c r="B2958" s="2"/>
      <c r="C2958" s="2"/>
      <c r="D2958" s="2"/>
      <c r="E2958" s="36"/>
      <c r="F2958" s="3"/>
      <c r="G2958" s="2"/>
      <c r="H2958" s="4"/>
      <c r="I2958" s="2"/>
      <c r="Q2958" s="33"/>
    </row>
    <row r="2959" spans="1:17" x14ac:dyDescent="0.45">
      <c r="A2959" s="1"/>
      <c r="B2959" s="2"/>
      <c r="C2959" s="2"/>
      <c r="D2959" s="2"/>
      <c r="E2959" s="36"/>
      <c r="F2959" s="3"/>
      <c r="G2959" s="2"/>
      <c r="H2959" s="4"/>
      <c r="I2959" s="2"/>
      <c r="Q2959" s="33"/>
    </row>
    <row r="2960" spans="1:17" x14ac:dyDescent="0.45">
      <c r="A2960" s="1"/>
      <c r="B2960" s="2"/>
      <c r="C2960" s="2"/>
      <c r="D2960" s="2"/>
      <c r="E2960" s="36"/>
      <c r="F2960" s="3"/>
      <c r="G2960" s="2"/>
      <c r="H2960" s="4"/>
      <c r="I2960" s="2"/>
      <c r="Q2960" s="33"/>
    </row>
    <row r="2961" spans="1:17" x14ac:dyDescent="0.45">
      <c r="A2961" s="1"/>
      <c r="B2961" s="2"/>
      <c r="C2961" s="2"/>
      <c r="D2961" s="2"/>
      <c r="E2961" s="36"/>
      <c r="F2961" s="3"/>
      <c r="G2961" s="2"/>
      <c r="H2961" s="4"/>
      <c r="I2961" s="2"/>
      <c r="Q2961" s="33"/>
    </row>
    <row r="2962" spans="1:17" x14ac:dyDescent="0.45">
      <c r="A2962" s="1"/>
      <c r="B2962" s="2"/>
      <c r="C2962" s="2"/>
      <c r="D2962" s="2"/>
      <c r="E2962" s="36"/>
      <c r="F2962" s="3"/>
      <c r="G2962" s="2"/>
      <c r="H2962" s="4"/>
      <c r="I2962" s="2"/>
      <c r="Q2962" s="33"/>
    </row>
    <row r="2963" spans="1:17" x14ac:dyDescent="0.45">
      <c r="A2963" s="1"/>
      <c r="B2963" s="2"/>
      <c r="C2963" s="2"/>
      <c r="D2963" s="2"/>
      <c r="E2963" s="36"/>
      <c r="F2963" s="3"/>
      <c r="G2963" s="2"/>
      <c r="H2963" s="4"/>
      <c r="I2963" s="2"/>
      <c r="Q2963" s="33"/>
    </row>
    <row r="2964" spans="1:17" x14ac:dyDescent="0.45">
      <c r="A2964" s="1"/>
      <c r="B2964" s="2"/>
      <c r="C2964" s="2"/>
      <c r="D2964" s="2"/>
      <c r="E2964" s="36"/>
      <c r="F2964" s="3"/>
      <c r="G2964" s="2"/>
      <c r="H2964" s="4"/>
      <c r="I2964" s="2"/>
      <c r="Q2964" s="33"/>
    </row>
    <row r="2965" spans="1:17" x14ac:dyDescent="0.45">
      <c r="A2965" s="1"/>
      <c r="B2965" s="2"/>
      <c r="C2965" s="2"/>
      <c r="D2965" s="2"/>
      <c r="E2965" s="36"/>
      <c r="F2965" s="3"/>
      <c r="G2965" s="2"/>
      <c r="H2965" s="4"/>
      <c r="I2965" s="2"/>
      <c r="Q2965" s="33"/>
    </row>
    <row r="2966" spans="1:17" x14ac:dyDescent="0.45">
      <c r="A2966" s="1"/>
      <c r="B2966" s="2"/>
      <c r="C2966" s="2"/>
      <c r="D2966" s="2"/>
      <c r="E2966" s="36"/>
      <c r="F2966" s="3"/>
      <c r="G2966" s="2"/>
      <c r="H2966" s="4"/>
      <c r="I2966" s="2"/>
      <c r="Q2966" s="33"/>
    </row>
    <row r="2967" spans="1:17" x14ac:dyDescent="0.45">
      <c r="A2967" s="1"/>
      <c r="B2967" s="2"/>
      <c r="C2967" s="2"/>
      <c r="D2967" s="2"/>
      <c r="E2967" s="36"/>
      <c r="F2967" s="3"/>
      <c r="G2967" s="2"/>
      <c r="H2967" s="4"/>
      <c r="I2967" s="2"/>
      <c r="Q2967" s="33"/>
    </row>
    <row r="2968" spans="1:17" x14ac:dyDescent="0.45">
      <c r="A2968" s="1"/>
      <c r="B2968" s="2"/>
      <c r="C2968" s="2"/>
      <c r="D2968" s="2"/>
      <c r="E2968" s="36"/>
      <c r="F2968" s="3"/>
      <c r="G2968" s="2"/>
      <c r="H2968" s="4"/>
      <c r="I2968" s="2"/>
      <c r="Q2968" s="33"/>
    </row>
    <row r="2969" spans="1:17" x14ac:dyDescent="0.45">
      <c r="A2969" s="1"/>
      <c r="B2969" s="2"/>
      <c r="C2969" s="2"/>
      <c r="D2969" s="2"/>
      <c r="E2969" s="36"/>
      <c r="F2969" s="3"/>
      <c r="G2969" s="2"/>
      <c r="H2969" s="4"/>
      <c r="I2969" s="2"/>
      <c r="Q2969" s="33"/>
    </row>
    <row r="2970" spans="1:17" x14ac:dyDescent="0.45">
      <c r="A2970" s="1"/>
      <c r="B2970" s="2"/>
      <c r="C2970" s="2"/>
      <c r="D2970" s="2"/>
      <c r="E2970" s="36"/>
      <c r="F2970" s="3"/>
      <c r="G2970" s="2"/>
      <c r="H2970" s="4"/>
      <c r="I2970" s="2"/>
      <c r="Q2970" s="33"/>
    </row>
    <row r="2971" spans="1:17" x14ac:dyDescent="0.45">
      <c r="A2971" s="1"/>
      <c r="B2971" s="2"/>
      <c r="C2971" s="2"/>
      <c r="D2971" s="2"/>
      <c r="E2971" s="36"/>
      <c r="F2971" s="3"/>
      <c r="G2971" s="2"/>
      <c r="H2971" s="4"/>
      <c r="I2971" s="2"/>
      <c r="Q2971" s="33"/>
    </row>
    <row r="2972" spans="1:17" x14ac:dyDescent="0.45">
      <c r="A2972" s="1"/>
      <c r="B2972" s="2"/>
      <c r="C2972" s="2"/>
      <c r="D2972" s="2"/>
      <c r="E2972" s="36"/>
      <c r="F2972" s="3"/>
      <c r="G2972" s="2"/>
      <c r="H2972" s="4"/>
      <c r="I2972" s="2"/>
      <c r="Q2972" s="33"/>
    </row>
    <row r="2973" spans="1:17" x14ac:dyDescent="0.45">
      <c r="A2973" s="1"/>
      <c r="B2973" s="2"/>
      <c r="C2973" s="2"/>
      <c r="D2973" s="2"/>
      <c r="E2973" s="36"/>
      <c r="F2973" s="3"/>
      <c r="G2973" s="2"/>
      <c r="H2973" s="4"/>
      <c r="I2973" s="2"/>
      <c r="Q2973" s="33"/>
    </row>
    <row r="2974" spans="1:17" x14ac:dyDescent="0.45">
      <c r="A2974" s="1"/>
      <c r="B2974" s="2"/>
      <c r="C2974" s="2"/>
      <c r="D2974" s="2"/>
      <c r="E2974" s="36"/>
      <c r="F2974" s="3"/>
      <c r="G2974" s="2"/>
      <c r="H2974" s="4"/>
      <c r="I2974" s="2"/>
      <c r="Q2974" s="33"/>
    </row>
    <row r="2975" spans="1:17" x14ac:dyDescent="0.45">
      <c r="A2975" s="1"/>
      <c r="B2975" s="2"/>
      <c r="C2975" s="2"/>
      <c r="D2975" s="2"/>
      <c r="E2975" s="36"/>
      <c r="F2975" s="3"/>
      <c r="G2975" s="2"/>
      <c r="H2975" s="4"/>
      <c r="I2975" s="2"/>
      <c r="Q2975" s="33"/>
    </row>
    <row r="2976" spans="1:17" x14ac:dyDescent="0.45">
      <c r="A2976" s="1"/>
      <c r="B2976" s="2"/>
      <c r="C2976" s="2"/>
      <c r="D2976" s="2"/>
      <c r="E2976" s="36"/>
      <c r="F2976" s="3"/>
      <c r="G2976" s="2"/>
      <c r="H2976" s="4"/>
      <c r="I2976" s="2"/>
      <c r="Q2976" s="33"/>
    </row>
    <row r="2977" spans="1:17" x14ac:dyDescent="0.45">
      <c r="A2977" s="1"/>
      <c r="B2977" s="2"/>
      <c r="C2977" s="2"/>
      <c r="D2977" s="2"/>
      <c r="E2977" s="36"/>
      <c r="F2977" s="3"/>
      <c r="G2977" s="2"/>
      <c r="H2977" s="4"/>
      <c r="I2977" s="2"/>
      <c r="Q2977" s="33"/>
    </row>
    <row r="2978" spans="1:17" x14ac:dyDescent="0.45">
      <c r="A2978" s="1"/>
      <c r="B2978" s="2"/>
      <c r="C2978" s="2"/>
      <c r="D2978" s="2"/>
      <c r="E2978" s="36"/>
      <c r="F2978" s="3"/>
      <c r="G2978" s="2"/>
      <c r="H2978" s="4"/>
      <c r="I2978" s="2"/>
      <c r="Q2978" s="33"/>
    </row>
    <row r="2979" spans="1:17" x14ac:dyDescent="0.45">
      <c r="A2979" s="1"/>
      <c r="B2979" s="2"/>
      <c r="C2979" s="2"/>
      <c r="D2979" s="2"/>
      <c r="E2979" s="36"/>
      <c r="F2979" s="3"/>
      <c r="G2979" s="2"/>
      <c r="H2979" s="4"/>
      <c r="I2979" s="2"/>
      <c r="Q2979" s="33"/>
    </row>
    <row r="2980" spans="1:17" x14ac:dyDescent="0.45">
      <c r="A2980" s="1"/>
      <c r="B2980" s="2"/>
      <c r="C2980" s="2"/>
      <c r="D2980" s="2"/>
      <c r="E2980" s="36"/>
      <c r="F2980" s="3"/>
      <c r="G2980" s="2"/>
      <c r="H2980" s="4"/>
      <c r="I2980" s="2"/>
      <c r="Q2980" s="33"/>
    </row>
    <row r="2981" spans="1:17" x14ac:dyDescent="0.45">
      <c r="A2981" s="1"/>
      <c r="B2981" s="2"/>
      <c r="C2981" s="2"/>
      <c r="D2981" s="2"/>
      <c r="E2981" s="36"/>
      <c r="F2981" s="3"/>
      <c r="G2981" s="2"/>
      <c r="H2981" s="4"/>
      <c r="I2981" s="2"/>
      <c r="Q2981" s="33"/>
    </row>
    <row r="2982" spans="1:17" x14ac:dyDescent="0.45">
      <c r="A2982" s="1"/>
      <c r="B2982" s="2"/>
      <c r="C2982" s="2"/>
      <c r="D2982" s="2"/>
      <c r="E2982" s="36"/>
      <c r="F2982" s="3"/>
      <c r="G2982" s="2"/>
      <c r="H2982" s="4"/>
      <c r="I2982" s="2"/>
      <c r="Q2982" s="33"/>
    </row>
    <row r="2983" spans="1:17" x14ac:dyDescent="0.45">
      <c r="A2983" s="1"/>
      <c r="B2983" s="2"/>
      <c r="C2983" s="2"/>
      <c r="D2983" s="2"/>
      <c r="E2983" s="36"/>
      <c r="F2983" s="3"/>
      <c r="G2983" s="2"/>
      <c r="H2983" s="4"/>
      <c r="I2983" s="2"/>
      <c r="Q2983" s="33"/>
    </row>
    <row r="2984" spans="1:17" x14ac:dyDescent="0.45">
      <c r="A2984" s="1"/>
      <c r="B2984" s="2"/>
      <c r="C2984" s="2"/>
      <c r="D2984" s="2"/>
      <c r="E2984" s="36"/>
      <c r="F2984" s="3"/>
      <c r="G2984" s="2"/>
      <c r="H2984" s="4"/>
      <c r="I2984" s="2"/>
      <c r="Q2984" s="33"/>
    </row>
    <row r="2985" spans="1:17" x14ac:dyDescent="0.45">
      <c r="A2985" s="1"/>
      <c r="B2985" s="2"/>
      <c r="C2985" s="2"/>
      <c r="D2985" s="2"/>
      <c r="E2985" s="36"/>
      <c r="F2985" s="3"/>
      <c r="G2985" s="2"/>
      <c r="H2985" s="4"/>
      <c r="I2985" s="2"/>
      <c r="Q2985" s="33"/>
    </row>
    <row r="2986" spans="1:17" x14ac:dyDescent="0.45">
      <c r="A2986" s="1"/>
      <c r="B2986" s="2"/>
      <c r="C2986" s="2"/>
      <c r="D2986" s="2"/>
      <c r="E2986" s="36"/>
      <c r="F2986" s="3"/>
      <c r="G2986" s="2"/>
      <c r="H2986" s="4"/>
      <c r="I2986" s="2"/>
      <c r="Q2986" s="33"/>
    </row>
    <row r="2987" spans="1:17" x14ac:dyDescent="0.45">
      <c r="A2987" s="1"/>
      <c r="B2987" s="2"/>
      <c r="C2987" s="2"/>
      <c r="D2987" s="2"/>
      <c r="E2987" s="36"/>
      <c r="F2987" s="3"/>
      <c r="G2987" s="2"/>
      <c r="H2987" s="4"/>
      <c r="I2987" s="2"/>
      <c r="Q2987" s="33"/>
    </row>
    <row r="2988" spans="1:17" x14ac:dyDescent="0.45">
      <c r="A2988" s="1"/>
      <c r="B2988" s="2"/>
      <c r="C2988" s="2"/>
      <c r="D2988" s="2"/>
      <c r="E2988" s="36"/>
      <c r="F2988" s="3"/>
      <c r="G2988" s="2"/>
      <c r="H2988" s="4"/>
      <c r="I2988" s="2"/>
      <c r="Q2988" s="33"/>
    </row>
    <row r="2989" spans="1:17" x14ac:dyDescent="0.45">
      <c r="A2989" s="1"/>
      <c r="B2989" s="2"/>
      <c r="C2989" s="2"/>
      <c r="D2989" s="2"/>
      <c r="E2989" s="36"/>
      <c r="F2989" s="3"/>
      <c r="G2989" s="2"/>
      <c r="H2989" s="4"/>
      <c r="I2989" s="2"/>
      <c r="Q2989" s="33"/>
    </row>
    <row r="2990" spans="1:17" x14ac:dyDescent="0.45">
      <c r="A2990" s="1"/>
      <c r="B2990" s="2"/>
      <c r="C2990" s="2"/>
      <c r="D2990" s="2"/>
      <c r="E2990" s="36"/>
      <c r="F2990" s="3"/>
      <c r="G2990" s="2"/>
      <c r="H2990" s="4"/>
      <c r="I2990" s="2"/>
      <c r="Q2990" s="33"/>
    </row>
    <row r="2991" spans="1:17" x14ac:dyDescent="0.45">
      <c r="A2991" s="1"/>
      <c r="B2991" s="2"/>
      <c r="C2991" s="2"/>
      <c r="D2991" s="2"/>
      <c r="E2991" s="36"/>
      <c r="F2991" s="3"/>
      <c r="G2991" s="2"/>
      <c r="H2991" s="4"/>
      <c r="I2991" s="2"/>
      <c r="Q2991" s="33"/>
    </row>
    <row r="2992" spans="1:17" x14ac:dyDescent="0.45">
      <c r="A2992" s="1"/>
      <c r="B2992" s="2"/>
      <c r="C2992" s="2"/>
      <c r="D2992" s="2"/>
      <c r="E2992" s="36"/>
      <c r="F2992" s="3"/>
      <c r="G2992" s="2"/>
      <c r="H2992" s="4"/>
      <c r="I2992" s="2"/>
      <c r="Q2992" s="33"/>
    </row>
    <row r="2993" spans="1:17" x14ac:dyDescent="0.45">
      <c r="A2993" s="1"/>
      <c r="B2993" s="2"/>
      <c r="C2993" s="2"/>
      <c r="D2993" s="2"/>
      <c r="E2993" s="36"/>
      <c r="F2993" s="3"/>
      <c r="G2993" s="2"/>
      <c r="H2993" s="4"/>
      <c r="I2993" s="2"/>
      <c r="Q2993" s="33"/>
    </row>
    <row r="2994" spans="1:17" x14ac:dyDescent="0.45">
      <c r="A2994" s="1"/>
      <c r="B2994" s="2"/>
      <c r="C2994" s="2"/>
      <c r="D2994" s="2"/>
      <c r="E2994" s="36"/>
      <c r="F2994" s="3"/>
      <c r="G2994" s="2"/>
      <c r="H2994" s="4"/>
      <c r="I2994" s="2"/>
      <c r="Q2994" s="33"/>
    </row>
    <row r="2995" spans="1:17" x14ac:dyDescent="0.45">
      <c r="A2995" s="1"/>
      <c r="B2995" s="2"/>
      <c r="C2995" s="2"/>
      <c r="D2995" s="2"/>
      <c r="E2995" s="36"/>
      <c r="F2995" s="3"/>
      <c r="G2995" s="2"/>
      <c r="H2995" s="4"/>
      <c r="I2995" s="2"/>
      <c r="Q2995" s="33"/>
    </row>
    <row r="2996" spans="1:17" x14ac:dyDescent="0.45">
      <c r="A2996" s="1"/>
      <c r="B2996" s="2"/>
      <c r="C2996" s="2"/>
      <c r="D2996" s="2"/>
      <c r="E2996" s="36"/>
      <c r="F2996" s="3"/>
      <c r="G2996" s="2"/>
      <c r="H2996" s="4"/>
      <c r="I2996" s="2"/>
      <c r="Q2996" s="33"/>
    </row>
    <row r="2997" spans="1:17" x14ac:dyDescent="0.45">
      <c r="A2997" s="1"/>
      <c r="B2997" s="2"/>
      <c r="C2997" s="2"/>
      <c r="D2997" s="2"/>
      <c r="E2997" s="36"/>
      <c r="F2997" s="3"/>
      <c r="G2997" s="2"/>
      <c r="H2997" s="4"/>
      <c r="I2997" s="2"/>
      <c r="Q2997" s="33"/>
    </row>
    <row r="2998" spans="1:17" x14ac:dyDescent="0.45">
      <c r="A2998" s="1"/>
      <c r="B2998" s="2"/>
      <c r="C2998" s="2"/>
      <c r="D2998" s="2"/>
      <c r="E2998" s="36"/>
      <c r="F2998" s="3"/>
      <c r="G2998" s="2"/>
      <c r="H2998" s="4"/>
      <c r="I2998" s="2"/>
      <c r="Q2998" s="33"/>
    </row>
    <row r="2999" spans="1:17" x14ac:dyDescent="0.45">
      <c r="A2999" s="1"/>
      <c r="B2999" s="2"/>
      <c r="C2999" s="2"/>
      <c r="D2999" s="2"/>
      <c r="E2999" s="36"/>
      <c r="F2999" s="3"/>
      <c r="G2999" s="2"/>
      <c r="H2999" s="4"/>
      <c r="I2999" s="2"/>
      <c r="Q2999" s="33"/>
    </row>
    <row r="3000" spans="1:17" x14ac:dyDescent="0.45">
      <c r="A3000" s="1"/>
      <c r="B3000" s="2"/>
      <c r="C3000" s="2"/>
      <c r="D3000" s="2"/>
      <c r="E3000" s="36"/>
      <c r="F3000" s="3"/>
      <c r="G3000" s="2"/>
      <c r="H3000" s="4"/>
      <c r="I3000" s="2"/>
      <c r="Q3000" s="33"/>
    </row>
    <row r="3001" spans="1:17" x14ac:dyDescent="0.45">
      <c r="A3001" s="1"/>
      <c r="B3001" s="2"/>
      <c r="C3001" s="2"/>
      <c r="D3001" s="2"/>
      <c r="E3001" s="36"/>
      <c r="F3001" s="3"/>
      <c r="G3001" s="2"/>
      <c r="H3001" s="4"/>
      <c r="I3001" s="2"/>
      <c r="Q3001" s="33"/>
    </row>
    <row r="3002" spans="1:17" x14ac:dyDescent="0.45">
      <c r="A3002" s="1"/>
      <c r="B3002" s="2"/>
      <c r="C3002" s="2"/>
      <c r="D3002" s="2"/>
      <c r="E3002" s="36"/>
      <c r="F3002" s="3"/>
      <c r="G3002" s="2"/>
      <c r="H3002" s="4"/>
      <c r="I3002" s="2"/>
      <c r="Q3002" s="33"/>
    </row>
    <row r="3003" spans="1:17" x14ac:dyDescent="0.45">
      <c r="A3003" s="1"/>
      <c r="B3003" s="2"/>
      <c r="C3003" s="2"/>
      <c r="D3003" s="2"/>
      <c r="E3003" s="36"/>
      <c r="F3003" s="3"/>
      <c r="G3003" s="2"/>
      <c r="H3003" s="4"/>
      <c r="I3003" s="2"/>
      <c r="Q3003" s="33"/>
    </row>
    <row r="3004" spans="1:17" x14ac:dyDescent="0.45">
      <c r="A3004" s="1"/>
      <c r="B3004" s="2"/>
      <c r="C3004" s="2"/>
      <c r="D3004" s="2"/>
      <c r="E3004" s="36"/>
      <c r="F3004" s="3"/>
      <c r="G3004" s="2"/>
      <c r="H3004" s="4"/>
      <c r="I3004" s="2"/>
      <c r="Q3004" s="33"/>
    </row>
    <row r="3005" spans="1:17" x14ac:dyDescent="0.45">
      <c r="A3005" s="1"/>
      <c r="B3005" s="2"/>
      <c r="C3005" s="2"/>
      <c r="D3005" s="2"/>
      <c r="E3005" s="36"/>
      <c r="F3005" s="3"/>
      <c r="G3005" s="2"/>
      <c r="H3005" s="4"/>
      <c r="I3005" s="2"/>
      <c r="Q3005" s="33"/>
    </row>
    <row r="3006" spans="1:17" x14ac:dyDescent="0.45">
      <c r="A3006" s="1"/>
      <c r="B3006" s="2"/>
      <c r="C3006" s="2"/>
      <c r="D3006" s="2"/>
      <c r="E3006" s="36"/>
      <c r="F3006" s="3"/>
      <c r="G3006" s="2"/>
      <c r="H3006" s="4"/>
      <c r="I3006" s="2"/>
      <c r="Q3006" s="33"/>
    </row>
    <row r="3007" spans="1:17" x14ac:dyDescent="0.45">
      <c r="A3007" s="1"/>
      <c r="B3007" s="2"/>
      <c r="C3007" s="2"/>
      <c r="D3007" s="2"/>
      <c r="E3007" s="36"/>
      <c r="F3007" s="3"/>
      <c r="G3007" s="2"/>
      <c r="H3007" s="4"/>
      <c r="I3007" s="2"/>
      <c r="Q3007" s="33"/>
    </row>
    <row r="3008" spans="1:17" x14ac:dyDescent="0.45">
      <c r="A3008" s="1"/>
      <c r="B3008" s="2"/>
      <c r="C3008" s="2"/>
      <c r="D3008" s="2"/>
      <c r="E3008" s="36"/>
      <c r="F3008" s="3"/>
      <c r="G3008" s="2"/>
      <c r="H3008" s="4"/>
      <c r="I3008" s="2"/>
      <c r="Q3008" s="33"/>
    </row>
    <row r="3009" spans="1:17" x14ac:dyDescent="0.45">
      <c r="A3009" s="1"/>
      <c r="B3009" s="2"/>
      <c r="C3009" s="2"/>
      <c r="D3009" s="2"/>
      <c r="E3009" s="36"/>
      <c r="F3009" s="3"/>
      <c r="G3009" s="2"/>
      <c r="H3009" s="4"/>
      <c r="I3009" s="2"/>
      <c r="Q3009" s="33"/>
    </row>
    <row r="3010" spans="1:17" x14ac:dyDescent="0.45">
      <c r="A3010" s="1"/>
      <c r="B3010" s="2"/>
      <c r="C3010" s="2"/>
      <c r="D3010" s="2"/>
      <c r="E3010" s="36"/>
      <c r="F3010" s="3"/>
      <c r="G3010" s="2"/>
      <c r="H3010" s="4"/>
      <c r="I3010" s="2"/>
      <c r="Q3010" s="33"/>
    </row>
    <row r="3011" spans="1:17" x14ac:dyDescent="0.45">
      <c r="A3011" s="1"/>
      <c r="B3011" s="2"/>
      <c r="C3011" s="2"/>
      <c r="D3011" s="2"/>
      <c r="E3011" s="36"/>
      <c r="F3011" s="3"/>
      <c r="G3011" s="2"/>
      <c r="H3011" s="4"/>
      <c r="I3011" s="2"/>
      <c r="Q3011" s="33"/>
    </row>
    <row r="3012" spans="1:17" x14ac:dyDescent="0.45">
      <c r="A3012" s="1"/>
      <c r="B3012" s="2"/>
      <c r="C3012" s="2"/>
      <c r="D3012" s="2"/>
      <c r="E3012" s="36"/>
      <c r="F3012" s="3"/>
      <c r="G3012" s="2"/>
      <c r="H3012" s="4"/>
      <c r="I3012" s="2"/>
      <c r="Q3012" s="33"/>
    </row>
    <row r="3013" spans="1:17" x14ac:dyDescent="0.45">
      <c r="A3013" s="1"/>
      <c r="B3013" s="2"/>
      <c r="C3013" s="2"/>
      <c r="D3013" s="2"/>
      <c r="E3013" s="36"/>
      <c r="F3013" s="3"/>
      <c r="G3013" s="2"/>
      <c r="H3013" s="4"/>
      <c r="I3013" s="2"/>
      <c r="Q3013" s="33"/>
    </row>
    <row r="3014" spans="1:17" x14ac:dyDescent="0.45">
      <c r="A3014" s="1"/>
      <c r="B3014" s="2"/>
      <c r="C3014" s="2"/>
      <c r="D3014" s="2"/>
      <c r="E3014" s="36"/>
      <c r="F3014" s="3"/>
      <c r="G3014" s="2"/>
      <c r="H3014" s="4"/>
      <c r="I3014" s="2"/>
      <c r="Q3014" s="33"/>
    </row>
    <row r="3015" spans="1:17" x14ac:dyDescent="0.45">
      <c r="A3015" s="1"/>
      <c r="B3015" s="2"/>
      <c r="C3015" s="2"/>
      <c r="D3015" s="2"/>
      <c r="E3015" s="36"/>
      <c r="F3015" s="3"/>
      <c r="G3015" s="2"/>
      <c r="H3015" s="4"/>
      <c r="I3015" s="2"/>
      <c r="Q3015" s="33"/>
    </row>
    <row r="3016" spans="1:17" x14ac:dyDescent="0.45">
      <c r="A3016" s="1"/>
      <c r="B3016" s="2"/>
      <c r="C3016" s="2"/>
      <c r="D3016" s="2"/>
      <c r="E3016" s="36"/>
      <c r="F3016" s="3"/>
      <c r="G3016" s="2"/>
      <c r="H3016" s="4"/>
      <c r="I3016" s="2"/>
      <c r="Q3016" s="33"/>
    </row>
    <row r="3017" spans="1:17" x14ac:dyDescent="0.45">
      <c r="A3017" s="1"/>
      <c r="B3017" s="2"/>
      <c r="C3017" s="2"/>
      <c r="D3017" s="2"/>
      <c r="E3017" s="36"/>
      <c r="F3017" s="3"/>
      <c r="G3017" s="2"/>
      <c r="H3017" s="4"/>
      <c r="I3017" s="2"/>
      <c r="Q3017" s="33"/>
    </row>
    <row r="3018" spans="1:17" x14ac:dyDescent="0.45">
      <c r="A3018" s="1"/>
      <c r="B3018" s="2"/>
      <c r="C3018" s="2"/>
      <c r="D3018" s="2"/>
      <c r="E3018" s="36"/>
      <c r="F3018" s="3"/>
      <c r="G3018" s="2"/>
      <c r="H3018" s="4"/>
      <c r="I3018" s="2"/>
      <c r="Q3018" s="33"/>
    </row>
    <row r="3019" spans="1:17" x14ac:dyDescent="0.45">
      <c r="A3019" s="1"/>
      <c r="B3019" s="2"/>
      <c r="C3019" s="2"/>
      <c r="D3019" s="2"/>
      <c r="E3019" s="36"/>
      <c r="F3019" s="3"/>
      <c r="G3019" s="2"/>
      <c r="H3019" s="4"/>
      <c r="I3019" s="2"/>
      <c r="Q3019" s="33"/>
    </row>
    <row r="3020" spans="1:17" x14ac:dyDescent="0.45">
      <c r="A3020" s="1"/>
      <c r="B3020" s="2"/>
      <c r="C3020" s="2"/>
      <c r="D3020" s="2"/>
      <c r="E3020" s="36"/>
      <c r="F3020" s="3"/>
      <c r="G3020" s="2"/>
      <c r="H3020" s="4"/>
      <c r="I3020" s="2"/>
      <c r="Q3020" s="33"/>
    </row>
    <row r="3021" spans="1:17" x14ac:dyDescent="0.45">
      <c r="A3021" s="1"/>
      <c r="B3021" s="2"/>
      <c r="C3021" s="2"/>
      <c r="D3021" s="2"/>
      <c r="E3021" s="36"/>
      <c r="F3021" s="3"/>
      <c r="G3021" s="2"/>
      <c r="H3021" s="4"/>
      <c r="I3021" s="2"/>
      <c r="Q3021" s="33"/>
    </row>
    <row r="3022" spans="1:17" x14ac:dyDescent="0.45">
      <c r="A3022" s="1"/>
      <c r="B3022" s="2"/>
      <c r="C3022" s="2"/>
      <c r="D3022" s="2"/>
      <c r="E3022" s="36"/>
      <c r="F3022" s="3"/>
      <c r="G3022" s="2"/>
      <c r="H3022" s="4"/>
      <c r="I3022" s="2"/>
      <c r="Q3022" s="33"/>
    </row>
    <row r="3023" spans="1:17" x14ac:dyDescent="0.45">
      <c r="A3023" s="1"/>
      <c r="B3023" s="2"/>
      <c r="C3023" s="2"/>
      <c r="D3023" s="2"/>
      <c r="E3023" s="36"/>
      <c r="F3023" s="3"/>
      <c r="G3023" s="2"/>
      <c r="H3023" s="4"/>
      <c r="I3023" s="2"/>
      <c r="Q3023" s="33"/>
    </row>
    <row r="3024" spans="1:17" x14ac:dyDescent="0.45">
      <c r="A3024" s="1"/>
      <c r="B3024" s="2"/>
      <c r="C3024" s="2"/>
      <c r="D3024" s="2"/>
      <c r="E3024" s="36"/>
      <c r="F3024" s="3"/>
      <c r="G3024" s="2"/>
      <c r="H3024" s="4"/>
      <c r="I3024" s="2"/>
      <c r="Q3024" s="33"/>
    </row>
    <row r="3025" spans="1:17" x14ac:dyDescent="0.45">
      <c r="A3025" s="1"/>
      <c r="B3025" s="2"/>
      <c r="C3025" s="2"/>
      <c r="D3025" s="2"/>
      <c r="E3025" s="36"/>
      <c r="F3025" s="3"/>
      <c r="G3025" s="2"/>
      <c r="H3025" s="4"/>
      <c r="I3025" s="2"/>
      <c r="Q3025" s="33"/>
    </row>
    <row r="3026" spans="1:17" x14ac:dyDescent="0.45">
      <c r="A3026" s="1"/>
      <c r="B3026" s="2"/>
      <c r="C3026" s="2"/>
      <c r="D3026" s="2"/>
      <c r="E3026" s="36"/>
      <c r="F3026" s="3"/>
      <c r="G3026" s="2"/>
      <c r="H3026" s="4"/>
      <c r="I3026" s="2"/>
      <c r="Q3026" s="33"/>
    </row>
    <row r="3027" spans="1:17" x14ac:dyDescent="0.45">
      <c r="A3027" s="1"/>
      <c r="B3027" s="2"/>
      <c r="C3027" s="2"/>
      <c r="D3027" s="2"/>
      <c r="E3027" s="36"/>
      <c r="F3027" s="3"/>
      <c r="G3027" s="2"/>
      <c r="H3027" s="4"/>
      <c r="I3027" s="2"/>
      <c r="Q3027" s="33"/>
    </row>
    <row r="3028" spans="1:17" x14ac:dyDescent="0.45">
      <c r="A3028" s="1"/>
      <c r="B3028" s="2"/>
      <c r="C3028" s="2"/>
      <c r="D3028" s="2"/>
      <c r="E3028" s="36"/>
      <c r="F3028" s="3"/>
      <c r="G3028" s="2"/>
      <c r="H3028" s="4"/>
      <c r="I3028" s="2"/>
      <c r="Q3028" s="33"/>
    </row>
    <row r="3029" spans="1:17" x14ac:dyDescent="0.45">
      <c r="A3029" s="1"/>
      <c r="B3029" s="2"/>
      <c r="C3029" s="2"/>
      <c r="D3029" s="2"/>
      <c r="E3029" s="36"/>
      <c r="F3029" s="3"/>
      <c r="G3029" s="2"/>
      <c r="H3029" s="4"/>
      <c r="I3029" s="2"/>
      <c r="Q3029" s="33"/>
    </row>
    <row r="3030" spans="1:17" x14ac:dyDescent="0.45">
      <c r="A3030" s="1"/>
      <c r="B3030" s="2"/>
      <c r="C3030" s="2"/>
      <c r="D3030" s="2"/>
      <c r="E3030" s="36"/>
      <c r="F3030" s="3"/>
      <c r="G3030" s="2"/>
      <c r="H3030" s="4"/>
      <c r="I3030" s="2"/>
      <c r="Q3030" s="33"/>
    </row>
    <row r="3031" spans="1:17" x14ac:dyDescent="0.45">
      <c r="A3031" s="1"/>
      <c r="B3031" s="2"/>
      <c r="C3031" s="2"/>
      <c r="D3031" s="2"/>
      <c r="E3031" s="36"/>
      <c r="F3031" s="3"/>
      <c r="G3031" s="2"/>
      <c r="H3031" s="4"/>
      <c r="I3031" s="2"/>
      <c r="Q3031" s="33"/>
    </row>
    <row r="3032" spans="1:17" x14ac:dyDescent="0.45">
      <c r="A3032" s="1"/>
      <c r="B3032" s="2"/>
      <c r="C3032" s="2"/>
      <c r="D3032" s="2"/>
      <c r="E3032" s="36"/>
      <c r="F3032" s="3"/>
      <c r="G3032" s="2"/>
      <c r="H3032" s="4"/>
      <c r="I3032" s="2"/>
      <c r="Q3032" s="33"/>
    </row>
    <row r="3033" spans="1:17" x14ac:dyDescent="0.45">
      <c r="A3033" s="1"/>
      <c r="B3033" s="2"/>
      <c r="C3033" s="2"/>
      <c r="D3033" s="2"/>
      <c r="E3033" s="36"/>
      <c r="F3033" s="3"/>
      <c r="G3033" s="2"/>
      <c r="H3033" s="4"/>
      <c r="I3033" s="2"/>
      <c r="Q3033" s="33"/>
    </row>
    <row r="3034" spans="1:17" x14ac:dyDescent="0.45">
      <c r="A3034" s="1"/>
      <c r="B3034" s="2"/>
      <c r="C3034" s="2"/>
      <c r="D3034" s="2"/>
      <c r="E3034" s="36"/>
      <c r="F3034" s="3"/>
      <c r="G3034" s="2"/>
      <c r="H3034" s="4"/>
      <c r="I3034" s="2"/>
      <c r="Q3034" s="33"/>
    </row>
    <row r="3035" spans="1:17" x14ac:dyDescent="0.45">
      <c r="A3035" s="1"/>
      <c r="B3035" s="2"/>
      <c r="C3035" s="2"/>
      <c r="D3035" s="2"/>
      <c r="E3035" s="36"/>
      <c r="F3035" s="3"/>
      <c r="G3035" s="2"/>
      <c r="H3035" s="4"/>
      <c r="I3035" s="2"/>
      <c r="Q3035" s="33"/>
    </row>
    <row r="3036" spans="1:17" x14ac:dyDescent="0.45">
      <c r="A3036" s="1"/>
      <c r="B3036" s="2"/>
      <c r="C3036" s="2"/>
      <c r="D3036" s="2"/>
      <c r="E3036" s="36"/>
      <c r="F3036" s="3"/>
      <c r="G3036" s="2"/>
      <c r="H3036" s="4"/>
      <c r="I3036" s="2"/>
      <c r="Q3036" s="33"/>
    </row>
    <row r="3037" spans="1:17" x14ac:dyDescent="0.45">
      <c r="A3037" s="1"/>
      <c r="B3037" s="2"/>
      <c r="C3037" s="2"/>
      <c r="D3037" s="2"/>
      <c r="E3037" s="36"/>
      <c r="F3037" s="3"/>
      <c r="G3037" s="2"/>
      <c r="H3037" s="4"/>
      <c r="I3037" s="2"/>
      <c r="Q3037" s="33"/>
    </row>
    <row r="3038" spans="1:17" x14ac:dyDescent="0.45">
      <c r="A3038" s="1"/>
      <c r="B3038" s="2"/>
      <c r="C3038" s="2"/>
      <c r="D3038" s="2"/>
      <c r="E3038" s="36"/>
      <c r="F3038" s="3"/>
      <c r="G3038" s="2"/>
      <c r="H3038" s="4"/>
      <c r="I3038" s="2"/>
      <c r="Q3038" s="33"/>
    </row>
    <row r="3039" spans="1:17" x14ac:dyDescent="0.45">
      <c r="A3039" s="1"/>
      <c r="B3039" s="2"/>
      <c r="C3039" s="2"/>
      <c r="D3039" s="2"/>
      <c r="E3039" s="36"/>
      <c r="F3039" s="3"/>
      <c r="G3039" s="2"/>
      <c r="H3039" s="4"/>
      <c r="I3039" s="2"/>
      <c r="Q3039" s="33"/>
    </row>
    <row r="3040" spans="1:17" x14ac:dyDescent="0.45">
      <c r="A3040" s="1"/>
      <c r="B3040" s="2"/>
      <c r="C3040" s="2"/>
      <c r="D3040" s="2"/>
      <c r="E3040" s="36"/>
      <c r="F3040" s="3"/>
      <c r="G3040" s="2"/>
      <c r="H3040" s="4"/>
      <c r="I3040" s="2"/>
      <c r="Q3040" s="33"/>
    </row>
    <row r="3041" spans="1:17" x14ac:dyDescent="0.45">
      <c r="A3041" s="1"/>
      <c r="B3041" s="2"/>
      <c r="C3041" s="2"/>
      <c r="D3041" s="2"/>
      <c r="E3041" s="36"/>
      <c r="F3041" s="3"/>
      <c r="G3041" s="2"/>
      <c r="H3041" s="4"/>
      <c r="I3041" s="2"/>
      <c r="Q3041" s="33"/>
    </row>
    <row r="3042" spans="1:17" x14ac:dyDescent="0.45">
      <c r="A3042" s="1"/>
      <c r="B3042" s="2"/>
      <c r="C3042" s="2"/>
      <c r="D3042" s="2"/>
      <c r="E3042" s="36"/>
      <c r="F3042" s="3"/>
      <c r="G3042" s="2"/>
      <c r="H3042" s="4"/>
      <c r="I3042" s="2"/>
      <c r="Q3042" s="33"/>
    </row>
    <row r="3043" spans="1:17" x14ac:dyDescent="0.45">
      <c r="A3043" s="1"/>
      <c r="B3043" s="2"/>
      <c r="C3043" s="2"/>
      <c r="D3043" s="2"/>
      <c r="E3043" s="36"/>
      <c r="F3043" s="3"/>
      <c r="G3043" s="2"/>
      <c r="H3043" s="4"/>
      <c r="I3043" s="2"/>
      <c r="Q3043" s="33"/>
    </row>
    <row r="3044" spans="1:17" x14ac:dyDescent="0.45">
      <c r="A3044" s="1"/>
      <c r="B3044" s="2"/>
      <c r="C3044" s="2"/>
      <c r="D3044" s="2"/>
      <c r="E3044" s="36"/>
      <c r="F3044" s="3"/>
      <c r="G3044" s="2"/>
      <c r="H3044" s="4"/>
      <c r="I3044" s="2"/>
      <c r="Q3044" s="33"/>
    </row>
    <row r="3045" spans="1:17" x14ac:dyDescent="0.45">
      <c r="A3045" s="1"/>
      <c r="B3045" s="2"/>
      <c r="C3045" s="2"/>
      <c r="D3045" s="2"/>
      <c r="E3045" s="36"/>
      <c r="F3045" s="3"/>
      <c r="G3045" s="2"/>
      <c r="H3045" s="4"/>
      <c r="I3045" s="2"/>
      <c r="Q3045" s="33"/>
    </row>
    <row r="3046" spans="1:17" x14ac:dyDescent="0.45">
      <c r="A3046" s="1"/>
      <c r="B3046" s="2"/>
      <c r="C3046" s="2"/>
      <c r="D3046" s="2"/>
      <c r="E3046" s="36"/>
      <c r="F3046" s="3"/>
      <c r="G3046" s="2"/>
      <c r="H3046" s="4"/>
      <c r="I3046" s="2"/>
      <c r="Q3046" s="33"/>
    </row>
    <row r="3047" spans="1:17" x14ac:dyDescent="0.45">
      <c r="A3047" s="1"/>
      <c r="B3047" s="2"/>
      <c r="C3047" s="2"/>
      <c r="D3047" s="2"/>
      <c r="E3047" s="36"/>
      <c r="F3047" s="3"/>
      <c r="G3047" s="2"/>
      <c r="H3047" s="4"/>
      <c r="I3047" s="2"/>
      <c r="Q3047" s="33"/>
    </row>
    <row r="3048" spans="1:17" x14ac:dyDescent="0.45">
      <c r="A3048" s="1"/>
      <c r="B3048" s="2"/>
      <c r="C3048" s="2"/>
      <c r="D3048" s="2"/>
      <c r="E3048" s="36"/>
      <c r="F3048" s="3"/>
      <c r="G3048" s="2"/>
      <c r="H3048" s="4"/>
      <c r="I3048" s="2"/>
      <c r="Q3048" s="33"/>
    </row>
    <row r="3049" spans="1:17" x14ac:dyDescent="0.45">
      <c r="A3049" s="1"/>
      <c r="B3049" s="2"/>
      <c r="C3049" s="2"/>
      <c r="D3049" s="2"/>
      <c r="E3049" s="36"/>
      <c r="F3049" s="3"/>
      <c r="G3049" s="2"/>
      <c r="H3049" s="4"/>
      <c r="I3049" s="2"/>
      <c r="Q3049" s="33"/>
    </row>
    <row r="3050" spans="1:17" x14ac:dyDescent="0.45">
      <c r="A3050" s="1"/>
      <c r="B3050" s="2"/>
      <c r="C3050" s="2"/>
      <c r="D3050" s="2"/>
      <c r="E3050" s="36"/>
      <c r="F3050" s="3"/>
      <c r="G3050" s="2"/>
      <c r="H3050" s="4"/>
      <c r="I3050" s="2"/>
      <c r="Q3050" s="33"/>
    </row>
    <row r="3051" spans="1:17" x14ac:dyDescent="0.45">
      <c r="A3051" s="1"/>
      <c r="B3051" s="2"/>
      <c r="C3051" s="2"/>
      <c r="D3051" s="2"/>
      <c r="E3051" s="36"/>
      <c r="F3051" s="3"/>
      <c r="G3051" s="2"/>
      <c r="H3051" s="4"/>
      <c r="I3051" s="2"/>
      <c r="Q3051" s="33"/>
    </row>
    <row r="3052" spans="1:17" x14ac:dyDescent="0.45">
      <c r="A3052" s="1"/>
      <c r="B3052" s="2"/>
      <c r="C3052" s="2"/>
      <c r="D3052" s="2"/>
      <c r="E3052" s="36"/>
      <c r="F3052" s="3"/>
      <c r="G3052" s="2"/>
      <c r="H3052" s="4"/>
      <c r="I3052" s="2"/>
      <c r="Q3052" s="33"/>
    </row>
    <row r="3053" spans="1:17" x14ac:dyDescent="0.45">
      <c r="A3053" s="1"/>
      <c r="B3053" s="2"/>
      <c r="C3053" s="2"/>
      <c r="D3053" s="2"/>
      <c r="E3053" s="36"/>
      <c r="F3053" s="3"/>
      <c r="G3053" s="2"/>
      <c r="H3053" s="4"/>
      <c r="I3053" s="2"/>
      <c r="Q3053" s="33"/>
    </row>
    <row r="3054" spans="1:17" x14ac:dyDescent="0.45">
      <c r="A3054" s="1"/>
      <c r="B3054" s="2"/>
      <c r="C3054" s="2"/>
      <c r="D3054" s="2"/>
      <c r="E3054" s="36"/>
      <c r="F3054" s="3"/>
      <c r="G3054" s="2"/>
      <c r="H3054" s="4"/>
      <c r="I3054" s="2"/>
      <c r="Q3054" s="33"/>
    </row>
    <row r="3055" spans="1:17" x14ac:dyDescent="0.45">
      <c r="A3055" s="1"/>
      <c r="B3055" s="2"/>
      <c r="C3055" s="2"/>
      <c r="D3055" s="2"/>
      <c r="E3055" s="36"/>
      <c r="F3055" s="3"/>
      <c r="G3055" s="2"/>
      <c r="H3055" s="4"/>
      <c r="I3055" s="2"/>
      <c r="Q3055" s="33"/>
    </row>
    <row r="3056" spans="1:17" x14ac:dyDescent="0.45">
      <c r="A3056" s="1"/>
      <c r="B3056" s="2"/>
      <c r="C3056" s="2"/>
      <c r="D3056" s="2"/>
      <c r="E3056" s="36"/>
      <c r="F3056" s="3"/>
      <c r="G3056" s="2"/>
      <c r="H3056" s="4"/>
      <c r="I3056" s="2"/>
      <c r="Q3056" s="33"/>
    </row>
    <row r="3057" spans="1:17" x14ac:dyDescent="0.45">
      <c r="A3057" s="1"/>
      <c r="B3057" s="2"/>
      <c r="C3057" s="2"/>
      <c r="D3057" s="2"/>
      <c r="E3057" s="36"/>
      <c r="F3057" s="3"/>
      <c r="G3057" s="2"/>
      <c r="H3057" s="4"/>
      <c r="I3057" s="2"/>
      <c r="Q3057" s="33"/>
    </row>
    <row r="3058" spans="1:17" x14ac:dyDescent="0.45">
      <c r="A3058" s="1"/>
      <c r="B3058" s="2"/>
      <c r="C3058" s="2"/>
      <c r="D3058" s="2"/>
      <c r="E3058" s="36"/>
      <c r="F3058" s="3"/>
      <c r="G3058" s="2"/>
      <c r="H3058" s="4"/>
      <c r="I3058" s="2"/>
      <c r="Q3058" s="33"/>
    </row>
    <row r="3059" spans="1:17" x14ac:dyDescent="0.45">
      <c r="A3059" s="1"/>
      <c r="B3059" s="2"/>
      <c r="C3059" s="2"/>
      <c r="D3059" s="2"/>
      <c r="E3059" s="36"/>
      <c r="F3059" s="3"/>
      <c r="G3059" s="2"/>
      <c r="H3059" s="4"/>
      <c r="I3059" s="2"/>
      <c r="Q3059" s="33"/>
    </row>
    <row r="3060" spans="1:17" x14ac:dyDescent="0.45">
      <c r="A3060" s="1"/>
      <c r="B3060" s="2"/>
      <c r="C3060" s="2"/>
      <c r="D3060" s="2"/>
      <c r="E3060" s="36"/>
      <c r="F3060" s="3"/>
      <c r="G3060" s="2"/>
      <c r="H3060" s="4"/>
      <c r="I3060" s="2"/>
      <c r="Q3060" s="33"/>
    </row>
    <row r="3061" spans="1:17" x14ac:dyDescent="0.45">
      <c r="A3061" s="1"/>
      <c r="B3061" s="2"/>
      <c r="C3061" s="2"/>
      <c r="D3061" s="2"/>
      <c r="E3061" s="36"/>
      <c r="F3061" s="3"/>
      <c r="G3061" s="2"/>
      <c r="H3061" s="4"/>
      <c r="I3061" s="2"/>
      <c r="Q3061" s="33"/>
    </row>
    <row r="3062" spans="1:17" x14ac:dyDescent="0.45">
      <c r="A3062" s="1"/>
      <c r="B3062" s="2"/>
      <c r="C3062" s="2"/>
      <c r="D3062" s="2"/>
      <c r="E3062" s="36"/>
      <c r="F3062" s="3"/>
      <c r="G3062" s="2"/>
      <c r="H3062" s="4"/>
      <c r="I3062" s="2"/>
      <c r="Q3062" s="33"/>
    </row>
    <row r="3063" spans="1:17" x14ac:dyDescent="0.45">
      <c r="A3063" s="1"/>
      <c r="B3063" s="2"/>
      <c r="C3063" s="2"/>
      <c r="D3063" s="2"/>
      <c r="E3063" s="36"/>
      <c r="F3063" s="3"/>
      <c r="G3063" s="2"/>
      <c r="H3063" s="4"/>
      <c r="I3063" s="2"/>
      <c r="Q3063" s="33"/>
    </row>
    <row r="3064" spans="1:17" x14ac:dyDescent="0.45">
      <c r="A3064" s="1"/>
      <c r="B3064" s="2"/>
      <c r="C3064" s="2"/>
      <c r="D3064" s="2"/>
      <c r="E3064" s="36"/>
      <c r="F3064" s="3"/>
      <c r="G3064" s="2"/>
      <c r="H3064" s="4"/>
      <c r="I3064" s="2"/>
      <c r="Q3064" s="33"/>
    </row>
    <row r="3065" spans="1:17" x14ac:dyDescent="0.45">
      <c r="A3065" s="1"/>
      <c r="B3065" s="2"/>
      <c r="C3065" s="2"/>
      <c r="D3065" s="2"/>
      <c r="E3065" s="36"/>
      <c r="F3065" s="3"/>
      <c r="G3065" s="2"/>
      <c r="H3065" s="4"/>
      <c r="I3065" s="2"/>
      <c r="Q3065" s="33"/>
    </row>
    <row r="3066" spans="1:17" x14ac:dyDescent="0.45">
      <c r="A3066" s="1"/>
      <c r="B3066" s="2"/>
      <c r="C3066" s="2"/>
      <c r="D3066" s="2"/>
      <c r="E3066" s="36"/>
      <c r="F3066" s="3"/>
      <c r="G3066" s="2"/>
      <c r="H3066" s="4"/>
      <c r="I3066" s="2"/>
      <c r="Q3066" s="33"/>
    </row>
    <row r="3067" spans="1:17" x14ac:dyDescent="0.45">
      <c r="A3067" s="1"/>
      <c r="B3067" s="2"/>
      <c r="C3067" s="2"/>
      <c r="D3067" s="2"/>
      <c r="E3067" s="36"/>
      <c r="F3067" s="3"/>
      <c r="G3067" s="2"/>
      <c r="H3067" s="4"/>
      <c r="I3067" s="2"/>
      <c r="Q3067" s="33"/>
    </row>
    <row r="3068" spans="1:17" x14ac:dyDescent="0.45">
      <c r="A3068" s="1"/>
      <c r="B3068" s="2"/>
      <c r="C3068" s="2"/>
      <c r="D3068" s="2"/>
      <c r="E3068" s="36"/>
      <c r="F3068" s="3"/>
      <c r="G3068" s="2"/>
      <c r="H3068" s="4"/>
      <c r="I3068" s="2"/>
      <c r="Q3068" s="33"/>
    </row>
    <row r="3069" spans="1:17" x14ac:dyDescent="0.45">
      <c r="A3069" s="1"/>
      <c r="B3069" s="2"/>
      <c r="C3069" s="2"/>
      <c r="D3069" s="2"/>
      <c r="E3069" s="36"/>
      <c r="F3069" s="3"/>
      <c r="G3069" s="2"/>
      <c r="H3069" s="4"/>
      <c r="I3069" s="2"/>
      <c r="Q3069" s="33"/>
    </row>
    <row r="3070" spans="1:17" x14ac:dyDescent="0.45">
      <c r="A3070" s="1"/>
      <c r="B3070" s="2"/>
      <c r="C3070" s="2"/>
      <c r="D3070" s="2"/>
      <c r="E3070" s="36"/>
      <c r="F3070" s="3"/>
      <c r="G3070" s="2"/>
      <c r="H3070" s="4"/>
      <c r="I3070" s="2"/>
      <c r="Q3070" s="33"/>
    </row>
    <row r="3071" spans="1:17" x14ac:dyDescent="0.45">
      <c r="A3071" s="1"/>
      <c r="B3071" s="2"/>
      <c r="C3071" s="2"/>
      <c r="D3071" s="2"/>
      <c r="E3071" s="36"/>
      <c r="F3071" s="3"/>
      <c r="G3071" s="2"/>
      <c r="H3071" s="4"/>
      <c r="I3071" s="2"/>
      <c r="Q3071" s="33"/>
    </row>
    <row r="3072" spans="1:17" x14ac:dyDescent="0.45">
      <c r="A3072" s="1"/>
      <c r="B3072" s="2"/>
      <c r="C3072" s="2"/>
      <c r="D3072" s="2"/>
      <c r="E3072" s="36"/>
      <c r="F3072" s="3"/>
      <c r="G3072" s="2"/>
      <c r="H3072" s="4"/>
      <c r="I3072" s="2"/>
      <c r="Q3072" s="33"/>
    </row>
    <row r="3073" spans="1:17" x14ac:dyDescent="0.45">
      <c r="A3073" s="1"/>
      <c r="B3073" s="2"/>
      <c r="C3073" s="2"/>
      <c r="D3073" s="2"/>
      <c r="E3073" s="36"/>
      <c r="F3073" s="3"/>
      <c r="G3073" s="2"/>
      <c r="H3073" s="4"/>
      <c r="I3073" s="2"/>
      <c r="Q3073" s="33"/>
    </row>
    <row r="3074" spans="1:17" x14ac:dyDescent="0.45">
      <c r="A3074" s="1"/>
      <c r="B3074" s="2"/>
      <c r="C3074" s="2"/>
      <c r="D3074" s="2"/>
      <c r="E3074" s="36"/>
      <c r="F3074" s="3"/>
      <c r="G3074" s="2"/>
      <c r="H3074" s="4"/>
      <c r="I3074" s="2"/>
      <c r="Q3074" s="33"/>
    </row>
    <row r="3075" spans="1:17" x14ac:dyDescent="0.45">
      <c r="A3075" s="1"/>
      <c r="B3075" s="2"/>
      <c r="C3075" s="2"/>
      <c r="D3075" s="2"/>
      <c r="E3075" s="36"/>
      <c r="F3075" s="3"/>
      <c r="G3075" s="2"/>
      <c r="H3075" s="4"/>
      <c r="I3075" s="2"/>
      <c r="Q3075" s="33"/>
    </row>
    <row r="3076" spans="1:17" x14ac:dyDescent="0.45">
      <c r="A3076" s="1"/>
      <c r="B3076" s="2"/>
      <c r="C3076" s="2"/>
      <c r="D3076" s="2"/>
      <c r="E3076" s="36"/>
      <c r="F3076" s="3"/>
      <c r="G3076" s="2"/>
      <c r="H3076" s="4"/>
      <c r="I3076" s="2"/>
      <c r="Q3076" s="33"/>
    </row>
    <row r="3077" spans="1:17" x14ac:dyDescent="0.45">
      <c r="A3077" s="1"/>
      <c r="B3077" s="2"/>
      <c r="C3077" s="2"/>
      <c r="D3077" s="2"/>
      <c r="E3077" s="36"/>
      <c r="F3077" s="3"/>
      <c r="G3077" s="2"/>
      <c r="H3077" s="4"/>
      <c r="I3077" s="2"/>
      <c r="Q3077" s="33"/>
    </row>
    <row r="3078" spans="1:17" x14ac:dyDescent="0.45">
      <c r="A3078" s="1"/>
      <c r="B3078" s="2"/>
      <c r="C3078" s="2"/>
      <c r="D3078" s="2"/>
      <c r="E3078" s="36"/>
      <c r="F3078" s="3"/>
      <c r="G3078" s="2"/>
      <c r="H3078" s="4"/>
      <c r="I3078" s="2"/>
      <c r="Q3078" s="33"/>
    </row>
    <row r="3079" spans="1:17" x14ac:dyDescent="0.45">
      <c r="A3079" s="1"/>
      <c r="B3079" s="2"/>
      <c r="C3079" s="2"/>
      <c r="D3079" s="2"/>
      <c r="E3079" s="36"/>
      <c r="F3079" s="3"/>
      <c r="G3079" s="2"/>
      <c r="H3079" s="4"/>
      <c r="I3079" s="2"/>
      <c r="Q3079" s="33"/>
    </row>
    <row r="3080" spans="1:17" x14ac:dyDescent="0.45">
      <c r="A3080" s="1"/>
      <c r="B3080" s="2"/>
      <c r="C3080" s="2"/>
      <c r="D3080" s="2"/>
      <c r="E3080" s="36"/>
      <c r="F3080" s="3"/>
      <c r="G3080" s="2"/>
      <c r="H3080" s="4"/>
      <c r="I3080" s="2"/>
      <c r="Q3080" s="33"/>
    </row>
    <row r="3081" spans="1:17" x14ac:dyDescent="0.45">
      <c r="A3081" s="1"/>
      <c r="B3081" s="2"/>
      <c r="C3081" s="2"/>
      <c r="D3081" s="2"/>
      <c r="E3081" s="36"/>
      <c r="F3081" s="3"/>
      <c r="G3081" s="2"/>
      <c r="H3081" s="4"/>
      <c r="I3081" s="2"/>
      <c r="Q3081" s="33"/>
    </row>
    <row r="3082" spans="1:17" x14ac:dyDescent="0.45">
      <c r="A3082" s="1"/>
      <c r="B3082" s="2"/>
      <c r="C3082" s="2"/>
      <c r="D3082" s="2"/>
      <c r="E3082" s="36"/>
      <c r="F3082" s="3"/>
      <c r="G3082" s="2"/>
      <c r="H3082" s="4"/>
      <c r="I3082" s="2"/>
      <c r="Q3082" s="33"/>
    </row>
    <row r="3083" spans="1:17" x14ac:dyDescent="0.45">
      <c r="A3083" s="1"/>
      <c r="B3083" s="2"/>
      <c r="C3083" s="2"/>
      <c r="D3083" s="2"/>
      <c r="E3083" s="36"/>
      <c r="F3083" s="3"/>
      <c r="G3083" s="2"/>
      <c r="H3083" s="4"/>
      <c r="I3083" s="2"/>
      <c r="Q3083" s="33"/>
    </row>
    <row r="3084" spans="1:17" x14ac:dyDescent="0.45">
      <c r="A3084" s="1"/>
      <c r="B3084" s="2"/>
      <c r="C3084" s="2"/>
      <c r="D3084" s="2"/>
      <c r="E3084" s="36"/>
      <c r="F3084" s="3"/>
      <c r="G3084" s="2"/>
      <c r="H3084" s="4"/>
      <c r="I3084" s="2"/>
      <c r="Q3084" s="33"/>
    </row>
    <row r="3085" spans="1:17" x14ac:dyDescent="0.45">
      <c r="A3085" s="1"/>
      <c r="B3085" s="2"/>
      <c r="C3085" s="2"/>
      <c r="D3085" s="2"/>
      <c r="E3085" s="36"/>
      <c r="F3085" s="3"/>
      <c r="G3085" s="2"/>
      <c r="H3085" s="4"/>
      <c r="I3085" s="2"/>
      <c r="Q3085" s="33"/>
    </row>
    <row r="3086" spans="1:17" x14ac:dyDescent="0.45">
      <c r="A3086" s="1"/>
      <c r="B3086" s="2"/>
      <c r="C3086" s="2"/>
      <c r="D3086" s="2"/>
      <c r="E3086" s="36"/>
      <c r="F3086" s="3"/>
      <c r="G3086" s="2"/>
      <c r="H3086" s="4"/>
      <c r="I3086" s="2"/>
      <c r="Q3086" s="33"/>
    </row>
    <row r="3087" spans="1:17" x14ac:dyDescent="0.45">
      <c r="A3087" s="1"/>
      <c r="B3087" s="2"/>
      <c r="C3087" s="2"/>
      <c r="D3087" s="2"/>
      <c r="E3087" s="36"/>
      <c r="F3087" s="3"/>
      <c r="G3087" s="2"/>
      <c r="H3087" s="4"/>
      <c r="I3087" s="2"/>
      <c r="Q3087" s="33"/>
    </row>
    <row r="3088" spans="1:17" x14ac:dyDescent="0.45">
      <c r="A3088" s="1"/>
      <c r="B3088" s="2"/>
      <c r="C3088" s="2"/>
      <c r="D3088" s="2"/>
      <c r="E3088" s="36"/>
      <c r="F3088" s="3"/>
      <c r="G3088" s="2"/>
      <c r="H3088" s="4"/>
      <c r="I3088" s="2"/>
      <c r="Q3088" s="33"/>
    </row>
    <row r="3089" spans="1:17" x14ac:dyDescent="0.45">
      <c r="A3089" s="1"/>
      <c r="B3089" s="2"/>
      <c r="C3089" s="2"/>
      <c r="D3089" s="2"/>
      <c r="E3089" s="36"/>
      <c r="F3089" s="3"/>
      <c r="G3089" s="2"/>
      <c r="H3089" s="4"/>
      <c r="I3089" s="2"/>
      <c r="Q3089" s="33"/>
    </row>
    <row r="3090" spans="1:17" x14ac:dyDescent="0.45">
      <c r="A3090" s="1"/>
      <c r="B3090" s="2"/>
      <c r="C3090" s="2"/>
      <c r="D3090" s="2"/>
      <c r="E3090" s="36"/>
      <c r="F3090" s="3"/>
      <c r="G3090" s="2"/>
      <c r="H3090" s="4"/>
      <c r="I3090" s="2"/>
      <c r="Q3090" s="33"/>
    </row>
    <row r="3091" spans="1:17" x14ac:dyDescent="0.45">
      <c r="A3091" s="1"/>
      <c r="B3091" s="2"/>
      <c r="C3091" s="2"/>
      <c r="D3091" s="2"/>
      <c r="E3091" s="36"/>
      <c r="F3091" s="3"/>
      <c r="G3091" s="2"/>
      <c r="H3091" s="4"/>
      <c r="I3091" s="2"/>
      <c r="Q3091" s="33"/>
    </row>
    <row r="3092" spans="1:17" x14ac:dyDescent="0.45">
      <c r="A3092" s="1"/>
      <c r="B3092" s="2"/>
      <c r="C3092" s="2"/>
      <c r="D3092" s="2"/>
      <c r="E3092" s="36"/>
      <c r="F3092" s="3"/>
      <c r="G3092" s="2"/>
      <c r="H3092" s="4"/>
      <c r="I3092" s="2"/>
      <c r="Q3092" s="33"/>
    </row>
    <row r="3093" spans="1:17" x14ac:dyDescent="0.45">
      <c r="A3093" s="1"/>
      <c r="B3093" s="2"/>
      <c r="C3093" s="2"/>
      <c r="D3093" s="2"/>
      <c r="E3093" s="36"/>
      <c r="F3093" s="3"/>
      <c r="G3093" s="2"/>
      <c r="H3093" s="4"/>
      <c r="I3093" s="2"/>
      <c r="Q3093" s="33"/>
    </row>
    <row r="3094" spans="1:17" x14ac:dyDescent="0.45">
      <c r="A3094" s="1"/>
      <c r="B3094" s="2"/>
      <c r="C3094" s="2"/>
      <c r="D3094" s="2"/>
      <c r="E3094" s="36"/>
      <c r="F3094" s="3"/>
      <c r="G3094" s="2"/>
      <c r="H3094" s="4"/>
      <c r="I3094" s="2"/>
      <c r="Q3094" s="33"/>
    </row>
    <row r="3095" spans="1:17" x14ac:dyDescent="0.45">
      <c r="A3095" s="1"/>
      <c r="B3095" s="2"/>
      <c r="C3095" s="2"/>
      <c r="D3095" s="2"/>
      <c r="E3095" s="36"/>
      <c r="F3095" s="3"/>
      <c r="G3095" s="2"/>
      <c r="H3095" s="4"/>
      <c r="I3095" s="2"/>
      <c r="Q3095" s="33"/>
    </row>
    <row r="3096" spans="1:17" x14ac:dyDescent="0.45">
      <c r="A3096" s="1"/>
      <c r="B3096" s="2"/>
      <c r="C3096" s="2"/>
      <c r="D3096" s="2"/>
      <c r="E3096" s="36"/>
      <c r="F3096" s="3"/>
      <c r="G3096" s="2"/>
      <c r="H3096" s="4"/>
      <c r="I3096" s="2"/>
      <c r="Q3096" s="33"/>
    </row>
    <row r="3097" spans="1:17" x14ac:dyDescent="0.45">
      <c r="A3097" s="1"/>
      <c r="B3097" s="2"/>
      <c r="C3097" s="2"/>
      <c r="D3097" s="2"/>
      <c r="E3097" s="36"/>
      <c r="F3097" s="3"/>
      <c r="G3097" s="2"/>
      <c r="H3097" s="4"/>
      <c r="I3097" s="2"/>
      <c r="Q3097" s="33"/>
    </row>
    <row r="3098" spans="1:17" x14ac:dyDescent="0.45">
      <c r="A3098" s="1"/>
      <c r="B3098" s="2"/>
      <c r="C3098" s="2"/>
      <c r="D3098" s="2"/>
      <c r="E3098" s="36"/>
      <c r="F3098" s="3"/>
      <c r="G3098" s="2"/>
      <c r="H3098" s="4"/>
      <c r="I3098" s="2"/>
      <c r="Q3098" s="33"/>
    </row>
    <row r="3099" spans="1:17" x14ac:dyDescent="0.45">
      <c r="A3099" s="1"/>
      <c r="B3099" s="2"/>
      <c r="C3099" s="2"/>
      <c r="D3099" s="2"/>
      <c r="E3099" s="36"/>
      <c r="F3099" s="3"/>
      <c r="G3099" s="2"/>
      <c r="H3099" s="4"/>
      <c r="I3099" s="2"/>
      <c r="Q3099" s="33"/>
    </row>
    <row r="3100" spans="1:17" x14ac:dyDescent="0.45">
      <c r="A3100" s="1"/>
      <c r="B3100" s="2"/>
      <c r="C3100" s="2"/>
      <c r="D3100" s="2"/>
      <c r="E3100" s="36"/>
      <c r="F3100" s="3"/>
      <c r="G3100" s="2"/>
      <c r="H3100" s="4"/>
      <c r="I3100" s="2"/>
      <c r="Q3100" s="33"/>
    </row>
    <row r="3101" spans="1:17" x14ac:dyDescent="0.45">
      <c r="A3101" s="1"/>
      <c r="B3101" s="2"/>
      <c r="C3101" s="2"/>
      <c r="D3101" s="2"/>
      <c r="E3101" s="36"/>
      <c r="F3101" s="3"/>
      <c r="G3101" s="2"/>
      <c r="H3101" s="4"/>
      <c r="I3101" s="2"/>
      <c r="Q3101" s="33"/>
    </row>
    <row r="3102" spans="1:17" x14ac:dyDescent="0.45">
      <c r="A3102" s="1"/>
      <c r="B3102" s="2"/>
      <c r="C3102" s="2"/>
      <c r="D3102" s="2"/>
      <c r="E3102" s="36"/>
      <c r="F3102" s="3"/>
      <c r="G3102" s="2"/>
      <c r="H3102" s="4"/>
      <c r="I3102" s="2"/>
      <c r="Q3102" s="33"/>
    </row>
    <row r="3103" spans="1:17" x14ac:dyDescent="0.45">
      <c r="A3103" s="1"/>
      <c r="B3103" s="2"/>
      <c r="C3103" s="2"/>
      <c r="D3103" s="2"/>
      <c r="E3103" s="36"/>
      <c r="F3103" s="3"/>
      <c r="G3103" s="2"/>
      <c r="H3103" s="4"/>
      <c r="I3103" s="2"/>
      <c r="Q3103" s="33"/>
    </row>
    <row r="3104" spans="1:17" x14ac:dyDescent="0.45">
      <c r="A3104" s="1"/>
      <c r="B3104" s="2"/>
      <c r="C3104" s="2"/>
      <c r="D3104" s="2"/>
      <c r="E3104" s="36"/>
      <c r="F3104" s="3"/>
      <c r="G3104" s="2"/>
      <c r="H3104" s="4"/>
      <c r="I3104" s="2"/>
      <c r="Q3104" s="33"/>
    </row>
    <row r="3105" spans="1:17" x14ac:dyDescent="0.45">
      <c r="A3105" s="1"/>
      <c r="B3105" s="2"/>
      <c r="C3105" s="2"/>
      <c r="D3105" s="2"/>
      <c r="E3105" s="36"/>
      <c r="F3105" s="3"/>
      <c r="G3105" s="2"/>
      <c r="H3105" s="4"/>
      <c r="I3105" s="2"/>
      <c r="Q3105" s="33"/>
    </row>
    <row r="3106" spans="1:17" x14ac:dyDescent="0.45">
      <c r="A3106" s="1"/>
      <c r="B3106" s="2"/>
      <c r="C3106" s="2"/>
      <c r="D3106" s="2"/>
      <c r="E3106" s="36"/>
      <c r="F3106" s="3"/>
      <c r="G3106" s="2"/>
      <c r="H3106" s="4"/>
      <c r="I3106" s="2"/>
      <c r="Q3106" s="33"/>
    </row>
    <row r="3107" spans="1:17" x14ac:dyDescent="0.45">
      <c r="A3107" s="1"/>
      <c r="B3107" s="2"/>
      <c r="C3107" s="2"/>
      <c r="D3107" s="2"/>
      <c r="E3107" s="36"/>
      <c r="F3107" s="3"/>
      <c r="G3107" s="2"/>
      <c r="H3107" s="4"/>
      <c r="I3107" s="2"/>
      <c r="Q3107" s="33"/>
    </row>
    <row r="3108" spans="1:17" x14ac:dyDescent="0.45">
      <c r="A3108" s="1"/>
      <c r="B3108" s="2"/>
      <c r="C3108" s="2"/>
      <c r="D3108" s="2"/>
      <c r="E3108" s="36"/>
      <c r="F3108" s="3"/>
      <c r="G3108" s="2"/>
      <c r="H3108" s="4"/>
      <c r="I3108" s="2"/>
      <c r="Q3108" s="33"/>
    </row>
    <row r="3109" spans="1:17" x14ac:dyDescent="0.45">
      <c r="A3109" s="1"/>
      <c r="B3109" s="2"/>
      <c r="C3109" s="2"/>
      <c r="D3109" s="2"/>
      <c r="E3109" s="36"/>
      <c r="F3109" s="3"/>
      <c r="G3109" s="2"/>
      <c r="H3109" s="4"/>
      <c r="I3109" s="2"/>
      <c r="Q3109" s="33"/>
    </row>
    <row r="3110" spans="1:17" x14ac:dyDescent="0.45">
      <c r="A3110" s="1"/>
      <c r="B3110" s="2"/>
      <c r="C3110" s="2"/>
      <c r="D3110" s="2"/>
      <c r="E3110" s="36"/>
      <c r="F3110" s="3"/>
      <c r="G3110" s="2"/>
      <c r="H3110" s="4"/>
      <c r="I3110" s="2"/>
      <c r="Q3110" s="33"/>
    </row>
    <row r="3111" spans="1:17" x14ac:dyDescent="0.45">
      <c r="A3111" s="1"/>
      <c r="B3111" s="2"/>
      <c r="C3111" s="2"/>
      <c r="D3111" s="2"/>
      <c r="E3111" s="36"/>
      <c r="F3111" s="3"/>
      <c r="G3111" s="2"/>
      <c r="H3111" s="4"/>
      <c r="I3111" s="2"/>
      <c r="Q3111" s="33"/>
    </row>
    <row r="3112" spans="1:17" ht="20.25" thickBot="1" x14ac:dyDescent="0.5">
      <c r="A3112" s="5" t="s">
        <v>16</v>
      </c>
      <c r="B3112" s="6"/>
      <c r="C3112" s="6"/>
      <c r="D3112" s="6"/>
      <c r="E3112" s="37"/>
      <c r="F3112" s="6"/>
      <c r="G3112" s="6"/>
      <c r="H3112" s="6"/>
      <c r="I3112" s="6"/>
      <c r="Q3112" s="34"/>
    </row>
  </sheetData>
  <mergeCells count="4">
    <mergeCell ref="G3:H3"/>
    <mergeCell ref="G4:H4"/>
    <mergeCell ref="G7:H7"/>
    <mergeCell ref="G8:H8"/>
  </mergeCells>
  <dataValidations xWindow="708" yWindow="818" count="12">
    <dataValidation allowBlank="1" showInputMessage="1" showErrorMessage="1" prompt="Área Segura_x000a_(área da Sub-parcela afecta à cultura/variedade escolhida)_x000a_Nota: A área seguro não pode ser maior que a área da sub-parcela_x000a_Fonte: Produtor" sqref="I13:I3111"/>
    <dataValidation allowBlank="1" showInputMessage="1" showErrorMessage="1" prompt="Preço Seguro_x000a_Fonte: Produtor" sqref="H12:H3111"/>
    <dataValidation allowBlank="1" showInputMessage="1" showErrorMessage="1" prompt="Produtividade Média_x000a_Fonte: Produtor" sqref="G12:G3111"/>
    <dataValidation type="list" allowBlank="1" showInputMessage="1" showErrorMessage="1" promptTitle="Variedade" prompt="Escolha a Variedade da cultura (se aplicável)_x000a_" sqref="F1004:F3111">
      <formula1>INDIRECT(#REF!)</formula1>
    </dataValidation>
    <dataValidation type="textLength" allowBlank="1" showInputMessage="1" showErrorMessage="1" error="O NIF deve ser um código numérico com 9 digitos" prompt="NIF do Segurado_x000a_Fonte: Consulta Prévia" sqref="A12:A3111">
      <formula1>9</formula1>
      <formula2>9</formula2>
    </dataValidation>
    <dataValidation allowBlank="1" showInputMessage="1" showErrorMessage="1" prompt="Número da Parcela_x000a_Fonte: Consulta Prévia" sqref="E11 E13:E3111"/>
    <dataValidation allowBlank="1" showInputMessage="1" showErrorMessage="1" prompt="Código do Concelho_x000a_Fonte: Consulta Prévia" sqref="D11:D3111"/>
    <dataValidation allowBlank="1" showInputMessage="1" showErrorMessage="1" prompt="Código do Distrito_x000a_Fonte: Consulta Prévia" sqref="C11:C3111"/>
    <dataValidation allowBlank="1" showInputMessage="1" showErrorMessage="1" prompt="Nome do Segurado_x000a_Fonte: Consulta Prévia" sqref="B11:B3111"/>
    <dataValidation allowBlank="1" showInputMessage="1" showErrorMessage="1" prompt="NIF do Segurado_x000a_Fonte: Consulta Prévia" sqref="A11"/>
    <dataValidation allowBlank="1" showInputMessage="1" showErrorMessage="1" prompt="Área Segura_x000a_(área da Sub-parcela afecta à cultura/variedade escolhida)_x000a_Nota: A área segura não pode ser superior à área da sub-parcela ISIP (vide Consulta Prévia)_x000a__x000a_Fonte: Produtor" sqref="I12"/>
    <dataValidation type="textLength" allowBlank="1" showInputMessage="1" showErrorMessage="1" prompt="Número da Parcela SiVV_x000a_Fonte: Consulta Prévia" sqref="E12">
      <formula1>14</formula1>
      <formula2>15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08" yWindow="818" count="5">
        <x14:dataValidation type="list" allowBlank="1" showInputMessage="1" showErrorMessage="1" promptTitle="Variedade" prompt="Escolha a Variedade mais significativa_x000a_Fonte: Produtor_x000a_">
          <x14:formula1>
            <xm:f>Variedades!$B$1:$B$281</xm:f>
          </x14:formula1>
          <xm:sqref>F32:F1003</xm:sqref>
        </x14:dataValidation>
        <x14:dataValidation type="list" allowBlank="1" showInputMessage="1" showErrorMessage="1">
          <x14:formula1>
            <xm:f>'[1]Outras tabelas'!#REF!</xm:f>
          </x14:formula1>
          <xm:sqref>B4</xm:sqref>
        </x14:dataValidation>
        <x14:dataValidation type="list" allowBlank="1" showInputMessage="1" showErrorMessage="1">
          <x14:formula1>
            <xm:f>Tabelas!$B$2:$B$3</xm:f>
          </x14:formula1>
          <xm:sqref>G3:H3</xm:sqref>
        </x14:dataValidation>
        <x14:dataValidation type="list" allowBlank="1" showInputMessage="1" showErrorMessage="1">
          <x14:formula1>
            <xm:f>Tabelas!$B$7:$B$8</xm:f>
          </x14:formula1>
          <xm:sqref>G4:H4</xm:sqref>
        </x14:dataValidation>
        <x14:dataValidation type="list" allowBlank="1" showInputMessage="1" showErrorMessage="1">
          <x14:formula1>
            <xm:f>Tabelas!$B$12:$B$13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N4" sqref="N4"/>
    </sheetView>
  </sheetViews>
  <sheetFormatPr defaultRowHeight="15" x14ac:dyDescent="0.25"/>
  <cols>
    <col min="3" max="3" width="13.5703125" bestFit="1" customWidth="1"/>
    <col min="4" max="4" width="11.42578125" bestFit="1" customWidth="1"/>
    <col min="5" max="5" width="13.85546875" bestFit="1" customWidth="1"/>
    <col min="6" max="6" width="12.42578125" bestFit="1" customWidth="1"/>
    <col min="7" max="7" width="14.7109375" bestFit="1" customWidth="1"/>
    <col min="9" max="9" width="13.140625" bestFit="1" customWidth="1"/>
    <col min="10" max="10" width="13.7109375" bestFit="1" customWidth="1"/>
    <col min="13" max="13" width="18" bestFit="1" customWidth="1"/>
    <col min="16" max="16" width="17.7109375" bestFit="1" customWidth="1"/>
    <col min="21" max="21" width="24.42578125" style="26" bestFit="1" customWidth="1"/>
  </cols>
  <sheetData>
    <row r="1" spans="1:21" x14ac:dyDescent="0.25">
      <c r="A1" t="s">
        <v>602</v>
      </c>
      <c r="B1" t="s">
        <v>618</v>
      </c>
      <c r="C1" t="s">
        <v>619</v>
      </c>
      <c r="D1" t="s">
        <v>620</v>
      </c>
      <c r="E1" t="s">
        <v>621</v>
      </c>
      <c r="F1" t="s">
        <v>622</v>
      </c>
      <c r="G1" t="s">
        <v>623</v>
      </c>
      <c r="H1" t="s">
        <v>624</v>
      </c>
      <c r="I1" t="s">
        <v>625</v>
      </c>
      <c r="J1" t="s">
        <v>626</v>
      </c>
      <c r="K1" t="s">
        <v>627</v>
      </c>
      <c r="L1" t="s">
        <v>628</v>
      </c>
      <c r="M1" t="s">
        <v>629</v>
      </c>
      <c r="N1" t="s">
        <v>630</v>
      </c>
      <c r="O1" t="s">
        <v>631</v>
      </c>
      <c r="P1" t="s">
        <v>632</v>
      </c>
      <c r="Q1" t="s">
        <v>633</v>
      </c>
      <c r="R1" t="s">
        <v>634</v>
      </c>
      <c r="S1" t="s">
        <v>635</v>
      </c>
      <c r="T1" t="s">
        <v>636</v>
      </c>
      <c r="U1" s="26" t="s">
        <v>656</v>
      </c>
    </row>
    <row r="2" spans="1:21" x14ac:dyDescent="0.25">
      <c r="A2">
        <v>2021</v>
      </c>
      <c r="C2" s="27"/>
      <c r="M2" s="35"/>
      <c r="U2" s="26" t="str">
        <f>IF((SUMIF(Participação!E:E,CP!M2,Participação!I:I))=0,"Alerta: Parcela não colocada","Parcela Colocada: OK")</f>
        <v>Alerta: Parcela não colocada</v>
      </c>
    </row>
    <row r="3" spans="1:21" x14ac:dyDescent="0.25">
      <c r="A3">
        <v>2021</v>
      </c>
      <c r="C3" s="27"/>
      <c r="U3" s="26" t="str">
        <f>IF((SUMIF(Participação!E:E,CP!M3,Participação!I:I))=0,"Alerta: Parcela não colocada","Parcela Colocada: OK")</f>
        <v>Alerta: Parcela não colocada</v>
      </c>
    </row>
    <row r="4" spans="1:21" x14ac:dyDescent="0.25">
      <c r="A4">
        <v>2021</v>
      </c>
      <c r="C4" s="27"/>
      <c r="U4" s="26" t="str">
        <f>IF((SUMIF(Participação!E:E,CP!M4,Participação!I:I))=0,"Alerta: Parcela não colocada","Parcela Colocada: OK")</f>
        <v>Alerta: Parcela não colocada</v>
      </c>
    </row>
    <row r="5" spans="1:21" x14ac:dyDescent="0.25">
      <c r="A5">
        <v>2021</v>
      </c>
      <c r="C5" s="27"/>
      <c r="U5" s="26" t="str">
        <f>IF((SUMIF(Participação!E:E,CP!M5,Participação!I:I))=0,"Alerta: Parcela não colocada","Parcela Colocada: OK")</f>
        <v>Alerta: Parcela não colocada</v>
      </c>
    </row>
    <row r="6" spans="1:21" x14ac:dyDescent="0.25">
      <c r="A6">
        <v>2021</v>
      </c>
      <c r="C6" s="27"/>
      <c r="U6" s="26" t="str">
        <f>IF((SUMIF(Participação!E:E,CP!M6,Participação!I:I))=0,"Alerta: Parcela não colocada","Parcela Colocada: OK")</f>
        <v>Alerta: Parcela não colocada</v>
      </c>
    </row>
    <row r="7" spans="1:21" x14ac:dyDescent="0.25">
      <c r="C7" s="27"/>
    </row>
    <row r="8" spans="1:21" x14ac:dyDescent="0.25">
      <c r="C8" s="27"/>
    </row>
    <row r="9" spans="1:21" x14ac:dyDescent="0.25">
      <c r="C9" s="27"/>
    </row>
    <row r="10" spans="1:21" x14ac:dyDescent="0.25">
      <c r="C10" s="27"/>
    </row>
    <row r="11" spans="1:21" x14ac:dyDescent="0.25">
      <c r="C11" s="27"/>
    </row>
    <row r="12" spans="1:21" x14ac:dyDescent="0.25">
      <c r="C12" s="27"/>
    </row>
    <row r="13" spans="1:21" x14ac:dyDescent="0.25">
      <c r="C13" s="27"/>
    </row>
    <row r="14" spans="1:21" x14ac:dyDescent="0.25">
      <c r="C14" s="27"/>
    </row>
    <row r="15" spans="1:21" x14ac:dyDescent="0.25">
      <c r="C15" s="27"/>
    </row>
    <row r="16" spans="1:21" x14ac:dyDescent="0.25">
      <c r="C16" s="27"/>
    </row>
    <row r="17" spans="3:3" x14ac:dyDescent="0.25">
      <c r="C17" s="27"/>
    </row>
    <row r="18" spans="3:3" x14ac:dyDescent="0.25">
      <c r="C18" s="27"/>
    </row>
    <row r="19" spans="3:3" x14ac:dyDescent="0.25">
      <c r="C19" s="27"/>
    </row>
    <row r="20" spans="3:3" x14ac:dyDescent="0.25">
      <c r="C20" s="27"/>
    </row>
    <row r="21" spans="3:3" x14ac:dyDescent="0.25">
      <c r="C21" s="27"/>
    </row>
    <row r="22" spans="3:3" x14ac:dyDescent="0.25">
      <c r="C22" s="27"/>
    </row>
    <row r="23" spans="3:3" x14ac:dyDescent="0.25">
      <c r="C23" s="27"/>
    </row>
    <row r="24" spans="3:3" x14ac:dyDescent="0.25">
      <c r="C24" s="27"/>
    </row>
    <row r="25" spans="3:3" x14ac:dyDescent="0.25">
      <c r="C25" s="27"/>
    </row>
    <row r="26" spans="3:3" x14ac:dyDescent="0.25">
      <c r="C26" s="27"/>
    </row>
    <row r="27" spans="3:3" x14ac:dyDescent="0.25">
      <c r="C27" s="27"/>
    </row>
    <row r="28" spans="3:3" x14ac:dyDescent="0.25">
      <c r="C28" s="27"/>
    </row>
    <row r="29" spans="3:3" x14ac:dyDescent="0.25">
      <c r="C29" s="27"/>
    </row>
    <row r="30" spans="3:3" x14ac:dyDescent="0.25">
      <c r="C30" s="27"/>
    </row>
    <row r="31" spans="3:3" x14ac:dyDescent="0.25">
      <c r="C31" s="27"/>
    </row>
    <row r="32" spans="3:3" x14ac:dyDescent="0.25">
      <c r="C32" s="27"/>
    </row>
    <row r="33" spans="3:3" x14ac:dyDescent="0.25">
      <c r="C33" s="27"/>
    </row>
    <row r="34" spans="3:3" x14ac:dyDescent="0.25">
      <c r="C34" s="27"/>
    </row>
    <row r="35" spans="3:3" x14ac:dyDescent="0.25">
      <c r="C35" s="27"/>
    </row>
    <row r="36" spans="3:3" x14ac:dyDescent="0.25">
      <c r="C36" s="27"/>
    </row>
    <row r="37" spans="3:3" x14ac:dyDescent="0.25">
      <c r="C37" s="27"/>
    </row>
    <row r="38" spans="3:3" x14ac:dyDescent="0.25">
      <c r="C38" s="27"/>
    </row>
    <row r="39" spans="3:3" x14ac:dyDescent="0.25">
      <c r="C39" s="27"/>
    </row>
    <row r="40" spans="3:3" x14ac:dyDescent="0.25">
      <c r="C40" s="27"/>
    </row>
    <row r="41" spans="3:3" x14ac:dyDescent="0.25">
      <c r="C41" s="27"/>
    </row>
    <row r="42" spans="3:3" x14ac:dyDescent="0.25">
      <c r="C42" s="27"/>
    </row>
    <row r="43" spans="3:3" x14ac:dyDescent="0.25">
      <c r="C43" s="27"/>
    </row>
    <row r="44" spans="3:3" x14ac:dyDescent="0.25">
      <c r="C44" s="27"/>
    </row>
    <row r="45" spans="3:3" x14ac:dyDescent="0.25">
      <c r="C45" s="27"/>
    </row>
    <row r="46" spans="3:3" x14ac:dyDescent="0.25">
      <c r="C46" s="27"/>
    </row>
    <row r="47" spans="3:3" x14ac:dyDescent="0.25">
      <c r="C47" s="27"/>
    </row>
    <row r="48" spans="3:3" x14ac:dyDescent="0.25">
      <c r="C48" s="27"/>
    </row>
    <row r="49" spans="3:3" x14ac:dyDescent="0.25">
      <c r="C49" s="27"/>
    </row>
    <row r="50" spans="3:3" x14ac:dyDescent="0.25">
      <c r="C50" s="27"/>
    </row>
    <row r="51" spans="3:3" x14ac:dyDescent="0.25">
      <c r="C51" s="27"/>
    </row>
    <row r="52" spans="3:3" x14ac:dyDescent="0.25">
      <c r="C52" s="27"/>
    </row>
    <row r="53" spans="3:3" x14ac:dyDescent="0.25">
      <c r="C53" s="27"/>
    </row>
    <row r="54" spans="3:3" x14ac:dyDescent="0.25">
      <c r="C54" s="27"/>
    </row>
    <row r="55" spans="3:3" x14ac:dyDescent="0.25">
      <c r="C55" s="27"/>
    </row>
    <row r="56" spans="3:3" x14ac:dyDescent="0.25">
      <c r="C56" s="27"/>
    </row>
    <row r="57" spans="3:3" x14ac:dyDescent="0.25">
      <c r="C57" s="27"/>
    </row>
    <row r="58" spans="3:3" x14ac:dyDescent="0.25">
      <c r="C58" s="27"/>
    </row>
    <row r="59" spans="3:3" x14ac:dyDescent="0.25">
      <c r="C59" s="27"/>
    </row>
    <row r="60" spans="3:3" x14ac:dyDescent="0.25">
      <c r="C60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"/>
    </sheetView>
  </sheetViews>
  <sheetFormatPr defaultRowHeight="15" x14ac:dyDescent="0.25"/>
  <cols>
    <col min="1" max="1" width="15.85546875" bestFit="1" customWidth="1"/>
    <col min="2" max="2" width="16.42578125" bestFit="1" customWidth="1"/>
    <col min="3" max="3" width="17.85546875" bestFit="1" customWidth="1"/>
  </cols>
  <sheetData>
    <row r="3" spans="1:2" x14ac:dyDescent="0.25">
      <c r="A3" s="23" t="s">
        <v>615</v>
      </c>
      <c r="B3" t="s">
        <v>617</v>
      </c>
    </row>
    <row r="4" spans="1:2" x14ac:dyDescent="0.25">
      <c r="A4" s="24" t="s">
        <v>658</v>
      </c>
      <c r="B4" s="25">
        <v>5</v>
      </c>
    </row>
    <row r="5" spans="1:2" x14ac:dyDescent="0.25">
      <c r="A5" s="24" t="s">
        <v>659</v>
      </c>
      <c r="B5" s="25">
        <v>4</v>
      </c>
    </row>
    <row r="6" spans="1:2" x14ac:dyDescent="0.25">
      <c r="A6" s="24" t="s">
        <v>660</v>
      </c>
      <c r="B6" s="25">
        <v>3</v>
      </c>
    </row>
    <row r="7" spans="1:2" x14ac:dyDescent="0.25">
      <c r="A7" s="24" t="s">
        <v>661</v>
      </c>
      <c r="B7" s="25">
        <v>1</v>
      </c>
    </row>
    <row r="8" spans="1:2" x14ac:dyDescent="0.25">
      <c r="A8" s="24" t="s">
        <v>662</v>
      </c>
      <c r="B8" s="25">
        <v>2</v>
      </c>
    </row>
    <row r="9" spans="1:2" x14ac:dyDescent="0.25">
      <c r="A9" s="24" t="s">
        <v>616</v>
      </c>
      <c r="B9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8"/>
  <sheetViews>
    <sheetView workbookViewId="0">
      <selection activeCell="A8" sqref="A8"/>
    </sheetView>
  </sheetViews>
  <sheetFormatPr defaultRowHeight="15" x14ac:dyDescent="0.25"/>
  <cols>
    <col min="16" max="17" width="9" style="26"/>
    <col min="18" max="18" width="9" style="26" customWidth="1"/>
  </cols>
  <sheetData>
    <row r="1" spans="1:18" x14ac:dyDescent="0.25">
      <c r="A1" t="s">
        <v>601</v>
      </c>
      <c r="B1" t="s">
        <v>602</v>
      </c>
      <c r="C1" t="s">
        <v>603</v>
      </c>
      <c r="D1" t="s">
        <v>604</v>
      </c>
      <c r="E1" t="s">
        <v>605</v>
      </c>
      <c r="F1" t="s">
        <v>606</v>
      </c>
      <c r="G1" t="s">
        <v>607</v>
      </c>
      <c r="H1" t="s">
        <v>608</v>
      </c>
      <c r="I1" t="s">
        <v>609</v>
      </c>
      <c r="J1" t="s">
        <v>610</v>
      </c>
      <c r="K1" t="s">
        <v>611</v>
      </c>
      <c r="L1" t="s">
        <v>612</v>
      </c>
      <c r="M1" t="s">
        <v>613</v>
      </c>
      <c r="N1" t="s">
        <v>614</v>
      </c>
      <c r="O1" s="26" t="s">
        <v>596</v>
      </c>
      <c r="P1" s="26" t="s">
        <v>655</v>
      </c>
      <c r="Q1" s="26" t="s">
        <v>654</v>
      </c>
      <c r="R1" s="26" t="s">
        <v>19</v>
      </c>
    </row>
    <row r="2" spans="1:18" x14ac:dyDescent="0.25">
      <c r="A2" t="str">
        <f>+IF(LEN(Participação!A12)&gt;0,Participação!$D$4,"")</f>
        <v/>
      </c>
      <c r="B2" t="str">
        <f>+IF(LEN(Participação!A12)&gt;0,2021,"")</f>
        <v/>
      </c>
      <c r="C2" t="str">
        <f>+IF(LEN(Participação!A12)&gt;0,5017,"")</f>
        <v/>
      </c>
      <c r="D2" t="str">
        <f>+IF(LEN(Participação!A12)&gt;0,IF(Participação!$B$3="Individual",1,1),"")</f>
        <v/>
      </c>
      <c r="E2" t="str">
        <f>+IF(LEN(Participação!A12)&gt;0,Participação!C12,"")</f>
        <v/>
      </c>
      <c r="F2" t="str">
        <f>+IF(LEN(Participação!A12)&gt;0,Participação!D12,"")</f>
        <v/>
      </c>
      <c r="G2" t="str">
        <f>+IF(LEN(Participação!A12)&gt;0,Participação!A12,"")</f>
        <v/>
      </c>
      <c r="H2" t="str">
        <f>+IF(LEN(Participação!A12)&gt;0,VLOOKUP(O2,Pivot!A:B,2,0),"")</f>
        <v/>
      </c>
      <c r="I2" t="str">
        <f>+IF(LEN(Participação!A12)&gt;0,Participação!G12*Participação!I12,"")</f>
        <v/>
      </c>
      <c r="J2" t="str">
        <f>+IF(LEN(Participação!A12)&gt;0,Participação!H12,"")</f>
        <v/>
      </c>
      <c r="K2" t="str">
        <f>+IF(LEN(Participação!A12)&gt;0,"N","")</f>
        <v/>
      </c>
      <c r="L2" t="str">
        <f>+IF(LEN(Participação!A12)&gt;0,Participação!E12,"")</f>
        <v/>
      </c>
      <c r="M2" t="str">
        <f>+IF(LEN(Participação!A12)&gt;0,Participação!I12,"")</f>
        <v/>
      </c>
      <c r="N2" s="22" t="str">
        <f>+IF(LEN(Participação!A12)&gt;0,VLOOKUP(Participação!F12,Variedades!B:C,2,0),"")</f>
        <v/>
      </c>
      <c r="O2" s="26" t="str">
        <f>+G2&amp;E2&amp;F2&amp;N2</f>
        <v/>
      </c>
      <c r="P2" s="26" t="str">
        <f>+IF(LEN(Participação!A12)&gt;0,G2,"")</f>
        <v/>
      </c>
      <c r="Q2" s="26" t="str">
        <f>+IF(LEN(Participação!A12)&gt;0,Participação!L12,"")</f>
        <v/>
      </c>
      <c r="R2" s="26" t="str">
        <f>+IF(LEN(Participação!A12)&gt;0,Participação!M12,"")</f>
        <v/>
      </c>
    </row>
    <row r="3" spans="1:18" x14ac:dyDescent="0.25">
      <c r="A3" t="str">
        <f>+IF(LEN(Participação!A13)&gt;0,Participação!$D$4,"")</f>
        <v/>
      </c>
      <c r="B3" t="str">
        <f>+IF(LEN(Participação!A13)&gt;0,2021,"")</f>
        <v/>
      </c>
      <c r="C3" t="str">
        <f>+IF(LEN(Participação!A13)&gt;0,5017,"")</f>
        <v/>
      </c>
      <c r="D3" t="str">
        <f>+IF(LEN(Participação!A13)&gt;0,IF(Participação!$B$3="Individual",1,1),"")</f>
        <v/>
      </c>
      <c r="E3" t="str">
        <f>+IF(LEN(Participação!A13)&gt;0,Participação!C13,"")</f>
        <v/>
      </c>
      <c r="F3" t="str">
        <f>+IF(LEN(Participação!A13)&gt;0,Participação!D13,"")</f>
        <v/>
      </c>
      <c r="G3" t="str">
        <f>+IF(LEN(Participação!A13)&gt;0,Participação!A13,"")</f>
        <v/>
      </c>
      <c r="H3" t="str">
        <f>+IF(LEN(Participação!A13)&gt;0,VLOOKUP(O3,Pivot!A:B,2,0),"")</f>
        <v/>
      </c>
      <c r="I3" t="str">
        <f>+IF(LEN(Participação!A13)&gt;0,Participação!G13*Participação!I13,"")</f>
        <v/>
      </c>
      <c r="J3" t="str">
        <f>+IF(LEN(Participação!A13)&gt;0,Participação!H13,"")</f>
        <v/>
      </c>
      <c r="K3" t="str">
        <f>+IF(LEN(Participação!A13)&gt;0,"N","")</f>
        <v/>
      </c>
      <c r="L3" t="str">
        <f>+IF(LEN(Participação!A13)&gt;0,Participação!E13,"")</f>
        <v/>
      </c>
      <c r="M3" t="str">
        <f>+IF(LEN(Participação!A13)&gt;0,Participação!I13,"")</f>
        <v/>
      </c>
      <c r="N3" s="22" t="str">
        <f>+IF(LEN(Participação!A13)&gt;0,VLOOKUP(Participação!F13,Variedades!B:C,2,0),"")</f>
        <v/>
      </c>
      <c r="O3" s="26" t="str">
        <f t="shared" ref="O3:O66" si="0">+G3&amp;E3&amp;F3&amp;N3</f>
        <v/>
      </c>
      <c r="P3" s="26" t="str">
        <f>+IF(LEN(Participação!A13)&gt;0,G3,"")</f>
        <v/>
      </c>
      <c r="Q3" s="26" t="str">
        <f>+IF(LEN(Participação!A13)&gt;0,Participação!L13,"")</f>
        <v/>
      </c>
      <c r="R3" s="26" t="str">
        <f>+IF(LEN(Participação!A13)&gt;0,Participação!M13,"")</f>
        <v/>
      </c>
    </row>
    <row r="4" spans="1:18" x14ac:dyDescent="0.25">
      <c r="A4" t="str">
        <f>+IF(LEN(Participação!A14)&gt;0,Participação!$D$4,"")</f>
        <v/>
      </c>
      <c r="B4" t="str">
        <f>+IF(LEN(Participação!A14)&gt;0,2021,"")</f>
        <v/>
      </c>
      <c r="C4" t="str">
        <f>+IF(LEN(Participação!A14)&gt;0,5017,"")</f>
        <v/>
      </c>
      <c r="D4" t="str">
        <f>+IF(LEN(Participação!A14)&gt;0,IF(Participação!$B$3="Individual",1,1),"")</f>
        <v/>
      </c>
      <c r="E4" t="str">
        <f>+IF(LEN(Participação!A14)&gt;0,Participação!C14,"")</f>
        <v/>
      </c>
      <c r="F4" t="str">
        <f>+IF(LEN(Participação!A14)&gt;0,Participação!D14,"")</f>
        <v/>
      </c>
      <c r="G4" t="str">
        <f>+IF(LEN(Participação!A14)&gt;0,Participação!A14,"")</f>
        <v/>
      </c>
      <c r="H4" t="str">
        <f>+IF(LEN(Participação!A14)&gt;0,VLOOKUP(O4,Pivot!A:B,2,0),"")</f>
        <v/>
      </c>
      <c r="I4" t="str">
        <f>+IF(LEN(Participação!A14)&gt;0,Participação!G14*Participação!I14,"")</f>
        <v/>
      </c>
      <c r="J4" t="str">
        <f>+IF(LEN(Participação!A14)&gt;0,Participação!H14,"")</f>
        <v/>
      </c>
      <c r="K4" t="str">
        <f>+IF(LEN(Participação!A14)&gt;0,"N","")</f>
        <v/>
      </c>
      <c r="L4" t="str">
        <f>+IF(LEN(Participação!A14)&gt;0,Participação!E14,"")</f>
        <v/>
      </c>
      <c r="M4" t="str">
        <f>+IF(LEN(Participação!A14)&gt;0,Participação!I14,"")</f>
        <v/>
      </c>
      <c r="N4" s="22" t="str">
        <f>+IF(LEN(Participação!A14)&gt;0,VLOOKUP(Participação!F14,Variedades!B:C,2,0),"")</f>
        <v/>
      </c>
      <c r="O4" s="26" t="str">
        <f t="shared" si="0"/>
        <v/>
      </c>
      <c r="P4" s="26" t="str">
        <f>+IF(LEN(Participação!A14)&gt;0,G4,"")</f>
        <v/>
      </c>
      <c r="Q4" s="26" t="str">
        <f>+IF(LEN(Participação!A14)&gt;0,Participação!L14,"")</f>
        <v/>
      </c>
      <c r="R4" s="26" t="str">
        <f>+IF(LEN(Participação!A14)&gt;0,Participação!M14,"")</f>
        <v/>
      </c>
    </row>
    <row r="5" spans="1:18" x14ac:dyDescent="0.25">
      <c r="A5" t="str">
        <f>+IF(LEN(Participação!A15)&gt;0,Participação!$D$4,"")</f>
        <v/>
      </c>
      <c r="B5" t="str">
        <f>+IF(LEN(Participação!A15)&gt;0,2021,"")</f>
        <v/>
      </c>
      <c r="C5" t="str">
        <f>+IF(LEN(Participação!A15)&gt;0,5017,"")</f>
        <v/>
      </c>
      <c r="D5" t="str">
        <f>+IF(LEN(Participação!A15)&gt;0,IF(Participação!$B$3="Individual",1,1),"")</f>
        <v/>
      </c>
      <c r="E5" t="str">
        <f>+IF(LEN(Participação!A15)&gt;0,Participação!C15,"")</f>
        <v/>
      </c>
      <c r="F5" t="str">
        <f>+IF(LEN(Participação!A15)&gt;0,Participação!D15,"")</f>
        <v/>
      </c>
      <c r="G5" t="str">
        <f>+IF(LEN(Participação!A15)&gt;0,Participação!A15,"")</f>
        <v/>
      </c>
      <c r="H5" t="str">
        <f>+IF(LEN(Participação!A15)&gt;0,VLOOKUP(O5,Pivot!A:B,2,0),"")</f>
        <v/>
      </c>
      <c r="I5" t="str">
        <f>+IF(LEN(Participação!A15)&gt;0,Participação!G15*Participação!I15,"")</f>
        <v/>
      </c>
      <c r="J5" t="str">
        <f>+IF(LEN(Participação!A15)&gt;0,Participação!H15,"")</f>
        <v/>
      </c>
      <c r="K5" t="str">
        <f>+IF(LEN(Participação!A15)&gt;0,"N","")</f>
        <v/>
      </c>
      <c r="L5" t="str">
        <f>+IF(LEN(Participação!A15)&gt;0,Participação!E15,"")</f>
        <v/>
      </c>
      <c r="M5" t="str">
        <f>+IF(LEN(Participação!A15)&gt;0,Participação!I15,"")</f>
        <v/>
      </c>
      <c r="N5" s="22" t="str">
        <f>+IF(LEN(Participação!A15)&gt;0,VLOOKUP(Participação!F15,Variedades!B:C,2,0),"")</f>
        <v/>
      </c>
      <c r="O5" s="26" t="str">
        <f t="shared" si="0"/>
        <v/>
      </c>
      <c r="P5" s="26" t="str">
        <f>+IF(LEN(Participação!A15)&gt;0,G5,"")</f>
        <v/>
      </c>
      <c r="Q5" s="26" t="str">
        <f>+IF(LEN(Participação!A15)&gt;0,Participação!L15,"")</f>
        <v/>
      </c>
      <c r="R5" s="26" t="str">
        <f>+IF(LEN(Participação!A15)&gt;0,Participação!M15,"")</f>
        <v/>
      </c>
    </row>
    <row r="6" spans="1:18" x14ac:dyDescent="0.25">
      <c r="A6" t="str">
        <f>+IF(LEN(Participação!A16)&gt;0,Participação!$D$4,"")</f>
        <v/>
      </c>
      <c r="B6" t="str">
        <f>+IF(LEN(Participação!A16)&gt;0,2021,"")</f>
        <v/>
      </c>
      <c r="C6" t="str">
        <f>+IF(LEN(Participação!A16)&gt;0,5017,"")</f>
        <v/>
      </c>
      <c r="D6" t="str">
        <f>+IF(LEN(Participação!A16)&gt;0,IF(Participação!$B$3="Individual",1,1),"")</f>
        <v/>
      </c>
      <c r="E6" t="str">
        <f>+IF(LEN(Participação!A16)&gt;0,Participação!C16,"")</f>
        <v/>
      </c>
      <c r="F6" t="str">
        <f>+IF(LEN(Participação!A16)&gt;0,Participação!D16,"")</f>
        <v/>
      </c>
      <c r="G6" t="str">
        <f>+IF(LEN(Participação!A16)&gt;0,Participação!A16,"")</f>
        <v/>
      </c>
      <c r="H6" t="str">
        <f>+IF(LEN(Participação!A16)&gt;0,VLOOKUP(O6,Pivot!A:B,2,0),"")</f>
        <v/>
      </c>
      <c r="I6" t="str">
        <f>+IF(LEN(Participação!A16)&gt;0,Participação!G16*Participação!I16,"")</f>
        <v/>
      </c>
      <c r="J6" t="str">
        <f>+IF(LEN(Participação!A16)&gt;0,Participação!H16,"")</f>
        <v/>
      </c>
      <c r="K6" t="str">
        <f>+IF(LEN(Participação!A16)&gt;0,"N","")</f>
        <v/>
      </c>
      <c r="L6" t="str">
        <f>+IF(LEN(Participação!A16)&gt;0,Participação!E16,"")</f>
        <v/>
      </c>
      <c r="M6" t="str">
        <f>+IF(LEN(Participação!A16)&gt;0,Participação!I16,"")</f>
        <v/>
      </c>
      <c r="N6" s="22" t="str">
        <f>+IF(LEN(Participação!A16)&gt;0,VLOOKUP(Participação!F16,Variedades!B:C,2,0),"")</f>
        <v/>
      </c>
      <c r="O6" s="26" t="str">
        <f t="shared" si="0"/>
        <v/>
      </c>
      <c r="P6" s="26" t="str">
        <f>+IF(LEN(Participação!A16)&gt;0,G6,"")</f>
        <v/>
      </c>
      <c r="Q6" s="26" t="str">
        <f>+IF(LEN(Participação!A16)&gt;0,Participação!L16,"")</f>
        <v/>
      </c>
      <c r="R6" s="26" t="str">
        <f>+IF(LEN(Participação!A16)&gt;0,Participação!M16,"")</f>
        <v/>
      </c>
    </row>
    <row r="7" spans="1:18" x14ac:dyDescent="0.25">
      <c r="A7" t="str">
        <f>+IF(LEN(Participação!A17)&gt;0,Participação!$D$4,"")</f>
        <v/>
      </c>
      <c r="B7" t="str">
        <f>+IF(LEN(Participação!A17)&gt;0,2021,"")</f>
        <v/>
      </c>
      <c r="C7" t="str">
        <f>+IF(LEN(Participação!A17)&gt;0,5017,"")</f>
        <v/>
      </c>
      <c r="D7" t="str">
        <f>+IF(LEN(Participação!A17)&gt;0,IF(Participação!$B$3="Individual",1,1),"")</f>
        <v/>
      </c>
      <c r="E7" t="str">
        <f>+IF(LEN(Participação!A17)&gt;0,Participação!C17,"")</f>
        <v/>
      </c>
      <c r="F7" t="str">
        <f>+IF(LEN(Participação!A17)&gt;0,Participação!D17,"")</f>
        <v/>
      </c>
      <c r="G7" t="str">
        <f>+IF(LEN(Participação!A17)&gt;0,Participação!A17,"")</f>
        <v/>
      </c>
      <c r="H7" t="str">
        <f>+IF(LEN(Participação!A17)&gt;0,VLOOKUP(O7,Pivot!A:B,2,0),"")</f>
        <v/>
      </c>
      <c r="I7" t="str">
        <f>+IF(LEN(Participação!A17)&gt;0,Participação!G17*Participação!I17,"")</f>
        <v/>
      </c>
      <c r="J7" t="str">
        <f>+IF(LEN(Participação!A17)&gt;0,Participação!H17,"")</f>
        <v/>
      </c>
      <c r="K7" t="str">
        <f>+IF(LEN(Participação!A17)&gt;0,"N","")</f>
        <v/>
      </c>
      <c r="L7" t="str">
        <f>+IF(LEN(Participação!A17)&gt;0,Participação!E17,"")</f>
        <v/>
      </c>
      <c r="M7" t="str">
        <f>+IF(LEN(Participação!A17)&gt;0,Participação!I17,"")</f>
        <v/>
      </c>
      <c r="N7" s="22" t="str">
        <f>+IF(LEN(Participação!A17)&gt;0,VLOOKUP(Participação!F17,Variedades!B:C,2,0),"")</f>
        <v/>
      </c>
      <c r="O7" s="26" t="str">
        <f t="shared" si="0"/>
        <v/>
      </c>
      <c r="P7" s="26" t="str">
        <f>+IF(LEN(Participação!A17)&gt;0,G7,"")</f>
        <v/>
      </c>
      <c r="Q7" s="26" t="str">
        <f>+IF(LEN(Participação!A17)&gt;0,Participação!L17,"")</f>
        <v/>
      </c>
      <c r="R7" s="26" t="str">
        <f>+IF(LEN(Participação!A17)&gt;0,Participação!M17,"")</f>
        <v/>
      </c>
    </row>
    <row r="8" spans="1:18" x14ac:dyDescent="0.25">
      <c r="A8" t="str">
        <f>+IF(LEN(Participação!A18)&gt;0,Participação!$D$4,"")</f>
        <v/>
      </c>
      <c r="B8" t="str">
        <f>+IF(LEN(Participação!A18)&gt;0,2021,"")</f>
        <v/>
      </c>
      <c r="C8" t="str">
        <f>+IF(LEN(Participação!A18)&gt;0,5017,"")</f>
        <v/>
      </c>
      <c r="D8" t="str">
        <f>+IF(LEN(Participação!A18)&gt;0,IF(Participação!$B$3="Individual",1,1),"")</f>
        <v/>
      </c>
      <c r="E8" t="str">
        <f>+IF(LEN(Participação!A18)&gt;0,Participação!C18,"")</f>
        <v/>
      </c>
      <c r="F8" t="str">
        <f>+IF(LEN(Participação!A18)&gt;0,Participação!D18,"")</f>
        <v/>
      </c>
      <c r="G8" t="str">
        <f>+IF(LEN(Participação!A18)&gt;0,Participação!A18,"")</f>
        <v/>
      </c>
      <c r="H8" t="str">
        <f>+IF(LEN(Participação!A18)&gt;0,VLOOKUP(O8,Pivot!A:B,2,0),"")</f>
        <v/>
      </c>
      <c r="I8" t="str">
        <f>+IF(LEN(Participação!A18)&gt;0,Participação!G18*Participação!I18,"")</f>
        <v/>
      </c>
      <c r="J8" t="str">
        <f>+IF(LEN(Participação!A18)&gt;0,Participação!H18,"")</f>
        <v/>
      </c>
      <c r="K8" t="str">
        <f>+IF(LEN(Participação!A18)&gt;0,"N","")</f>
        <v/>
      </c>
      <c r="L8" t="str">
        <f>+IF(LEN(Participação!A18)&gt;0,Participação!E18,"")</f>
        <v/>
      </c>
      <c r="M8" t="str">
        <f>+IF(LEN(Participação!A18)&gt;0,Participação!I18,"")</f>
        <v/>
      </c>
      <c r="N8" s="22" t="str">
        <f>+IF(LEN(Participação!A18)&gt;0,VLOOKUP(Participação!F18,Variedades!B:C,2,0),"")</f>
        <v/>
      </c>
      <c r="O8" s="26" t="str">
        <f t="shared" si="0"/>
        <v/>
      </c>
      <c r="P8" s="26" t="str">
        <f>+IF(LEN(Participação!A18)&gt;0,G8,"")</f>
        <v/>
      </c>
      <c r="Q8" s="26" t="str">
        <f>+IF(LEN(Participação!A18)&gt;0,Participação!L18,"")</f>
        <v/>
      </c>
      <c r="R8" s="26" t="str">
        <f>+IF(LEN(Participação!A18)&gt;0,Participação!M18,"")</f>
        <v/>
      </c>
    </row>
    <row r="9" spans="1:18" x14ac:dyDescent="0.25">
      <c r="A9" t="str">
        <f>+IF(LEN(Participação!A19)&gt;0,Participação!$D$4,"")</f>
        <v/>
      </c>
      <c r="B9" t="str">
        <f>+IF(LEN(Participação!A19)&gt;0,2021,"")</f>
        <v/>
      </c>
      <c r="C9" t="str">
        <f>+IF(LEN(Participação!A19)&gt;0,5017,"")</f>
        <v/>
      </c>
      <c r="D9" t="str">
        <f>+IF(LEN(Participação!A19)&gt;0,IF(Participação!$B$3="Individual",1,1),"")</f>
        <v/>
      </c>
      <c r="E9" t="str">
        <f>+IF(LEN(Participação!A19)&gt;0,Participação!C19,"")</f>
        <v/>
      </c>
      <c r="F9" t="str">
        <f>+IF(LEN(Participação!A19)&gt;0,Participação!D19,"")</f>
        <v/>
      </c>
      <c r="G9" t="str">
        <f>+IF(LEN(Participação!A19)&gt;0,Participação!A19,"")</f>
        <v/>
      </c>
      <c r="H9" t="str">
        <f>+IF(LEN(Participação!A19)&gt;0,VLOOKUP(O9,Pivot!A:B,2,0),"")</f>
        <v/>
      </c>
      <c r="I9" t="str">
        <f>+IF(LEN(Participação!A19)&gt;0,Participação!G19*Participação!I19,"")</f>
        <v/>
      </c>
      <c r="J9" t="str">
        <f>+IF(LEN(Participação!A19)&gt;0,Participação!H19,"")</f>
        <v/>
      </c>
      <c r="K9" t="str">
        <f>+IF(LEN(Participação!A19)&gt;0,"N","")</f>
        <v/>
      </c>
      <c r="L9" t="str">
        <f>+IF(LEN(Participação!A19)&gt;0,Participação!E19,"")</f>
        <v/>
      </c>
      <c r="M9" t="str">
        <f>+IF(LEN(Participação!A19)&gt;0,Participação!I19,"")</f>
        <v/>
      </c>
      <c r="N9" s="22" t="str">
        <f>+IF(LEN(Participação!A19)&gt;0,VLOOKUP(Participação!F19,Variedades!B:C,2,0),"")</f>
        <v/>
      </c>
      <c r="O9" s="26" t="str">
        <f t="shared" si="0"/>
        <v/>
      </c>
      <c r="P9" s="26" t="str">
        <f>+IF(LEN(Participação!A19)&gt;0,G9,"")</f>
        <v/>
      </c>
      <c r="Q9" s="26" t="str">
        <f>+IF(LEN(Participação!A19)&gt;0,Participação!L19,"")</f>
        <v/>
      </c>
      <c r="R9" s="26" t="str">
        <f>+IF(LEN(Participação!A19)&gt;0,Participação!M19,"")</f>
        <v/>
      </c>
    </row>
    <row r="10" spans="1:18" x14ac:dyDescent="0.25">
      <c r="A10" t="str">
        <f>+IF(LEN(Participação!A20)&gt;0,Participação!$D$4,"")</f>
        <v/>
      </c>
      <c r="B10" t="str">
        <f>+IF(LEN(Participação!A20)&gt;0,2021,"")</f>
        <v/>
      </c>
      <c r="C10" t="str">
        <f>+IF(LEN(Participação!A20)&gt;0,5017,"")</f>
        <v/>
      </c>
      <c r="D10" t="str">
        <f>+IF(LEN(Participação!A20)&gt;0,IF(Participação!$B$3="Individual",1,1),"")</f>
        <v/>
      </c>
      <c r="E10" t="str">
        <f>+IF(LEN(Participação!A20)&gt;0,Participação!C20,"")</f>
        <v/>
      </c>
      <c r="F10" t="str">
        <f>+IF(LEN(Participação!A20)&gt;0,Participação!D20,"")</f>
        <v/>
      </c>
      <c r="G10" t="str">
        <f>+IF(LEN(Participação!A20)&gt;0,Participação!A20,"")</f>
        <v/>
      </c>
      <c r="H10" t="str">
        <f>+IF(LEN(Participação!A20)&gt;0,VLOOKUP(O10,Pivot!A:B,2,0),"")</f>
        <v/>
      </c>
      <c r="I10" t="str">
        <f>+IF(LEN(Participação!A20)&gt;0,Participação!G20*Participação!I20,"")</f>
        <v/>
      </c>
      <c r="J10" t="str">
        <f>+IF(LEN(Participação!A20)&gt;0,Participação!H20,"")</f>
        <v/>
      </c>
      <c r="K10" t="str">
        <f>+IF(LEN(Participação!A20)&gt;0,"N","")</f>
        <v/>
      </c>
      <c r="L10" t="str">
        <f>+IF(LEN(Participação!A20)&gt;0,Participação!E20,"")</f>
        <v/>
      </c>
      <c r="M10" t="str">
        <f>+IF(LEN(Participação!A20)&gt;0,Participação!I20,"")</f>
        <v/>
      </c>
      <c r="N10" s="22" t="str">
        <f>+IF(LEN(Participação!A20)&gt;0,VLOOKUP(Participação!F20,Variedades!B:C,2,0),"")</f>
        <v/>
      </c>
      <c r="O10" s="26" t="str">
        <f t="shared" si="0"/>
        <v/>
      </c>
      <c r="P10" s="26" t="str">
        <f>+IF(LEN(Participação!A20)&gt;0,G10,"")</f>
        <v/>
      </c>
      <c r="Q10" s="26" t="str">
        <f>+IF(LEN(Participação!A20)&gt;0,Participação!L20,"")</f>
        <v/>
      </c>
      <c r="R10" s="26" t="str">
        <f>+IF(LEN(Participação!A20)&gt;0,Participação!M20,"")</f>
        <v/>
      </c>
    </row>
    <row r="11" spans="1:18" x14ac:dyDescent="0.25">
      <c r="A11" t="str">
        <f>+IF(LEN(Participação!A21)&gt;0,Participação!$D$4,"")</f>
        <v/>
      </c>
      <c r="B11" t="str">
        <f>+IF(LEN(Participação!A21)&gt;0,2021,"")</f>
        <v/>
      </c>
      <c r="C11" t="str">
        <f>+IF(LEN(Participação!A21)&gt;0,5017,"")</f>
        <v/>
      </c>
      <c r="D11" t="str">
        <f>+IF(LEN(Participação!A21)&gt;0,IF(Participação!$B$3="Individual",1,1),"")</f>
        <v/>
      </c>
      <c r="E11" t="str">
        <f>+IF(LEN(Participação!A21)&gt;0,Participação!C21,"")</f>
        <v/>
      </c>
      <c r="F11" t="str">
        <f>+IF(LEN(Participação!A21)&gt;0,Participação!D21,"")</f>
        <v/>
      </c>
      <c r="G11" t="str">
        <f>+IF(LEN(Participação!A21)&gt;0,Participação!A21,"")</f>
        <v/>
      </c>
      <c r="H11" t="str">
        <f>+IF(LEN(Participação!A21)&gt;0,VLOOKUP(O11,Pivot!A:B,2,0),"")</f>
        <v/>
      </c>
      <c r="I11" t="str">
        <f>+IF(LEN(Participação!A21)&gt;0,Participação!G21*Participação!I21,"")</f>
        <v/>
      </c>
      <c r="J11" t="str">
        <f>+IF(LEN(Participação!A21)&gt;0,Participação!H21,"")</f>
        <v/>
      </c>
      <c r="K11" t="str">
        <f>+IF(LEN(Participação!A21)&gt;0,"N","")</f>
        <v/>
      </c>
      <c r="L11" t="str">
        <f>+IF(LEN(Participação!A21)&gt;0,Participação!E21,"")</f>
        <v/>
      </c>
      <c r="M11" t="str">
        <f>+IF(LEN(Participação!A21)&gt;0,Participação!I21,"")</f>
        <v/>
      </c>
      <c r="N11" s="22" t="str">
        <f>+IF(LEN(Participação!A21)&gt;0,VLOOKUP(Participação!F21,Variedades!B:C,2,0),"")</f>
        <v/>
      </c>
      <c r="O11" s="26" t="str">
        <f t="shared" si="0"/>
        <v/>
      </c>
      <c r="P11" s="26" t="str">
        <f>+IF(LEN(Participação!A21)&gt;0,G11,"")</f>
        <v/>
      </c>
      <c r="Q11" s="26" t="str">
        <f>+IF(LEN(Participação!A21)&gt;0,Participação!L21,"")</f>
        <v/>
      </c>
      <c r="R11" s="26" t="str">
        <f>+IF(LEN(Participação!A21)&gt;0,Participação!M21,"")</f>
        <v/>
      </c>
    </row>
    <row r="12" spans="1:18" x14ac:dyDescent="0.25">
      <c r="A12" t="str">
        <f>+IF(LEN(Participação!A22)&gt;0,Participação!$D$4,"")</f>
        <v/>
      </c>
      <c r="B12" t="str">
        <f>+IF(LEN(Participação!A22)&gt;0,2021,"")</f>
        <v/>
      </c>
      <c r="C12" t="str">
        <f>+IF(LEN(Participação!A22)&gt;0,5017,"")</f>
        <v/>
      </c>
      <c r="D12" t="str">
        <f>+IF(LEN(Participação!A22)&gt;0,IF(Participação!$B$3="Individual",1,1),"")</f>
        <v/>
      </c>
      <c r="E12" t="str">
        <f>+IF(LEN(Participação!A22)&gt;0,Participação!C22,"")</f>
        <v/>
      </c>
      <c r="F12" t="str">
        <f>+IF(LEN(Participação!A22)&gt;0,Participação!D22,"")</f>
        <v/>
      </c>
      <c r="G12" t="str">
        <f>+IF(LEN(Participação!A22)&gt;0,Participação!A22,"")</f>
        <v/>
      </c>
      <c r="H12" t="str">
        <f>+IF(LEN(Participação!A22)&gt;0,VLOOKUP(O12,Pivot!A:B,2,0),"")</f>
        <v/>
      </c>
      <c r="I12" t="str">
        <f>+IF(LEN(Participação!A22)&gt;0,Participação!G22*Participação!I22,"")</f>
        <v/>
      </c>
      <c r="J12" t="str">
        <f>+IF(LEN(Participação!A22)&gt;0,Participação!H22,"")</f>
        <v/>
      </c>
      <c r="K12" t="str">
        <f>+IF(LEN(Participação!A22)&gt;0,"N","")</f>
        <v/>
      </c>
      <c r="L12" t="str">
        <f>+IF(LEN(Participação!A22)&gt;0,Participação!E22,"")</f>
        <v/>
      </c>
      <c r="M12" t="str">
        <f>+IF(LEN(Participação!A22)&gt;0,Participação!I22,"")</f>
        <v/>
      </c>
      <c r="N12" s="22" t="str">
        <f>+IF(LEN(Participação!A22)&gt;0,VLOOKUP(Participação!F22,Variedades!B:C,2,0),"")</f>
        <v/>
      </c>
      <c r="O12" s="26" t="str">
        <f t="shared" si="0"/>
        <v/>
      </c>
      <c r="P12" s="26" t="str">
        <f>+IF(LEN(Participação!A22)&gt;0,G12,"")</f>
        <v/>
      </c>
      <c r="Q12" s="26" t="str">
        <f>+IF(LEN(Participação!A22)&gt;0,Participação!L22,"")</f>
        <v/>
      </c>
      <c r="R12" s="26" t="str">
        <f>+IF(LEN(Participação!A22)&gt;0,Participação!M22,"")</f>
        <v/>
      </c>
    </row>
    <row r="13" spans="1:18" x14ac:dyDescent="0.25">
      <c r="A13" t="str">
        <f>+IF(LEN(Participação!A23)&gt;0,Participação!$D$4,"")</f>
        <v/>
      </c>
      <c r="B13" t="str">
        <f>+IF(LEN(Participação!A23)&gt;0,2021,"")</f>
        <v/>
      </c>
      <c r="C13" t="str">
        <f>+IF(LEN(Participação!A23)&gt;0,5017,"")</f>
        <v/>
      </c>
      <c r="D13" t="str">
        <f>+IF(LEN(Participação!A23)&gt;0,IF(Participação!$B$3="Individual",1,1),"")</f>
        <v/>
      </c>
      <c r="E13" t="str">
        <f>+IF(LEN(Participação!A23)&gt;0,Participação!C23,"")</f>
        <v/>
      </c>
      <c r="F13" t="str">
        <f>+IF(LEN(Participação!A23)&gt;0,Participação!D23,"")</f>
        <v/>
      </c>
      <c r="G13" t="str">
        <f>+IF(LEN(Participação!A23)&gt;0,Participação!A23,"")</f>
        <v/>
      </c>
      <c r="H13" t="str">
        <f>+IF(LEN(Participação!A23)&gt;0,VLOOKUP(O13,Pivot!A:B,2,0),"")</f>
        <v/>
      </c>
      <c r="I13" t="str">
        <f>+IF(LEN(Participação!A23)&gt;0,Participação!G23*Participação!I23,"")</f>
        <v/>
      </c>
      <c r="J13" t="str">
        <f>+IF(LEN(Participação!A23)&gt;0,Participação!H23,"")</f>
        <v/>
      </c>
      <c r="K13" t="str">
        <f>+IF(LEN(Participação!A23)&gt;0,"N","")</f>
        <v/>
      </c>
      <c r="L13" t="str">
        <f>+IF(LEN(Participação!A23)&gt;0,Participação!E23,"")</f>
        <v/>
      </c>
      <c r="M13" t="str">
        <f>+IF(LEN(Participação!A23)&gt;0,Participação!I23,"")</f>
        <v/>
      </c>
      <c r="N13" s="22" t="str">
        <f>+IF(LEN(Participação!A23)&gt;0,VLOOKUP(Participação!F23,Variedades!B:C,2,0),"")</f>
        <v/>
      </c>
      <c r="O13" s="26" t="str">
        <f t="shared" si="0"/>
        <v/>
      </c>
      <c r="P13" s="26" t="str">
        <f>+IF(LEN(Participação!A23)&gt;0,G13,"")</f>
        <v/>
      </c>
      <c r="Q13" s="26" t="str">
        <f>+IF(LEN(Participação!A23)&gt;0,Participação!L23,"")</f>
        <v/>
      </c>
      <c r="R13" s="26" t="str">
        <f>+IF(LEN(Participação!A23)&gt;0,Participação!M23,"")</f>
        <v/>
      </c>
    </row>
    <row r="14" spans="1:18" x14ac:dyDescent="0.25">
      <c r="A14" t="str">
        <f>+IF(LEN(Participação!A24)&gt;0,Participação!$D$4,"")</f>
        <v/>
      </c>
      <c r="B14" t="str">
        <f>+IF(LEN(Participação!A24)&gt;0,2021,"")</f>
        <v/>
      </c>
      <c r="C14" t="str">
        <f>+IF(LEN(Participação!A24)&gt;0,5017,"")</f>
        <v/>
      </c>
      <c r="D14" t="str">
        <f>+IF(LEN(Participação!A24)&gt;0,IF(Participação!$B$3="Individual",1,1),"")</f>
        <v/>
      </c>
      <c r="E14" t="str">
        <f>+IF(LEN(Participação!A24)&gt;0,Participação!C24,"")</f>
        <v/>
      </c>
      <c r="F14" t="str">
        <f>+IF(LEN(Participação!A24)&gt;0,Participação!D24,"")</f>
        <v/>
      </c>
      <c r="G14" t="str">
        <f>+IF(LEN(Participação!A24)&gt;0,Participação!A24,"")</f>
        <v/>
      </c>
      <c r="H14" t="str">
        <f>+IF(LEN(Participação!A24)&gt;0,VLOOKUP(O14,Pivot!A:B,2,0),"")</f>
        <v/>
      </c>
      <c r="I14" t="str">
        <f>+IF(LEN(Participação!A24)&gt;0,Participação!G24*Participação!I24,"")</f>
        <v/>
      </c>
      <c r="J14" t="str">
        <f>+IF(LEN(Participação!A24)&gt;0,Participação!H24,"")</f>
        <v/>
      </c>
      <c r="K14" t="str">
        <f>+IF(LEN(Participação!A24)&gt;0,"N","")</f>
        <v/>
      </c>
      <c r="L14" t="str">
        <f>+IF(LEN(Participação!A24)&gt;0,Participação!E24,"")</f>
        <v/>
      </c>
      <c r="M14" t="str">
        <f>+IF(LEN(Participação!A24)&gt;0,Participação!I24,"")</f>
        <v/>
      </c>
      <c r="N14" s="22" t="str">
        <f>+IF(LEN(Participação!A24)&gt;0,VLOOKUP(Participação!F24,Variedades!B:C,2,0),"")</f>
        <v/>
      </c>
      <c r="O14" s="26" t="str">
        <f t="shared" si="0"/>
        <v/>
      </c>
      <c r="P14" s="26" t="str">
        <f>+IF(LEN(Participação!A24)&gt;0,G14,"")</f>
        <v/>
      </c>
      <c r="Q14" s="26" t="str">
        <f>+IF(LEN(Participação!A24)&gt;0,Participação!L24,"")</f>
        <v/>
      </c>
      <c r="R14" s="26" t="str">
        <f>+IF(LEN(Participação!A24)&gt;0,Participação!M24,"")</f>
        <v/>
      </c>
    </row>
    <row r="15" spans="1:18" x14ac:dyDescent="0.25">
      <c r="A15" t="str">
        <f>+IF(LEN(Participação!A25)&gt;0,Participação!$D$4,"")</f>
        <v/>
      </c>
      <c r="B15" t="str">
        <f>+IF(LEN(Participação!A25)&gt;0,2021,"")</f>
        <v/>
      </c>
      <c r="C15" t="str">
        <f>+IF(LEN(Participação!A25)&gt;0,5017,"")</f>
        <v/>
      </c>
      <c r="D15" t="str">
        <f>+IF(LEN(Participação!A25)&gt;0,IF(Participação!$B$3="Individual",1,1),"")</f>
        <v/>
      </c>
      <c r="E15" t="str">
        <f>+IF(LEN(Participação!A25)&gt;0,Participação!C25,"")</f>
        <v/>
      </c>
      <c r="F15" t="str">
        <f>+IF(LEN(Participação!A25)&gt;0,Participação!D25,"")</f>
        <v/>
      </c>
      <c r="G15" t="str">
        <f>+IF(LEN(Participação!A25)&gt;0,Participação!A25,"")</f>
        <v/>
      </c>
      <c r="H15" t="str">
        <f>+IF(LEN(Participação!A25)&gt;0,VLOOKUP(O15,Pivot!A:B,2,0),"")</f>
        <v/>
      </c>
      <c r="I15" t="str">
        <f>+IF(LEN(Participação!A25)&gt;0,Participação!G25*Participação!I25,"")</f>
        <v/>
      </c>
      <c r="J15" t="str">
        <f>+IF(LEN(Participação!A25)&gt;0,Participação!H25,"")</f>
        <v/>
      </c>
      <c r="K15" t="str">
        <f>+IF(LEN(Participação!A25)&gt;0,"N","")</f>
        <v/>
      </c>
      <c r="L15" t="str">
        <f>+IF(LEN(Participação!A25)&gt;0,Participação!E25,"")</f>
        <v/>
      </c>
      <c r="M15" t="str">
        <f>+IF(LEN(Participação!A25)&gt;0,Participação!I25,"")</f>
        <v/>
      </c>
      <c r="N15" s="22" t="str">
        <f>+IF(LEN(Participação!A25)&gt;0,VLOOKUP(Participação!F25,Variedades!B:C,2,0),"")</f>
        <v/>
      </c>
      <c r="O15" s="26" t="str">
        <f t="shared" si="0"/>
        <v/>
      </c>
      <c r="P15" s="26" t="str">
        <f>+IF(LEN(Participação!A25)&gt;0,G15,"")</f>
        <v/>
      </c>
      <c r="Q15" s="26" t="str">
        <f>+IF(LEN(Participação!A25)&gt;0,Participação!L25,"")</f>
        <v/>
      </c>
      <c r="R15" s="26" t="str">
        <f>+IF(LEN(Participação!A25)&gt;0,Participação!M25,"")</f>
        <v/>
      </c>
    </row>
    <row r="16" spans="1:18" x14ac:dyDescent="0.25">
      <c r="A16" t="str">
        <f>+IF(LEN(Participação!A26)&gt;0,Participação!$D$4,"")</f>
        <v/>
      </c>
      <c r="B16" t="str">
        <f>+IF(LEN(Participação!A26)&gt;0,2021,"")</f>
        <v/>
      </c>
      <c r="C16" t="str">
        <f>+IF(LEN(Participação!A26)&gt;0,5017,"")</f>
        <v/>
      </c>
      <c r="D16" t="str">
        <f>+IF(LEN(Participação!A26)&gt;0,IF(Participação!$B$3="Individual",1,1),"")</f>
        <v/>
      </c>
      <c r="E16" t="str">
        <f>+IF(LEN(Participação!A26)&gt;0,Participação!C26,"")</f>
        <v/>
      </c>
      <c r="F16" t="str">
        <f>+IF(LEN(Participação!A26)&gt;0,Participação!D26,"")</f>
        <v/>
      </c>
      <c r="G16" t="str">
        <f>+IF(LEN(Participação!A26)&gt;0,Participação!A26,"")</f>
        <v/>
      </c>
      <c r="H16" t="str">
        <f>+IF(LEN(Participação!A26)&gt;0,VLOOKUP(O16,Pivot!A:B,2,0),"")</f>
        <v/>
      </c>
      <c r="I16" t="str">
        <f>+IF(LEN(Participação!A26)&gt;0,Participação!G26*Participação!I26,"")</f>
        <v/>
      </c>
      <c r="J16" t="str">
        <f>+IF(LEN(Participação!A26)&gt;0,Participação!H26,"")</f>
        <v/>
      </c>
      <c r="K16" t="str">
        <f>+IF(LEN(Participação!A26)&gt;0,"N","")</f>
        <v/>
      </c>
      <c r="L16" t="str">
        <f>+IF(LEN(Participação!A26)&gt;0,Participação!E26,"")</f>
        <v/>
      </c>
      <c r="M16" t="str">
        <f>+IF(LEN(Participação!A26)&gt;0,Participação!I26,"")</f>
        <v/>
      </c>
      <c r="N16" s="22" t="str">
        <f>+IF(LEN(Participação!A26)&gt;0,VLOOKUP(Participação!F26,Variedades!B:C,2,0),"")</f>
        <v/>
      </c>
      <c r="O16" s="26" t="str">
        <f t="shared" si="0"/>
        <v/>
      </c>
      <c r="P16" s="26" t="str">
        <f>+IF(LEN(Participação!A26)&gt;0,G16,"")</f>
        <v/>
      </c>
      <c r="Q16" s="26" t="str">
        <f>+IF(LEN(Participação!A26)&gt;0,Participação!L26,"")</f>
        <v/>
      </c>
      <c r="R16" s="26" t="str">
        <f>+IF(LEN(Participação!A26)&gt;0,Participação!M26,"")</f>
        <v/>
      </c>
    </row>
    <row r="17" spans="1:18" x14ac:dyDescent="0.25">
      <c r="A17" t="str">
        <f>+IF(LEN(Participação!A27)&gt;0,Participação!$D$4,"")</f>
        <v/>
      </c>
      <c r="B17" t="str">
        <f>+IF(LEN(Participação!A27)&gt;0,2021,"")</f>
        <v/>
      </c>
      <c r="C17" t="str">
        <f>+IF(LEN(Participação!A27)&gt;0,5017,"")</f>
        <v/>
      </c>
      <c r="D17" t="str">
        <f>+IF(LEN(Participação!A27)&gt;0,IF(Participação!$B$3="Individual",1,1),"")</f>
        <v/>
      </c>
      <c r="E17" t="str">
        <f>+IF(LEN(Participação!A27)&gt;0,Participação!C27,"")</f>
        <v/>
      </c>
      <c r="F17" t="str">
        <f>+IF(LEN(Participação!A27)&gt;0,Participação!D27,"")</f>
        <v/>
      </c>
      <c r="G17" t="str">
        <f>+IF(LEN(Participação!A27)&gt;0,Participação!A27,"")</f>
        <v/>
      </c>
      <c r="H17" t="str">
        <f>+IF(LEN(Participação!A27)&gt;0,VLOOKUP(O17,Pivot!A:B,2,0),"")</f>
        <v/>
      </c>
      <c r="I17" t="str">
        <f>+IF(LEN(Participação!A27)&gt;0,Participação!G27*Participação!I27,"")</f>
        <v/>
      </c>
      <c r="J17" t="str">
        <f>+IF(LEN(Participação!A27)&gt;0,Participação!H27,"")</f>
        <v/>
      </c>
      <c r="K17" t="str">
        <f>+IF(LEN(Participação!A27)&gt;0,"N","")</f>
        <v/>
      </c>
      <c r="L17" t="str">
        <f>+IF(LEN(Participação!A27)&gt;0,Participação!E27,"")</f>
        <v/>
      </c>
      <c r="M17" t="str">
        <f>+IF(LEN(Participação!A27)&gt;0,Participação!I27,"")</f>
        <v/>
      </c>
      <c r="N17" s="22" t="str">
        <f>+IF(LEN(Participação!A27)&gt;0,VLOOKUP(Participação!F27,Variedades!B:C,2,0),"")</f>
        <v/>
      </c>
      <c r="O17" s="26" t="str">
        <f t="shared" si="0"/>
        <v/>
      </c>
      <c r="P17" s="26" t="str">
        <f>+IF(LEN(Participação!A27)&gt;0,G17,"")</f>
        <v/>
      </c>
      <c r="Q17" s="26" t="str">
        <f>+IF(LEN(Participação!A27)&gt;0,Participação!L27,"")</f>
        <v/>
      </c>
      <c r="R17" s="26" t="str">
        <f>+IF(LEN(Participação!A27)&gt;0,Participação!M27,"")</f>
        <v/>
      </c>
    </row>
    <row r="18" spans="1:18" x14ac:dyDescent="0.25">
      <c r="A18" t="str">
        <f>+IF(LEN(Participação!A28)&gt;0,Participação!$D$4,"")</f>
        <v/>
      </c>
      <c r="B18" t="str">
        <f>+IF(LEN(Participação!A28)&gt;0,2021,"")</f>
        <v/>
      </c>
      <c r="C18" t="str">
        <f>+IF(LEN(Participação!A28)&gt;0,5017,"")</f>
        <v/>
      </c>
      <c r="D18" t="str">
        <f>+IF(LEN(Participação!A28)&gt;0,IF(Participação!$B$3="Individual",1,1),"")</f>
        <v/>
      </c>
      <c r="E18" t="str">
        <f>+IF(LEN(Participação!A28)&gt;0,Participação!C28,"")</f>
        <v/>
      </c>
      <c r="F18" t="str">
        <f>+IF(LEN(Participação!A28)&gt;0,Participação!D28,"")</f>
        <v/>
      </c>
      <c r="G18" t="str">
        <f>+IF(LEN(Participação!A28)&gt;0,Participação!A28,"")</f>
        <v/>
      </c>
      <c r="H18" t="str">
        <f>+IF(LEN(Participação!A28)&gt;0,VLOOKUP(O18,Pivot!A:B,2,0),"")</f>
        <v/>
      </c>
      <c r="I18" t="str">
        <f>+IF(LEN(Participação!A28)&gt;0,Participação!G28*Participação!I28,"")</f>
        <v/>
      </c>
      <c r="J18" t="str">
        <f>+IF(LEN(Participação!A28)&gt;0,Participação!H28,"")</f>
        <v/>
      </c>
      <c r="K18" t="str">
        <f>+IF(LEN(Participação!A28)&gt;0,"N","")</f>
        <v/>
      </c>
      <c r="L18" t="str">
        <f>+IF(LEN(Participação!A28)&gt;0,Participação!E28,"")</f>
        <v/>
      </c>
      <c r="M18" t="str">
        <f>+IF(LEN(Participação!A28)&gt;0,Participação!I28,"")</f>
        <v/>
      </c>
      <c r="N18" s="22" t="str">
        <f>+IF(LEN(Participação!A28)&gt;0,VLOOKUP(Participação!F28,Variedades!B:C,2,0),"")</f>
        <v/>
      </c>
      <c r="O18" s="26" t="str">
        <f t="shared" si="0"/>
        <v/>
      </c>
      <c r="P18" s="26" t="str">
        <f>+IF(LEN(Participação!A28)&gt;0,G18,"")</f>
        <v/>
      </c>
      <c r="Q18" s="26" t="str">
        <f>+IF(LEN(Participação!A28)&gt;0,Participação!L28,"")</f>
        <v/>
      </c>
      <c r="R18" s="26" t="str">
        <f>+IF(LEN(Participação!A28)&gt;0,Participação!M28,"")</f>
        <v/>
      </c>
    </row>
    <row r="19" spans="1:18" x14ac:dyDescent="0.25">
      <c r="A19" t="str">
        <f>+IF(LEN(Participação!A29)&gt;0,Participação!$D$4,"")</f>
        <v/>
      </c>
      <c r="B19" t="str">
        <f>+IF(LEN(Participação!A29)&gt;0,2021,"")</f>
        <v/>
      </c>
      <c r="C19" t="str">
        <f>+IF(LEN(Participação!A29)&gt;0,5017,"")</f>
        <v/>
      </c>
      <c r="D19" t="str">
        <f>+IF(LEN(Participação!A29)&gt;0,IF(Participação!$B$3="Individual",1,1),"")</f>
        <v/>
      </c>
      <c r="E19" t="str">
        <f>+IF(LEN(Participação!A29)&gt;0,Participação!C29,"")</f>
        <v/>
      </c>
      <c r="F19" t="str">
        <f>+IF(LEN(Participação!A29)&gt;0,Participação!D29,"")</f>
        <v/>
      </c>
      <c r="G19" t="str">
        <f>+IF(LEN(Participação!A29)&gt;0,Participação!A29,"")</f>
        <v/>
      </c>
      <c r="H19" t="str">
        <f>+IF(LEN(Participação!A29)&gt;0,VLOOKUP(O19,Pivot!A:B,2,0),"")</f>
        <v/>
      </c>
      <c r="I19" t="str">
        <f>+IF(LEN(Participação!A29)&gt;0,Participação!G29*Participação!I29,"")</f>
        <v/>
      </c>
      <c r="J19" t="str">
        <f>+IF(LEN(Participação!A29)&gt;0,Participação!H29,"")</f>
        <v/>
      </c>
      <c r="K19" t="str">
        <f>+IF(LEN(Participação!A29)&gt;0,"N","")</f>
        <v/>
      </c>
      <c r="L19" t="str">
        <f>+IF(LEN(Participação!A29)&gt;0,Participação!E29,"")</f>
        <v/>
      </c>
      <c r="M19" t="str">
        <f>+IF(LEN(Participação!A29)&gt;0,Participação!I29,"")</f>
        <v/>
      </c>
      <c r="N19" s="22" t="str">
        <f>+IF(LEN(Participação!A29)&gt;0,VLOOKUP(Participação!F29,Variedades!B:C,2,0),"")</f>
        <v/>
      </c>
      <c r="O19" s="26" t="str">
        <f t="shared" si="0"/>
        <v/>
      </c>
      <c r="P19" s="26" t="str">
        <f>+IF(LEN(Participação!A29)&gt;0,G19,"")</f>
        <v/>
      </c>
      <c r="Q19" s="26" t="str">
        <f>+IF(LEN(Participação!A29)&gt;0,Participação!L29,"")</f>
        <v/>
      </c>
      <c r="R19" s="26" t="str">
        <f>+IF(LEN(Participação!A29)&gt;0,Participação!M29,"")</f>
        <v/>
      </c>
    </row>
    <row r="20" spans="1:18" x14ac:dyDescent="0.25">
      <c r="A20" t="str">
        <f>+IF(LEN(Participação!A30)&gt;0,Participação!$D$4,"")</f>
        <v/>
      </c>
      <c r="B20" t="str">
        <f>+IF(LEN(Participação!A30)&gt;0,2021,"")</f>
        <v/>
      </c>
      <c r="C20" t="str">
        <f>+IF(LEN(Participação!A30)&gt;0,5017,"")</f>
        <v/>
      </c>
      <c r="D20" t="str">
        <f>+IF(LEN(Participação!A30)&gt;0,IF(Participação!$B$3="Individual",1,1),"")</f>
        <v/>
      </c>
      <c r="E20" t="str">
        <f>+IF(LEN(Participação!A30)&gt;0,Participação!C30,"")</f>
        <v/>
      </c>
      <c r="F20" t="str">
        <f>+IF(LEN(Participação!A30)&gt;0,Participação!D30,"")</f>
        <v/>
      </c>
      <c r="G20" t="str">
        <f>+IF(LEN(Participação!A30)&gt;0,Participação!A30,"")</f>
        <v/>
      </c>
      <c r="H20" t="str">
        <f>+IF(LEN(Participação!A30)&gt;0,VLOOKUP(O20,Pivot!A:B,2,0),"")</f>
        <v/>
      </c>
      <c r="I20" t="str">
        <f>+IF(LEN(Participação!A30)&gt;0,Participação!G30*Participação!I30,"")</f>
        <v/>
      </c>
      <c r="J20" t="str">
        <f>+IF(LEN(Participação!A30)&gt;0,Participação!H30,"")</f>
        <v/>
      </c>
      <c r="K20" t="str">
        <f>+IF(LEN(Participação!A30)&gt;0,"N","")</f>
        <v/>
      </c>
      <c r="L20" t="str">
        <f>+IF(LEN(Participação!A30)&gt;0,Participação!E30,"")</f>
        <v/>
      </c>
      <c r="M20" t="str">
        <f>+IF(LEN(Participação!A30)&gt;0,Participação!I30,"")</f>
        <v/>
      </c>
      <c r="N20" s="22" t="str">
        <f>+IF(LEN(Participação!A30)&gt;0,VLOOKUP(Participação!F30,Variedades!B:C,2,0),"")</f>
        <v/>
      </c>
      <c r="O20" s="26" t="str">
        <f t="shared" si="0"/>
        <v/>
      </c>
      <c r="P20" s="26" t="str">
        <f>+IF(LEN(Participação!A30)&gt;0,G20,"")</f>
        <v/>
      </c>
      <c r="Q20" s="26" t="str">
        <f>+IF(LEN(Participação!A30)&gt;0,Participação!L30,"")</f>
        <v/>
      </c>
      <c r="R20" s="26" t="str">
        <f>+IF(LEN(Participação!A30)&gt;0,Participação!M30,"")</f>
        <v/>
      </c>
    </row>
    <row r="21" spans="1:18" x14ac:dyDescent="0.25">
      <c r="A21" t="str">
        <f>+IF(LEN(Participação!A31)&gt;0,Participação!$D$4,"")</f>
        <v/>
      </c>
      <c r="B21" t="str">
        <f>+IF(LEN(Participação!A31)&gt;0,2021,"")</f>
        <v/>
      </c>
      <c r="C21" t="str">
        <f>+IF(LEN(Participação!A31)&gt;0,5017,"")</f>
        <v/>
      </c>
      <c r="D21" t="str">
        <f>+IF(LEN(Participação!A31)&gt;0,IF(Participação!$B$3="Individual",1,1),"")</f>
        <v/>
      </c>
      <c r="E21" t="str">
        <f>+IF(LEN(Participação!A31)&gt;0,Participação!C31,"")</f>
        <v/>
      </c>
      <c r="F21" t="str">
        <f>+IF(LEN(Participação!A31)&gt;0,Participação!D31,"")</f>
        <v/>
      </c>
      <c r="G21" t="str">
        <f>+IF(LEN(Participação!A31)&gt;0,Participação!A31,"")</f>
        <v/>
      </c>
      <c r="H21" t="str">
        <f>+IF(LEN(Participação!A31)&gt;0,VLOOKUP(O21,Pivot!A:B,2,0),"")</f>
        <v/>
      </c>
      <c r="I21" t="str">
        <f>+IF(LEN(Participação!A31)&gt;0,Participação!G31*Participação!I31,"")</f>
        <v/>
      </c>
      <c r="J21" t="str">
        <f>+IF(LEN(Participação!A31)&gt;0,Participação!H31,"")</f>
        <v/>
      </c>
      <c r="K21" t="str">
        <f>+IF(LEN(Participação!A31)&gt;0,"N","")</f>
        <v/>
      </c>
      <c r="L21" t="str">
        <f>+IF(LEN(Participação!A31)&gt;0,Participação!E31,"")</f>
        <v/>
      </c>
      <c r="M21" t="str">
        <f>+IF(LEN(Participação!A31)&gt;0,Participação!I31,"")</f>
        <v/>
      </c>
      <c r="N21" s="22" t="str">
        <f>+IF(LEN(Participação!A31)&gt;0,VLOOKUP(Participação!F31,Variedades!B:C,2,0),"")</f>
        <v/>
      </c>
      <c r="O21" s="26" t="str">
        <f t="shared" si="0"/>
        <v/>
      </c>
      <c r="P21" s="26" t="str">
        <f>+IF(LEN(Participação!A31)&gt;0,G21,"")</f>
        <v/>
      </c>
      <c r="Q21" s="26" t="str">
        <f>+IF(LEN(Participação!A31)&gt;0,Participação!L31,"")</f>
        <v/>
      </c>
      <c r="R21" s="26" t="str">
        <f>+IF(LEN(Participação!A31)&gt;0,Participação!M31,"")</f>
        <v/>
      </c>
    </row>
    <row r="22" spans="1:18" x14ac:dyDescent="0.25">
      <c r="A22" t="str">
        <f>+IF(LEN(Participação!A32)&gt;0,Participação!$D$4,"")</f>
        <v/>
      </c>
      <c r="B22" t="str">
        <f>+IF(LEN(Participação!A32)&gt;0,2021,"")</f>
        <v/>
      </c>
      <c r="C22" t="str">
        <f>+IF(LEN(Participação!A32)&gt;0,5017,"")</f>
        <v/>
      </c>
      <c r="D22" t="str">
        <f>+IF(LEN(Participação!A32)&gt;0,IF(Participação!$B$3="Individual",1,1),"")</f>
        <v/>
      </c>
      <c r="E22" t="str">
        <f>+IF(LEN(Participação!A32)&gt;0,Participação!C32,"")</f>
        <v/>
      </c>
      <c r="F22" t="str">
        <f>+IF(LEN(Participação!A32)&gt;0,Participação!D32,"")</f>
        <v/>
      </c>
      <c r="G22" t="str">
        <f>+IF(LEN(Participação!A32)&gt;0,Participação!A32,"")</f>
        <v/>
      </c>
      <c r="H22" t="str">
        <f>+IF(LEN(Participação!A32)&gt;0,VLOOKUP(O22,Pivot!A:B,2,0),"")</f>
        <v/>
      </c>
      <c r="I22" t="str">
        <f>+IF(LEN(Participação!A32)&gt;0,Participação!G32*Participação!I32,"")</f>
        <v/>
      </c>
      <c r="J22" t="str">
        <f>+IF(LEN(Participação!A32)&gt;0,Participação!H32,"")</f>
        <v/>
      </c>
      <c r="K22" t="str">
        <f>+IF(LEN(Participação!A32)&gt;0,"N","")</f>
        <v/>
      </c>
      <c r="L22" t="str">
        <f>+IF(LEN(Participação!A32)&gt;0,Participação!E32,"")</f>
        <v/>
      </c>
      <c r="M22" t="str">
        <f>+IF(LEN(Participação!A32)&gt;0,Participação!I32,"")</f>
        <v/>
      </c>
      <c r="N22" s="22" t="str">
        <f>+IF(LEN(Participação!A32)&gt;0,VLOOKUP(Participação!F32,Variedades!B:C,2,0),"")</f>
        <v/>
      </c>
      <c r="O22" s="26" t="str">
        <f t="shared" si="0"/>
        <v/>
      </c>
      <c r="P22" s="26" t="str">
        <f>+IF(LEN(Participação!A32)&gt;0,G22,"")</f>
        <v/>
      </c>
      <c r="Q22" s="26" t="str">
        <f>+IF(LEN(Participação!A32)&gt;0,Participação!L32,"")</f>
        <v/>
      </c>
      <c r="R22" s="26" t="str">
        <f>+IF(LEN(Participação!A32)&gt;0,Participação!M32,"")</f>
        <v/>
      </c>
    </row>
    <row r="23" spans="1:18" x14ac:dyDescent="0.25">
      <c r="A23" t="str">
        <f>+IF(LEN(Participação!A33)&gt;0,Participação!$D$4,"")</f>
        <v/>
      </c>
      <c r="B23" t="str">
        <f>+IF(LEN(Participação!A33)&gt;0,2021,"")</f>
        <v/>
      </c>
      <c r="C23" t="str">
        <f>+IF(LEN(Participação!A33)&gt;0,5017,"")</f>
        <v/>
      </c>
      <c r="D23" t="str">
        <f>+IF(LEN(Participação!A33)&gt;0,IF(Participação!$B$3="Individual",1,1),"")</f>
        <v/>
      </c>
      <c r="E23" t="str">
        <f>+IF(LEN(Participação!A33)&gt;0,Participação!C33,"")</f>
        <v/>
      </c>
      <c r="F23" t="str">
        <f>+IF(LEN(Participação!A33)&gt;0,Participação!D33,"")</f>
        <v/>
      </c>
      <c r="G23" t="str">
        <f>+IF(LEN(Participação!A33)&gt;0,Participação!A33,"")</f>
        <v/>
      </c>
      <c r="H23" t="str">
        <f>+IF(LEN(Participação!A33)&gt;0,VLOOKUP(O23,Pivot!A:B,2,0),"")</f>
        <v/>
      </c>
      <c r="I23" t="str">
        <f>+IF(LEN(Participação!A33)&gt;0,Participação!G33*Participação!I33,"")</f>
        <v/>
      </c>
      <c r="J23" t="str">
        <f>+IF(LEN(Participação!A33)&gt;0,Participação!H33,"")</f>
        <v/>
      </c>
      <c r="K23" t="str">
        <f>+IF(LEN(Participação!A33)&gt;0,"N","")</f>
        <v/>
      </c>
      <c r="L23" t="str">
        <f>+IF(LEN(Participação!A33)&gt;0,Participação!E33,"")</f>
        <v/>
      </c>
      <c r="M23" t="str">
        <f>+IF(LEN(Participação!A33)&gt;0,Participação!I33,"")</f>
        <v/>
      </c>
      <c r="N23" s="22" t="str">
        <f>+IF(LEN(Participação!A33)&gt;0,VLOOKUP(Participação!F33,Variedades!B:C,2,0),"")</f>
        <v/>
      </c>
      <c r="O23" s="26" t="str">
        <f t="shared" si="0"/>
        <v/>
      </c>
      <c r="P23" s="26" t="str">
        <f>+IF(LEN(Participação!A33)&gt;0,G23,"")</f>
        <v/>
      </c>
      <c r="Q23" s="26" t="str">
        <f>+IF(LEN(Participação!A33)&gt;0,Participação!L33,"")</f>
        <v/>
      </c>
      <c r="R23" s="26" t="str">
        <f>+IF(LEN(Participação!A33)&gt;0,Participação!M33,"")</f>
        <v/>
      </c>
    </row>
    <row r="24" spans="1:18" x14ac:dyDescent="0.25">
      <c r="A24" t="str">
        <f>+IF(LEN(Participação!A34)&gt;0,Participação!$D$4,"")</f>
        <v/>
      </c>
      <c r="B24" t="str">
        <f>+IF(LEN(Participação!A34)&gt;0,2021,"")</f>
        <v/>
      </c>
      <c r="C24" t="str">
        <f>+IF(LEN(Participação!A34)&gt;0,5017,"")</f>
        <v/>
      </c>
      <c r="D24" t="str">
        <f>+IF(LEN(Participação!A34)&gt;0,IF(Participação!$B$3="Individual",1,1),"")</f>
        <v/>
      </c>
      <c r="E24" t="str">
        <f>+IF(LEN(Participação!A34)&gt;0,Participação!C34,"")</f>
        <v/>
      </c>
      <c r="F24" t="str">
        <f>+IF(LEN(Participação!A34)&gt;0,Participação!D34,"")</f>
        <v/>
      </c>
      <c r="G24" t="str">
        <f>+IF(LEN(Participação!A34)&gt;0,Participação!A34,"")</f>
        <v/>
      </c>
      <c r="H24" t="str">
        <f>+IF(LEN(Participação!A34)&gt;0,VLOOKUP(O24,Pivot!A:B,2,0),"")</f>
        <v/>
      </c>
      <c r="I24" t="str">
        <f>+IF(LEN(Participação!A34)&gt;0,Participação!G34*Participação!I34,"")</f>
        <v/>
      </c>
      <c r="J24" t="str">
        <f>+IF(LEN(Participação!A34)&gt;0,Participação!H34,"")</f>
        <v/>
      </c>
      <c r="K24" t="str">
        <f>+IF(LEN(Participação!A34)&gt;0,"N","")</f>
        <v/>
      </c>
      <c r="L24" t="str">
        <f>+IF(LEN(Participação!A34)&gt;0,Participação!E34,"")</f>
        <v/>
      </c>
      <c r="M24" t="str">
        <f>+IF(LEN(Participação!A34)&gt;0,Participação!I34,"")</f>
        <v/>
      </c>
      <c r="N24" s="22" t="str">
        <f>+IF(LEN(Participação!A34)&gt;0,VLOOKUP(Participação!F34,Variedades!B:C,2,0),"")</f>
        <v/>
      </c>
      <c r="O24" s="26" t="str">
        <f t="shared" si="0"/>
        <v/>
      </c>
      <c r="P24" s="26" t="str">
        <f>+IF(LEN(Participação!A34)&gt;0,G24,"")</f>
        <v/>
      </c>
      <c r="Q24" s="26" t="str">
        <f>+IF(LEN(Participação!A34)&gt;0,Participação!L34,"")</f>
        <v/>
      </c>
      <c r="R24" s="26" t="str">
        <f>+IF(LEN(Participação!A34)&gt;0,Participação!M34,"")</f>
        <v/>
      </c>
    </row>
    <row r="25" spans="1:18" x14ac:dyDescent="0.25">
      <c r="A25" t="str">
        <f>+IF(LEN(Participação!A35)&gt;0,Participação!$D$4,"")</f>
        <v/>
      </c>
      <c r="B25" t="str">
        <f>+IF(LEN(Participação!A35)&gt;0,2021,"")</f>
        <v/>
      </c>
      <c r="C25" t="str">
        <f>+IF(LEN(Participação!A35)&gt;0,5017,"")</f>
        <v/>
      </c>
      <c r="D25" t="str">
        <f>+IF(LEN(Participação!A35)&gt;0,IF(Participação!$B$3="Individual",1,1),"")</f>
        <v/>
      </c>
      <c r="E25" t="str">
        <f>+IF(LEN(Participação!A35)&gt;0,Participação!C35,"")</f>
        <v/>
      </c>
      <c r="F25" t="str">
        <f>+IF(LEN(Participação!A35)&gt;0,Participação!D35,"")</f>
        <v/>
      </c>
      <c r="G25" t="str">
        <f>+IF(LEN(Participação!A35)&gt;0,Participação!A35,"")</f>
        <v/>
      </c>
      <c r="H25" t="str">
        <f>+IF(LEN(Participação!A35)&gt;0,VLOOKUP(O25,Pivot!A:B,2,0),"")</f>
        <v/>
      </c>
      <c r="I25" t="str">
        <f>+IF(LEN(Participação!A35)&gt;0,Participação!G35*Participação!I35,"")</f>
        <v/>
      </c>
      <c r="J25" t="str">
        <f>+IF(LEN(Participação!A35)&gt;0,Participação!H35,"")</f>
        <v/>
      </c>
      <c r="K25" t="str">
        <f>+IF(LEN(Participação!A35)&gt;0,"N","")</f>
        <v/>
      </c>
      <c r="L25" t="str">
        <f>+IF(LEN(Participação!A35)&gt;0,Participação!E35,"")</f>
        <v/>
      </c>
      <c r="M25" t="str">
        <f>+IF(LEN(Participação!A35)&gt;0,Participação!I35,"")</f>
        <v/>
      </c>
      <c r="N25" s="22" t="str">
        <f>+IF(LEN(Participação!A35)&gt;0,VLOOKUP(Participação!F35,Variedades!B:C,2,0),"")</f>
        <v/>
      </c>
      <c r="O25" s="26" t="str">
        <f t="shared" si="0"/>
        <v/>
      </c>
      <c r="P25" s="26" t="str">
        <f>+IF(LEN(Participação!A35)&gt;0,G25,"")</f>
        <v/>
      </c>
      <c r="Q25" s="26" t="str">
        <f>+IF(LEN(Participação!A35)&gt;0,Participação!L35,"")</f>
        <v/>
      </c>
      <c r="R25" s="26" t="str">
        <f>+IF(LEN(Participação!A35)&gt;0,Participação!M35,"")</f>
        <v/>
      </c>
    </row>
    <row r="26" spans="1:18" x14ac:dyDescent="0.25">
      <c r="A26" t="str">
        <f>+IF(LEN(Participação!A36)&gt;0,Participação!$D$4,"")</f>
        <v/>
      </c>
      <c r="B26" t="str">
        <f>+IF(LEN(Participação!A36)&gt;0,2021,"")</f>
        <v/>
      </c>
      <c r="C26" t="str">
        <f>+IF(LEN(Participação!A36)&gt;0,5017,"")</f>
        <v/>
      </c>
      <c r="D26" t="str">
        <f>+IF(LEN(Participação!A36)&gt;0,IF(Participação!$B$3="Individual",1,1),"")</f>
        <v/>
      </c>
      <c r="E26" t="str">
        <f>+IF(LEN(Participação!A36)&gt;0,Participação!C36,"")</f>
        <v/>
      </c>
      <c r="F26" t="str">
        <f>+IF(LEN(Participação!A36)&gt;0,Participação!D36,"")</f>
        <v/>
      </c>
      <c r="G26" t="str">
        <f>+IF(LEN(Participação!A36)&gt;0,Participação!A36,"")</f>
        <v/>
      </c>
      <c r="H26" t="str">
        <f>+IF(LEN(Participação!A36)&gt;0,VLOOKUP(O26,Pivot!A:B,2,0),"")</f>
        <v/>
      </c>
      <c r="I26" t="str">
        <f>+IF(LEN(Participação!A36)&gt;0,Participação!G36*Participação!I36,"")</f>
        <v/>
      </c>
      <c r="J26" t="str">
        <f>+IF(LEN(Participação!A36)&gt;0,Participação!H36,"")</f>
        <v/>
      </c>
      <c r="K26" t="str">
        <f>+IF(LEN(Participação!A36)&gt;0,"N","")</f>
        <v/>
      </c>
      <c r="L26" t="str">
        <f>+IF(LEN(Participação!A36)&gt;0,Participação!E36,"")</f>
        <v/>
      </c>
      <c r="M26" t="str">
        <f>+IF(LEN(Participação!A36)&gt;0,Participação!I36,"")</f>
        <v/>
      </c>
      <c r="N26" s="22" t="str">
        <f>+IF(LEN(Participação!A36)&gt;0,VLOOKUP(Participação!F36,Variedades!B:C,2,0),"")</f>
        <v/>
      </c>
      <c r="O26" s="26" t="str">
        <f t="shared" si="0"/>
        <v/>
      </c>
      <c r="P26" s="26" t="str">
        <f>+IF(LEN(Participação!A36)&gt;0,G26,"")</f>
        <v/>
      </c>
      <c r="Q26" s="26" t="str">
        <f>+IF(LEN(Participação!A36)&gt;0,Participação!L36,"")</f>
        <v/>
      </c>
      <c r="R26" s="26" t="str">
        <f>+IF(LEN(Participação!A36)&gt;0,Participação!M36,"")</f>
        <v/>
      </c>
    </row>
    <row r="27" spans="1:18" x14ac:dyDescent="0.25">
      <c r="A27" t="str">
        <f>+IF(LEN(Participação!A37)&gt;0,Participação!$D$4,"")</f>
        <v/>
      </c>
      <c r="B27" t="str">
        <f>+IF(LEN(Participação!A37)&gt;0,2021,"")</f>
        <v/>
      </c>
      <c r="C27" t="str">
        <f>+IF(LEN(Participação!A37)&gt;0,5017,"")</f>
        <v/>
      </c>
      <c r="D27" t="str">
        <f>+IF(LEN(Participação!A37)&gt;0,IF(Participação!$B$3="Individual",1,1),"")</f>
        <v/>
      </c>
      <c r="E27" t="str">
        <f>+IF(LEN(Participação!A37)&gt;0,Participação!C37,"")</f>
        <v/>
      </c>
      <c r="F27" t="str">
        <f>+IF(LEN(Participação!A37)&gt;0,Participação!D37,"")</f>
        <v/>
      </c>
      <c r="G27" t="str">
        <f>+IF(LEN(Participação!A37)&gt;0,Participação!A37,"")</f>
        <v/>
      </c>
      <c r="H27" t="str">
        <f>+IF(LEN(Participação!A37)&gt;0,VLOOKUP(O27,Pivot!A:B,2,0),"")</f>
        <v/>
      </c>
      <c r="I27" t="str">
        <f>+IF(LEN(Participação!A37)&gt;0,Participação!G37*Participação!I37,"")</f>
        <v/>
      </c>
      <c r="J27" t="str">
        <f>+IF(LEN(Participação!A37)&gt;0,Participação!H37,"")</f>
        <v/>
      </c>
      <c r="K27" t="str">
        <f>+IF(LEN(Participação!A37)&gt;0,"N","")</f>
        <v/>
      </c>
      <c r="L27" t="str">
        <f>+IF(LEN(Participação!A37)&gt;0,Participação!E37,"")</f>
        <v/>
      </c>
      <c r="M27" t="str">
        <f>+IF(LEN(Participação!A37)&gt;0,Participação!I37,"")</f>
        <v/>
      </c>
      <c r="N27" s="22" t="str">
        <f>+IF(LEN(Participação!A37)&gt;0,VLOOKUP(Participação!F37,Variedades!B:C,2,0),"")</f>
        <v/>
      </c>
      <c r="O27" s="26" t="str">
        <f t="shared" si="0"/>
        <v/>
      </c>
      <c r="P27" s="26" t="str">
        <f>+IF(LEN(Participação!A37)&gt;0,G27,"")</f>
        <v/>
      </c>
      <c r="Q27" s="26" t="str">
        <f>+IF(LEN(Participação!A37)&gt;0,Participação!L37,"")</f>
        <v/>
      </c>
      <c r="R27" s="26" t="str">
        <f>+IF(LEN(Participação!A37)&gt;0,Participação!M37,"")</f>
        <v/>
      </c>
    </row>
    <row r="28" spans="1:18" x14ac:dyDescent="0.25">
      <c r="A28" t="str">
        <f>+IF(LEN(Participação!A38)&gt;0,Participação!$D$4,"")</f>
        <v/>
      </c>
      <c r="B28" t="str">
        <f>+IF(LEN(Participação!A38)&gt;0,2021,"")</f>
        <v/>
      </c>
      <c r="C28" t="str">
        <f>+IF(LEN(Participação!A38)&gt;0,5017,"")</f>
        <v/>
      </c>
      <c r="D28" t="str">
        <f>+IF(LEN(Participação!A38)&gt;0,IF(Participação!$B$3="Individual",1,1),"")</f>
        <v/>
      </c>
      <c r="E28" t="str">
        <f>+IF(LEN(Participação!A38)&gt;0,Participação!C38,"")</f>
        <v/>
      </c>
      <c r="F28" t="str">
        <f>+IF(LEN(Participação!A38)&gt;0,Participação!D38,"")</f>
        <v/>
      </c>
      <c r="G28" t="str">
        <f>+IF(LEN(Participação!A38)&gt;0,Participação!A38,"")</f>
        <v/>
      </c>
      <c r="H28" t="str">
        <f>+IF(LEN(Participação!A38)&gt;0,VLOOKUP(O28,Pivot!A:B,2,0),"")</f>
        <v/>
      </c>
      <c r="I28" t="str">
        <f>+IF(LEN(Participação!A38)&gt;0,Participação!G38*Participação!I38,"")</f>
        <v/>
      </c>
      <c r="J28" t="str">
        <f>+IF(LEN(Participação!A38)&gt;0,Participação!H38,"")</f>
        <v/>
      </c>
      <c r="K28" t="str">
        <f>+IF(LEN(Participação!A38)&gt;0,"N","")</f>
        <v/>
      </c>
      <c r="L28" t="str">
        <f>+IF(LEN(Participação!A38)&gt;0,Participação!E38,"")</f>
        <v/>
      </c>
      <c r="M28" t="str">
        <f>+IF(LEN(Participação!A38)&gt;0,Participação!I38,"")</f>
        <v/>
      </c>
      <c r="N28" s="22" t="str">
        <f>+IF(LEN(Participação!A38)&gt;0,VLOOKUP(Participação!F38,Variedades!B:C,2,0),"")</f>
        <v/>
      </c>
      <c r="O28" s="26" t="str">
        <f t="shared" si="0"/>
        <v/>
      </c>
      <c r="P28" s="26" t="str">
        <f>+IF(LEN(Participação!A38)&gt;0,G28,"")</f>
        <v/>
      </c>
      <c r="Q28" s="26" t="str">
        <f>+IF(LEN(Participação!A38)&gt;0,Participação!L38,"")</f>
        <v/>
      </c>
      <c r="R28" s="26" t="str">
        <f>+IF(LEN(Participação!A38)&gt;0,Participação!M38,"")</f>
        <v/>
      </c>
    </row>
    <row r="29" spans="1:18" x14ac:dyDescent="0.25">
      <c r="A29" t="str">
        <f>+IF(LEN(Participação!A39)&gt;0,Participação!$D$4,"")</f>
        <v/>
      </c>
      <c r="B29" t="str">
        <f>+IF(LEN(Participação!A39)&gt;0,2021,"")</f>
        <v/>
      </c>
      <c r="C29" t="str">
        <f>+IF(LEN(Participação!A39)&gt;0,5017,"")</f>
        <v/>
      </c>
      <c r="D29" t="str">
        <f>+IF(LEN(Participação!A39)&gt;0,IF(Participação!$B$3="Individual",1,1),"")</f>
        <v/>
      </c>
      <c r="E29" t="str">
        <f>+IF(LEN(Participação!A39)&gt;0,Participação!C39,"")</f>
        <v/>
      </c>
      <c r="F29" t="str">
        <f>+IF(LEN(Participação!A39)&gt;0,Participação!D39,"")</f>
        <v/>
      </c>
      <c r="G29" t="str">
        <f>+IF(LEN(Participação!A39)&gt;0,Participação!A39,"")</f>
        <v/>
      </c>
      <c r="H29" t="str">
        <f>+IF(LEN(Participação!A39)&gt;0,VLOOKUP(O29,Pivot!A:B,2,0),"")</f>
        <v/>
      </c>
      <c r="I29" t="str">
        <f>+IF(LEN(Participação!A39)&gt;0,Participação!G39*Participação!I39,"")</f>
        <v/>
      </c>
      <c r="J29" t="str">
        <f>+IF(LEN(Participação!A39)&gt;0,Participação!H39,"")</f>
        <v/>
      </c>
      <c r="K29" t="str">
        <f>+IF(LEN(Participação!A39)&gt;0,"N","")</f>
        <v/>
      </c>
      <c r="L29" t="str">
        <f>+IF(LEN(Participação!A39)&gt;0,Participação!E39,"")</f>
        <v/>
      </c>
      <c r="M29" t="str">
        <f>+IF(LEN(Participação!A39)&gt;0,Participação!I39,"")</f>
        <v/>
      </c>
      <c r="N29" s="22" t="str">
        <f>+IF(LEN(Participação!A39)&gt;0,VLOOKUP(Participação!F39,Variedades!B:C,2,0),"")</f>
        <v/>
      </c>
      <c r="O29" s="26" t="str">
        <f t="shared" si="0"/>
        <v/>
      </c>
      <c r="P29" s="26" t="str">
        <f>+IF(LEN(Participação!A39)&gt;0,G29,"")</f>
        <v/>
      </c>
      <c r="Q29" s="26" t="str">
        <f>+IF(LEN(Participação!A39)&gt;0,Participação!L39,"")</f>
        <v/>
      </c>
      <c r="R29" s="26" t="str">
        <f>+IF(LEN(Participação!A39)&gt;0,Participação!M39,"")</f>
        <v/>
      </c>
    </row>
    <row r="30" spans="1:18" x14ac:dyDescent="0.25">
      <c r="A30" t="str">
        <f>+IF(LEN(Participação!A40)&gt;0,Participação!$D$4,"")</f>
        <v/>
      </c>
      <c r="B30" t="str">
        <f>+IF(LEN(Participação!A40)&gt;0,2021,"")</f>
        <v/>
      </c>
      <c r="C30" t="str">
        <f>+IF(LEN(Participação!A40)&gt;0,5017,"")</f>
        <v/>
      </c>
      <c r="D30" t="str">
        <f>+IF(LEN(Participação!A40)&gt;0,IF(Participação!$B$3="Individual",1,1),"")</f>
        <v/>
      </c>
      <c r="E30" t="str">
        <f>+IF(LEN(Participação!A40)&gt;0,Participação!C40,"")</f>
        <v/>
      </c>
      <c r="F30" t="str">
        <f>+IF(LEN(Participação!A40)&gt;0,Participação!D40,"")</f>
        <v/>
      </c>
      <c r="G30" t="str">
        <f>+IF(LEN(Participação!A40)&gt;0,Participação!A40,"")</f>
        <v/>
      </c>
      <c r="H30" t="str">
        <f>+IF(LEN(Participação!A40)&gt;0,VLOOKUP(O30,Pivot!A:B,2,0),"")</f>
        <v/>
      </c>
      <c r="I30" t="str">
        <f>+IF(LEN(Participação!A40)&gt;0,Participação!G40*Participação!I40,"")</f>
        <v/>
      </c>
      <c r="J30" t="str">
        <f>+IF(LEN(Participação!A40)&gt;0,Participação!H40,"")</f>
        <v/>
      </c>
      <c r="K30" t="str">
        <f>+IF(LEN(Participação!A40)&gt;0,"N","")</f>
        <v/>
      </c>
      <c r="L30" t="str">
        <f>+IF(LEN(Participação!A40)&gt;0,Participação!E40,"")</f>
        <v/>
      </c>
      <c r="M30" t="str">
        <f>+IF(LEN(Participação!A40)&gt;0,Participação!I40,"")</f>
        <v/>
      </c>
      <c r="N30" s="22" t="str">
        <f>+IF(LEN(Participação!A40)&gt;0,VLOOKUP(Participação!F40,Variedades!B:C,2,0),"")</f>
        <v/>
      </c>
      <c r="O30" s="26" t="str">
        <f t="shared" si="0"/>
        <v/>
      </c>
      <c r="P30" s="26" t="str">
        <f>+IF(LEN(Participação!A40)&gt;0,G30,"")</f>
        <v/>
      </c>
      <c r="Q30" s="26" t="str">
        <f>+IF(LEN(Participação!A40)&gt;0,Participação!L40,"")</f>
        <v/>
      </c>
      <c r="R30" s="26" t="str">
        <f>+IF(LEN(Participação!A40)&gt;0,Participação!M40,"")</f>
        <v/>
      </c>
    </row>
    <row r="31" spans="1:18" x14ac:dyDescent="0.25">
      <c r="A31" t="str">
        <f>+IF(LEN(Participação!A41)&gt;0,Participação!$D$4,"")</f>
        <v/>
      </c>
      <c r="B31" t="str">
        <f>+IF(LEN(Participação!A41)&gt;0,2021,"")</f>
        <v/>
      </c>
      <c r="C31" t="str">
        <f>+IF(LEN(Participação!A41)&gt;0,5017,"")</f>
        <v/>
      </c>
      <c r="D31" t="str">
        <f>+IF(LEN(Participação!A41)&gt;0,IF(Participação!$B$3="Individual",1,1),"")</f>
        <v/>
      </c>
      <c r="E31" t="str">
        <f>+IF(LEN(Participação!A41)&gt;0,Participação!C41,"")</f>
        <v/>
      </c>
      <c r="F31" t="str">
        <f>+IF(LEN(Participação!A41)&gt;0,Participação!D41,"")</f>
        <v/>
      </c>
      <c r="G31" t="str">
        <f>+IF(LEN(Participação!A41)&gt;0,Participação!A41,"")</f>
        <v/>
      </c>
      <c r="H31" t="str">
        <f>+IF(LEN(Participação!A41)&gt;0,VLOOKUP(O31,Pivot!A:B,2,0),"")</f>
        <v/>
      </c>
      <c r="I31" t="str">
        <f>+IF(LEN(Participação!A41)&gt;0,Participação!G41*Participação!I41,"")</f>
        <v/>
      </c>
      <c r="J31" t="str">
        <f>+IF(LEN(Participação!A41)&gt;0,Participação!H41,"")</f>
        <v/>
      </c>
      <c r="K31" t="str">
        <f>+IF(LEN(Participação!A41)&gt;0,"N","")</f>
        <v/>
      </c>
      <c r="L31" t="str">
        <f>+IF(LEN(Participação!A41)&gt;0,Participação!E41,"")</f>
        <v/>
      </c>
      <c r="M31" t="str">
        <f>+IF(LEN(Participação!A41)&gt;0,Participação!I41,"")</f>
        <v/>
      </c>
      <c r="N31" s="22" t="str">
        <f>+IF(LEN(Participação!A41)&gt;0,VLOOKUP(Participação!F41,Variedades!B:C,2,0),"")</f>
        <v/>
      </c>
      <c r="O31" s="26" t="str">
        <f t="shared" si="0"/>
        <v/>
      </c>
      <c r="P31" s="26" t="str">
        <f>+IF(LEN(Participação!A41)&gt;0,G31,"")</f>
        <v/>
      </c>
      <c r="Q31" s="26" t="str">
        <f>+IF(LEN(Participação!A41)&gt;0,Participação!L41,"")</f>
        <v/>
      </c>
      <c r="R31" s="26" t="str">
        <f>+IF(LEN(Participação!A41)&gt;0,Participação!M41,"")</f>
        <v/>
      </c>
    </row>
    <row r="32" spans="1:18" x14ac:dyDescent="0.25">
      <c r="A32" t="str">
        <f>+IF(LEN(Participação!A42)&gt;0,Participação!$D$4,"")</f>
        <v/>
      </c>
      <c r="B32" t="str">
        <f>+IF(LEN(Participação!A42)&gt;0,2021,"")</f>
        <v/>
      </c>
      <c r="C32" t="str">
        <f>+IF(LEN(Participação!A42)&gt;0,5017,"")</f>
        <v/>
      </c>
      <c r="D32" t="str">
        <f>+IF(LEN(Participação!A42)&gt;0,IF(Participação!$B$3="Individual",1,1),"")</f>
        <v/>
      </c>
      <c r="E32" t="str">
        <f>+IF(LEN(Participação!A42)&gt;0,Participação!C42,"")</f>
        <v/>
      </c>
      <c r="F32" t="str">
        <f>+IF(LEN(Participação!A42)&gt;0,Participação!D42,"")</f>
        <v/>
      </c>
      <c r="G32" t="str">
        <f>+IF(LEN(Participação!A42)&gt;0,Participação!A42,"")</f>
        <v/>
      </c>
      <c r="H32" t="str">
        <f>+IF(LEN(Participação!A42)&gt;0,VLOOKUP(O32,Pivot!A:B,2,0),"")</f>
        <v/>
      </c>
      <c r="I32" t="str">
        <f>+IF(LEN(Participação!A42)&gt;0,Participação!G42*Participação!I42,"")</f>
        <v/>
      </c>
      <c r="J32" t="str">
        <f>+IF(LEN(Participação!A42)&gt;0,Participação!H42,"")</f>
        <v/>
      </c>
      <c r="K32" t="str">
        <f>+IF(LEN(Participação!A42)&gt;0,"N","")</f>
        <v/>
      </c>
      <c r="L32" t="str">
        <f>+IF(LEN(Participação!A42)&gt;0,Participação!E42,"")</f>
        <v/>
      </c>
      <c r="M32" t="str">
        <f>+IF(LEN(Participação!A42)&gt;0,Participação!I42,"")</f>
        <v/>
      </c>
      <c r="N32" s="22" t="str">
        <f>+IF(LEN(Participação!A42)&gt;0,VLOOKUP(Participação!F42,Variedades!B:C,2,0),"")</f>
        <v/>
      </c>
      <c r="O32" s="26" t="str">
        <f t="shared" si="0"/>
        <v/>
      </c>
      <c r="P32" s="26" t="str">
        <f>+IF(LEN(Participação!A42)&gt;0,G32,"")</f>
        <v/>
      </c>
      <c r="Q32" s="26" t="str">
        <f>+IF(LEN(Participação!A42)&gt;0,Participação!L42,"")</f>
        <v/>
      </c>
      <c r="R32" s="26" t="str">
        <f>+IF(LEN(Participação!A42)&gt;0,Participação!M42,"")</f>
        <v/>
      </c>
    </row>
    <row r="33" spans="1:18" x14ac:dyDescent="0.25">
      <c r="A33" t="str">
        <f>+IF(LEN(Participação!A43)&gt;0,Participação!$D$4,"")</f>
        <v/>
      </c>
      <c r="B33" t="str">
        <f>+IF(LEN(Participação!A43)&gt;0,2021,"")</f>
        <v/>
      </c>
      <c r="C33" t="str">
        <f>+IF(LEN(Participação!A43)&gt;0,5017,"")</f>
        <v/>
      </c>
      <c r="D33" t="str">
        <f>+IF(LEN(Participação!A43)&gt;0,IF(Participação!$B$3="Individual",1,1),"")</f>
        <v/>
      </c>
      <c r="E33" t="str">
        <f>+IF(LEN(Participação!A43)&gt;0,Participação!C43,"")</f>
        <v/>
      </c>
      <c r="F33" t="str">
        <f>+IF(LEN(Participação!A43)&gt;0,Participação!D43,"")</f>
        <v/>
      </c>
      <c r="G33" t="str">
        <f>+IF(LEN(Participação!A43)&gt;0,Participação!A43,"")</f>
        <v/>
      </c>
      <c r="H33" t="str">
        <f>+IF(LEN(Participação!A43)&gt;0,VLOOKUP(O33,Pivot!A:B,2,0),"")</f>
        <v/>
      </c>
      <c r="I33" t="str">
        <f>+IF(LEN(Participação!A43)&gt;0,Participação!G43*Participação!I43,"")</f>
        <v/>
      </c>
      <c r="J33" t="str">
        <f>+IF(LEN(Participação!A43)&gt;0,Participação!H43,"")</f>
        <v/>
      </c>
      <c r="K33" t="str">
        <f>+IF(LEN(Participação!A43)&gt;0,"N","")</f>
        <v/>
      </c>
      <c r="L33" t="str">
        <f>+IF(LEN(Participação!A43)&gt;0,Participação!E43,"")</f>
        <v/>
      </c>
      <c r="M33" t="str">
        <f>+IF(LEN(Participação!A43)&gt;0,Participação!I43,"")</f>
        <v/>
      </c>
      <c r="N33" s="22" t="str">
        <f>+IF(LEN(Participação!A43)&gt;0,VLOOKUP(Participação!F43,Variedades!B:C,2,0),"")</f>
        <v/>
      </c>
      <c r="O33" s="26" t="str">
        <f t="shared" si="0"/>
        <v/>
      </c>
      <c r="P33" s="26" t="str">
        <f>+IF(LEN(Participação!A43)&gt;0,G33,"")</f>
        <v/>
      </c>
      <c r="Q33" s="26" t="str">
        <f>+IF(LEN(Participação!A43)&gt;0,Participação!L43,"")</f>
        <v/>
      </c>
      <c r="R33" s="26" t="str">
        <f>+IF(LEN(Participação!A43)&gt;0,Participação!M43,"")</f>
        <v/>
      </c>
    </row>
    <row r="34" spans="1:18" x14ac:dyDescent="0.25">
      <c r="A34" t="str">
        <f>+IF(LEN(Participação!A44)&gt;0,Participação!$D$4,"")</f>
        <v/>
      </c>
      <c r="B34" t="str">
        <f>+IF(LEN(Participação!A44)&gt;0,2021,"")</f>
        <v/>
      </c>
      <c r="C34" t="str">
        <f>+IF(LEN(Participação!A44)&gt;0,5017,"")</f>
        <v/>
      </c>
      <c r="D34" t="str">
        <f>+IF(LEN(Participação!A44)&gt;0,IF(Participação!$B$3="Individual",1,1),"")</f>
        <v/>
      </c>
      <c r="E34" t="str">
        <f>+IF(LEN(Participação!A44)&gt;0,Participação!C44,"")</f>
        <v/>
      </c>
      <c r="F34" t="str">
        <f>+IF(LEN(Participação!A44)&gt;0,Participação!D44,"")</f>
        <v/>
      </c>
      <c r="G34" t="str">
        <f>+IF(LEN(Participação!A44)&gt;0,Participação!A44,"")</f>
        <v/>
      </c>
      <c r="H34" t="str">
        <f>+IF(LEN(Participação!A44)&gt;0,VLOOKUP(O34,Pivot!A:B,2,0),"")</f>
        <v/>
      </c>
      <c r="I34" t="str">
        <f>+IF(LEN(Participação!A44)&gt;0,Participação!G44*Participação!I44,"")</f>
        <v/>
      </c>
      <c r="J34" t="str">
        <f>+IF(LEN(Participação!A44)&gt;0,Participação!H44,"")</f>
        <v/>
      </c>
      <c r="K34" t="str">
        <f>+IF(LEN(Participação!A44)&gt;0,"N","")</f>
        <v/>
      </c>
      <c r="L34" t="str">
        <f>+IF(LEN(Participação!A44)&gt;0,Participação!E44,"")</f>
        <v/>
      </c>
      <c r="M34" t="str">
        <f>+IF(LEN(Participação!A44)&gt;0,Participação!I44,"")</f>
        <v/>
      </c>
      <c r="N34" s="22" t="str">
        <f>+IF(LEN(Participação!A44)&gt;0,VLOOKUP(Participação!F44,Variedades!B:C,2,0),"")</f>
        <v/>
      </c>
      <c r="O34" s="26" t="str">
        <f t="shared" si="0"/>
        <v/>
      </c>
      <c r="P34" s="26" t="str">
        <f>+IF(LEN(Participação!A44)&gt;0,G34,"")</f>
        <v/>
      </c>
      <c r="Q34" s="26" t="str">
        <f>+IF(LEN(Participação!A44)&gt;0,Participação!L44,"")</f>
        <v/>
      </c>
      <c r="R34" s="26" t="str">
        <f>+IF(LEN(Participação!A44)&gt;0,Participação!M44,"")</f>
        <v/>
      </c>
    </row>
    <row r="35" spans="1:18" x14ac:dyDescent="0.25">
      <c r="A35" t="str">
        <f>+IF(LEN(Participação!A45)&gt;0,Participação!$D$4,"")</f>
        <v/>
      </c>
      <c r="B35" t="str">
        <f>+IF(LEN(Participação!A45)&gt;0,2021,"")</f>
        <v/>
      </c>
      <c r="C35" t="str">
        <f>+IF(LEN(Participação!A45)&gt;0,5017,"")</f>
        <v/>
      </c>
      <c r="D35" t="str">
        <f>+IF(LEN(Participação!A45)&gt;0,IF(Participação!$B$3="Individual",1,1),"")</f>
        <v/>
      </c>
      <c r="E35" t="str">
        <f>+IF(LEN(Participação!A45)&gt;0,Participação!C45,"")</f>
        <v/>
      </c>
      <c r="F35" t="str">
        <f>+IF(LEN(Participação!A45)&gt;0,Participação!D45,"")</f>
        <v/>
      </c>
      <c r="G35" t="str">
        <f>+IF(LEN(Participação!A45)&gt;0,Participação!A45,"")</f>
        <v/>
      </c>
      <c r="H35" t="str">
        <f>+IF(LEN(Participação!A45)&gt;0,VLOOKUP(O35,Pivot!A:B,2,0),"")</f>
        <v/>
      </c>
      <c r="I35" t="str">
        <f>+IF(LEN(Participação!A45)&gt;0,Participação!G45*Participação!I45,"")</f>
        <v/>
      </c>
      <c r="J35" t="str">
        <f>+IF(LEN(Participação!A45)&gt;0,Participação!H45,"")</f>
        <v/>
      </c>
      <c r="K35" t="str">
        <f>+IF(LEN(Participação!A45)&gt;0,"N","")</f>
        <v/>
      </c>
      <c r="L35" t="str">
        <f>+IF(LEN(Participação!A45)&gt;0,Participação!E45,"")</f>
        <v/>
      </c>
      <c r="M35" t="str">
        <f>+IF(LEN(Participação!A45)&gt;0,Participação!I45,"")</f>
        <v/>
      </c>
      <c r="N35" s="22" t="str">
        <f>+IF(LEN(Participação!A45)&gt;0,VLOOKUP(Participação!F45,Variedades!B:C,2,0),"")</f>
        <v/>
      </c>
      <c r="O35" s="26" t="str">
        <f t="shared" si="0"/>
        <v/>
      </c>
      <c r="P35" s="26" t="str">
        <f>+IF(LEN(Participação!A45)&gt;0,G35,"")</f>
        <v/>
      </c>
      <c r="Q35" s="26" t="str">
        <f>+IF(LEN(Participação!A45)&gt;0,Participação!L45,"")</f>
        <v/>
      </c>
      <c r="R35" s="26" t="str">
        <f>+IF(LEN(Participação!A45)&gt;0,Participação!M45,"")</f>
        <v/>
      </c>
    </row>
    <row r="36" spans="1:18" x14ac:dyDescent="0.25">
      <c r="A36" t="str">
        <f>+IF(LEN(Participação!A46)&gt;0,Participação!$D$4,"")</f>
        <v/>
      </c>
      <c r="B36" t="str">
        <f>+IF(LEN(Participação!A46)&gt;0,2021,"")</f>
        <v/>
      </c>
      <c r="C36" t="str">
        <f>+IF(LEN(Participação!A46)&gt;0,5017,"")</f>
        <v/>
      </c>
      <c r="D36" t="str">
        <f>+IF(LEN(Participação!A46)&gt;0,IF(Participação!$B$3="Individual",1,1),"")</f>
        <v/>
      </c>
      <c r="E36" t="str">
        <f>+IF(LEN(Participação!A46)&gt;0,Participação!C46,"")</f>
        <v/>
      </c>
      <c r="F36" t="str">
        <f>+IF(LEN(Participação!A46)&gt;0,Participação!D46,"")</f>
        <v/>
      </c>
      <c r="G36" t="str">
        <f>+IF(LEN(Participação!A46)&gt;0,Participação!A46,"")</f>
        <v/>
      </c>
      <c r="H36" t="str">
        <f>+IF(LEN(Participação!A46)&gt;0,VLOOKUP(O36,Pivot!A:B,2,0),"")</f>
        <v/>
      </c>
      <c r="I36" t="str">
        <f>+IF(LEN(Participação!A46)&gt;0,Participação!G46*Participação!I46,"")</f>
        <v/>
      </c>
      <c r="J36" t="str">
        <f>+IF(LEN(Participação!A46)&gt;0,Participação!H46,"")</f>
        <v/>
      </c>
      <c r="K36" t="str">
        <f>+IF(LEN(Participação!A46)&gt;0,"N","")</f>
        <v/>
      </c>
      <c r="L36" t="str">
        <f>+IF(LEN(Participação!A46)&gt;0,Participação!E46,"")</f>
        <v/>
      </c>
      <c r="M36" t="str">
        <f>+IF(LEN(Participação!A46)&gt;0,Participação!I46,"")</f>
        <v/>
      </c>
      <c r="N36" s="22" t="str">
        <f>+IF(LEN(Participação!A46)&gt;0,VLOOKUP(Participação!F46,Variedades!B:C,2,0),"")</f>
        <v/>
      </c>
      <c r="O36" s="26" t="str">
        <f t="shared" si="0"/>
        <v/>
      </c>
      <c r="P36" s="26" t="str">
        <f>+IF(LEN(Participação!A46)&gt;0,G36,"")</f>
        <v/>
      </c>
      <c r="Q36" s="26" t="str">
        <f>+IF(LEN(Participação!A46)&gt;0,Participação!L46,"")</f>
        <v/>
      </c>
      <c r="R36" s="26" t="str">
        <f>+IF(LEN(Participação!A46)&gt;0,Participação!M46,"")</f>
        <v/>
      </c>
    </row>
    <row r="37" spans="1:18" x14ac:dyDescent="0.25">
      <c r="A37" t="str">
        <f>+IF(LEN(Participação!A47)&gt;0,Participação!$D$4,"")</f>
        <v/>
      </c>
      <c r="B37" t="str">
        <f>+IF(LEN(Participação!A47)&gt;0,2021,"")</f>
        <v/>
      </c>
      <c r="C37" t="str">
        <f>+IF(LEN(Participação!A47)&gt;0,5017,"")</f>
        <v/>
      </c>
      <c r="D37" t="str">
        <f>+IF(LEN(Participação!A47)&gt;0,IF(Participação!$B$3="Individual",1,1),"")</f>
        <v/>
      </c>
      <c r="E37" t="str">
        <f>+IF(LEN(Participação!A47)&gt;0,Participação!C47,"")</f>
        <v/>
      </c>
      <c r="F37" t="str">
        <f>+IF(LEN(Participação!A47)&gt;0,Participação!D47,"")</f>
        <v/>
      </c>
      <c r="G37" t="str">
        <f>+IF(LEN(Participação!A47)&gt;0,Participação!A47,"")</f>
        <v/>
      </c>
      <c r="H37" t="str">
        <f>+IF(LEN(Participação!A47)&gt;0,VLOOKUP(O37,Pivot!A:B,2,0),"")</f>
        <v/>
      </c>
      <c r="I37" t="str">
        <f>+IF(LEN(Participação!A47)&gt;0,Participação!G47*Participação!I47,"")</f>
        <v/>
      </c>
      <c r="J37" t="str">
        <f>+IF(LEN(Participação!A47)&gt;0,Participação!H47,"")</f>
        <v/>
      </c>
      <c r="K37" t="str">
        <f>+IF(LEN(Participação!A47)&gt;0,"N","")</f>
        <v/>
      </c>
      <c r="L37" t="str">
        <f>+IF(LEN(Participação!A47)&gt;0,Participação!E47,"")</f>
        <v/>
      </c>
      <c r="M37" t="str">
        <f>+IF(LEN(Participação!A47)&gt;0,Participação!I47,"")</f>
        <v/>
      </c>
      <c r="N37" s="22" t="str">
        <f>+IF(LEN(Participação!A47)&gt;0,VLOOKUP(Participação!F47,Variedades!B:C,2,0),"")</f>
        <v/>
      </c>
      <c r="O37" s="26" t="str">
        <f t="shared" si="0"/>
        <v/>
      </c>
      <c r="P37" s="26" t="str">
        <f>+IF(LEN(Participação!A47)&gt;0,G37,"")</f>
        <v/>
      </c>
      <c r="Q37" s="26" t="str">
        <f>+IF(LEN(Participação!A47)&gt;0,Participação!L47,"")</f>
        <v/>
      </c>
      <c r="R37" s="26" t="str">
        <f>+IF(LEN(Participação!A47)&gt;0,Participação!M47,"")</f>
        <v/>
      </c>
    </row>
    <row r="38" spans="1:18" x14ac:dyDescent="0.25">
      <c r="A38" t="str">
        <f>+IF(LEN(Participação!A48)&gt;0,Participação!$D$4,"")</f>
        <v/>
      </c>
      <c r="B38" t="str">
        <f>+IF(LEN(Participação!A48)&gt;0,2021,"")</f>
        <v/>
      </c>
      <c r="C38" t="str">
        <f>+IF(LEN(Participação!A48)&gt;0,5017,"")</f>
        <v/>
      </c>
      <c r="D38" t="str">
        <f>+IF(LEN(Participação!A48)&gt;0,IF(Participação!$B$3="Individual",1,1),"")</f>
        <v/>
      </c>
      <c r="E38" t="str">
        <f>+IF(LEN(Participação!A48)&gt;0,Participação!C48,"")</f>
        <v/>
      </c>
      <c r="F38" t="str">
        <f>+IF(LEN(Participação!A48)&gt;0,Participação!D48,"")</f>
        <v/>
      </c>
      <c r="G38" t="str">
        <f>+IF(LEN(Participação!A48)&gt;0,Participação!A48,"")</f>
        <v/>
      </c>
      <c r="H38" t="str">
        <f>+IF(LEN(Participação!A48)&gt;0,VLOOKUP(O38,Pivot!A:B,2,0),"")</f>
        <v/>
      </c>
      <c r="I38" t="str">
        <f>+IF(LEN(Participação!A48)&gt;0,Participação!G48*Participação!I48,"")</f>
        <v/>
      </c>
      <c r="J38" t="str">
        <f>+IF(LEN(Participação!A48)&gt;0,Participação!H48,"")</f>
        <v/>
      </c>
      <c r="K38" t="str">
        <f>+IF(LEN(Participação!A48)&gt;0,"N","")</f>
        <v/>
      </c>
      <c r="L38" t="str">
        <f>+IF(LEN(Participação!A48)&gt;0,Participação!E48,"")</f>
        <v/>
      </c>
      <c r="M38" t="str">
        <f>+IF(LEN(Participação!A48)&gt;0,Participação!I48,"")</f>
        <v/>
      </c>
      <c r="N38" s="22" t="str">
        <f>+IF(LEN(Participação!A48)&gt;0,VLOOKUP(Participação!F48,Variedades!B:C,2,0),"")</f>
        <v/>
      </c>
      <c r="O38" s="26" t="str">
        <f t="shared" si="0"/>
        <v/>
      </c>
      <c r="P38" s="26" t="str">
        <f>+IF(LEN(Participação!A48)&gt;0,G38,"")</f>
        <v/>
      </c>
      <c r="Q38" s="26" t="str">
        <f>+IF(LEN(Participação!A48)&gt;0,Participação!L48,"")</f>
        <v/>
      </c>
      <c r="R38" s="26" t="str">
        <f>+IF(LEN(Participação!A48)&gt;0,Participação!M48,"")</f>
        <v/>
      </c>
    </row>
    <row r="39" spans="1:18" x14ac:dyDescent="0.25">
      <c r="A39" t="str">
        <f>+IF(LEN(Participação!A49)&gt;0,Participação!$D$4,"")</f>
        <v/>
      </c>
      <c r="B39" t="str">
        <f>+IF(LEN(Participação!A49)&gt;0,2021,"")</f>
        <v/>
      </c>
      <c r="C39" t="str">
        <f>+IF(LEN(Participação!A49)&gt;0,5017,"")</f>
        <v/>
      </c>
      <c r="D39" t="str">
        <f>+IF(LEN(Participação!A49)&gt;0,IF(Participação!$B$3="Individual",1,1),"")</f>
        <v/>
      </c>
      <c r="E39" t="str">
        <f>+IF(LEN(Participação!A49)&gt;0,Participação!C49,"")</f>
        <v/>
      </c>
      <c r="F39" t="str">
        <f>+IF(LEN(Participação!A49)&gt;0,Participação!D49,"")</f>
        <v/>
      </c>
      <c r="G39" t="str">
        <f>+IF(LEN(Participação!A49)&gt;0,Participação!A49,"")</f>
        <v/>
      </c>
      <c r="H39" t="str">
        <f>+IF(LEN(Participação!A49)&gt;0,VLOOKUP(O39,Pivot!A:B,2,0),"")</f>
        <v/>
      </c>
      <c r="I39" t="str">
        <f>+IF(LEN(Participação!A49)&gt;0,Participação!G49*Participação!I49,"")</f>
        <v/>
      </c>
      <c r="J39" t="str">
        <f>+IF(LEN(Participação!A49)&gt;0,Participação!H49,"")</f>
        <v/>
      </c>
      <c r="K39" t="str">
        <f>+IF(LEN(Participação!A49)&gt;0,"N","")</f>
        <v/>
      </c>
      <c r="L39" t="str">
        <f>+IF(LEN(Participação!A49)&gt;0,Participação!E49,"")</f>
        <v/>
      </c>
      <c r="M39" t="str">
        <f>+IF(LEN(Participação!A49)&gt;0,Participação!I49,"")</f>
        <v/>
      </c>
      <c r="N39" s="22" t="str">
        <f>+IF(LEN(Participação!A49)&gt;0,VLOOKUP(Participação!F49,Variedades!B:C,2,0),"")</f>
        <v/>
      </c>
      <c r="O39" s="26" t="str">
        <f t="shared" si="0"/>
        <v/>
      </c>
      <c r="P39" s="26" t="str">
        <f>+IF(LEN(Participação!A49)&gt;0,G39,"")</f>
        <v/>
      </c>
      <c r="Q39" s="26" t="str">
        <f>+IF(LEN(Participação!A49)&gt;0,Participação!L49,"")</f>
        <v/>
      </c>
      <c r="R39" s="26" t="str">
        <f>+IF(LEN(Participação!A49)&gt;0,Participação!M49,"")</f>
        <v/>
      </c>
    </row>
    <row r="40" spans="1:18" x14ac:dyDescent="0.25">
      <c r="A40" t="str">
        <f>+IF(LEN(Participação!A50)&gt;0,Participação!$D$4,"")</f>
        <v/>
      </c>
      <c r="B40" t="str">
        <f>+IF(LEN(Participação!A50)&gt;0,2021,"")</f>
        <v/>
      </c>
      <c r="C40" t="str">
        <f>+IF(LEN(Participação!A50)&gt;0,5017,"")</f>
        <v/>
      </c>
      <c r="D40" t="str">
        <f>+IF(LEN(Participação!A50)&gt;0,IF(Participação!$B$3="Individual",1,1),"")</f>
        <v/>
      </c>
      <c r="E40" t="str">
        <f>+IF(LEN(Participação!A50)&gt;0,Participação!C50,"")</f>
        <v/>
      </c>
      <c r="F40" t="str">
        <f>+IF(LEN(Participação!A50)&gt;0,Participação!D50,"")</f>
        <v/>
      </c>
      <c r="G40" t="str">
        <f>+IF(LEN(Participação!A50)&gt;0,Participação!A50,"")</f>
        <v/>
      </c>
      <c r="H40" t="str">
        <f>+IF(LEN(Participação!A50)&gt;0,VLOOKUP(O40,Pivot!A:B,2,0),"")</f>
        <v/>
      </c>
      <c r="I40" t="str">
        <f>+IF(LEN(Participação!A50)&gt;0,Participação!G50*Participação!I50,"")</f>
        <v/>
      </c>
      <c r="J40" t="str">
        <f>+IF(LEN(Participação!A50)&gt;0,Participação!H50,"")</f>
        <v/>
      </c>
      <c r="K40" t="str">
        <f>+IF(LEN(Participação!A50)&gt;0,"N","")</f>
        <v/>
      </c>
      <c r="L40" t="str">
        <f>+IF(LEN(Participação!A50)&gt;0,Participação!E50,"")</f>
        <v/>
      </c>
      <c r="M40" t="str">
        <f>+IF(LEN(Participação!A50)&gt;0,Participação!I50,"")</f>
        <v/>
      </c>
      <c r="N40" s="22" t="str">
        <f>+IF(LEN(Participação!A50)&gt;0,VLOOKUP(Participação!F50,Variedades!B:C,2,0),"")</f>
        <v/>
      </c>
      <c r="O40" s="26" t="str">
        <f t="shared" si="0"/>
        <v/>
      </c>
      <c r="P40" s="26" t="str">
        <f>+IF(LEN(Participação!A50)&gt;0,G40,"")</f>
        <v/>
      </c>
      <c r="Q40" s="26" t="str">
        <f>+IF(LEN(Participação!A50)&gt;0,Participação!L50,"")</f>
        <v/>
      </c>
      <c r="R40" s="26" t="str">
        <f>+IF(LEN(Participação!A50)&gt;0,Participação!M50,"")</f>
        <v/>
      </c>
    </row>
    <row r="41" spans="1:18" x14ac:dyDescent="0.25">
      <c r="A41" t="str">
        <f>+IF(LEN(Participação!A51)&gt;0,Participação!$D$4,"")</f>
        <v/>
      </c>
      <c r="B41" t="str">
        <f>+IF(LEN(Participação!A51)&gt;0,2021,"")</f>
        <v/>
      </c>
      <c r="C41" t="str">
        <f>+IF(LEN(Participação!A51)&gt;0,5017,"")</f>
        <v/>
      </c>
      <c r="D41" t="str">
        <f>+IF(LEN(Participação!A51)&gt;0,IF(Participação!$B$3="Individual",1,1),"")</f>
        <v/>
      </c>
      <c r="E41" t="str">
        <f>+IF(LEN(Participação!A51)&gt;0,Participação!C51,"")</f>
        <v/>
      </c>
      <c r="F41" t="str">
        <f>+IF(LEN(Participação!A51)&gt;0,Participação!D51,"")</f>
        <v/>
      </c>
      <c r="G41" t="str">
        <f>+IF(LEN(Participação!A51)&gt;0,Participação!A51,"")</f>
        <v/>
      </c>
      <c r="H41" t="str">
        <f>+IF(LEN(Participação!A51)&gt;0,VLOOKUP(O41,Pivot!A:B,2,0),"")</f>
        <v/>
      </c>
      <c r="I41" t="str">
        <f>+IF(LEN(Participação!A51)&gt;0,Participação!G51*Participação!I51,"")</f>
        <v/>
      </c>
      <c r="J41" t="str">
        <f>+IF(LEN(Participação!A51)&gt;0,Participação!H51,"")</f>
        <v/>
      </c>
      <c r="K41" t="str">
        <f>+IF(LEN(Participação!A51)&gt;0,"N","")</f>
        <v/>
      </c>
      <c r="L41" t="str">
        <f>+IF(LEN(Participação!A51)&gt;0,Participação!E51,"")</f>
        <v/>
      </c>
      <c r="M41" t="str">
        <f>+IF(LEN(Participação!A51)&gt;0,Participação!I51,"")</f>
        <v/>
      </c>
      <c r="N41" s="22" t="str">
        <f>+IF(LEN(Participação!A51)&gt;0,VLOOKUP(Participação!F51,Variedades!B:C,2,0),"")</f>
        <v/>
      </c>
      <c r="O41" s="26" t="str">
        <f t="shared" si="0"/>
        <v/>
      </c>
      <c r="P41" s="26" t="str">
        <f>+IF(LEN(Participação!A51)&gt;0,G41,"")</f>
        <v/>
      </c>
      <c r="Q41" s="26" t="str">
        <f>+IF(LEN(Participação!A51)&gt;0,Participação!L51,"")</f>
        <v/>
      </c>
      <c r="R41" s="26" t="str">
        <f>+IF(LEN(Participação!A51)&gt;0,Participação!M51,"")</f>
        <v/>
      </c>
    </row>
    <row r="42" spans="1:18" x14ac:dyDescent="0.25">
      <c r="A42" t="str">
        <f>+IF(LEN(Participação!A52)&gt;0,Participação!$D$4,"")</f>
        <v/>
      </c>
      <c r="B42" t="str">
        <f>+IF(LEN(Participação!A52)&gt;0,2021,"")</f>
        <v/>
      </c>
      <c r="C42" t="str">
        <f>+IF(LEN(Participação!A52)&gt;0,5017,"")</f>
        <v/>
      </c>
      <c r="D42" t="str">
        <f>+IF(LEN(Participação!A52)&gt;0,IF(Participação!$B$3="Individual",1,1),"")</f>
        <v/>
      </c>
      <c r="E42" t="str">
        <f>+IF(LEN(Participação!A52)&gt;0,Participação!C52,"")</f>
        <v/>
      </c>
      <c r="F42" t="str">
        <f>+IF(LEN(Participação!A52)&gt;0,Participação!D52,"")</f>
        <v/>
      </c>
      <c r="G42" t="str">
        <f>+IF(LEN(Participação!A52)&gt;0,Participação!A52,"")</f>
        <v/>
      </c>
      <c r="H42" t="str">
        <f>+IF(LEN(Participação!A52)&gt;0,VLOOKUP(O42,Pivot!A:B,2,0),"")</f>
        <v/>
      </c>
      <c r="I42" t="str">
        <f>+IF(LEN(Participação!A52)&gt;0,Participação!G52*Participação!I52,"")</f>
        <v/>
      </c>
      <c r="J42" t="str">
        <f>+IF(LEN(Participação!A52)&gt;0,Participação!H52,"")</f>
        <v/>
      </c>
      <c r="K42" t="str">
        <f>+IF(LEN(Participação!A52)&gt;0,"N","")</f>
        <v/>
      </c>
      <c r="L42" t="str">
        <f>+IF(LEN(Participação!A52)&gt;0,Participação!E52,"")</f>
        <v/>
      </c>
      <c r="M42" t="str">
        <f>+IF(LEN(Participação!A52)&gt;0,Participação!I52,"")</f>
        <v/>
      </c>
      <c r="N42" s="22" t="str">
        <f>+IF(LEN(Participação!A52)&gt;0,VLOOKUP(Participação!F52,Variedades!B:C,2,0),"")</f>
        <v/>
      </c>
      <c r="O42" s="26" t="str">
        <f t="shared" si="0"/>
        <v/>
      </c>
      <c r="P42" s="26" t="str">
        <f>+IF(LEN(Participação!A52)&gt;0,G42,"")</f>
        <v/>
      </c>
      <c r="Q42" s="26" t="str">
        <f>+IF(LEN(Participação!A52)&gt;0,Participação!L52,"")</f>
        <v/>
      </c>
      <c r="R42" s="26" t="str">
        <f>+IF(LEN(Participação!A52)&gt;0,Participação!M52,"")</f>
        <v/>
      </c>
    </row>
    <row r="43" spans="1:18" x14ac:dyDescent="0.25">
      <c r="A43" t="str">
        <f>+IF(LEN(Participação!A53)&gt;0,Participação!$D$4,"")</f>
        <v/>
      </c>
      <c r="B43" t="str">
        <f>+IF(LEN(Participação!A53)&gt;0,2021,"")</f>
        <v/>
      </c>
      <c r="C43" t="str">
        <f>+IF(LEN(Participação!A53)&gt;0,5017,"")</f>
        <v/>
      </c>
      <c r="D43" t="str">
        <f>+IF(LEN(Participação!A53)&gt;0,IF(Participação!$B$3="Individual",1,1),"")</f>
        <v/>
      </c>
      <c r="E43" t="str">
        <f>+IF(LEN(Participação!A53)&gt;0,Participação!C53,"")</f>
        <v/>
      </c>
      <c r="F43" t="str">
        <f>+IF(LEN(Participação!A53)&gt;0,Participação!D53,"")</f>
        <v/>
      </c>
      <c r="G43" t="str">
        <f>+IF(LEN(Participação!A53)&gt;0,Participação!A53,"")</f>
        <v/>
      </c>
      <c r="H43" t="str">
        <f>+IF(LEN(Participação!A53)&gt;0,VLOOKUP(O43,Pivot!A:B,2,0),"")</f>
        <v/>
      </c>
      <c r="I43" t="str">
        <f>+IF(LEN(Participação!A53)&gt;0,Participação!G53*Participação!I53,"")</f>
        <v/>
      </c>
      <c r="J43" t="str">
        <f>+IF(LEN(Participação!A53)&gt;0,Participação!H53,"")</f>
        <v/>
      </c>
      <c r="K43" t="str">
        <f>+IF(LEN(Participação!A53)&gt;0,"N","")</f>
        <v/>
      </c>
      <c r="L43" t="str">
        <f>+IF(LEN(Participação!A53)&gt;0,Participação!E53,"")</f>
        <v/>
      </c>
      <c r="M43" t="str">
        <f>+IF(LEN(Participação!A53)&gt;0,Participação!I53,"")</f>
        <v/>
      </c>
      <c r="N43" s="22" t="str">
        <f>+IF(LEN(Participação!A53)&gt;0,VLOOKUP(Participação!F53,Variedades!B:C,2,0),"")</f>
        <v/>
      </c>
      <c r="O43" s="26" t="str">
        <f t="shared" si="0"/>
        <v/>
      </c>
      <c r="P43" s="26" t="str">
        <f>+IF(LEN(Participação!A53)&gt;0,G43,"")</f>
        <v/>
      </c>
    </row>
    <row r="44" spans="1:18" x14ac:dyDescent="0.25">
      <c r="A44" t="str">
        <f>+IF(LEN(Participação!A54)&gt;0,Participação!$D$4,"")</f>
        <v/>
      </c>
      <c r="B44" t="str">
        <f>+IF(LEN(Participação!A54)&gt;0,2021,"")</f>
        <v/>
      </c>
      <c r="C44" t="str">
        <f>+IF(LEN(Participação!A54)&gt;0,5017,"")</f>
        <v/>
      </c>
      <c r="D44" t="str">
        <f>+IF(LEN(Participação!A54)&gt;0,IF(Participação!$B$3="Individual",1,1),"")</f>
        <v/>
      </c>
      <c r="E44" t="str">
        <f>+IF(LEN(Participação!A54)&gt;0,Participação!C54,"")</f>
        <v/>
      </c>
      <c r="F44" t="str">
        <f>+IF(LEN(Participação!A54)&gt;0,Participação!D54,"")</f>
        <v/>
      </c>
      <c r="G44" t="str">
        <f>+IF(LEN(Participação!A54)&gt;0,Participação!A54,"")</f>
        <v/>
      </c>
      <c r="H44" t="str">
        <f>+IF(LEN(Participação!A54)&gt;0,VLOOKUP(O44,Pivot!A:B,2,0),"")</f>
        <v/>
      </c>
      <c r="I44" t="str">
        <f>+IF(LEN(Participação!A54)&gt;0,Participação!G54*Participação!I54,"")</f>
        <v/>
      </c>
      <c r="J44" t="str">
        <f>+IF(LEN(Participação!A54)&gt;0,Participação!H54,"")</f>
        <v/>
      </c>
      <c r="K44" t="str">
        <f>+IF(LEN(Participação!A54)&gt;0,"N","")</f>
        <v/>
      </c>
      <c r="L44" t="str">
        <f>+IF(LEN(Participação!A54)&gt;0,Participação!E54,"")</f>
        <v/>
      </c>
      <c r="M44" t="str">
        <f>+IF(LEN(Participação!A54)&gt;0,Participação!I54,"")</f>
        <v/>
      </c>
      <c r="N44" s="22" t="str">
        <f>+IF(LEN(Participação!A54)&gt;0,VLOOKUP(Participação!F54,Variedades!B:C,2,0),"")</f>
        <v/>
      </c>
      <c r="O44" s="26" t="str">
        <f t="shared" si="0"/>
        <v/>
      </c>
      <c r="P44" s="26" t="str">
        <f>+IF(LEN(Participação!A54)&gt;0,G44,"")</f>
        <v/>
      </c>
    </row>
    <row r="45" spans="1:18" x14ac:dyDescent="0.25">
      <c r="A45" t="str">
        <f>+IF(LEN(Participação!A55)&gt;0,Participação!$D$4,"")</f>
        <v/>
      </c>
      <c r="B45" t="str">
        <f>+IF(LEN(Participação!A55)&gt;0,2021,"")</f>
        <v/>
      </c>
      <c r="C45" t="str">
        <f>+IF(LEN(Participação!A55)&gt;0,5017,"")</f>
        <v/>
      </c>
      <c r="D45" t="str">
        <f>+IF(LEN(Participação!A55)&gt;0,IF(Participação!$B$3="Individual",1,1),"")</f>
        <v/>
      </c>
      <c r="E45" t="str">
        <f>+IF(LEN(Participação!A55)&gt;0,Participação!C55,"")</f>
        <v/>
      </c>
      <c r="F45" t="str">
        <f>+IF(LEN(Participação!A55)&gt;0,Participação!D55,"")</f>
        <v/>
      </c>
      <c r="G45" t="str">
        <f>+IF(LEN(Participação!A55)&gt;0,Participação!A55,"")</f>
        <v/>
      </c>
      <c r="H45" t="str">
        <f>+IF(LEN(Participação!A55)&gt;0,VLOOKUP(O45,Pivot!A:B,2,0),"")</f>
        <v/>
      </c>
      <c r="I45" t="str">
        <f>+IF(LEN(Participação!A55)&gt;0,Participação!G55*Participação!I55,"")</f>
        <v/>
      </c>
      <c r="J45" t="str">
        <f>+IF(LEN(Participação!A55)&gt;0,Participação!H55,"")</f>
        <v/>
      </c>
      <c r="K45" t="str">
        <f>+IF(LEN(Participação!A55)&gt;0,"N","")</f>
        <v/>
      </c>
      <c r="L45" t="str">
        <f>+IF(LEN(Participação!A55)&gt;0,Participação!E55,"")</f>
        <v/>
      </c>
      <c r="M45" t="str">
        <f>+IF(LEN(Participação!A55)&gt;0,Participação!I55,"")</f>
        <v/>
      </c>
      <c r="N45" s="22" t="str">
        <f>+IF(LEN(Participação!A55)&gt;0,VLOOKUP(Participação!F55,Variedades!B:C,2,0),"")</f>
        <v/>
      </c>
      <c r="O45" s="26" t="str">
        <f t="shared" si="0"/>
        <v/>
      </c>
      <c r="P45" s="26" t="str">
        <f>+IF(LEN(Participação!A55)&gt;0,G45,"")</f>
        <v/>
      </c>
    </row>
    <row r="46" spans="1:18" x14ac:dyDescent="0.25">
      <c r="A46" t="str">
        <f>+IF(LEN(Participação!A56)&gt;0,Participação!$D$4,"")</f>
        <v/>
      </c>
      <c r="B46" t="str">
        <f>+IF(LEN(Participação!A56)&gt;0,2021,"")</f>
        <v/>
      </c>
      <c r="C46" t="str">
        <f>+IF(LEN(Participação!A56)&gt;0,5017,"")</f>
        <v/>
      </c>
      <c r="D46" t="str">
        <f>+IF(LEN(Participação!A56)&gt;0,IF(Participação!$B$3="Individual",1,1),"")</f>
        <v/>
      </c>
      <c r="E46" t="str">
        <f>+IF(LEN(Participação!A56)&gt;0,Participação!C56,"")</f>
        <v/>
      </c>
      <c r="F46" t="str">
        <f>+IF(LEN(Participação!A56)&gt;0,Participação!D56,"")</f>
        <v/>
      </c>
      <c r="G46" t="str">
        <f>+IF(LEN(Participação!A56)&gt;0,Participação!A56,"")</f>
        <v/>
      </c>
      <c r="H46" t="str">
        <f>+IF(LEN(Participação!A56)&gt;0,VLOOKUP(O46,Pivot!A:B,2,0),"")</f>
        <v/>
      </c>
      <c r="I46" t="str">
        <f>+IF(LEN(Participação!A56)&gt;0,Participação!G56*Participação!I56,"")</f>
        <v/>
      </c>
      <c r="J46" t="str">
        <f>+IF(LEN(Participação!A56)&gt;0,Participação!H56,"")</f>
        <v/>
      </c>
      <c r="K46" t="str">
        <f>+IF(LEN(Participação!A56)&gt;0,"N","")</f>
        <v/>
      </c>
      <c r="L46" t="str">
        <f>+IF(LEN(Participação!A56)&gt;0,Participação!E56,"")</f>
        <v/>
      </c>
      <c r="M46" t="str">
        <f>+IF(LEN(Participação!A56)&gt;0,Participação!I56,"")</f>
        <v/>
      </c>
      <c r="N46" s="22" t="str">
        <f>+IF(LEN(Participação!A56)&gt;0,VLOOKUP(Participação!F56,Variedades!B:C,2,0),"")</f>
        <v/>
      </c>
      <c r="O46" s="26" t="str">
        <f t="shared" si="0"/>
        <v/>
      </c>
      <c r="P46" s="26" t="str">
        <f>+IF(LEN(Participação!A56)&gt;0,G46,"")</f>
        <v/>
      </c>
    </row>
    <row r="47" spans="1:18" x14ac:dyDescent="0.25">
      <c r="A47" t="str">
        <f>+IF(LEN(Participação!A57)&gt;0,Participação!$D$4,"")</f>
        <v/>
      </c>
      <c r="B47" t="str">
        <f>+IF(LEN(Participação!A57)&gt;0,2021,"")</f>
        <v/>
      </c>
      <c r="C47" t="str">
        <f>+IF(LEN(Participação!A57)&gt;0,5017,"")</f>
        <v/>
      </c>
      <c r="D47" t="str">
        <f>+IF(LEN(Participação!A57)&gt;0,IF(Participação!$B$3="Individual",1,1),"")</f>
        <v/>
      </c>
      <c r="E47" t="str">
        <f>+IF(LEN(Participação!A57)&gt;0,Participação!C57,"")</f>
        <v/>
      </c>
      <c r="F47" t="str">
        <f>+IF(LEN(Participação!A57)&gt;0,Participação!D57,"")</f>
        <v/>
      </c>
      <c r="G47" t="str">
        <f>+IF(LEN(Participação!A57)&gt;0,Participação!A57,"")</f>
        <v/>
      </c>
      <c r="H47" t="str">
        <f>+IF(LEN(Participação!A57)&gt;0,VLOOKUP(O47,Pivot!A:B,2,0),"")</f>
        <v/>
      </c>
      <c r="I47" t="str">
        <f>+IF(LEN(Participação!A57)&gt;0,Participação!G57*Participação!I57,"")</f>
        <v/>
      </c>
      <c r="J47" t="str">
        <f>+IF(LEN(Participação!A57)&gt;0,Participação!H57,"")</f>
        <v/>
      </c>
      <c r="K47" t="str">
        <f>+IF(LEN(Participação!A57)&gt;0,"N","")</f>
        <v/>
      </c>
      <c r="L47" t="str">
        <f>+IF(LEN(Participação!A57)&gt;0,Participação!E57,"")</f>
        <v/>
      </c>
      <c r="M47" t="str">
        <f>+IF(LEN(Participação!A57)&gt;0,Participação!I57,"")</f>
        <v/>
      </c>
      <c r="N47" s="22" t="str">
        <f>+IF(LEN(Participação!A57)&gt;0,VLOOKUP(Participação!F57,Variedades!B:C,2,0),"")</f>
        <v/>
      </c>
      <c r="O47" s="26" t="str">
        <f t="shared" si="0"/>
        <v/>
      </c>
      <c r="P47" s="26" t="str">
        <f>+IF(LEN(Participação!A57)&gt;0,G47,"")</f>
        <v/>
      </c>
    </row>
    <row r="48" spans="1:18" x14ac:dyDescent="0.25">
      <c r="A48" t="str">
        <f>+IF(LEN(Participação!A58)&gt;0,Participação!$D$4,"")</f>
        <v/>
      </c>
      <c r="B48" t="str">
        <f>+IF(LEN(Participação!A58)&gt;0,2021,"")</f>
        <v/>
      </c>
      <c r="C48" t="str">
        <f>+IF(LEN(Participação!A58)&gt;0,5017,"")</f>
        <v/>
      </c>
      <c r="D48" t="str">
        <f>+IF(LEN(Participação!A58)&gt;0,IF(Participação!$B$3="Individual",1,1),"")</f>
        <v/>
      </c>
      <c r="E48" t="str">
        <f>+IF(LEN(Participação!A58)&gt;0,Participação!C58,"")</f>
        <v/>
      </c>
      <c r="F48" t="str">
        <f>+IF(LEN(Participação!A58)&gt;0,Participação!D58,"")</f>
        <v/>
      </c>
      <c r="G48" t="str">
        <f>+IF(LEN(Participação!A58)&gt;0,Participação!A58,"")</f>
        <v/>
      </c>
      <c r="H48" t="str">
        <f>+IF(LEN(Participação!A58)&gt;0,VLOOKUP(O48,Pivot!A:B,2,0),"")</f>
        <v/>
      </c>
      <c r="I48" t="str">
        <f>+IF(LEN(Participação!A58)&gt;0,Participação!G58*Participação!I58,"")</f>
        <v/>
      </c>
      <c r="J48" t="str">
        <f>+IF(LEN(Participação!A58)&gt;0,Participação!H58,"")</f>
        <v/>
      </c>
      <c r="K48" t="str">
        <f>+IF(LEN(Participação!A58)&gt;0,"N","")</f>
        <v/>
      </c>
      <c r="L48" t="str">
        <f>+IF(LEN(Participação!A58)&gt;0,Participação!E58,"")</f>
        <v/>
      </c>
      <c r="M48" t="str">
        <f>+IF(LEN(Participação!A58)&gt;0,Participação!I58,"")</f>
        <v/>
      </c>
      <c r="N48" s="22" t="str">
        <f>+IF(LEN(Participação!A58)&gt;0,VLOOKUP(Participação!F58,Variedades!B:C,2,0),"")</f>
        <v/>
      </c>
      <c r="O48" s="26" t="str">
        <f t="shared" si="0"/>
        <v/>
      </c>
      <c r="P48" s="26" t="str">
        <f>+IF(LEN(Participação!A58)&gt;0,G48,"")</f>
        <v/>
      </c>
    </row>
    <row r="49" spans="1:16" x14ac:dyDescent="0.25">
      <c r="A49" t="str">
        <f>+IF(LEN(Participação!A59)&gt;0,Participação!$D$4,"")</f>
        <v/>
      </c>
      <c r="B49" t="str">
        <f>+IF(LEN(Participação!A59)&gt;0,2021,"")</f>
        <v/>
      </c>
      <c r="C49" t="str">
        <f>+IF(LEN(Participação!A59)&gt;0,5017,"")</f>
        <v/>
      </c>
      <c r="D49" t="str">
        <f>+IF(LEN(Participação!A59)&gt;0,IF(Participação!$B$3="Individual",1,1),"")</f>
        <v/>
      </c>
      <c r="E49" t="str">
        <f>+IF(LEN(Participação!A59)&gt;0,Participação!C59,"")</f>
        <v/>
      </c>
      <c r="F49" t="str">
        <f>+IF(LEN(Participação!A59)&gt;0,Participação!D59,"")</f>
        <v/>
      </c>
      <c r="G49" t="str">
        <f>+IF(LEN(Participação!A59)&gt;0,Participação!A59,"")</f>
        <v/>
      </c>
      <c r="H49" t="str">
        <f>+IF(LEN(Participação!A59)&gt;0,VLOOKUP(O49,Pivot!A:B,2,0),"")</f>
        <v/>
      </c>
      <c r="I49" t="str">
        <f>+IF(LEN(Participação!A59)&gt;0,Participação!G59*Participação!I59,"")</f>
        <v/>
      </c>
      <c r="J49" t="str">
        <f>+IF(LEN(Participação!A59)&gt;0,Participação!H59,"")</f>
        <v/>
      </c>
      <c r="K49" t="str">
        <f>+IF(LEN(Participação!A59)&gt;0,"N","")</f>
        <v/>
      </c>
      <c r="L49" t="str">
        <f>+IF(LEN(Participação!A59)&gt;0,Participação!E59,"")</f>
        <v/>
      </c>
      <c r="M49" t="str">
        <f>+IF(LEN(Participação!A59)&gt;0,Participação!I59,"")</f>
        <v/>
      </c>
      <c r="N49" s="22" t="str">
        <f>+IF(LEN(Participação!A59)&gt;0,VLOOKUP(Participação!F59,Variedades!B:C,2,0),"")</f>
        <v/>
      </c>
      <c r="O49" s="26" t="str">
        <f t="shared" si="0"/>
        <v/>
      </c>
      <c r="P49" s="26" t="str">
        <f>+IF(LEN(Participação!A59)&gt;0,G49,"")</f>
        <v/>
      </c>
    </row>
    <row r="50" spans="1:16" x14ac:dyDescent="0.25">
      <c r="A50" t="str">
        <f>+IF(LEN(Participação!A60)&gt;0,Participação!$D$4,"")</f>
        <v/>
      </c>
      <c r="B50" t="str">
        <f>+IF(LEN(Participação!A60)&gt;0,2021,"")</f>
        <v/>
      </c>
      <c r="C50" t="str">
        <f>+IF(LEN(Participação!A60)&gt;0,5017,"")</f>
        <v/>
      </c>
      <c r="D50" t="str">
        <f>+IF(LEN(Participação!A60)&gt;0,IF(Participação!$B$3="Individual",1,1),"")</f>
        <v/>
      </c>
      <c r="E50" t="str">
        <f>+IF(LEN(Participação!A60)&gt;0,Participação!C60,"")</f>
        <v/>
      </c>
      <c r="F50" t="str">
        <f>+IF(LEN(Participação!A60)&gt;0,Participação!D60,"")</f>
        <v/>
      </c>
      <c r="G50" t="str">
        <f>+IF(LEN(Participação!A60)&gt;0,Participação!A60,"")</f>
        <v/>
      </c>
      <c r="H50" t="str">
        <f>+IF(LEN(Participação!A60)&gt;0,VLOOKUP(O50,Pivot!A:B,2,0),"")</f>
        <v/>
      </c>
      <c r="I50" t="str">
        <f>+IF(LEN(Participação!A60)&gt;0,Participação!G60*Participação!I60,"")</f>
        <v/>
      </c>
      <c r="J50" t="str">
        <f>+IF(LEN(Participação!A60)&gt;0,Participação!H60,"")</f>
        <v/>
      </c>
      <c r="K50" t="str">
        <f>+IF(LEN(Participação!A60)&gt;0,"N","")</f>
        <v/>
      </c>
      <c r="L50" t="str">
        <f>+IF(LEN(Participação!A60)&gt;0,Participação!E60,"")</f>
        <v/>
      </c>
      <c r="M50" t="str">
        <f>+IF(LEN(Participação!A60)&gt;0,Participação!I60,"")</f>
        <v/>
      </c>
      <c r="N50" s="22" t="str">
        <f>+IF(LEN(Participação!A60)&gt;0,VLOOKUP(Participação!F60,Variedades!B:C,2,0),"")</f>
        <v/>
      </c>
      <c r="O50" s="26" t="str">
        <f t="shared" si="0"/>
        <v/>
      </c>
      <c r="P50" s="26" t="str">
        <f>+IF(LEN(Participação!A60)&gt;0,G50,"")</f>
        <v/>
      </c>
    </row>
    <row r="51" spans="1:16" x14ac:dyDescent="0.25">
      <c r="A51" t="str">
        <f>+IF(LEN(Participação!A61)&gt;0,Participação!$D$4,"")</f>
        <v/>
      </c>
      <c r="B51" t="str">
        <f>+IF(LEN(Participação!A61)&gt;0,2021,"")</f>
        <v/>
      </c>
      <c r="C51" t="str">
        <f>+IF(LEN(Participação!A61)&gt;0,5017,"")</f>
        <v/>
      </c>
      <c r="D51" t="str">
        <f>+IF(LEN(Participação!A61)&gt;0,IF(Participação!$B$3="Individual",1,1),"")</f>
        <v/>
      </c>
      <c r="E51" t="str">
        <f>+IF(LEN(Participação!A61)&gt;0,Participação!C61,"")</f>
        <v/>
      </c>
      <c r="F51" t="str">
        <f>+IF(LEN(Participação!A61)&gt;0,Participação!D61,"")</f>
        <v/>
      </c>
      <c r="G51" t="str">
        <f>+IF(LEN(Participação!A61)&gt;0,Participação!A61,"")</f>
        <v/>
      </c>
      <c r="H51" t="str">
        <f>+IF(LEN(Participação!A61)&gt;0,VLOOKUP(O51,Pivot!A:B,2,0),"")</f>
        <v/>
      </c>
      <c r="I51" t="str">
        <f>+IF(LEN(Participação!A61)&gt;0,Participação!G61*Participação!I61,"")</f>
        <v/>
      </c>
      <c r="J51" t="str">
        <f>+IF(LEN(Participação!A61)&gt;0,Participação!H61,"")</f>
        <v/>
      </c>
      <c r="K51" t="str">
        <f>+IF(LEN(Participação!A61)&gt;0,"N","")</f>
        <v/>
      </c>
      <c r="L51" t="str">
        <f>+IF(LEN(Participação!A61)&gt;0,Participação!E61,"")</f>
        <v/>
      </c>
      <c r="M51" t="str">
        <f>+IF(LEN(Participação!A61)&gt;0,Participação!I61,"")</f>
        <v/>
      </c>
      <c r="N51" s="22" t="str">
        <f>+IF(LEN(Participação!A61)&gt;0,VLOOKUP(Participação!F61,Variedades!B:C,2,0),"")</f>
        <v/>
      </c>
      <c r="O51" s="26" t="str">
        <f t="shared" si="0"/>
        <v/>
      </c>
      <c r="P51" s="26" t="str">
        <f>+IF(LEN(Participação!A61)&gt;0,G51,"")</f>
        <v/>
      </c>
    </row>
    <row r="52" spans="1:16" x14ac:dyDescent="0.25">
      <c r="A52" t="str">
        <f>+IF(LEN(Participação!A62)&gt;0,Participação!$D$4,"")</f>
        <v/>
      </c>
      <c r="B52" t="str">
        <f>+IF(LEN(Participação!A62)&gt;0,2021,"")</f>
        <v/>
      </c>
      <c r="C52" t="str">
        <f>+IF(LEN(Participação!A62)&gt;0,5017,"")</f>
        <v/>
      </c>
      <c r="D52" t="str">
        <f>+IF(LEN(Participação!A62)&gt;0,IF(Participação!$B$3="Individual",1,1),"")</f>
        <v/>
      </c>
      <c r="E52" t="str">
        <f>+IF(LEN(Participação!A62)&gt;0,Participação!C62,"")</f>
        <v/>
      </c>
      <c r="F52" t="str">
        <f>+IF(LEN(Participação!A62)&gt;0,Participação!D62,"")</f>
        <v/>
      </c>
      <c r="G52" t="str">
        <f>+IF(LEN(Participação!A62)&gt;0,Participação!A62,"")</f>
        <v/>
      </c>
      <c r="H52" t="str">
        <f>+IF(LEN(Participação!A62)&gt;0,VLOOKUP(O52,Pivot!A:B,2,0),"")</f>
        <v/>
      </c>
      <c r="I52" t="str">
        <f>+IF(LEN(Participação!A62)&gt;0,Participação!G62*Participação!I62,"")</f>
        <v/>
      </c>
      <c r="J52" t="str">
        <f>+IF(LEN(Participação!A62)&gt;0,Participação!H62,"")</f>
        <v/>
      </c>
      <c r="K52" t="str">
        <f>+IF(LEN(Participação!A62)&gt;0,"N","")</f>
        <v/>
      </c>
      <c r="L52" t="str">
        <f>+IF(LEN(Participação!A62)&gt;0,Participação!E62,"")</f>
        <v/>
      </c>
      <c r="M52" t="str">
        <f>+IF(LEN(Participação!A62)&gt;0,Participação!I62,"")</f>
        <v/>
      </c>
      <c r="N52" s="22" t="str">
        <f>+IF(LEN(Participação!A62)&gt;0,VLOOKUP(Participação!F62,Variedades!B:C,2,0),"")</f>
        <v/>
      </c>
      <c r="O52" s="26" t="str">
        <f t="shared" si="0"/>
        <v/>
      </c>
      <c r="P52" s="26" t="str">
        <f>+IF(LEN(Participação!A62)&gt;0,G52,"")</f>
        <v/>
      </c>
    </row>
    <row r="53" spans="1:16" x14ac:dyDescent="0.25">
      <c r="A53" t="str">
        <f>+IF(LEN(Participação!A63)&gt;0,Participação!$D$4,"")</f>
        <v/>
      </c>
      <c r="B53" t="str">
        <f>+IF(LEN(Participação!A63)&gt;0,2021,"")</f>
        <v/>
      </c>
      <c r="C53" t="str">
        <f>+IF(LEN(Participação!A63)&gt;0,5017,"")</f>
        <v/>
      </c>
      <c r="D53" t="str">
        <f>+IF(LEN(Participação!A63)&gt;0,IF(Participação!$B$3="Individual",1,1),"")</f>
        <v/>
      </c>
      <c r="E53" t="str">
        <f>+IF(LEN(Participação!A63)&gt;0,Participação!C63,"")</f>
        <v/>
      </c>
      <c r="F53" t="str">
        <f>+IF(LEN(Participação!A63)&gt;0,Participação!D63,"")</f>
        <v/>
      </c>
      <c r="G53" t="str">
        <f>+IF(LEN(Participação!A63)&gt;0,Participação!A63,"")</f>
        <v/>
      </c>
      <c r="H53" t="str">
        <f>+IF(LEN(Participação!A63)&gt;0,VLOOKUP(O53,Pivot!A:B,2,0),"")</f>
        <v/>
      </c>
      <c r="I53" t="str">
        <f>+IF(LEN(Participação!A63)&gt;0,Participação!G63*Participação!I63,"")</f>
        <v/>
      </c>
      <c r="J53" t="str">
        <f>+IF(LEN(Participação!A63)&gt;0,Participação!H63,"")</f>
        <v/>
      </c>
      <c r="K53" t="str">
        <f>+IF(LEN(Participação!A63)&gt;0,"N","")</f>
        <v/>
      </c>
      <c r="L53" t="str">
        <f>+IF(LEN(Participação!A63)&gt;0,Participação!E63,"")</f>
        <v/>
      </c>
      <c r="M53" t="str">
        <f>+IF(LEN(Participação!A63)&gt;0,Participação!I63,"")</f>
        <v/>
      </c>
      <c r="N53" s="22" t="str">
        <f>+IF(LEN(Participação!A63)&gt;0,VLOOKUP(Participação!F63,Variedades!B:C,2,0),"")</f>
        <v/>
      </c>
      <c r="O53" s="26" t="str">
        <f t="shared" si="0"/>
        <v/>
      </c>
      <c r="P53" s="26" t="str">
        <f>+IF(LEN(Participação!A63)&gt;0,G53,"")</f>
        <v/>
      </c>
    </row>
    <row r="54" spans="1:16" x14ac:dyDescent="0.25">
      <c r="A54" t="str">
        <f>+IF(LEN(Participação!A64)&gt;0,Participação!$D$4,"")</f>
        <v/>
      </c>
      <c r="B54" t="str">
        <f>+IF(LEN(Participação!A64)&gt;0,2021,"")</f>
        <v/>
      </c>
      <c r="C54" t="str">
        <f>+IF(LEN(Participação!A64)&gt;0,5017,"")</f>
        <v/>
      </c>
      <c r="D54" t="str">
        <f>+IF(LEN(Participação!A64)&gt;0,IF(Participação!$B$3="Individual",1,1),"")</f>
        <v/>
      </c>
      <c r="E54" t="str">
        <f>+IF(LEN(Participação!A64)&gt;0,Participação!C64,"")</f>
        <v/>
      </c>
      <c r="F54" t="str">
        <f>+IF(LEN(Participação!A64)&gt;0,Participação!D64,"")</f>
        <v/>
      </c>
      <c r="G54" t="str">
        <f>+IF(LEN(Participação!A64)&gt;0,Participação!A64,"")</f>
        <v/>
      </c>
      <c r="H54" t="str">
        <f>+IF(LEN(Participação!A64)&gt;0,VLOOKUP(O54,Pivot!A:B,2,0),"")</f>
        <v/>
      </c>
      <c r="I54" t="str">
        <f>+IF(LEN(Participação!A64)&gt;0,Participação!G64*Participação!I64,"")</f>
        <v/>
      </c>
      <c r="J54" t="str">
        <f>+IF(LEN(Participação!A64)&gt;0,Participação!H64,"")</f>
        <v/>
      </c>
      <c r="K54" t="str">
        <f>+IF(LEN(Participação!A64)&gt;0,"N","")</f>
        <v/>
      </c>
      <c r="L54" t="str">
        <f>+IF(LEN(Participação!A64)&gt;0,Participação!E64,"")</f>
        <v/>
      </c>
      <c r="M54" t="str">
        <f>+IF(LEN(Participação!A64)&gt;0,Participação!I64,"")</f>
        <v/>
      </c>
      <c r="N54" s="22" t="str">
        <f>+IF(LEN(Participação!A64)&gt;0,VLOOKUP(Participação!F64,Variedades!B:C,2,0),"")</f>
        <v/>
      </c>
      <c r="O54" s="26" t="str">
        <f t="shared" si="0"/>
        <v/>
      </c>
      <c r="P54" s="26" t="str">
        <f>+IF(LEN(Participação!A64)&gt;0,G54,"")</f>
        <v/>
      </c>
    </row>
    <row r="55" spans="1:16" x14ac:dyDescent="0.25">
      <c r="A55" t="str">
        <f>+IF(LEN(Participação!A65)&gt;0,Participação!$D$4,"")</f>
        <v/>
      </c>
      <c r="B55" t="str">
        <f>+IF(LEN(Participação!A65)&gt;0,2021,"")</f>
        <v/>
      </c>
      <c r="C55" t="str">
        <f>+IF(LEN(Participação!A65)&gt;0,5017,"")</f>
        <v/>
      </c>
      <c r="D55" t="str">
        <f>+IF(LEN(Participação!A65)&gt;0,IF(Participação!$B$3="Individual",1,1),"")</f>
        <v/>
      </c>
      <c r="E55" t="str">
        <f>+IF(LEN(Participação!A65)&gt;0,Participação!C65,"")</f>
        <v/>
      </c>
      <c r="F55" t="str">
        <f>+IF(LEN(Participação!A65)&gt;0,Participação!D65,"")</f>
        <v/>
      </c>
      <c r="G55" t="str">
        <f>+IF(LEN(Participação!A65)&gt;0,Participação!A65,"")</f>
        <v/>
      </c>
      <c r="H55" t="str">
        <f>+IF(LEN(Participação!A65)&gt;0,VLOOKUP(O55,Pivot!A:B,2,0),"")</f>
        <v/>
      </c>
      <c r="I55" t="str">
        <f>+IF(LEN(Participação!A65)&gt;0,Participação!G65*Participação!I65,"")</f>
        <v/>
      </c>
      <c r="J55" t="str">
        <f>+IF(LEN(Participação!A65)&gt;0,Participação!H65,"")</f>
        <v/>
      </c>
      <c r="K55" t="str">
        <f>+IF(LEN(Participação!A65)&gt;0,"N","")</f>
        <v/>
      </c>
      <c r="L55" t="str">
        <f>+IF(LEN(Participação!A65)&gt;0,Participação!E65,"")</f>
        <v/>
      </c>
      <c r="M55" t="str">
        <f>+IF(LEN(Participação!A65)&gt;0,Participação!I65,"")</f>
        <v/>
      </c>
      <c r="N55" s="22" t="str">
        <f>+IF(LEN(Participação!A65)&gt;0,VLOOKUP(Participação!F65,Variedades!B:C,2,0),"")</f>
        <v/>
      </c>
      <c r="O55" s="26" t="str">
        <f t="shared" si="0"/>
        <v/>
      </c>
      <c r="P55" s="26" t="str">
        <f>+IF(LEN(Participação!A65)&gt;0,G55,"")</f>
        <v/>
      </c>
    </row>
    <row r="56" spans="1:16" x14ac:dyDescent="0.25">
      <c r="A56" t="str">
        <f>+IF(LEN(Participação!A66)&gt;0,Participação!$D$4,"")</f>
        <v/>
      </c>
      <c r="B56" t="str">
        <f>+IF(LEN(Participação!A66)&gt;0,2021,"")</f>
        <v/>
      </c>
      <c r="C56" t="str">
        <f>+IF(LEN(Participação!A66)&gt;0,5017,"")</f>
        <v/>
      </c>
      <c r="D56" t="str">
        <f>+IF(LEN(Participação!A66)&gt;0,IF(Participação!$B$3="Individual",1,1),"")</f>
        <v/>
      </c>
      <c r="E56" t="str">
        <f>+IF(LEN(Participação!A66)&gt;0,Participação!C66,"")</f>
        <v/>
      </c>
      <c r="F56" t="str">
        <f>+IF(LEN(Participação!A66)&gt;0,Participação!D66,"")</f>
        <v/>
      </c>
      <c r="G56" t="str">
        <f>+IF(LEN(Participação!A66)&gt;0,Participação!A66,"")</f>
        <v/>
      </c>
      <c r="H56" t="str">
        <f>+IF(LEN(Participação!A66)&gt;0,VLOOKUP(O56,Pivot!A:B,2,0),"")</f>
        <v/>
      </c>
      <c r="I56" t="str">
        <f>+IF(LEN(Participação!A66)&gt;0,Participação!G66*Participação!I66,"")</f>
        <v/>
      </c>
      <c r="J56" t="str">
        <f>+IF(LEN(Participação!A66)&gt;0,Participação!H66,"")</f>
        <v/>
      </c>
      <c r="K56" t="str">
        <f>+IF(LEN(Participação!A66)&gt;0,"N","")</f>
        <v/>
      </c>
      <c r="L56" t="str">
        <f>+IF(LEN(Participação!A66)&gt;0,Participação!E66,"")</f>
        <v/>
      </c>
      <c r="M56" t="str">
        <f>+IF(LEN(Participação!A66)&gt;0,Participação!I66,"")</f>
        <v/>
      </c>
      <c r="N56" s="22" t="str">
        <f>+IF(LEN(Participação!A66)&gt;0,VLOOKUP(Participação!F66,Variedades!B:C,2,0),"")</f>
        <v/>
      </c>
      <c r="O56" s="26" t="str">
        <f t="shared" si="0"/>
        <v/>
      </c>
      <c r="P56" s="26" t="str">
        <f>+IF(LEN(Participação!A66)&gt;0,G56,"")</f>
        <v/>
      </c>
    </row>
    <row r="57" spans="1:16" x14ac:dyDescent="0.25">
      <c r="A57" t="str">
        <f>+IF(LEN(Participação!A67)&gt;0,Participação!$D$4,"")</f>
        <v/>
      </c>
      <c r="B57" t="str">
        <f>+IF(LEN(Participação!A67)&gt;0,2021,"")</f>
        <v/>
      </c>
      <c r="C57" t="str">
        <f>+IF(LEN(Participação!A67)&gt;0,5017,"")</f>
        <v/>
      </c>
      <c r="D57" t="str">
        <f>+IF(LEN(Participação!A67)&gt;0,IF(Participação!$B$3="Individual",1,1),"")</f>
        <v/>
      </c>
      <c r="E57" t="str">
        <f>+IF(LEN(Participação!A67)&gt;0,Participação!C67,"")</f>
        <v/>
      </c>
      <c r="F57" t="str">
        <f>+IF(LEN(Participação!A67)&gt;0,Participação!D67,"")</f>
        <v/>
      </c>
      <c r="G57" t="str">
        <f>+IF(LEN(Participação!A67)&gt;0,Participação!A67,"")</f>
        <v/>
      </c>
      <c r="H57" t="str">
        <f>+IF(LEN(Participação!A67)&gt;0,VLOOKUP(O57,Pivot!A:B,2,0),"")</f>
        <v/>
      </c>
      <c r="I57" t="str">
        <f>+IF(LEN(Participação!A67)&gt;0,Participação!G67*Participação!I67,"")</f>
        <v/>
      </c>
      <c r="J57" t="str">
        <f>+IF(LEN(Participação!A67)&gt;0,Participação!H67,"")</f>
        <v/>
      </c>
      <c r="K57" t="str">
        <f>+IF(LEN(Participação!A67)&gt;0,"N","")</f>
        <v/>
      </c>
      <c r="L57" t="str">
        <f>+IF(LEN(Participação!A67)&gt;0,Participação!E67,"")</f>
        <v/>
      </c>
      <c r="M57" t="str">
        <f>+IF(LEN(Participação!A67)&gt;0,Participação!I67,"")</f>
        <v/>
      </c>
      <c r="N57" s="22" t="str">
        <f>+IF(LEN(Participação!A67)&gt;0,VLOOKUP(Participação!F67,Variedades!B:C,2,0),"")</f>
        <v/>
      </c>
      <c r="O57" s="26" t="str">
        <f t="shared" si="0"/>
        <v/>
      </c>
      <c r="P57" s="26" t="str">
        <f>+IF(LEN(Participação!A67)&gt;0,G57,"")</f>
        <v/>
      </c>
    </row>
    <row r="58" spans="1:16" x14ac:dyDescent="0.25">
      <c r="A58" t="str">
        <f>+IF(LEN(Participação!A68)&gt;0,Participação!$D$4,"")</f>
        <v/>
      </c>
      <c r="B58" t="str">
        <f>+IF(LEN(Participação!A68)&gt;0,2021,"")</f>
        <v/>
      </c>
      <c r="C58" t="str">
        <f>+IF(LEN(Participação!A68)&gt;0,5017,"")</f>
        <v/>
      </c>
      <c r="D58" t="str">
        <f>+IF(LEN(Participação!A68)&gt;0,IF(Participação!$B$3="Individual",1,1),"")</f>
        <v/>
      </c>
      <c r="E58" t="str">
        <f>+IF(LEN(Participação!A68)&gt;0,Participação!C68,"")</f>
        <v/>
      </c>
      <c r="F58" t="str">
        <f>+IF(LEN(Participação!A68)&gt;0,Participação!D68,"")</f>
        <v/>
      </c>
      <c r="G58" t="str">
        <f>+IF(LEN(Participação!A68)&gt;0,Participação!A68,"")</f>
        <v/>
      </c>
      <c r="H58" t="str">
        <f>+IF(LEN(Participação!A68)&gt;0,VLOOKUP(O58,Pivot!A:B,2,0),"")</f>
        <v/>
      </c>
      <c r="I58" t="str">
        <f>+IF(LEN(Participação!A68)&gt;0,Participação!G68*Participação!I68,"")</f>
        <v/>
      </c>
      <c r="J58" t="str">
        <f>+IF(LEN(Participação!A68)&gt;0,Participação!H68,"")</f>
        <v/>
      </c>
      <c r="K58" t="str">
        <f>+IF(LEN(Participação!A68)&gt;0,"N","")</f>
        <v/>
      </c>
      <c r="L58" t="str">
        <f>+IF(LEN(Participação!A68)&gt;0,Participação!E68,"")</f>
        <v/>
      </c>
      <c r="M58" t="str">
        <f>+IF(LEN(Participação!A68)&gt;0,Participação!I68,"")</f>
        <v/>
      </c>
      <c r="N58" s="22" t="str">
        <f>+IF(LEN(Participação!A68)&gt;0,VLOOKUP(Participação!F68,Variedades!B:C,2,0),"")</f>
        <v/>
      </c>
      <c r="O58" s="26" t="str">
        <f t="shared" si="0"/>
        <v/>
      </c>
      <c r="P58" s="26" t="str">
        <f>+IF(LEN(Participação!A68)&gt;0,G58,"")</f>
        <v/>
      </c>
    </row>
    <row r="59" spans="1:16" x14ac:dyDescent="0.25">
      <c r="A59" t="str">
        <f>+IF(LEN(Participação!A69)&gt;0,Participação!$D$4,"")</f>
        <v/>
      </c>
      <c r="B59" t="str">
        <f>+IF(LEN(Participação!A69)&gt;0,2021,"")</f>
        <v/>
      </c>
      <c r="C59" t="str">
        <f>+IF(LEN(Participação!A69)&gt;0,5017,"")</f>
        <v/>
      </c>
      <c r="D59" t="str">
        <f>+IF(LEN(Participação!A69)&gt;0,IF(Participação!$B$3="Individual",1,1),"")</f>
        <v/>
      </c>
      <c r="E59" t="str">
        <f>+IF(LEN(Participação!A69)&gt;0,Participação!C69,"")</f>
        <v/>
      </c>
      <c r="F59" t="str">
        <f>+IF(LEN(Participação!A69)&gt;0,Participação!D69,"")</f>
        <v/>
      </c>
      <c r="G59" t="str">
        <f>+IF(LEN(Participação!A69)&gt;0,Participação!A69,"")</f>
        <v/>
      </c>
      <c r="H59" t="str">
        <f>+IF(LEN(Participação!A69)&gt;0,VLOOKUP(O59,Pivot!A:B,2,0),"")</f>
        <v/>
      </c>
      <c r="I59" t="str">
        <f>+IF(LEN(Participação!A69)&gt;0,Participação!G69*Participação!I69,"")</f>
        <v/>
      </c>
      <c r="J59" t="str">
        <f>+IF(LEN(Participação!A69)&gt;0,Participação!H69,"")</f>
        <v/>
      </c>
      <c r="K59" t="str">
        <f>+IF(LEN(Participação!A69)&gt;0,"N","")</f>
        <v/>
      </c>
      <c r="L59" t="str">
        <f>+IF(LEN(Participação!A69)&gt;0,Participação!E69,"")</f>
        <v/>
      </c>
      <c r="M59" t="str">
        <f>+IF(LEN(Participação!A69)&gt;0,Participação!I69,"")</f>
        <v/>
      </c>
      <c r="N59" s="22" t="str">
        <f>+IF(LEN(Participação!A69)&gt;0,VLOOKUP(Participação!F69,Variedades!B:C,2,0),"")</f>
        <v/>
      </c>
      <c r="O59" s="26" t="str">
        <f t="shared" si="0"/>
        <v/>
      </c>
      <c r="P59" s="26" t="str">
        <f>+IF(LEN(Participação!A69)&gt;0,G59,"")</f>
        <v/>
      </c>
    </row>
    <row r="60" spans="1:16" x14ac:dyDescent="0.25">
      <c r="A60" t="str">
        <f>+IF(LEN(Participação!A70)&gt;0,Participação!$D$4,"")</f>
        <v/>
      </c>
      <c r="B60" t="str">
        <f>+IF(LEN(Participação!A70)&gt;0,2021,"")</f>
        <v/>
      </c>
      <c r="C60" t="str">
        <f>+IF(LEN(Participação!A70)&gt;0,5017,"")</f>
        <v/>
      </c>
      <c r="D60" t="str">
        <f>+IF(LEN(Participação!A70)&gt;0,IF(Participação!$B$3="Individual",1,1),"")</f>
        <v/>
      </c>
      <c r="E60" t="str">
        <f>+IF(LEN(Participação!A70)&gt;0,Participação!C70,"")</f>
        <v/>
      </c>
      <c r="F60" t="str">
        <f>+IF(LEN(Participação!A70)&gt;0,Participação!D70,"")</f>
        <v/>
      </c>
      <c r="G60" t="str">
        <f>+IF(LEN(Participação!A70)&gt;0,Participação!A70,"")</f>
        <v/>
      </c>
      <c r="H60" t="str">
        <f>+IF(LEN(Participação!A70)&gt;0,VLOOKUP(O60,Pivot!A:B,2,0),"")</f>
        <v/>
      </c>
      <c r="I60" t="str">
        <f>+IF(LEN(Participação!A70)&gt;0,Participação!G70*Participação!I70,"")</f>
        <v/>
      </c>
      <c r="J60" t="str">
        <f>+IF(LEN(Participação!A70)&gt;0,Participação!H70,"")</f>
        <v/>
      </c>
      <c r="K60" t="str">
        <f>+IF(LEN(Participação!A70)&gt;0,"N","")</f>
        <v/>
      </c>
      <c r="L60" t="str">
        <f>+IF(LEN(Participação!A70)&gt;0,Participação!E70,"")</f>
        <v/>
      </c>
      <c r="M60" t="str">
        <f>+IF(LEN(Participação!A70)&gt;0,Participação!I70,"")</f>
        <v/>
      </c>
      <c r="N60" s="22" t="str">
        <f>+IF(LEN(Participação!A70)&gt;0,VLOOKUP(Participação!F70,Variedades!B:C,2,0),"")</f>
        <v/>
      </c>
      <c r="O60" s="26" t="str">
        <f t="shared" si="0"/>
        <v/>
      </c>
      <c r="P60" s="26" t="str">
        <f>+IF(LEN(Participação!A70)&gt;0,G60,"")</f>
        <v/>
      </c>
    </row>
    <row r="61" spans="1:16" x14ac:dyDescent="0.25">
      <c r="A61" t="str">
        <f>+IF(LEN(Participação!A71)&gt;0,Participação!$D$4,"")</f>
        <v/>
      </c>
      <c r="B61" t="str">
        <f>+IF(LEN(Participação!A71)&gt;0,2021,"")</f>
        <v/>
      </c>
      <c r="C61" t="str">
        <f>+IF(LEN(Participação!A71)&gt;0,5017,"")</f>
        <v/>
      </c>
      <c r="D61" t="str">
        <f>+IF(LEN(Participação!A71)&gt;0,IF(Participação!$B$3="Individual",1,1),"")</f>
        <v/>
      </c>
      <c r="E61" t="str">
        <f>+IF(LEN(Participação!A71)&gt;0,Participação!C71,"")</f>
        <v/>
      </c>
      <c r="F61" t="str">
        <f>+IF(LEN(Participação!A71)&gt;0,Participação!D71,"")</f>
        <v/>
      </c>
      <c r="G61" t="str">
        <f>+IF(LEN(Participação!A71)&gt;0,Participação!A71,"")</f>
        <v/>
      </c>
      <c r="H61" t="str">
        <f>+IF(LEN(Participação!A71)&gt;0,VLOOKUP(O61,Pivot!A:B,2,0),"")</f>
        <v/>
      </c>
      <c r="I61" t="str">
        <f>+IF(LEN(Participação!A71)&gt;0,Participação!G71*Participação!I71,"")</f>
        <v/>
      </c>
      <c r="J61" t="str">
        <f>+IF(LEN(Participação!A71)&gt;0,Participação!H71,"")</f>
        <v/>
      </c>
      <c r="K61" t="str">
        <f>+IF(LEN(Participação!A71)&gt;0,"N","")</f>
        <v/>
      </c>
      <c r="L61" t="str">
        <f>+IF(LEN(Participação!A71)&gt;0,Participação!E71,"")</f>
        <v/>
      </c>
      <c r="M61" t="str">
        <f>+IF(LEN(Participação!A71)&gt;0,Participação!I71,"")</f>
        <v/>
      </c>
      <c r="N61" s="22" t="str">
        <f>+IF(LEN(Participação!A71)&gt;0,VLOOKUP(Participação!F71,Variedades!B:C,2,0),"")</f>
        <v/>
      </c>
      <c r="O61" s="26" t="str">
        <f t="shared" si="0"/>
        <v/>
      </c>
      <c r="P61" s="26" t="str">
        <f>+IF(LEN(Participação!A71)&gt;0,G61,"")</f>
        <v/>
      </c>
    </row>
    <row r="62" spans="1:16" x14ac:dyDescent="0.25">
      <c r="A62" t="str">
        <f>+IF(LEN(Participação!A72)&gt;0,Participação!$D$4,"")</f>
        <v/>
      </c>
      <c r="B62" t="str">
        <f>+IF(LEN(Participação!A72)&gt;0,2021,"")</f>
        <v/>
      </c>
      <c r="C62" t="str">
        <f>+IF(LEN(Participação!A72)&gt;0,5017,"")</f>
        <v/>
      </c>
      <c r="D62" t="str">
        <f>+IF(LEN(Participação!A72)&gt;0,IF(Participação!$B$3="Individual",1,1),"")</f>
        <v/>
      </c>
      <c r="E62" t="str">
        <f>+IF(LEN(Participação!A72)&gt;0,Participação!C72,"")</f>
        <v/>
      </c>
      <c r="F62" t="str">
        <f>+IF(LEN(Participação!A72)&gt;0,Participação!D72,"")</f>
        <v/>
      </c>
      <c r="G62" t="str">
        <f>+IF(LEN(Participação!A72)&gt;0,Participação!A72,"")</f>
        <v/>
      </c>
      <c r="H62" t="str">
        <f>+IF(LEN(Participação!A72)&gt;0,VLOOKUP(O62,Pivot!A:B,2,0),"")</f>
        <v/>
      </c>
      <c r="I62" t="str">
        <f>+IF(LEN(Participação!A72)&gt;0,Participação!G72*Participação!I72,"")</f>
        <v/>
      </c>
      <c r="J62" t="str">
        <f>+IF(LEN(Participação!A72)&gt;0,Participação!H72,"")</f>
        <v/>
      </c>
      <c r="K62" t="str">
        <f>+IF(LEN(Participação!A72)&gt;0,"N","")</f>
        <v/>
      </c>
      <c r="L62" t="str">
        <f>+IF(LEN(Participação!A72)&gt;0,Participação!E72,"")</f>
        <v/>
      </c>
      <c r="M62" t="str">
        <f>+IF(LEN(Participação!A72)&gt;0,Participação!I72,"")</f>
        <v/>
      </c>
      <c r="N62" s="22" t="str">
        <f>+IF(LEN(Participação!A72)&gt;0,VLOOKUP(Participação!F72,Variedades!B:C,2,0),"")</f>
        <v/>
      </c>
      <c r="O62" s="26" t="str">
        <f t="shared" si="0"/>
        <v/>
      </c>
      <c r="P62" s="26" t="str">
        <f>+IF(LEN(Participação!A72)&gt;0,G62,"")</f>
        <v/>
      </c>
    </row>
    <row r="63" spans="1:16" x14ac:dyDescent="0.25">
      <c r="A63" t="str">
        <f>+IF(LEN(Participação!A73)&gt;0,Participação!$D$4,"")</f>
        <v/>
      </c>
      <c r="B63" t="str">
        <f>+IF(LEN(Participação!A73)&gt;0,2021,"")</f>
        <v/>
      </c>
      <c r="C63" t="str">
        <f>+IF(LEN(Participação!A73)&gt;0,5017,"")</f>
        <v/>
      </c>
      <c r="D63" t="str">
        <f>+IF(LEN(Participação!A73)&gt;0,IF(Participação!$B$3="Individual",1,1),"")</f>
        <v/>
      </c>
      <c r="E63" t="str">
        <f>+IF(LEN(Participação!A73)&gt;0,Participação!C73,"")</f>
        <v/>
      </c>
      <c r="F63" t="str">
        <f>+IF(LEN(Participação!A73)&gt;0,Participação!D73,"")</f>
        <v/>
      </c>
      <c r="G63" t="str">
        <f>+IF(LEN(Participação!A73)&gt;0,Participação!A73,"")</f>
        <v/>
      </c>
      <c r="H63" t="str">
        <f>+IF(LEN(Participação!A73)&gt;0,VLOOKUP(O63,Pivot!A:B,2,0),"")</f>
        <v/>
      </c>
      <c r="I63" t="str">
        <f>+IF(LEN(Participação!A73)&gt;0,Participação!G73*Participação!I73,"")</f>
        <v/>
      </c>
      <c r="J63" t="str">
        <f>+IF(LEN(Participação!A73)&gt;0,Participação!H73,"")</f>
        <v/>
      </c>
      <c r="K63" t="str">
        <f>+IF(LEN(Participação!A73)&gt;0,"N","")</f>
        <v/>
      </c>
      <c r="L63" t="str">
        <f>+IF(LEN(Participação!A73)&gt;0,Participação!E73,"")</f>
        <v/>
      </c>
      <c r="M63" t="str">
        <f>+IF(LEN(Participação!A73)&gt;0,Participação!I73,"")</f>
        <v/>
      </c>
      <c r="N63" s="22" t="str">
        <f>+IF(LEN(Participação!A73)&gt;0,VLOOKUP(Participação!F73,Variedades!B:C,2,0),"")</f>
        <v/>
      </c>
      <c r="O63" s="26" t="str">
        <f t="shared" si="0"/>
        <v/>
      </c>
      <c r="P63" s="26" t="str">
        <f>+IF(LEN(Participação!A73)&gt;0,G63,"")</f>
        <v/>
      </c>
    </row>
    <row r="64" spans="1:16" x14ac:dyDescent="0.25">
      <c r="A64" t="str">
        <f>+IF(LEN(Participação!A74)&gt;0,Participação!$D$4,"")</f>
        <v/>
      </c>
      <c r="B64" t="str">
        <f>+IF(LEN(Participação!A74)&gt;0,2021,"")</f>
        <v/>
      </c>
      <c r="C64" t="str">
        <f>+IF(LEN(Participação!A74)&gt;0,5017,"")</f>
        <v/>
      </c>
      <c r="D64" t="str">
        <f>+IF(LEN(Participação!A74)&gt;0,IF(Participação!$B$3="Individual",1,1),"")</f>
        <v/>
      </c>
      <c r="E64" t="str">
        <f>+IF(LEN(Participação!A74)&gt;0,Participação!C74,"")</f>
        <v/>
      </c>
      <c r="F64" t="str">
        <f>+IF(LEN(Participação!A74)&gt;0,Participação!D74,"")</f>
        <v/>
      </c>
      <c r="G64" t="str">
        <f>+IF(LEN(Participação!A74)&gt;0,Participação!A74,"")</f>
        <v/>
      </c>
      <c r="H64" t="str">
        <f>+IF(LEN(Participação!A74)&gt;0,VLOOKUP(O64,Pivot!A:B,2,0),"")</f>
        <v/>
      </c>
      <c r="I64" t="str">
        <f>+IF(LEN(Participação!A74)&gt;0,Participação!G74*Participação!I74,"")</f>
        <v/>
      </c>
      <c r="J64" t="str">
        <f>+IF(LEN(Participação!A74)&gt;0,Participação!H74,"")</f>
        <v/>
      </c>
      <c r="K64" t="str">
        <f>+IF(LEN(Participação!A74)&gt;0,"N","")</f>
        <v/>
      </c>
      <c r="L64" t="str">
        <f>+IF(LEN(Participação!A74)&gt;0,Participação!E74,"")</f>
        <v/>
      </c>
      <c r="M64" t="str">
        <f>+IF(LEN(Participação!A74)&gt;0,Participação!I74,"")</f>
        <v/>
      </c>
      <c r="N64" s="22" t="str">
        <f>+IF(LEN(Participação!A74)&gt;0,VLOOKUP(Participação!F74,Variedades!B:C,2,0),"")</f>
        <v/>
      </c>
      <c r="O64" s="26" t="str">
        <f t="shared" si="0"/>
        <v/>
      </c>
      <c r="P64" s="26" t="str">
        <f>+IF(LEN(Participação!A74)&gt;0,G64,"")</f>
        <v/>
      </c>
    </row>
    <row r="65" spans="1:16" x14ac:dyDescent="0.25">
      <c r="A65" t="str">
        <f>+IF(LEN(Participação!A75)&gt;0,Participação!$D$4,"")</f>
        <v/>
      </c>
      <c r="B65" t="str">
        <f>+IF(LEN(Participação!A75)&gt;0,2021,"")</f>
        <v/>
      </c>
      <c r="C65" t="str">
        <f>+IF(LEN(Participação!A75)&gt;0,5017,"")</f>
        <v/>
      </c>
      <c r="D65" t="str">
        <f>+IF(LEN(Participação!A75)&gt;0,IF(Participação!$B$3="Individual",1,1),"")</f>
        <v/>
      </c>
      <c r="E65" t="str">
        <f>+IF(LEN(Participação!A75)&gt;0,Participação!C75,"")</f>
        <v/>
      </c>
      <c r="F65" t="str">
        <f>+IF(LEN(Participação!A75)&gt;0,Participação!D75,"")</f>
        <v/>
      </c>
      <c r="G65" t="str">
        <f>+IF(LEN(Participação!A75)&gt;0,Participação!A75,"")</f>
        <v/>
      </c>
      <c r="H65" t="str">
        <f>+IF(LEN(Participação!A75)&gt;0,VLOOKUP(O65,Pivot!A:B,2,0),"")</f>
        <v/>
      </c>
      <c r="I65" t="str">
        <f>+IF(LEN(Participação!A75)&gt;0,Participação!G75*Participação!I75,"")</f>
        <v/>
      </c>
      <c r="J65" t="str">
        <f>+IF(LEN(Participação!A75)&gt;0,Participação!H75,"")</f>
        <v/>
      </c>
      <c r="K65" t="str">
        <f>+IF(LEN(Participação!A75)&gt;0,"N","")</f>
        <v/>
      </c>
      <c r="L65" t="str">
        <f>+IF(LEN(Participação!A75)&gt;0,Participação!E75,"")</f>
        <v/>
      </c>
      <c r="M65" t="str">
        <f>+IF(LEN(Participação!A75)&gt;0,Participação!I75,"")</f>
        <v/>
      </c>
      <c r="N65" s="22" t="str">
        <f>+IF(LEN(Participação!A75)&gt;0,VLOOKUP(Participação!F75,Variedades!B:C,2,0),"")</f>
        <v/>
      </c>
      <c r="O65" s="26" t="str">
        <f t="shared" si="0"/>
        <v/>
      </c>
      <c r="P65" s="26" t="str">
        <f>+IF(LEN(Participação!A75)&gt;0,G65,"")</f>
        <v/>
      </c>
    </row>
    <row r="66" spans="1:16" x14ac:dyDescent="0.25">
      <c r="A66" t="str">
        <f>+IF(LEN(Participação!A76)&gt;0,Participação!$D$4,"")</f>
        <v/>
      </c>
      <c r="B66" t="str">
        <f>+IF(LEN(Participação!A76)&gt;0,2021,"")</f>
        <v/>
      </c>
      <c r="C66" t="str">
        <f>+IF(LEN(Participação!A76)&gt;0,5017,"")</f>
        <v/>
      </c>
      <c r="D66" t="str">
        <f>+IF(LEN(Participação!A76)&gt;0,IF(Participação!$B$3="Individual",1,1),"")</f>
        <v/>
      </c>
      <c r="E66" t="str">
        <f>+IF(LEN(Participação!A76)&gt;0,Participação!C76,"")</f>
        <v/>
      </c>
      <c r="F66" t="str">
        <f>+IF(LEN(Participação!A76)&gt;0,Participação!D76,"")</f>
        <v/>
      </c>
      <c r="G66" t="str">
        <f>+IF(LEN(Participação!A76)&gt;0,Participação!A76,"")</f>
        <v/>
      </c>
      <c r="H66" t="str">
        <f>+IF(LEN(Participação!A76)&gt;0,VLOOKUP(O66,Pivot!A:B,2,0),"")</f>
        <v/>
      </c>
      <c r="I66" t="str">
        <f>+IF(LEN(Participação!A76)&gt;0,Participação!G76*Participação!I76,"")</f>
        <v/>
      </c>
      <c r="J66" t="str">
        <f>+IF(LEN(Participação!A76)&gt;0,Participação!H76,"")</f>
        <v/>
      </c>
      <c r="K66" t="str">
        <f>+IF(LEN(Participação!A76)&gt;0,"N","")</f>
        <v/>
      </c>
      <c r="L66" t="str">
        <f>+IF(LEN(Participação!A76)&gt;0,Participação!E76,"")</f>
        <v/>
      </c>
      <c r="M66" t="str">
        <f>+IF(LEN(Participação!A76)&gt;0,Participação!I76,"")</f>
        <v/>
      </c>
      <c r="N66" s="22" t="str">
        <f>+IF(LEN(Participação!A76)&gt;0,VLOOKUP(Participação!F76,Variedades!B:C,2,0),"")</f>
        <v/>
      </c>
      <c r="O66" s="26" t="str">
        <f t="shared" si="0"/>
        <v/>
      </c>
      <c r="P66" s="26" t="str">
        <f>+IF(LEN(Participação!A76)&gt;0,G66,"")</f>
        <v/>
      </c>
    </row>
    <row r="67" spans="1:16" x14ac:dyDescent="0.25">
      <c r="A67" t="str">
        <f>+IF(LEN(Participação!A77)&gt;0,Participação!$D$4,"")</f>
        <v/>
      </c>
      <c r="B67" t="str">
        <f>+IF(LEN(Participação!A77)&gt;0,2021,"")</f>
        <v/>
      </c>
      <c r="C67" t="str">
        <f>+IF(LEN(Participação!A77)&gt;0,5017,"")</f>
        <v/>
      </c>
      <c r="D67" t="str">
        <f>+IF(LEN(Participação!A77)&gt;0,IF(Participação!$B$3="Individual",1,1),"")</f>
        <v/>
      </c>
      <c r="E67" t="str">
        <f>+IF(LEN(Participação!A77)&gt;0,Participação!C77,"")</f>
        <v/>
      </c>
      <c r="F67" t="str">
        <f>+IF(LEN(Participação!A77)&gt;0,Participação!D77,"")</f>
        <v/>
      </c>
      <c r="G67" t="str">
        <f>+IF(LEN(Participação!A77)&gt;0,Participação!A77,"")</f>
        <v/>
      </c>
      <c r="H67" t="str">
        <f>+IF(LEN(Participação!A77)&gt;0,VLOOKUP(O67,Pivot!A:B,2,0),"")</f>
        <v/>
      </c>
      <c r="I67" t="str">
        <f>+IF(LEN(Participação!A77)&gt;0,Participação!G77*Participação!I77,"")</f>
        <v/>
      </c>
      <c r="J67" t="str">
        <f>+IF(LEN(Participação!A77)&gt;0,Participação!H77,"")</f>
        <v/>
      </c>
      <c r="K67" t="str">
        <f>+IF(LEN(Participação!A77)&gt;0,"N","")</f>
        <v/>
      </c>
      <c r="L67" t="str">
        <f>+IF(LEN(Participação!A77)&gt;0,Participação!E77,"")</f>
        <v/>
      </c>
      <c r="M67" t="str">
        <f>+IF(LEN(Participação!A77)&gt;0,Participação!I77,"")</f>
        <v/>
      </c>
      <c r="N67" s="22" t="str">
        <f>+IF(LEN(Participação!A77)&gt;0,VLOOKUP(Participação!F77,Variedades!B:C,2,0),"")</f>
        <v/>
      </c>
      <c r="O67" s="26" t="str">
        <f t="shared" ref="O67:O130" si="1">+G67&amp;E67&amp;F67&amp;N67</f>
        <v/>
      </c>
      <c r="P67" s="26" t="str">
        <f>+IF(LEN(Participação!A77)&gt;0,G67,"")</f>
        <v/>
      </c>
    </row>
    <row r="68" spans="1:16" x14ac:dyDescent="0.25">
      <c r="A68" t="str">
        <f>+IF(LEN(Participação!A78)&gt;0,Participação!$D$4,"")</f>
        <v/>
      </c>
      <c r="B68" t="str">
        <f>+IF(LEN(Participação!A78)&gt;0,2021,"")</f>
        <v/>
      </c>
      <c r="C68" t="str">
        <f>+IF(LEN(Participação!A78)&gt;0,5017,"")</f>
        <v/>
      </c>
      <c r="D68" t="str">
        <f>+IF(LEN(Participação!A78)&gt;0,IF(Participação!$B$3="Individual",1,1),"")</f>
        <v/>
      </c>
      <c r="E68" t="str">
        <f>+IF(LEN(Participação!A78)&gt;0,Participação!C78,"")</f>
        <v/>
      </c>
      <c r="F68" t="str">
        <f>+IF(LEN(Participação!A78)&gt;0,Participação!D78,"")</f>
        <v/>
      </c>
      <c r="G68" t="str">
        <f>+IF(LEN(Participação!A78)&gt;0,Participação!A78,"")</f>
        <v/>
      </c>
      <c r="H68" t="str">
        <f>+IF(LEN(Participação!A78)&gt;0,VLOOKUP(O68,Pivot!A:B,2,0),"")</f>
        <v/>
      </c>
      <c r="I68" t="str">
        <f>+IF(LEN(Participação!A78)&gt;0,Participação!G78*Participação!I78,"")</f>
        <v/>
      </c>
      <c r="J68" t="str">
        <f>+IF(LEN(Participação!A78)&gt;0,Participação!H78,"")</f>
        <v/>
      </c>
      <c r="K68" t="str">
        <f>+IF(LEN(Participação!A78)&gt;0,"N","")</f>
        <v/>
      </c>
      <c r="L68" t="str">
        <f>+IF(LEN(Participação!A78)&gt;0,Participação!E78,"")</f>
        <v/>
      </c>
      <c r="M68" t="str">
        <f>+IF(LEN(Participação!A78)&gt;0,Participação!I78,"")</f>
        <v/>
      </c>
      <c r="N68" s="22" t="str">
        <f>+IF(LEN(Participação!A78)&gt;0,VLOOKUP(Participação!F78,Variedades!B:C,2,0),"")</f>
        <v/>
      </c>
      <c r="O68" s="26" t="str">
        <f t="shared" si="1"/>
        <v/>
      </c>
      <c r="P68" s="26" t="str">
        <f>+IF(LEN(Participação!A78)&gt;0,G68,"")</f>
        <v/>
      </c>
    </row>
    <row r="69" spans="1:16" x14ac:dyDescent="0.25">
      <c r="A69" t="str">
        <f>+IF(LEN(Participação!A79)&gt;0,Participação!$D$4,"")</f>
        <v/>
      </c>
      <c r="B69" t="str">
        <f>+IF(LEN(Participação!A79)&gt;0,2021,"")</f>
        <v/>
      </c>
      <c r="C69" t="str">
        <f>+IF(LEN(Participação!A79)&gt;0,5017,"")</f>
        <v/>
      </c>
      <c r="D69" t="str">
        <f>+IF(LEN(Participação!A79)&gt;0,IF(Participação!$B$3="Individual",1,1),"")</f>
        <v/>
      </c>
      <c r="E69" t="str">
        <f>+IF(LEN(Participação!A79)&gt;0,Participação!C79,"")</f>
        <v/>
      </c>
      <c r="F69" t="str">
        <f>+IF(LEN(Participação!A79)&gt;0,Participação!D79,"")</f>
        <v/>
      </c>
      <c r="G69" t="str">
        <f>+IF(LEN(Participação!A79)&gt;0,Participação!A79,"")</f>
        <v/>
      </c>
      <c r="H69" t="str">
        <f>+IF(LEN(Participação!A79)&gt;0,VLOOKUP(O69,Pivot!A:B,2,0),"")</f>
        <v/>
      </c>
      <c r="I69" t="str">
        <f>+IF(LEN(Participação!A79)&gt;0,Participação!G79*Participação!I79,"")</f>
        <v/>
      </c>
      <c r="J69" t="str">
        <f>+IF(LEN(Participação!A79)&gt;0,Participação!H79,"")</f>
        <v/>
      </c>
      <c r="K69" t="str">
        <f>+IF(LEN(Participação!A79)&gt;0,"N","")</f>
        <v/>
      </c>
      <c r="L69" t="str">
        <f>+IF(LEN(Participação!A79)&gt;0,Participação!E79,"")</f>
        <v/>
      </c>
      <c r="M69" t="str">
        <f>+IF(LEN(Participação!A79)&gt;0,Participação!I79,"")</f>
        <v/>
      </c>
      <c r="N69" s="22" t="str">
        <f>+IF(LEN(Participação!A79)&gt;0,VLOOKUP(Participação!F79,Variedades!B:C,2,0),"")</f>
        <v/>
      </c>
      <c r="O69" s="26" t="str">
        <f t="shared" si="1"/>
        <v/>
      </c>
      <c r="P69" s="26" t="str">
        <f>+IF(LEN(Participação!A79)&gt;0,G69,"")</f>
        <v/>
      </c>
    </row>
    <row r="70" spans="1:16" x14ac:dyDescent="0.25">
      <c r="A70" t="str">
        <f>+IF(LEN(Participação!A80)&gt;0,Participação!$D$4,"")</f>
        <v/>
      </c>
      <c r="B70" t="str">
        <f>+IF(LEN(Participação!A80)&gt;0,2021,"")</f>
        <v/>
      </c>
      <c r="C70" t="str">
        <f>+IF(LEN(Participação!A80)&gt;0,5017,"")</f>
        <v/>
      </c>
      <c r="D70" t="str">
        <f>+IF(LEN(Participação!A80)&gt;0,IF(Participação!$B$3="Individual",1,1),"")</f>
        <v/>
      </c>
      <c r="E70" t="str">
        <f>+IF(LEN(Participação!A80)&gt;0,Participação!C80,"")</f>
        <v/>
      </c>
      <c r="F70" t="str">
        <f>+IF(LEN(Participação!A80)&gt;0,Participação!D80,"")</f>
        <v/>
      </c>
      <c r="G70" t="str">
        <f>+IF(LEN(Participação!A80)&gt;0,Participação!A80,"")</f>
        <v/>
      </c>
      <c r="H70" t="str">
        <f>+IF(LEN(Participação!A80)&gt;0,VLOOKUP(O70,Pivot!A:B,2,0),"")</f>
        <v/>
      </c>
      <c r="I70" t="str">
        <f>+IF(LEN(Participação!A80)&gt;0,Participação!G80*Participação!I80,"")</f>
        <v/>
      </c>
      <c r="J70" t="str">
        <f>+IF(LEN(Participação!A80)&gt;0,Participação!H80,"")</f>
        <v/>
      </c>
      <c r="K70" t="str">
        <f>+IF(LEN(Participação!A80)&gt;0,"N","")</f>
        <v/>
      </c>
      <c r="L70" t="str">
        <f>+IF(LEN(Participação!A80)&gt;0,Participação!E80,"")</f>
        <v/>
      </c>
      <c r="M70" t="str">
        <f>+IF(LEN(Participação!A80)&gt;0,Participação!I80,"")</f>
        <v/>
      </c>
      <c r="N70" s="22" t="str">
        <f>+IF(LEN(Participação!A80)&gt;0,VLOOKUP(Participação!F80,Variedades!B:C,2,0),"")</f>
        <v/>
      </c>
      <c r="O70" s="26" t="str">
        <f t="shared" si="1"/>
        <v/>
      </c>
      <c r="P70" s="26" t="str">
        <f>+IF(LEN(Participação!A80)&gt;0,G70,"")</f>
        <v/>
      </c>
    </row>
    <row r="71" spans="1:16" x14ac:dyDescent="0.25">
      <c r="A71" t="str">
        <f>+IF(LEN(Participação!A81)&gt;0,Participação!$D$4,"")</f>
        <v/>
      </c>
      <c r="B71" t="str">
        <f>+IF(LEN(Participação!A81)&gt;0,2021,"")</f>
        <v/>
      </c>
      <c r="C71" t="str">
        <f>+IF(LEN(Participação!A81)&gt;0,5017,"")</f>
        <v/>
      </c>
      <c r="D71" t="str">
        <f>+IF(LEN(Participação!A81)&gt;0,IF(Participação!$B$3="Individual",1,1),"")</f>
        <v/>
      </c>
      <c r="E71" t="str">
        <f>+IF(LEN(Participação!A81)&gt;0,Participação!C81,"")</f>
        <v/>
      </c>
      <c r="F71" t="str">
        <f>+IF(LEN(Participação!A81)&gt;0,Participação!D81,"")</f>
        <v/>
      </c>
      <c r="G71" t="str">
        <f>+IF(LEN(Participação!A81)&gt;0,Participação!A81,"")</f>
        <v/>
      </c>
      <c r="H71" t="str">
        <f>+IF(LEN(Participação!A81)&gt;0,VLOOKUP(O71,Pivot!A:B,2,0),"")</f>
        <v/>
      </c>
      <c r="I71" t="str">
        <f>+IF(LEN(Participação!A81)&gt;0,Participação!G81*Participação!I81,"")</f>
        <v/>
      </c>
      <c r="J71" t="str">
        <f>+IF(LEN(Participação!A81)&gt;0,Participação!H81,"")</f>
        <v/>
      </c>
      <c r="K71" t="str">
        <f>+IF(LEN(Participação!A81)&gt;0,"N","")</f>
        <v/>
      </c>
      <c r="L71" t="str">
        <f>+IF(LEN(Participação!A81)&gt;0,Participação!E81,"")</f>
        <v/>
      </c>
      <c r="M71" t="str">
        <f>+IF(LEN(Participação!A81)&gt;0,Participação!I81,"")</f>
        <v/>
      </c>
      <c r="N71" s="22" t="str">
        <f>+IF(LEN(Participação!A81)&gt;0,VLOOKUP(Participação!F81,Variedades!B:C,2,0),"")</f>
        <v/>
      </c>
      <c r="O71" s="26" t="str">
        <f t="shared" si="1"/>
        <v/>
      </c>
      <c r="P71" s="26" t="str">
        <f>+IF(LEN(Participação!A81)&gt;0,G71,"")</f>
        <v/>
      </c>
    </row>
    <row r="72" spans="1:16" x14ac:dyDescent="0.25">
      <c r="A72" t="str">
        <f>+IF(LEN(Participação!A82)&gt;0,Participação!$D$4,"")</f>
        <v/>
      </c>
      <c r="B72" t="str">
        <f>+IF(LEN(Participação!A82)&gt;0,2021,"")</f>
        <v/>
      </c>
      <c r="C72" t="str">
        <f>+IF(LEN(Participação!A82)&gt;0,5017,"")</f>
        <v/>
      </c>
      <c r="D72" t="str">
        <f>+IF(LEN(Participação!A82)&gt;0,IF(Participação!$B$3="Individual",1,1),"")</f>
        <v/>
      </c>
      <c r="E72" t="str">
        <f>+IF(LEN(Participação!A82)&gt;0,Participação!C82,"")</f>
        <v/>
      </c>
      <c r="F72" t="str">
        <f>+IF(LEN(Participação!A82)&gt;0,Participação!D82,"")</f>
        <v/>
      </c>
      <c r="G72" t="str">
        <f>+IF(LEN(Participação!A82)&gt;0,Participação!A82,"")</f>
        <v/>
      </c>
      <c r="H72" t="str">
        <f>+IF(LEN(Participação!A82)&gt;0,VLOOKUP(O72,Pivot!A:B,2,0),"")</f>
        <v/>
      </c>
      <c r="I72" t="str">
        <f>+IF(LEN(Participação!A82)&gt;0,Participação!G82*Participação!I82,"")</f>
        <v/>
      </c>
      <c r="J72" t="str">
        <f>+IF(LEN(Participação!A82)&gt;0,Participação!H82,"")</f>
        <v/>
      </c>
      <c r="K72" t="str">
        <f>+IF(LEN(Participação!A82)&gt;0,"N","")</f>
        <v/>
      </c>
      <c r="L72" t="str">
        <f>+IF(LEN(Participação!A82)&gt;0,Participação!E82,"")</f>
        <v/>
      </c>
      <c r="M72" t="str">
        <f>+IF(LEN(Participação!A82)&gt;0,Participação!I82,"")</f>
        <v/>
      </c>
      <c r="N72" s="22" t="str">
        <f>+IF(LEN(Participação!A82)&gt;0,VLOOKUP(Participação!F82,Variedades!B:C,2,0),"")</f>
        <v/>
      </c>
      <c r="O72" s="26" t="str">
        <f t="shared" si="1"/>
        <v/>
      </c>
      <c r="P72" s="26" t="str">
        <f>+IF(LEN(Participação!A82)&gt;0,G72,"")</f>
        <v/>
      </c>
    </row>
    <row r="73" spans="1:16" x14ac:dyDescent="0.25">
      <c r="A73" t="str">
        <f>+IF(LEN(Participação!A83)&gt;0,Participação!$D$4,"")</f>
        <v/>
      </c>
      <c r="B73" t="str">
        <f>+IF(LEN(Participação!A83)&gt;0,2021,"")</f>
        <v/>
      </c>
      <c r="C73" t="str">
        <f>+IF(LEN(Participação!A83)&gt;0,5017,"")</f>
        <v/>
      </c>
      <c r="D73" t="str">
        <f>+IF(LEN(Participação!A83)&gt;0,IF(Participação!$B$3="Individual",1,1),"")</f>
        <v/>
      </c>
      <c r="E73" t="str">
        <f>+IF(LEN(Participação!A83)&gt;0,Participação!C83,"")</f>
        <v/>
      </c>
      <c r="F73" t="str">
        <f>+IF(LEN(Participação!A83)&gt;0,Participação!D83,"")</f>
        <v/>
      </c>
      <c r="G73" t="str">
        <f>+IF(LEN(Participação!A83)&gt;0,Participação!A83,"")</f>
        <v/>
      </c>
      <c r="H73" t="str">
        <f>+IF(LEN(Participação!A83)&gt;0,VLOOKUP(O73,Pivot!A:B,2,0),"")</f>
        <v/>
      </c>
      <c r="I73" t="str">
        <f>+IF(LEN(Participação!A83)&gt;0,Participação!G83*Participação!I83,"")</f>
        <v/>
      </c>
      <c r="J73" t="str">
        <f>+IF(LEN(Participação!A83)&gt;0,Participação!H83,"")</f>
        <v/>
      </c>
      <c r="K73" t="str">
        <f>+IF(LEN(Participação!A83)&gt;0,"N","")</f>
        <v/>
      </c>
      <c r="L73" t="str">
        <f>+IF(LEN(Participação!A83)&gt;0,Participação!E83,"")</f>
        <v/>
      </c>
      <c r="M73" t="str">
        <f>+IF(LEN(Participação!A83)&gt;0,Participação!I83,"")</f>
        <v/>
      </c>
      <c r="N73" s="22" t="str">
        <f>+IF(LEN(Participação!A83)&gt;0,VLOOKUP(Participação!F83,Variedades!B:C,2,0),"")</f>
        <v/>
      </c>
      <c r="O73" s="26" t="str">
        <f t="shared" si="1"/>
        <v/>
      </c>
      <c r="P73" s="26" t="str">
        <f>+IF(LEN(Participação!A83)&gt;0,G73,"")</f>
        <v/>
      </c>
    </row>
    <row r="74" spans="1:16" x14ac:dyDescent="0.25">
      <c r="A74" t="str">
        <f>+IF(LEN(Participação!A84)&gt;0,Participação!$D$4,"")</f>
        <v/>
      </c>
      <c r="B74" t="str">
        <f>+IF(LEN(Participação!A84)&gt;0,2021,"")</f>
        <v/>
      </c>
      <c r="C74" t="str">
        <f>+IF(LEN(Participação!A84)&gt;0,5017,"")</f>
        <v/>
      </c>
      <c r="D74" t="str">
        <f>+IF(LEN(Participação!A84)&gt;0,IF(Participação!$B$3="Individual",1,1),"")</f>
        <v/>
      </c>
      <c r="E74" t="str">
        <f>+IF(LEN(Participação!A84)&gt;0,Participação!C84,"")</f>
        <v/>
      </c>
      <c r="F74" t="str">
        <f>+IF(LEN(Participação!A84)&gt;0,Participação!D84,"")</f>
        <v/>
      </c>
      <c r="G74" t="str">
        <f>+IF(LEN(Participação!A84)&gt;0,Participação!A84,"")</f>
        <v/>
      </c>
      <c r="H74" t="str">
        <f>+IF(LEN(Participação!A84)&gt;0,VLOOKUP(O74,Pivot!A:B,2,0),"")</f>
        <v/>
      </c>
      <c r="I74" t="str">
        <f>+IF(LEN(Participação!A84)&gt;0,Participação!G84*Participação!I84,"")</f>
        <v/>
      </c>
      <c r="J74" t="str">
        <f>+IF(LEN(Participação!A84)&gt;0,Participação!H84,"")</f>
        <v/>
      </c>
      <c r="K74" t="str">
        <f>+IF(LEN(Participação!A84)&gt;0,"N","")</f>
        <v/>
      </c>
      <c r="L74" t="str">
        <f>+IF(LEN(Participação!A84)&gt;0,Participação!E84,"")</f>
        <v/>
      </c>
      <c r="M74" t="str">
        <f>+IF(LEN(Participação!A84)&gt;0,Participação!I84,"")</f>
        <v/>
      </c>
      <c r="N74" s="22" t="str">
        <f>+IF(LEN(Participação!A84)&gt;0,VLOOKUP(Participação!F84,Variedades!B:C,2,0),"")</f>
        <v/>
      </c>
      <c r="O74" s="26" t="str">
        <f t="shared" si="1"/>
        <v/>
      </c>
      <c r="P74" s="26" t="str">
        <f>+IF(LEN(Participação!A84)&gt;0,G74,"")</f>
        <v/>
      </c>
    </row>
    <row r="75" spans="1:16" x14ac:dyDescent="0.25">
      <c r="A75" t="str">
        <f>+IF(LEN(Participação!A85)&gt;0,Participação!$D$4,"")</f>
        <v/>
      </c>
      <c r="B75" t="str">
        <f>+IF(LEN(Participação!A85)&gt;0,2021,"")</f>
        <v/>
      </c>
      <c r="C75" t="str">
        <f>+IF(LEN(Participação!A85)&gt;0,5017,"")</f>
        <v/>
      </c>
      <c r="D75" t="str">
        <f>+IF(LEN(Participação!A85)&gt;0,IF(Participação!$B$3="Individual",1,1),"")</f>
        <v/>
      </c>
      <c r="E75" t="str">
        <f>+IF(LEN(Participação!A85)&gt;0,Participação!C85,"")</f>
        <v/>
      </c>
      <c r="F75" t="str">
        <f>+IF(LEN(Participação!A85)&gt;0,Participação!D85,"")</f>
        <v/>
      </c>
      <c r="G75" t="str">
        <f>+IF(LEN(Participação!A85)&gt;0,Participação!A85,"")</f>
        <v/>
      </c>
      <c r="H75" t="str">
        <f>+IF(LEN(Participação!A85)&gt;0,VLOOKUP(O75,Pivot!A:B,2,0),"")</f>
        <v/>
      </c>
      <c r="I75" t="str">
        <f>+IF(LEN(Participação!A85)&gt;0,Participação!G85*Participação!I85,"")</f>
        <v/>
      </c>
      <c r="J75" t="str">
        <f>+IF(LEN(Participação!A85)&gt;0,Participação!H85,"")</f>
        <v/>
      </c>
      <c r="K75" t="str">
        <f>+IF(LEN(Participação!A85)&gt;0,"N","")</f>
        <v/>
      </c>
      <c r="L75" t="str">
        <f>+IF(LEN(Participação!A85)&gt;0,Participação!E85,"")</f>
        <v/>
      </c>
      <c r="M75" t="str">
        <f>+IF(LEN(Participação!A85)&gt;0,Participação!I85,"")</f>
        <v/>
      </c>
      <c r="N75" s="22" t="str">
        <f>+IF(LEN(Participação!A85)&gt;0,VLOOKUP(Participação!F85,Variedades!B:C,2,0),"")</f>
        <v/>
      </c>
      <c r="O75" s="26" t="str">
        <f t="shared" si="1"/>
        <v/>
      </c>
      <c r="P75" s="26" t="str">
        <f>+IF(LEN(Participação!A85)&gt;0,G75,"")</f>
        <v/>
      </c>
    </row>
    <row r="76" spans="1:16" x14ac:dyDescent="0.25">
      <c r="A76" t="str">
        <f>+IF(LEN(Participação!A86)&gt;0,Participação!$D$4,"")</f>
        <v/>
      </c>
      <c r="B76" t="str">
        <f>+IF(LEN(Participação!A86)&gt;0,2021,"")</f>
        <v/>
      </c>
      <c r="C76" t="str">
        <f>+IF(LEN(Participação!A86)&gt;0,5017,"")</f>
        <v/>
      </c>
      <c r="D76" t="str">
        <f>+IF(LEN(Participação!A86)&gt;0,IF(Participação!$B$3="Individual",1,1),"")</f>
        <v/>
      </c>
      <c r="E76" t="str">
        <f>+IF(LEN(Participação!A86)&gt;0,Participação!C86,"")</f>
        <v/>
      </c>
      <c r="F76" t="str">
        <f>+IF(LEN(Participação!A86)&gt;0,Participação!D86,"")</f>
        <v/>
      </c>
      <c r="G76" t="str">
        <f>+IF(LEN(Participação!A86)&gt;0,Participação!A86,"")</f>
        <v/>
      </c>
      <c r="H76" t="str">
        <f>+IF(LEN(Participação!A86)&gt;0,VLOOKUP(O76,Pivot!A:B,2,0),"")</f>
        <v/>
      </c>
      <c r="I76" t="str">
        <f>+IF(LEN(Participação!A86)&gt;0,Participação!G86*Participação!I86,"")</f>
        <v/>
      </c>
      <c r="J76" t="str">
        <f>+IF(LEN(Participação!A86)&gt;0,Participação!H86,"")</f>
        <v/>
      </c>
      <c r="K76" t="str">
        <f>+IF(LEN(Participação!A86)&gt;0,"N","")</f>
        <v/>
      </c>
      <c r="L76" t="str">
        <f>+IF(LEN(Participação!A86)&gt;0,Participação!E86,"")</f>
        <v/>
      </c>
      <c r="M76" t="str">
        <f>+IF(LEN(Participação!A86)&gt;0,Participação!I86,"")</f>
        <v/>
      </c>
      <c r="N76" s="22" t="str">
        <f>+IF(LEN(Participação!A86)&gt;0,VLOOKUP(Participação!F86,Variedades!B:C,2,0),"")</f>
        <v/>
      </c>
      <c r="O76" s="26" t="str">
        <f t="shared" si="1"/>
        <v/>
      </c>
      <c r="P76" s="26" t="str">
        <f>+IF(LEN(Participação!A86)&gt;0,G76,"")</f>
        <v/>
      </c>
    </row>
    <row r="77" spans="1:16" x14ac:dyDescent="0.25">
      <c r="A77" t="str">
        <f>+IF(LEN(Participação!A87)&gt;0,Participação!$D$4,"")</f>
        <v/>
      </c>
      <c r="B77" t="str">
        <f>+IF(LEN(Participação!A87)&gt;0,2021,"")</f>
        <v/>
      </c>
      <c r="C77" t="str">
        <f>+IF(LEN(Participação!A87)&gt;0,5017,"")</f>
        <v/>
      </c>
      <c r="D77" t="str">
        <f>+IF(LEN(Participação!A87)&gt;0,IF(Participação!$B$3="Individual",1,1),"")</f>
        <v/>
      </c>
      <c r="E77" t="str">
        <f>+IF(LEN(Participação!A87)&gt;0,Participação!C87,"")</f>
        <v/>
      </c>
      <c r="F77" t="str">
        <f>+IF(LEN(Participação!A87)&gt;0,Participação!D87,"")</f>
        <v/>
      </c>
      <c r="G77" t="str">
        <f>+IF(LEN(Participação!A87)&gt;0,Participação!A87,"")</f>
        <v/>
      </c>
      <c r="H77" t="str">
        <f>+IF(LEN(Participação!A87)&gt;0,VLOOKUP(O77,Pivot!A:B,2,0),"")</f>
        <v/>
      </c>
      <c r="I77" t="str">
        <f>+IF(LEN(Participação!A87)&gt;0,Participação!G87*Participação!I87,"")</f>
        <v/>
      </c>
      <c r="J77" t="str">
        <f>+IF(LEN(Participação!A87)&gt;0,Participação!H87,"")</f>
        <v/>
      </c>
      <c r="K77" t="str">
        <f>+IF(LEN(Participação!A87)&gt;0,"N","")</f>
        <v/>
      </c>
      <c r="L77" t="str">
        <f>+IF(LEN(Participação!A87)&gt;0,Participação!E87,"")</f>
        <v/>
      </c>
      <c r="M77" t="str">
        <f>+IF(LEN(Participação!A87)&gt;0,Participação!I87,"")</f>
        <v/>
      </c>
      <c r="N77" s="22" t="str">
        <f>+IF(LEN(Participação!A87)&gt;0,VLOOKUP(Participação!F87,Variedades!B:C,2,0),"")</f>
        <v/>
      </c>
      <c r="O77" s="26" t="str">
        <f t="shared" si="1"/>
        <v/>
      </c>
      <c r="P77" s="26" t="str">
        <f>+IF(LEN(Participação!A87)&gt;0,G77,"")</f>
        <v/>
      </c>
    </row>
    <row r="78" spans="1:16" x14ac:dyDescent="0.25">
      <c r="A78" t="str">
        <f>+IF(LEN(Participação!A88)&gt;0,Participação!$D$4,"")</f>
        <v/>
      </c>
      <c r="B78" t="str">
        <f>+IF(LEN(Participação!A88)&gt;0,2021,"")</f>
        <v/>
      </c>
      <c r="C78" t="str">
        <f>+IF(LEN(Participação!A88)&gt;0,5017,"")</f>
        <v/>
      </c>
      <c r="D78" t="str">
        <f>+IF(LEN(Participação!A88)&gt;0,IF(Participação!$B$3="Individual",1,1),"")</f>
        <v/>
      </c>
      <c r="E78" t="str">
        <f>+IF(LEN(Participação!A88)&gt;0,Participação!C88,"")</f>
        <v/>
      </c>
      <c r="F78" t="str">
        <f>+IF(LEN(Participação!A88)&gt;0,Participação!D88,"")</f>
        <v/>
      </c>
      <c r="G78" t="str">
        <f>+IF(LEN(Participação!A88)&gt;0,Participação!A88,"")</f>
        <v/>
      </c>
      <c r="H78" t="str">
        <f>+IF(LEN(Participação!A88)&gt;0,VLOOKUP(O78,Pivot!A:B,2,0),"")</f>
        <v/>
      </c>
      <c r="I78" t="str">
        <f>+IF(LEN(Participação!A88)&gt;0,Participação!G88*Participação!I88,"")</f>
        <v/>
      </c>
      <c r="J78" t="str">
        <f>+IF(LEN(Participação!A88)&gt;0,Participação!H88,"")</f>
        <v/>
      </c>
      <c r="K78" t="str">
        <f>+IF(LEN(Participação!A88)&gt;0,"N","")</f>
        <v/>
      </c>
      <c r="L78" t="str">
        <f>+IF(LEN(Participação!A88)&gt;0,Participação!E88,"")</f>
        <v/>
      </c>
      <c r="M78" t="str">
        <f>+IF(LEN(Participação!A88)&gt;0,Participação!I88,"")</f>
        <v/>
      </c>
      <c r="N78" s="22" t="str">
        <f>+IF(LEN(Participação!A88)&gt;0,VLOOKUP(Participação!F88,Variedades!B:C,2,0),"")</f>
        <v/>
      </c>
      <c r="O78" s="26" t="str">
        <f t="shared" si="1"/>
        <v/>
      </c>
      <c r="P78" s="26" t="str">
        <f>+IF(LEN(Participação!A88)&gt;0,G78,"")</f>
        <v/>
      </c>
    </row>
    <row r="79" spans="1:16" x14ac:dyDescent="0.25">
      <c r="A79" t="str">
        <f>+IF(LEN(Participação!A89)&gt;0,Participação!$D$4,"")</f>
        <v/>
      </c>
      <c r="B79" t="str">
        <f>+IF(LEN(Participação!A89)&gt;0,2021,"")</f>
        <v/>
      </c>
      <c r="C79" t="str">
        <f>+IF(LEN(Participação!A89)&gt;0,5017,"")</f>
        <v/>
      </c>
      <c r="D79" t="str">
        <f>+IF(LEN(Participação!A89)&gt;0,IF(Participação!$B$3="Individual",1,1),"")</f>
        <v/>
      </c>
      <c r="E79" t="str">
        <f>+IF(LEN(Participação!A89)&gt;0,Participação!C89,"")</f>
        <v/>
      </c>
      <c r="F79" t="str">
        <f>+IF(LEN(Participação!A89)&gt;0,Participação!D89,"")</f>
        <v/>
      </c>
      <c r="G79" t="str">
        <f>+IF(LEN(Participação!A89)&gt;0,Participação!A89,"")</f>
        <v/>
      </c>
      <c r="H79" t="str">
        <f>+IF(LEN(Participação!A89)&gt;0,VLOOKUP(O79,Pivot!A:B,2,0),"")</f>
        <v/>
      </c>
      <c r="I79" t="str">
        <f>+IF(LEN(Participação!A89)&gt;0,Participação!G89*Participação!I89,"")</f>
        <v/>
      </c>
      <c r="J79" t="str">
        <f>+IF(LEN(Participação!A89)&gt;0,Participação!H89,"")</f>
        <v/>
      </c>
      <c r="K79" t="str">
        <f>+IF(LEN(Participação!A89)&gt;0,"N","")</f>
        <v/>
      </c>
      <c r="L79" t="str">
        <f>+IF(LEN(Participação!A89)&gt;0,Participação!E89,"")</f>
        <v/>
      </c>
      <c r="M79" t="str">
        <f>+IF(LEN(Participação!A89)&gt;0,Participação!I89,"")</f>
        <v/>
      </c>
      <c r="N79" s="22" t="str">
        <f>+IF(LEN(Participação!A89)&gt;0,VLOOKUP(Participação!F89,Variedades!B:C,2,0),"")</f>
        <v/>
      </c>
      <c r="O79" s="26" t="str">
        <f t="shared" si="1"/>
        <v/>
      </c>
      <c r="P79" s="26" t="str">
        <f>+IF(LEN(Participação!A89)&gt;0,G79,"")</f>
        <v/>
      </c>
    </row>
    <row r="80" spans="1:16" x14ac:dyDescent="0.25">
      <c r="A80" t="str">
        <f>+IF(LEN(Participação!A90)&gt;0,Participação!$D$4,"")</f>
        <v/>
      </c>
      <c r="B80" t="str">
        <f>+IF(LEN(Participação!A90)&gt;0,2021,"")</f>
        <v/>
      </c>
      <c r="C80" t="str">
        <f>+IF(LEN(Participação!A90)&gt;0,5017,"")</f>
        <v/>
      </c>
      <c r="D80" t="str">
        <f>+IF(LEN(Participação!A90)&gt;0,IF(Participação!$B$3="Individual",1,1),"")</f>
        <v/>
      </c>
      <c r="E80" t="str">
        <f>+IF(LEN(Participação!A90)&gt;0,Participação!C90,"")</f>
        <v/>
      </c>
      <c r="F80" t="str">
        <f>+IF(LEN(Participação!A90)&gt;0,Participação!D90,"")</f>
        <v/>
      </c>
      <c r="G80" t="str">
        <f>+IF(LEN(Participação!A90)&gt;0,Participação!A90,"")</f>
        <v/>
      </c>
      <c r="H80" t="str">
        <f>+IF(LEN(Participação!A90)&gt;0,VLOOKUP(O80,Pivot!A:B,2,0),"")</f>
        <v/>
      </c>
      <c r="I80" t="str">
        <f>+IF(LEN(Participação!A90)&gt;0,Participação!G90*Participação!I90,"")</f>
        <v/>
      </c>
      <c r="J80" t="str">
        <f>+IF(LEN(Participação!A90)&gt;0,Participação!H90,"")</f>
        <v/>
      </c>
      <c r="K80" t="str">
        <f>+IF(LEN(Participação!A90)&gt;0,"N","")</f>
        <v/>
      </c>
      <c r="L80" t="str">
        <f>+IF(LEN(Participação!A90)&gt;0,Participação!E90,"")</f>
        <v/>
      </c>
      <c r="M80" t="str">
        <f>+IF(LEN(Participação!A90)&gt;0,Participação!I90,"")</f>
        <v/>
      </c>
      <c r="N80" s="22" t="str">
        <f>+IF(LEN(Participação!A90)&gt;0,VLOOKUP(Participação!F90,Variedades!B:C,2,0),"")</f>
        <v/>
      </c>
      <c r="O80" s="26" t="str">
        <f t="shared" si="1"/>
        <v/>
      </c>
      <c r="P80" s="26" t="str">
        <f>+IF(LEN(Participação!A90)&gt;0,G80,"")</f>
        <v/>
      </c>
    </row>
    <row r="81" spans="1:16" x14ac:dyDescent="0.25">
      <c r="A81" t="str">
        <f>+IF(LEN(Participação!A91)&gt;0,Participação!$D$4,"")</f>
        <v/>
      </c>
      <c r="B81" t="str">
        <f>+IF(LEN(Participação!A91)&gt;0,2021,"")</f>
        <v/>
      </c>
      <c r="C81" t="str">
        <f>+IF(LEN(Participação!A91)&gt;0,5017,"")</f>
        <v/>
      </c>
      <c r="D81" t="str">
        <f>+IF(LEN(Participação!A91)&gt;0,IF(Participação!$B$3="Individual",1,1),"")</f>
        <v/>
      </c>
      <c r="E81" t="str">
        <f>+IF(LEN(Participação!A91)&gt;0,Participação!C91,"")</f>
        <v/>
      </c>
      <c r="F81" t="str">
        <f>+IF(LEN(Participação!A91)&gt;0,Participação!D91,"")</f>
        <v/>
      </c>
      <c r="G81" t="str">
        <f>+IF(LEN(Participação!A91)&gt;0,Participação!A91,"")</f>
        <v/>
      </c>
      <c r="H81" t="str">
        <f>+IF(LEN(Participação!A91)&gt;0,VLOOKUP(O81,Pivot!A:B,2,0),"")</f>
        <v/>
      </c>
      <c r="I81" t="str">
        <f>+IF(LEN(Participação!A91)&gt;0,Participação!G91*Participação!I91,"")</f>
        <v/>
      </c>
      <c r="J81" t="str">
        <f>+IF(LEN(Participação!A91)&gt;0,Participação!H91,"")</f>
        <v/>
      </c>
      <c r="K81" t="str">
        <f>+IF(LEN(Participação!A91)&gt;0,"N","")</f>
        <v/>
      </c>
      <c r="L81" t="str">
        <f>+IF(LEN(Participação!A91)&gt;0,Participação!E91,"")</f>
        <v/>
      </c>
      <c r="M81" t="str">
        <f>+IF(LEN(Participação!A91)&gt;0,Participação!I91,"")</f>
        <v/>
      </c>
      <c r="N81" s="22" t="str">
        <f>+IF(LEN(Participação!A91)&gt;0,VLOOKUP(Participação!F91,Variedades!B:C,2,0),"")</f>
        <v/>
      </c>
      <c r="O81" s="26" t="str">
        <f t="shared" si="1"/>
        <v/>
      </c>
      <c r="P81" s="26" t="str">
        <f>+IF(LEN(Participação!A91)&gt;0,G81,"")</f>
        <v/>
      </c>
    </row>
    <row r="82" spans="1:16" x14ac:dyDescent="0.25">
      <c r="A82" t="str">
        <f>+IF(LEN(Participação!A92)&gt;0,Participação!$D$4,"")</f>
        <v/>
      </c>
      <c r="B82" t="str">
        <f>+IF(LEN(Participação!A92)&gt;0,2021,"")</f>
        <v/>
      </c>
      <c r="C82" t="str">
        <f>+IF(LEN(Participação!A92)&gt;0,5017,"")</f>
        <v/>
      </c>
      <c r="D82" t="str">
        <f>+IF(LEN(Participação!A92)&gt;0,IF(Participação!$B$3="Individual",1,1),"")</f>
        <v/>
      </c>
      <c r="E82" t="str">
        <f>+IF(LEN(Participação!A92)&gt;0,Participação!C92,"")</f>
        <v/>
      </c>
      <c r="F82" t="str">
        <f>+IF(LEN(Participação!A92)&gt;0,Participação!D92,"")</f>
        <v/>
      </c>
      <c r="G82" t="str">
        <f>+IF(LEN(Participação!A92)&gt;0,Participação!A92,"")</f>
        <v/>
      </c>
      <c r="H82" t="str">
        <f>+IF(LEN(Participação!A92)&gt;0,VLOOKUP(O82,Pivot!A:B,2,0),"")</f>
        <v/>
      </c>
      <c r="I82" t="str">
        <f>+IF(LEN(Participação!A92)&gt;0,Participação!G92*Participação!I92,"")</f>
        <v/>
      </c>
      <c r="J82" t="str">
        <f>+IF(LEN(Participação!A92)&gt;0,Participação!H92,"")</f>
        <v/>
      </c>
      <c r="K82" t="str">
        <f>+IF(LEN(Participação!A92)&gt;0,"N","")</f>
        <v/>
      </c>
      <c r="L82" t="str">
        <f>+IF(LEN(Participação!A92)&gt;0,Participação!E92,"")</f>
        <v/>
      </c>
      <c r="M82" t="str">
        <f>+IF(LEN(Participação!A92)&gt;0,Participação!I92,"")</f>
        <v/>
      </c>
      <c r="N82" s="22" t="str">
        <f>+IF(LEN(Participação!A92)&gt;0,VLOOKUP(Participação!F92,Variedades!B:C,2,0),"")</f>
        <v/>
      </c>
      <c r="O82" s="26" t="str">
        <f t="shared" si="1"/>
        <v/>
      </c>
      <c r="P82" s="26" t="str">
        <f>+IF(LEN(Participação!A92)&gt;0,G82,"")</f>
        <v/>
      </c>
    </row>
    <row r="83" spans="1:16" x14ac:dyDescent="0.25">
      <c r="A83" t="str">
        <f>+IF(LEN(Participação!A93)&gt;0,Participação!$D$4,"")</f>
        <v/>
      </c>
      <c r="B83" t="str">
        <f>+IF(LEN(Participação!A93)&gt;0,2021,"")</f>
        <v/>
      </c>
      <c r="C83" t="str">
        <f>+IF(LEN(Participação!A93)&gt;0,5017,"")</f>
        <v/>
      </c>
      <c r="D83" t="str">
        <f>+IF(LEN(Participação!A93)&gt;0,IF(Participação!$B$3="Individual",1,1),"")</f>
        <v/>
      </c>
      <c r="E83" t="str">
        <f>+IF(LEN(Participação!A93)&gt;0,Participação!C93,"")</f>
        <v/>
      </c>
      <c r="F83" t="str">
        <f>+IF(LEN(Participação!A93)&gt;0,Participação!D93,"")</f>
        <v/>
      </c>
      <c r="G83" t="str">
        <f>+IF(LEN(Participação!A93)&gt;0,Participação!A93,"")</f>
        <v/>
      </c>
      <c r="H83" t="str">
        <f>+IF(LEN(Participação!A93)&gt;0,VLOOKUP(O83,Pivot!A:B,2,0),"")</f>
        <v/>
      </c>
      <c r="I83" t="str">
        <f>+IF(LEN(Participação!A93)&gt;0,Participação!G93*Participação!I93,"")</f>
        <v/>
      </c>
      <c r="J83" t="str">
        <f>+IF(LEN(Participação!A93)&gt;0,Participação!H93,"")</f>
        <v/>
      </c>
      <c r="K83" t="str">
        <f>+IF(LEN(Participação!A93)&gt;0,"N","")</f>
        <v/>
      </c>
      <c r="L83" t="str">
        <f>+IF(LEN(Participação!A93)&gt;0,Participação!E93,"")</f>
        <v/>
      </c>
      <c r="M83" t="str">
        <f>+IF(LEN(Participação!A93)&gt;0,Participação!I93,"")</f>
        <v/>
      </c>
      <c r="N83" s="22" t="str">
        <f>+IF(LEN(Participação!A93)&gt;0,VLOOKUP(Participação!F93,Variedades!B:C,2,0),"")</f>
        <v/>
      </c>
      <c r="O83" s="26" t="str">
        <f t="shared" si="1"/>
        <v/>
      </c>
      <c r="P83" s="26" t="str">
        <f>+IF(LEN(Participação!A93)&gt;0,G83,"")</f>
        <v/>
      </c>
    </row>
    <row r="84" spans="1:16" x14ac:dyDescent="0.25">
      <c r="A84" t="str">
        <f>+IF(LEN(Participação!A94)&gt;0,Participação!$D$4,"")</f>
        <v/>
      </c>
      <c r="B84" t="str">
        <f>+IF(LEN(Participação!A94)&gt;0,2021,"")</f>
        <v/>
      </c>
      <c r="C84" t="str">
        <f>+IF(LEN(Participação!A94)&gt;0,5017,"")</f>
        <v/>
      </c>
      <c r="D84" t="str">
        <f>+IF(LEN(Participação!A94)&gt;0,IF(Participação!$B$3="Individual",1,1),"")</f>
        <v/>
      </c>
      <c r="E84" t="str">
        <f>+IF(LEN(Participação!A94)&gt;0,Participação!C94,"")</f>
        <v/>
      </c>
      <c r="F84" t="str">
        <f>+IF(LEN(Participação!A94)&gt;0,Participação!D94,"")</f>
        <v/>
      </c>
      <c r="G84" t="str">
        <f>+IF(LEN(Participação!A94)&gt;0,Participação!A94,"")</f>
        <v/>
      </c>
      <c r="H84" t="str">
        <f>+IF(LEN(Participação!A94)&gt;0,VLOOKUP(O84,Pivot!A:B,2,0),"")</f>
        <v/>
      </c>
      <c r="I84" t="str">
        <f>+IF(LEN(Participação!A94)&gt;0,Participação!G94*Participação!I94,"")</f>
        <v/>
      </c>
      <c r="J84" t="str">
        <f>+IF(LEN(Participação!A94)&gt;0,Participação!H94,"")</f>
        <v/>
      </c>
      <c r="K84" t="str">
        <f>+IF(LEN(Participação!A94)&gt;0,"N","")</f>
        <v/>
      </c>
      <c r="L84" t="str">
        <f>+IF(LEN(Participação!A94)&gt;0,Participação!E94,"")</f>
        <v/>
      </c>
      <c r="M84" t="str">
        <f>+IF(LEN(Participação!A94)&gt;0,Participação!I94,"")</f>
        <v/>
      </c>
      <c r="N84" s="22" t="str">
        <f>+IF(LEN(Participação!A94)&gt;0,VLOOKUP(Participação!F94,Variedades!B:C,2,0),"")</f>
        <v/>
      </c>
      <c r="O84" s="26" t="str">
        <f t="shared" si="1"/>
        <v/>
      </c>
      <c r="P84" s="26" t="str">
        <f>+IF(LEN(Participação!A94)&gt;0,G84,"")</f>
        <v/>
      </c>
    </row>
    <row r="85" spans="1:16" x14ac:dyDescent="0.25">
      <c r="A85" t="str">
        <f>+IF(LEN(Participação!A95)&gt;0,Participação!$D$4,"")</f>
        <v/>
      </c>
      <c r="B85" t="str">
        <f>+IF(LEN(Participação!A95)&gt;0,2021,"")</f>
        <v/>
      </c>
      <c r="C85" t="str">
        <f>+IF(LEN(Participação!A95)&gt;0,5017,"")</f>
        <v/>
      </c>
      <c r="D85" t="str">
        <f>+IF(LEN(Participação!A95)&gt;0,IF(Participação!$B$3="Individual",1,1),"")</f>
        <v/>
      </c>
      <c r="E85" t="str">
        <f>+IF(LEN(Participação!A95)&gt;0,Participação!C95,"")</f>
        <v/>
      </c>
      <c r="F85" t="str">
        <f>+IF(LEN(Participação!A95)&gt;0,Participação!D95,"")</f>
        <v/>
      </c>
      <c r="G85" t="str">
        <f>+IF(LEN(Participação!A95)&gt;0,Participação!A95,"")</f>
        <v/>
      </c>
      <c r="H85" t="str">
        <f>+IF(LEN(Participação!A95)&gt;0,VLOOKUP(O85,Pivot!A:B,2,0),"")</f>
        <v/>
      </c>
      <c r="I85" t="str">
        <f>+IF(LEN(Participação!A95)&gt;0,Participação!G95*Participação!I95,"")</f>
        <v/>
      </c>
      <c r="J85" t="str">
        <f>+IF(LEN(Participação!A95)&gt;0,Participação!H95,"")</f>
        <v/>
      </c>
      <c r="K85" t="str">
        <f>+IF(LEN(Participação!A95)&gt;0,"N","")</f>
        <v/>
      </c>
      <c r="L85" t="str">
        <f>+IF(LEN(Participação!A95)&gt;0,Participação!E95,"")</f>
        <v/>
      </c>
      <c r="M85" t="str">
        <f>+IF(LEN(Participação!A95)&gt;0,Participação!I95,"")</f>
        <v/>
      </c>
      <c r="N85" s="22" t="str">
        <f>+IF(LEN(Participação!A95)&gt;0,VLOOKUP(Participação!F95,Variedades!B:C,2,0),"")</f>
        <v/>
      </c>
      <c r="O85" s="26" t="str">
        <f t="shared" si="1"/>
        <v/>
      </c>
      <c r="P85" s="26" t="str">
        <f>+IF(LEN(Participação!A95)&gt;0,G85,"")</f>
        <v/>
      </c>
    </row>
    <row r="86" spans="1:16" x14ac:dyDescent="0.25">
      <c r="A86" t="str">
        <f>+IF(LEN(Participação!A96)&gt;0,Participação!$D$4,"")</f>
        <v/>
      </c>
      <c r="B86" t="str">
        <f>+IF(LEN(Participação!A96)&gt;0,2021,"")</f>
        <v/>
      </c>
      <c r="C86" t="str">
        <f>+IF(LEN(Participação!A96)&gt;0,5017,"")</f>
        <v/>
      </c>
      <c r="D86" t="str">
        <f>+IF(LEN(Participação!A96)&gt;0,IF(Participação!$B$3="Individual",1,1),"")</f>
        <v/>
      </c>
      <c r="E86" t="str">
        <f>+IF(LEN(Participação!A96)&gt;0,Participação!C96,"")</f>
        <v/>
      </c>
      <c r="F86" t="str">
        <f>+IF(LEN(Participação!A96)&gt;0,Participação!D96,"")</f>
        <v/>
      </c>
      <c r="G86" t="str">
        <f>+IF(LEN(Participação!A96)&gt;0,Participação!A96,"")</f>
        <v/>
      </c>
      <c r="H86" t="str">
        <f>+IF(LEN(Participação!A96)&gt;0,VLOOKUP(O86,Pivot!A:B,2,0),"")</f>
        <v/>
      </c>
      <c r="I86" t="str">
        <f>+IF(LEN(Participação!A96)&gt;0,Participação!G96*Participação!I96,"")</f>
        <v/>
      </c>
      <c r="J86" t="str">
        <f>+IF(LEN(Participação!A96)&gt;0,Participação!H96,"")</f>
        <v/>
      </c>
      <c r="K86" t="str">
        <f>+IF(LEN(Participação!A96)&gt;0,"N","")</f>
        <v/>
      </c>
      <c r="L86" t="str">
        <f>+IF(LEN(Participação!A96)&gt;0,Participação!E96,"")</f>
        <v/>
      </c>
      <c r="M86" t="str">
        <f>+IF(LEN(Participação!A96)&gt;0,Participação!I96,"")</f>
        <v/>
      </c>
      <c r="N86" s="22" t="str">
        <f>+IF(LEN(Participação!A96)&gt;0,VLOOKUP(Participação!F96,Variedades!B:C,2,0),"")</f>
        <v/>
      </c>
      <c r="O86" s="26" t="str">
        <f t="shared" si="1"/>
        <v/>
      </c>
      <c r="P86" s="26" t="str">
        <f>+IF(LEN(Participação!A96)&gt;0,G86,"")</f>
        <v/>
      </c>
    </row>
    <row r="87" spans="1:16" x14ac:dyDescent="0.25">
      <c r="A87" t="str">
        <f>+IF(LEN(Participação!A97)&gt;0,Participação!$D$4,"")</f>
        <v/>
      </c>
      <c r="B87" t="str">
        <f>+IF(LEN(Participação!A97)&gt;0,2021,"")</f>
        <v/>
      </c>
      <c r="C87" t="str">
        <f>+IF(LEN(Participação!A97)&gt;0,5017,"")</f>
        <v/>
      </c>
      <c r="D87" t="str">
        <f>+IF(LEN(Participação!A97)&gt;0,IF(Participação!$B$3="Individual",1,1),"")</f>
        <v/>
      </c>
      <c r="E87" t="str">
        <f>+IF(LEN(Participação!A97)&gt;0,Participação!C97,"")</f>
        <v/>
      </c>
      <c r="F87" t="str">
        <f>+IF(LEN(Participação!A97)&gt;0,Participação!D97,"")</f>
        <v/>
      </c>
      <c r="G87" t="str">
        <f>+IF(LEN(Participação!A97)&gt;0,Participação!A97,"")</f>
        <v/>
      </c>
      <c r="H87" t="str">
        <f>+IF(LEN(Participação!A97)&gt;0,VLOOKUP(O87,Pivot!A:B,2,0),"")</f>
        <v/>
      </c>
      <c r="I87" t="str">
        <f>+IF(LEN(Participação!A97)&gt;0,Participação!G97*Participação!I97,"")</f>
        <v/>
      </c>
      <c r="J87" t="str">
        <f>+IF(LEN(Participação!A97)&gt;0,Participação!H97,"")</f>
        <v/>
      </c>
      <c r="K87" t="str">
        <f>+IF(LEN(Participação!A97)&gt;0,"N","")</f>
        <v/>
      </c>
      <c r="L87" t="str">
        <f>+IF(LEN(Participação!A97)&gt;0,Participação!E97,"")</f>
        <v/>
      </c>
      <c r="M87" t="str">
        <f>+IF(LEN(Participação!A97)&gt;0,Participação!I97,"")</f>
        <v/>
      </c>
      <c r="N87" s="22" t="str">
        <f>+IF(LEN(Participação!A97)&gt;0,VLOOKUP(Participação!F97,Variedades!B:C,2,0),"")</f>
        <v/>
      </c>
      <c r="O87" s="26" t="str">
        <f t="shared" si="1"/>
        <v/>
      </c>
      <c r="P87" s="26" t="str">
        <f>+IF(LEN(Participação!A97)&gt;0,G87,"")</f>
        <v/>
      </c>
    </row>
    <row r="88" spans="1:16" x14ac:dyDescent="0.25">
      <c r="A88" t="str">
        <f>+IF(LEN(Participação!A98)&gt;0,Participação!$D$4,"")</f>
        <v/>
      </c>
      <c r="B88" t="str">
        <f>+IF(LEN(Participação!A98)&gt;0,2021,"")</f>
        <v/>
      </c>
      <c r="C88" t="str">
        <f>+IF(LEN(Participação!A98)&gt;0,5017,"")</f>
        <v/>
      </c>
      <c r="D88" t="str">
        <f>+IF(LEN(Participação!A98)&gt;0,IF(Participação!$B$3="Individual",1,1),"")</f>
        <v/>
      </c>
      <c r="E88" t="str">
        <f>+IF(LEN(Participação!A98)&gt;0,Participação!C98,"")</f>
        <v/>
      </c>
      <c r="F88" t="str">
        <f>+IF(LEN(Participação!A98)&gt;0,Participação!D98,"")</f>
        <v/>
      </c>
      <c r="G88" t="str">
        <f>+IF(LEN(Participação!A98)&gt;0,Participação!A98,"")</f>
        <v/>
      </c>
      <c r="H88" t="str">
        <f>+IF(LEN(Participação!A98)&gt;0,VLOOKUP(O88,Pivot!A:B,2,0),"")</f>
        <v/>
      </c>
      <c r="I88" t="str">
        <f>+IF(LEN(Participação!A98)&gt;0,Participação!G98*Participação!I98,"")</f>
        <v/>
      </c>
      <c r="J88" t="str">
        <f>+IF(LEN(Participação!A98)&gt;0,Participação!H98,"")</f>
        <v/>
      </c>
      <c r="K88" t="str">
        <f>+IF(LEN(Participação!A98)&gt;0,"N","")</f>
        <v/>
      </c>
      <c r="L88" t="str">
        <f>+IF(LEN(Participação!A98)&gt;0,Participação!E98,"")</f>
        <v/>
      </c>
      <c r="M88" t="str">
        <f>+IF(LEN(Participação!A98)&gt;0,Participação!I98,"")</f>
        <v/>
      </c>
      <c r="N88" s="22" t="str">
        <f>+IF(LEN(Participação!A98)&gt;0,VLOOKUP(Participação!F98,Variedades!B:C,2,0),"")</f>
        <v/>
      </c>
      <c r="O88" s="26" t="str">
        <f t="shared" si="1"/>
        <v/>
      </c>
      <c r="P88" s="26" t="str">
        <f>+IF(LEN(Participação!A98)&gt;0,G88,"")</f>
        <v/>
      </c>
    </row>
    <row r="89" spans="1:16" x14ac:dyDescent="0.25">
      <c r="A89" t="str">
        <f>+IF(LEN(Participação!A99)&gt;0,Participação!$D$4,"")</f>
        <v/>
      </c>
      <c r="B89" t="str">
        <f>+IF(LEN(Participação!A99)&gt;0,2021,"")</f>
        <v/>
      </c>
      <c r="C89" t="str">
        <f>+IF(LEN(Participação!A99)&gt;0,5017,"")</f>
        <v/>
      </c>
      <c r="D89" t="str">
        <f>+IF(LEN(Participação!A99)&gt;0,IF(Participação!$B$3="Individual",1,1),"")</f>
        <v/>
      </c>
      <c r="E89" t="str">
        <f>+IF(LEN(Participação!A99)&gt;0,Participação!C99,"")</f>
        <v/>
      </c>
      <c r="F89" t="str">
        <f>+IF(LEN(Participação!A99)&gt;0,Participação!D99,"")</f>
        <v/>
      </c>
      <c r="G89" t="str">
        <f>+IF(LEN(Participação!A99)&gt;0,Participação!A99,"")</f>
        <v/>
      </c>
      <c r="H89" t="str">
        <f>+IF(LEN(Participação!A99)&gt;0,VLOOKUP(O89,Pivot!A:B,2,0),"")</f>
        <v/>
      </c>
      <c r="I89" t="str">
        <f>+IF(LEN(Participação!A99)&gt;0,Participação!G99*Participação!I99,"")</f>
        <v/>
      </c>
      <c r="J89" t="str">
        <f>+IF(LEN(Participação!A99)&gt;0,Participação!H99,"")</f>
        <v/>
      </c>
      <c r="K89" t="str">
        <f>+IF(LEN(Participação!A99)&gt;0,"N","")</f>
        <v/>
      </c>
      <c r="L89" t="str">
        <f>+IF(LEN(Participação!A99)&gt;0,Participação!E99,"")</f>
        <v/>
      </c>
      <c r="M89" t="str">
        <f>+IF(LEN(Participação!A99)&gt;0,Participação!I99,"")</f>
        <v/>
      </c>
      <c r="N89" s="22" t="str">
        <f>+IF(LEN(Participação!A99)&gt;0,VLOOKUP(Participação!F99,Variedades!B:C,2,0),"")</f>
        <v/>
      </c>
      <c r="O89" s="26" t="str">
        <f t="shared" si="1"/>
        <v/>
      </c>
      <c r="P89" s="26" t="str">
        <f>+IF(LEN(Participação!A99)&gt;0,G89,"")</f>
        <v/>
      </c>
    </row>
    <row r="90" spans="1:16" x14ac:dyDescent="0.25">
      <c r="A90" t="str">
        <f>+IF(LEN(Participação!A100)&gt;0,Participação!$D$4,"")</f>
        <v/>
      </c>
      <c r="B90" t="str">
        <f>+IF(LEN(Participação!A100)&gt;0,2021,"")</f>
        <v/>
      </c>
      <c r="C90" t="str">
        <f>+IF(LEN(Participação!A100)&gt;0,5017,"")</f>
        <v/>
      </c>
      <c r="D90" t="str">
        <f>+IF(LEN(Participação!A100)&gt;0,IF(Participação!$B$3="Individual",1,1),"")</f>
        <v/>
      </c>
      <c r="E90" t="str">
        <f>+IF(LEN(Participação!A100)&gt;0,Participação!C100,"")</f>
        <v/>
      </c>
      <c r="F90" t="str">
        <f>+IF(LEN(Participação!A100)&gt;0,Participação!D100,"")</f>
        <v/>
      </c>
      <c r="G90" t="str">
        <f>+IF(LEN(Participação!A100)&gt;0,Participação!A100,"")</f>
        <v/>
      </c>
      <c r="H90" t="str">
        <f>+IF(LEN(Participação!A100)&gt;0,VLOOKUP(O90,Pivot!A:B,2,0),"")</f>
        <v/>
      </c>
      <c r="I90" t="str">
        <f>+IF(LEN(Participação!A100)&gt;0,Participação!G100*Participação!I100,"")</f>
        <v/>
      </c>
      <c r="J90" t="str">
        <f>+IF(LEN(Participação!A100)&gt;0,Participação!H100,"")</f>
        <v/>
      </c>
      <c r="K90" t="str">
        <f>+IF(LEN(Participação!A100)&gt;0,"N","")</f>
        <v/>
      </c>
      <c r="L90" t="str">
        <f>+IF(LEN(Participação!A100)&gt;0,Participação!E100,"")</f>
        <v/>
      </c>
      <c r="M90" t="str">
        <f>+IF(LEN(Participação!A100)&gt;0,Participação!I100,"")</f>
        <v/>
      </c>
      <c r="N90" s="22" t="str">
        <f>+IF(LEN(Participação!A100)&gt;0,VLOOKUP(Participação!F100,Variedades!B:C,2,0),"")</f>
        <v/>
      </c>
      <c r="O90" s="26" t="str">
        <f t="shared" si="1"/>
        <v/>
      </c>
      <c r="P90" s="26" t="str">
        <f>+IF(LEN(Participação!A100)&gt;0,G90,"")</f>
        <v/>
      </c>
    </row>
    <row r="91" spans="1:16" x14ac:dyDescent="0.25">
      <c r="A91" t="str">
        <f>+IF(LEN(Participação!A101)&gt;0,Participação!$D$4,"")</f>
        <v/>
      </c>
      <c r="B91" t="str">
        <f>+IF(LEN(Participação!A101)&gt;0,2021,"")</f>
        <v/>
      </c>
      <c r="C91" t="str">
        <f>+IF(LEN(Participação!A101)&gt;0,5017,"")</f>
        <v/>
      </c>
      <c r="D91" t="str">
        <f>+IF(LEN(Participação!A101)&gt;0,IF(Participação!$B$3="Individual",1,1),"")</f>
        <v/>
      </c>
      <c r="E91" t="str">
        <f>+IF(LEN(Participação!A101)&gt;0,Participação!C101,"")</f>
        <v/>
      </c>
      <c r="F91" t="str">
        <f>+IF(LEN(Participação!A101)&gt;0,Participação!D101,"")</f>
        <v/>
      </c>
      <c r="G91" t="str">
        <f>+IF(LEN(Participação!A101)&gt;0,Participação!A101,"")</f>
        <v/>
      </c>
      <c r="H91" t="str">
        <f>+IF(LEN(Participação!A101)&gt;0,VLOOKUP(O91,Pivot!A:B,2,0),"")</f>
        <v/>
      </c>
      <c r="I91" t="str">
        <f>+IF(LEN(Participação!A101)&gt;0,Participação!G101*Participação!I101,"")</f>
        <v/>
      </c>
      <c r="J91" t="str">
        <f>+IF(LEN(Participação!A101)&gt;0,Participação!H101,"")</f>
        <v/>
      </c>
      <c r="K91" t="str">
        <f>+IF(LEN(Participação!A101)&gt;0,"N","")</f>
        <v/>
      </c>
      <c r="L91" t="str">
        <f>+IF(LEN(Participação!A101)&gt;0,Participação!E101,"")</f>
        <v/>
      </c>
      <c r="M91" t="str">
        <f>+IF(LEN(Participação!A101)&gt;0,Participação!I101,"")</f>
        <v/>
      </c>
      <c r="N91" s="22" t="str">
        <f>+IF(LEN(Participação!A101)&gt;0,VLOOKUP(Participação!F101,Variedades!B:C,2,0),"")</f>
        <v/>
      </c>
      <c r="O91" s="26" t="str">
        <f t="shared" si="1"/>
        <v/>
      </c>
      <c r="P91" s="26" t="str">
        <f>+IF(LEN(Participação!A101)&gt;0,G91,"")</f>
        <v/>
      </c>
    </row>
    <row r="92" spans="1:16" x14ac:dyDescent="0.25">
      <c r="A92" t="str">
        <f>+IF(LEN(Participação!A102)&gt;0,Participação!$D$4,"")</f>
        <v/>
      </c>
      <c r="B92" t="str">
        <f>+IF(LEN(Participação!A102)&gt;0,2021,"")</f>
        <v/>
      </c>
      <c r="C92" t="str">
        <f>+IF(LEN(Participação!A102)&gt;0,5017,"")</f>
        <v/>
      </c>
      <c r="D92" t="str">
        <f>+IF(LEN(Participação!A102)&gt;0,IF(Participação!$B$3="Individual",1,1),"")</f>
        <v/>
      </c>
      <c r="E92" t="str">
        <f>+IF(LEN(Participação!A102)&gt;0,Participação!C102,"")</f>
        <v/>
      </c>
      <c r="F92" t="str">
        <f>+IF(LEN(Participação!A102)&gt;0,Participação!D102,"")</f>
        <v/>
      </c>
      <c r="G92" t="str">
        <f>+IF(LEN(Participação!A102)&gt;0,Participação!A102,"")</f>
        <v/>
      </c>
      <c r="H92" t="str">
        <f>+IF(LEN(Participação!A102)&gt;0,VLOOKUP(O92,Pivot!A:B,2,0),"")</f>
        <v/>
      </c>
      <c r="I92" t="str">
        <f>+IF(LEN(Participação!A102)&gt;0,Participação!G102*Participação!I102,"")</f>
        <v/>
      </c>
      <c r="J92" t="str">
        <f>+IF(LEN(Participação!A102)&gt;0,Participação!H102,"")</f>
        <v/>
      </c>
      <c r="K92" t="str">
        <f>+IF(LEN(Participação!A102)&gt;0,"N","")</f>
        <v/>
      </c>
      <c r="L92" t="str">
        <f>+IF(LEN(Participação!A102)&gt;0,Participação!E102,"")</f>
        <v/>
      </c>
      <c r="M92" t="str">
        <f>+IF(LEN(Participação!A102)&gt;0,Participação!I102,"")</f>
        <v/>
      </c>
      <c r="N92" s="22" t="str">
        <f>+IF(LEN(Participação!A102)&gt;0,VLOOKUP(Participação!F102,Variedades!B:C,2,0),"")</f>
        <v/>
      </c>
      <c r="O92" s="26" t="str">
        <f t="shared" si="1"/>
        <v/>
      </c>
      <c r="P92" s="26" t="str">
        <f>+IF(LEN(Participação!A102)&gt;0,G92,"")</f>
        <v/>
      </c>
    </row>
    <row r="93" spans="1:16" x14ac:dyDescent="0.25">
      <c r="A93" t="str">
        <f>+IF(LEN(Participação!A103)&gt;0,Participação!$D$4,"")</f>
        <v/>
      </c>
      <c r="B93" t="str">
        <f>+IF(LEN(Participação!A103)&gt;0,2021,"")</f>
        <v/>
      </c>
      <c r="C93" t="str">
        <f>+IF(LEN(Participação!A103)&gt;0,5017,"")</f>
        <v/>
      </c>
      <c r="D93" t="str">
        <f>+IF(LEN(Participação!A103)&gt;0,IF(Participação!$B$3="Individual",1,1),"")</f>
        <v/>
      </c>
      <c r="E93" t="str">
        <f>+IF(LEN(Participação!A103)&gt;0,Participação!C103,"")</f>
        <v/>
      </c>
      <c r="F93" t="str">
        <f>+IF(LEN(Participação!A103)&gt;0,Participação!D103,"")</f>
        <v/>
      </c>
      <c r="G93" t="str">
        <f>+IF(LEN(Participação!A103)&gt;0,Participação!A103,"")</f>
        <v/>
      </c>
      <c r="H93" t="str">
        <f>+IF(LEN(Participação!A103)&gt;0,VLOOKUP(O93,Pivot!A:B,2,0),"")</f>
        <v/>
      </c>
      <c r="I93" t="str">
        <f>+IF(LEN(Participação!A103)&gt;0,Participação!G103*Participação!I103,"")</f>
        <v/>
      </c>
      <c r="J93" t="str">
        <f>+IF(LEN(Participação!A103)&gt;0,Participação!H103,"")</f>
        <v/>
      </c>
      <c r="K93" t="str">
        <f>+IF(LEN(Participação!A103)&gt;0,"N","")</f>
        <v/>
      </c>
      <c r="L93" t="str">
        <f>+IF(LEN(Participação!A103)&gt;0,Participação!E103,"")</f>
        <v/>
      </c>
      <c r="M93" t="str">
        <f>+IF(LEN(Participação!A103)&gt;0,Participação!I103,"")</f>
        <v/>
      </c>
      <c r="N93" s="22" t="str">
        <f>+IF(LEN(Participação!A103)&gt;0,VLOOKUP(Participação!F103,Variedades!B:C,2,0),"")</f>
        <v/>
      </c>
      <c r="O93" s="26" t="str">
        <f t="shared" si="1"/>
        <v/>
      </c>
      <c r="P93" s="26" t="str">
        <f>+IF(LEN(Participação!A103)&gt;0,G93,"")</f>
        <v/>
      </c>
    </row>
    <row r="94" spans="1:16" x14ac:dyDescent="0.25">
      <c r="A94" t="str">
        <f>+IF(LEN(Participação!A104)&gt;0,Participação!$D$4,"")</f>
        <v/>
      </c>
      <c r="B94" t="str">
        <f>+IF(LEN(Participação!A104)&gt;0,2021,"")</f>
        <v/>
      </c>
      <c r="C94" t="str">
        <f>+IF(LEN(Participação!A104)&gt;0,5017,"")</f>
        <v/>
      </c>
      <c r="D94" t="str">
        <f>+IF(LEN(Participação!A104)&gt;0,IF(Participação!$B$3="Individual",1,1),"")</f>
        <v/>
      </c>
      <c r="E94" t="str">
        <f>+IF(LEN(Participação!A104)&gt;0,Participação!C104,"")</f>
        <v/>
      </c>
      <c r="F94" t="str">
        <f>+IF(LEN(Participação!A104)&gt;0,Participação!D104,"")</f>
        <v/>
      </c>
      <c r="G94" t="str">
        <f>+IF(LEN(Participação!A104)&gt;0,Participação!A104,"")</f>
        <v/>
      </c>
      <c r="H94" t="str">
        <f>+IF(LEN(Participação!A104)&gt;0,VLOOKUP(O94,Pivot!A:B,2,0),"")</f>
        <v/>
      </c>
      <c r="I94" t="str">
        <f>+IF(LEN(Participação!A104)&gt;0,Participação!G104*Participação!I104,"")</f>
        <v/>
      </c>
      <c r="J94" t="str">
        <f>+IF(LEN(Participação!A104)&gt;0,Participação!H104,"")</f>
        <v/>
      </c>
      <c r="K94" t="str">
        <f>+IF(LEN(Participação!A104)&gt;0,"N","")</f>
        <v/>
      </c>
      <c r="L94" t="str">
        <f>+IF(LEN(Participação!A104)&gt;0,Participação!E104,"")</f>
        <v/>
      </c>
      <c r="M94" t="str">
        <f>+IF(LEN(Participação!A104)&gt;0,Participação!I104,"")</f>
        <v/>
      </c>
      <c r="N94" s="22" t="str">
        <f>+IF(LEN(Participação!A104)&gt;0,VLOOKUP(Participação!F104,Variedades!B:C,2,0),"")</f>
        <v/>
      </c>
      <c r="O94" s="26" t="str">
        <f t="shared" si="1"/>
        <v/>
      </c>
      <c r="P94" s="26" t="str">
        <f>+IF(LEN(Participação!A104)&gt;0,G94,"")</f>
        <v/>
      </c>
    </row>
    <row r="95" spans="1:16" x14ac:dyDescent="0.25">
      <c r="A95" t="str">
        <f>+IF(LEN(Participação!A105)&gt;0,Participação!$D$4,"")</f>
        <v/>
      </c>
      <c r="B95" t="str">
        <f>+IF(LEN(Participação!A105)&gt;0,2021,"")</f>
        <v/>
      </c>
      <c r="C95" t="str">
        <f>+IF(LEN(Participação!A105)&gt;0,5017,"")</f>
        <v/>
      </c>
      <c r="D95" t="str">
        <f>+IF(LEN(Participação!A105)&gt;0,IF(Participação!$B$3="Individual",1,1),"")</f>
        <v/>
      </c>
      <c r="E95" t="str">
        <f>+IF(LEN(Participação!A105)&gt;0,Participação!C105,"")</f>
        <v/>
      </c>
      <c r="F95" t="str">
        <f>+IF(LEN(Participação!A105)&gt;0,Participação!D105,"")</f>
        <v/>
      </c>
      <c r="G95" t="str">
        <f>+IF(LEN(Participação!A105)&gt;0,Participação!A105,"")</f>
        <v/>
      </c>
      <c r="H95" t="str">
        <f>+IF(LEN(Participação!A105)&gt;0,VLOOKUP(O95,Pivot!A:B,2,0),"")</f>
        <v/>
      </c>
      <c r="I95" t="str">
        <f>+IF(LEN(Participação!A105)&gt;0,Participação!G105*Participação!I105,"")</f>
        <v/>
      </c>
      <c r="J95" t="str">
        <f>+IF(LEN(Participação!A105)&gt;0,Participação!H105,"")</f>
        <v/>
      </c>
      <c r="K95" t="str">
        <f>+IF(LEN(Participação!A105)&gt;0,"N","")</f>
        <v/>
      </c>
      <c r="L95" t="str">
        <f>+IF(LEN(Participação!A105)&gt;0,Participação!E105,"")</f>
        <v/>
      </c>
      <c r="M95" t="str">
        <f>+IF(LEN(Participação!A105)&gt;0,Participação!I105,"")</f>
        <v/>
      </c>
      <c r="N95" s="22" t="str">
        <f>+IF(LEN(Participação!A105)&gt;0,VLOOKUP(Participação!F105,Variedades!B:C,2,0),"")</f>
        <v/>
      </c>
      <c r="O95" s="26" t="str">
        <f t="shared" si="1"/>
        <v/>
      </c>
      <c r="P95" s="26" t="str">
        <f>+IF(LEN(Participação!A105)&gt;0,G95,"")</f>
        <v/>
      </c>
    </row>
    <row r="96" spans="1:16" x14ac:dyDescent="0.25">
      <c r="A96" t="str">
        <f>+IF(LEN(Participação!A106)&gt;0,Participação!$D$4,"")</f>
        <v/>
      </c>
      <c r="B96" t="str">
        <f>+IF(LEN(Participação!A106)&gt;0,2021,"")</f>
        <v/>
      </c>
      <c r="C96" t="str">
        <f>+IF(LEN(Participação!A106)&gt;0,5017,"")</f>
        <v/>
      </c>
      <c r="D96" t="str">
        <f>+IF(LEN(Participação!A106)&gt;0,IF(Participação!$B$3="Individual",1,1),"")</f>
        <v/>
      </c>
      <c r="E96" t="str">
        <f>+IF(LEN(Participação!A106)&gt;0,Participação!C106,"")</f>
        <v/>
      </c>
      <c r="F96" t="str">
        <f>+IF(LEN(Participação!A106)&gt;0,Participação!D106,"")</f>
        <v/>
      </c>
      <c r="G96" t="str">
        <f>+IF(LEN(Participação!A106)&gt;0,Participação!A106,"")</f>
        <v/>
      </c>
      <c r="H96" t="str">
        <f>+IF(LEN(Participação!A106)&gt;0,VLOOKUP(O96,Pivot!A:B,2,0),"")</f>
        <v/>
      </c>
      <c r="I96" t="str">
        <f>+IF(LEN(Participação!A106)&gt;0,Participação!G106*Participação!I106,"")</f>
        <v/>
      </c>
      <c r="J96" t="str">
        <f>+IF(LEN(Participação!A106)&gt;0,Participação!H106,"")</f>
        <v/>
      </c>
      <c r="K96" t="str">
        <f>+IF(LEN(Participação!A106)&gt;0,"N","")</f>
        <v/>
      </c>
      <c r="L96" t="str">
        <f>+IF(LEN(Participação!A106)&gt;0,Participação!E106,"")</f>
        <v/>
      </c>
      <c r="M96" t="str">
        <f>+IF(LEN(Participação!A106)&gt;0,Participação!I106,"")</f>
        <v/>
      </c>
      <c r="N96" s="22" t="str">
        <f>+IF(LEN(Participação!A106)&gt;0,VLOOKUP(Participação!F106,Variedades!B:C,2,0),"")</f>
        <v/>
      </c>
      <c r="O96" s="26" t="str">
        <f t="shared" si="1"/>
        <v/>
      </c>
      <c r="P96" s="26" t="str">
        <f>+IF(LEN(Participação!A106)&gt;0,G96,"")</f>
        <v/>
      </c>
    </row>
    <row r="97" spans="1:16" x14ac:dyDescent="0.25">
      <c r="A97" t="str">
        <f>+IF(LEN(Participação!A107)&gt;0,Participação!$D$4,"")</f>
        <v/>
      </c>
      <c r="B97" t="str">
        <f>+IF(LEN(Participação!A107)&gt;0,2021,"")</f>
        <v/>
      </c>
      <c r="C97" t="str">
        <f>+IF(LEN(Participação!A107)&gt;0,5017,"")</f>
        <v/>
      </c>
      <c r="D97" t="str">
        <f>+IF(LEN(Participação!A107)&gt;0,IF(Participação!$B$3="Individual",1,1),"")</f>
        <v/>
      </c>
      <c r="E97" t="str">
        <f>+IF(LEN(Participação!A107)&gt;0,Participação!C107,"")</f>
        <v/>
      </c>
      <c r="F97" t="str">
        <f>+IF(LEN(Participação!A107)&gt;0,Participação!D107,"")</f>
        <v/>
      </c>
      <c r="G97" t="str">
        <f>+IF(LEN(Participação!A107)&gt;0,Participação!A107,"")</f>
        <v/>
      </c>
      <c r="H97" t="str">
        <f>+IF(LEN(Participação!A107)&gt;0,VLOOKUP(O97,Pivot!A:B,2,0),"")</f>
        <v/>
      </c>
      <c r="I97" t="str">
        <f>+IF(LEN(Participação!A107)&gt;0,Participação!G107*Participação!I107,"")</f>
        <v/>
      </c>
      <c r="J97" t="str">
        <f>+IF(LEN(Participação!A107)&gt;0,Participação!H107,"")</f>
        <v/>
      </c>
      <c r="K97" t="str">
        <f>+IF(LEN(Participação!A107)&gt;0,"N","")</f>
        <v/>
      </c>
      <c r="L97" t="str">
        <f>+IF(LEN(Participação!A107)&gt;0,Participação!E107,"")</f>
        <v/>
      </c>
      <c r="M97" t="str">
        <f>+IF(LEN(Participação!A107)&gt;0,Participação!I107,"")</f>
        <v/>
      </c>
      <c r="N97" s="22" t="str">
        <f>+IF(LEN(Participação!A107)&gt;0,VLOOKUP(Participação!F107,Variedades!B:C,2,0),"")</f>
        <v/>
      </c>
      <c r="O97" s="26" t="str">
        <f t="shared" si="1"/>
        <v/>
      </c>
      <c r="P97" s="26" t="str">
        <f>+IF(LEN(Participação!A107)&gt;0,G97,"")</f>
        <v/>
      </c>
    </row>
    <row r="98" spans="1:16" x14ac:dyDescent="0.25">
      <c r="A98" t="str">
        <f>+IF(LEN(Participação!A108)&gt;0,Participação!$D$4,"")</f>
        <v/>
      </c>
      <c r="B98" t="str">
        <f>+IF(LEN(Participação!A108)&gt;0,2021,"")</f>
        <v/>
      </c>
      <c r="C98" t="str">
        <f>+IF(LEN(Participação!A108)&gt;0,5017,"")</f>
        <v/>
      </c>
      <c r="D98" t="str">
        <f>+IF(LEN(Participação!A108)&gt;0,IF(Participação!$B$3="Individual",1,1),"")</f>
        <v/>
      </c>
      <c r="E98" t="str">
        <f>+IF(LEN(Participação!A108)&gt;0,Participação!C108,"")</f>
        <v/>
      </c>
      <c r="F98" t="str">
        <f>+IF(LEN(Participação!A108)&gt;0,Participação!D108,"")</f>
        <v/>
      </c>
      <c r="G98" t="str">
        <f>+IF(LEN(Participação!A108)&gt;0,Participação!A108,"")</f>
        <v/>
      </c>
      <c r="H98" t="str">
        <f>+IF(LEN(Participação!A108)&gt;0,VLOOKUP(O98,Pivot!A:B,2,0),"")</f>
        <v/>
      </c>
      <c r="I98" t="str">
        <f>+IF(LEN(Participação!A108)&gt;0,Participação!G108*Participação!I108,"")</f>
        <v/>
      </c>
      <c r="J98" t="str">
        <f>+IF(LEN(Participação!A108)&gt;0,Participação!H108,"")</f>
        <v/>
      </c>
      <c r="K98" t="str">
        <f>+IF(LEN(Participação!A108)&gt;0,"N","")</f>
        <v/>
      </c>
      <c r="L98" t="str">
        <f>+IF(LEN(Participação!A108)&gt;0,Participação!E108,"")</f>
        <v/>
      </c>
      <c r="M98" t="str">
        <f>+IF(LEN(Participação!A108)&gt;0,Participação!I108,"")</f>
        <v/>
      </c>
      <c r="N98" s="22" t="str">
        <f>+IF(LEN(Participação!A108)&gt;0,VLOOKUP(Participação!F108,Variedades!B:C,2,0),"")</f>
        <v/>
      </c>
      <c r="O98" s="26" t="str">
        <f t="shared" si="1"/>
        <v/>
      </c>
      <c r="P98" s="26" t="str">
        <f>+IF(LEN(Participação!A108)&gt;0,G98,"")</f>
        <v/>
      </c>
    </row>
    <row r="99" spans="1:16" x14ac:dyDescent="0.25">
      <c r="A99" t="str">
        <f>+IF(LEN(Participação!A109)&gt;0,Participação!$D$4,"")</f>
        <v/>
      </c>
      <c r="B99" t="str">
        <f>+IF(LEN(Participação!A109)&gt;0,2021,"")</f>
        <v/>
      </c>
      <c r="C99" t="str">
        <f>+IF(LEN(Participação!A109)&gt;0,5017,"")</f>
        <v/>
      </c>
      <c r="D99" t="str">
        <f>+IF(LEN(Participação!A109)&gt;0,IF(Participação!$B$3="Individual",1,1),"")</f>
        <v/>
      </c>
      <c r="E99" t="str">
        <f>+IF(LEN(Participação!A109)&gt;0,Participação!C109,"")</f>
        <v/>
      </c>
      <c r="F99" t="str">
        <f>+IF(LEN(Participação!A109)&gt;0,Participação!D109,"")</f>
        <v/>
      </c>
      <c r="G99" t="str">
        <f>+IF(LEN(Participação!A109)&gt;0,Participação!A109,"")</f>
        <v/>
      </c>
      <c r="H99" t="str">
        <f>+IF(LEN(Participação!A109)&gt;0,VLOOKUP(O99,Pivot!A:B,2,0),"")</f>
        <v/>
      </c>
      <c r="I99" t="str">
        <f>+IF(LEN(Participação!A109)&gt;0,Participação!G109*Participação!I109,"")</f>
        <v/>
      </c>
      <c r="J99" t="str">
        <f>+IF(LEN(Participação!A109)&gt;0,Participação!H109,"")</f>
        <v/>
      </c>
      <c r="K99" t="str">
        <f>+IF(LEN(Participação!A109)&gt;0,"N","")</f>
        <v/>
      </c>
      <c r="L99" t="str">
        <f>+IF(LEN(Participação!A109)&gt;0,Participação!E109,"")</f>
        <v/>
      </c>
      <c r="M99" t="str">
        <f>+IF(LEN(Participação!A109)&gt;0,Participação!I109,"")</f>
        <v/>
      </c>
      <c r="N99" s="22" t="str">
        <f>+IF(LEN(Participação!A109)&gt;0,VLOOKUP(Participação!F109,Variedades!B:C,2,0),"")</f>
        <v/>
      </c>
      <c r="O99" s="26" t="str">
        <f t="shared" si="1"/>
        <v/>
      </c>
      <c r="P99" s="26" t="str">
        <f>+IF(LEN(Participação!A109)&gt;0,G99,"")</f>
        <v/>
      </c>
    </row>
    <row r="100" spans="1:16" x14ac:dyDescent="0.25">
      <c r="A100" t="str">
        <f>+IF(LEN(Participação!A110)&gt;0,Participação!$D$4,"")</f>
        <v/>
      </c>
      <c r="B100" t="str">
        <f>+IF(LEN(Participação!A110)&gt;0,2021,"")</f>
        <v/>
      </c>
      <c r="C100" t="str">
        <f>+IF(LEN(Participação!A110)&gt;0,5017,"")</f>
        <v/>
      </c>
      <c r="D100" t="str">
        <f>+IF(LEN(Participação!A110)&gt;0,IF(Participação!$B$3="Individual",1,1),"")</f>
        <v/>
      </c>
      <c r="E100" t="str">
        <f>+IF(LEN(Participação!A110)&gt;0,Participação!C110,"")</f>
        <v/>
      </c>
      <c r="F100" t="str">
        <f>+IF(LEN(Participação!A110)&gt;0,Participação!D110,"")</f>
        <v/>
      </c>
      <c r="G100" t="str">
        <f>+IF(LEN(Participação!A110)&gt;0,Participação!A110,"")</f>
        <v/>
      </c>
      <c r="H100" t="str">
        <f>+IF(LEN(Participação!A110)&gt;0,VLOOKUP(O100,Pivot!A:B,2,0),"")</f>
        <v/>
      </c>
      <c r="I100" t="str">
        <f>+IF(LEN(Participação!A110)&gt;0,Participação!G110*Participação!I110,"")</f>
        <v/>
      </c>
      <c r="J100" t="str">
        <f>+IF(LEN(Participação!A110)&gt;0,Participação!H110,"")</f>
        <v/>
      </c>
      <c r="K100" t="str">
        <f>+IF(LEN(Participação!A110)&gt;0,"N","")</f>
        <v/>
      </c>
      <c r="L100" t="str">
        <f>+IF(LEN(Participação!A110)&gt;0,Participação!E110,"")</f>
        <v/>
      </c>
      <c r="M100" t="str">
        <f>+IF(LEN(Participação!A110)&gt;0,Participação!I110,"")</f>
        <v/>
      </c>
      <c r="N100" s="22" t="str">
        <f>+IF(LEN(Participação!A110)&gt;0,VLOOKUP(Participação!F110,Variedades!B:C,2,0),"")</f>
        <v/>
      </c>
      <c r="O100" s="26" t="str">
        <f t="shared" si="1"/>
        <v/>
      </c>
      <c r="P100" s="26" t="str">
        <f>+IF(LEN(Participação!A110)&gt;0,G100,"")</f>
        <v/>
      </c>
    </row>
    <row r="101" spans="1:16" x14ac:dyDescent="0.25">
      <c r="A101" t="str">
        <f>+IF(LEN(Participação!A111)&gt;0,Participação!$D$4,"")</f>
        <v/>
      </c>
      <c r="B101" t="str">
        <f>+IF(LEN(Participação!A111)&gt;0,2021,"")</f>
        <v/>
      </c>
      <c r="C101" t="str">
        <f>+IF(LEN(Participação!A111)&gt;0,5017,"")</f>
        <v/>
      </c>
      <c r="D101" t="str">
        <f>+IF(LEN(Participação!A111)&gt;0,IF(Participação!$B$3="Individual",1,1),"")</f>
        <v/>
      </c>
      <c r="E101" t="str">
        <f>+IF(LEN(Participação!A111)&gt;0,Participação!C111,"")</f>
        <v/>
      </c>
      <c r="F101" t="str">
        <f>+IF(LEN(Participação!A111)&gt;0,Participação!D111,"")</f>
        <v/>
      </c>
      <c r="G101" t="str">
        <f>+IF(LEN(Participação!A111)&gt;0,Participação!A111,"")</f>
        <v/>
      </c>
      <c r="H101" t="str">
        <f>+IF(LEN(Participação!A111)&gt;0,VLOOKUP(O101,Pivot!A:B,2,0),"")</f>
        <v/>
      </c>
      <c r="I101" t="str">
        <f>+IF(LEN(Participação!A111)&gt;0,Participação!G111*Participação!I111,"")</f>
        <v/>
      </c>
      <c r="J101" t="str">
        <f>+IF(LEN(Participação!A111)&gt;0,Participação!H111,"")</f>
        <v/>
      </c>
      <c r="K101" t="str">
        <f>+IF(LEN(Participação!A111)&gt;0,"N","")</f>
        <v/>
      </c>
      <c r="L101" t="str">
        <f>+IF(LEN(Participação!A111)&gt;0,Participação!E111,"")</f>
        <v/>
      </c>
      <c r="M101" t="str">
        <f>+IF(LEN(Participação!A111)&gt;0,Participação!I111,"")</f>
        <v/>
      </c>
      <c r="N101" s="22" t="str">
        <f>+IF(LEN(Participação!A111)&gt;0,VLOOKUP(Participação!F111,Variedades!B:C,2,0),"")</f>
        <v/>
      </c>
      <c r="O101" s="26" t="str">
        <f t="shared" si="1"/>
        <v/>
      </c>
      <c r="P101" s="26" t="str">
        <f>+IF(LEN(Participação!A111)&gt;0,G101,"")</f>
        <v/>
      </c>
    </row>
    <row r="102" spans="1:16" x14ac:dyDescent="0.25">
      <c r="A102" t="str">
        <f>+IF(LEN(Participação!A112)&gt;0,Participação!$D$4,"")</f>
        <v/>
      </c>
      <c r="B102" t="str">
        <f>+IF(LEN(Participação!A112)&gt;0,2021,"")</f>
        <v/>
      </c>
      <c r="C102" t="str">
        <f>+IF(LEN(Participação!A112)&gt;0,5017,"")</f>
        <v/>
      </c>
      <c r="D102" t="str">
        <f>+IF(LEN(Participação!A112)&gt;0,IF(Participação!$B$3="Individual",1,1),"")</f>
        <v/>
      </c>
      <c r="E102" t="str">
        <f>+IF(LEN(Participação!A112)&gt;0,Participação!C112,"")</f>
        <v/>
      </c>
      <c r="F102" t="str">
        <f>+IF(LEN(Participação!A112)&gt;0,Participação!D112,"")</f>
        <v/>
      </c>
      <c r="G102" t="str">
        <f>+IF(LEN(Participação!A112)&gt;0,Participação!A112,"")</f>
        <v/>
      </c>
      <c r="H102" t="str">
        <f>+IF(LEN(Participação!A112)&gt;0,VLOOKUP(O102,Pivot!A:B,2,0),"")</f>
        <v/>
      </c>
      <c r="I102" t="str">
        <f>+IF(LEN(Participação!A112)&gt;0,Participação!G112*Participação!I112,"")</f>
        <v/>
      </c>
      <c r="J102" t="str">
        <f>+IF(LEN(Participação!A112)&gt;0,Participação!H112,"")</f>
        <v/>
      </c>
      <c r="K102" t="str">
        <f>+IF(LEN(Participação!A112)&gt;0,"N","")</f>
        <v/>
      </c>
      <c r="L102" t="str">
        <f>+IF(LEN(Participação!A112)&gt;0,Participação!E112,"")</f>
        <v/>
      </c>
      <c r="M102" t="str">
        <f>+IF(LEN(Participação!A112)&gt;0,Participação!I112,"")</f>
        <v/>
      </c>
      <c r="N102" s="22" t="str">
        <f>+IF(LEN(Participação!A112)&gt;0,VLOOKUP(Participação!F112,Variedades!B:C,2,0),"")</f>
        <v/>
      </c>
      <c r="O102" s="26" t="str">
        <f t="shared" si="1"/>
        <v/>
      </c>
      <c r="P102" s="26" t="str">
        <f>+IF(LEN(Participação!A112)&gt;0,G102,"")</f>
        <v/>
      </c>
    </row>
    <row r="103" spans="1:16" x14ac:dyDescent="0.25">
      <c r="A103" t="str">
        <f>+IF(LEN(Participação!A113)&gt;0,Participação!$D$4,"")</f>
        <v/>
      </c>
      <c r="B103" t="str">
        <f>+IF(LEN(Participação!A113)&gt;0,2021,"")</f>
        <v/>
      </c>
      <c r="C103" t="str">
        <f>+IF(LEN(Participação!A113)&gt;0,5017,"")</f>
        <v/>
      </c>
      <c r="D103" t="str">
        <f>+IF(LEN(Participação!A113)&gt;0,IF(Participação!$B$3="Individual",1,1),"")</f>
        <v/>
      </c>
      <c r="E103" t="str">
        <f>+IF(LEN(Participação!A113)&gt;0,Participação!C113,"")</f>
        <v/>
      </c>
      <c r="F103" t="str">
        <f>+IF(LEN(Participação!A113)&gt;0,Participação!D113,"")</f>
        <v/>
      </c>
      <c r="G103" t="str">
        <f>+IF(LEN(Participação!A113)&gt;0,Participação!A113,"")</f>
        <v/>
      </c>
      <c r="H103" t="str">
        <f>+IF(LEN(Participação!A113)&gt;0,VLOOKUP(O103,Pivot!A:B,2,0),"")</f>
        <v/>
      </c>
      <c r="I103" t="str">
        <f>+IF(LEN(Participação!A113)&gt;0,Participação!G113*Participação!I113,"")</f>
        <v/>
      </c>
      <c r="J103" t="str">
        <f>+IF(LEN(Participação!A113)&gt;0,Participação!H113,"")</f>
        <v/>
      </c>
      <c r="K103" t="str">
        <f>+IF(LEN(Participação!A113)&gt;0,"N","")</f>
        <v/>
      </c>
      <c r="L103" t="str">
        <f>+IF(LEN(Participação!A113)&gt;0,Participação!E113,"")</f>
        <v/>
      </c>
      <c r="M103" t="str">
        <f>+IF(LEN(Participação!A113)&gt;0,Participação!I113,"")</f>
        <v/>
      </c>
      <c r="N103" s="22" t="str">
        <f>+IF(LEN(Participação!A113)&gt;0,VLOOKUP(Participação!F113,Variedades!B:C,2,0),"")</f>
        <v/>
      </c>
      <c r="O103" s="26" t="str">
        <f t="shared" si="1"/>
        <v/>
      </c>
      <c r="P103" s="26" t="str">
        <f>+IF(LEN(Participação!A113)&gt;0,G103,"")</f>
        <v/>
      </c>
    </row>
    <row r="104" spans="1:16" x14ac:dyDescent="0.25">
      <c r="A104" t="str">
        <f>+IF(LEN(Participação!A114)&gt;0,Participação!$D$4,"")</f>
        <v/>
      </c>
      <c r="B104" t="str">
        <f>+IF(LEN(Participação!A114)&gt;0,2021,"")</f>
        <v/>
      </c>
      <c r="C104" t="str">
        <f>+IF(LEN(Participação!A114)&gt;0,5017,"")</f>
        <v/>
      </c>
      <c r="D104" t="str">
        <f>+IF(LEN(Participação!A114)&gt;0,IF(Participação!$B$3="Individual",1,1),"")</f>
        <v/>
      </c>
      <c r="E104" t="str">
        <f>+IF(LEN(Participação!A114)&gt;0,Participação!C114,"")</f>
        <v/>
      </c>
      <c r="F104" t="str">
        <f>+IF(LEN(Participação!A114)&gt;0,Participação!D114,"")</f>
        <v/>
      </c>
      <c r="G104" t="str">
        <f>+IF(LEN(Participação!A114)&gt;0,Participação!A114,"")</f>
        <v/>
      </c>
      <c r="H104" t="str">
        <f>+IF(LEN(Participação!A114)&gt;0,VLOOKUP(O104,Pivot!A:B,2,0),"")</f>
        <v/>
      </c>
      <c r="I104" t="str">
        <f>+IF(LEN(Participação!A114)&gt;0,Participação!G114*Participação!I114,"")</f>
        <v/>
      </c>
      <c r="J104" t="str">
        <f>+IF(LEN(Participação!A114)&gt;0,Participação!H114,"")</f>
        <v/>
      </c>
      <c r="K104" t="str">
        <f>+IF(LEN(Participação!A114)&gt;0,"N","")</f>
        <v/>
      </c>
      <c r="L104" t="str">
        <f>+IF(LEN(Participação!A114)&gt;0,Participação!E114,"")</f>
        <v/>
      </c>
      <c r="M104" t="str">
        <f>+IF(LEN(Participação!A114)&gt;0,Participação!I114,"")</f>
        <v/>
      </c>
      <c r="N104" s="22" t="str">
        <f>+IF(LEN(Participação!A114)&gt;0,VLOOKUP(Participação!F114,Variedades!B:C,2,0),"")</f>
        <v/>
      </c>
      <c r="O104" s="26" t="str">
        <f t="shared" si="1"/>
        <v/>
      </c>
      <c r="P104" s="26" t="str">
        <f>+IF(LEN(Participação!A114)&gt;0,G104,"")</f>
        <v/>
      </c>
    </row>
    <row r="105" spans="1:16" x14ac:dyDescent="0.25">
      <c r="A105" t="str">
        <f>+IF(LEN(Participação!A115)&gt;0,Participação!$D$4,"")</f>
        <v/>
      </c>
      <c r="B105" t="str">
        <f>+IF(LEN(Participação!A115)&gt;0,2021,"")</f>
        <v/>
      </c>
      <c r="C105" t="str">
        <f>+IF(LEN(Participação!A115)&gt;0,5017,"")</f>
        <v/>
      </c>
      <c r="D105" t="str">
        <f>+IF(LEN(Participação!A115)&gt;0,IF(Participação!$B$3="Individual",1,1),"")</f>
        <v/>
      </c>
      <c r="E105" t="str">
        <f>+IF(LEN(Participação!A115)&gt;0,Participação!C115,"")</f>
        <v/>
      </c>
      <c r="F105" t="str">
        <f>+IF(LEN(Participação!A115)&gt;0,Participação!D115,"")</f>
        <v/>
      </c>
      <c r="G105" t="str">
        <f>+IF(LEN(Participação!A115)&gt;0,Participação!A115,"")</f>
        <v/>
      </c>
      <c r="H105" t="str">
        <f>+IF(LEN(Participação!A115)&gt;0,VLOOKUP(O105,Pivot!A:B,2,0),"")</f>
        <v/>
      </c>
      <c r="I105" t="str">
        <f>+IF(LEN(Participação!A115)&gt;0,Participação!G115*Participação!I115,"")</f>
        <v/>
      </c>
      <c r="J105" t="str">
        <f>+IF(LEN(Participação!A115)&gt;0,Participação!H115,"")</f>
        <v/>
      </c>
      <c r="K105" t="str">
        <f>+IF(LEN(Participação!A115)&gt;0,"N","")</f>
        <v/>
      </c>
      <c r="L105" t="str">
        <f>+IF(LEN(Participação!A115)&gt;0,Participação!E115,"")</f>
        <v/>
      </c>
      <c r="M105" t="str">
        <f>+IF(LEN(Participação!A115)&gt;0,Participação!I115,"")</f>
        <v/>
      </c>
      <c r="N105" s="22" t="str">
        <f>+IF(LEN(Participação!A115)&gt;0,VLOOKUP(Participação!F115,Variedades!B:C,2,0),"")</f>
        <v/>
      </c>
      <c r="O105" s="26" t="str">
        <f t="shared" si="1"/>
        <v/>
      </c>
      <c r="P105" s="26" t="str">
        <f>+IF(LEN(Participação!A115)&gt;0,G105,"")</f>
        <v/>
      </c>
    </row>
    <row r="106" spans="1:16" x14ac:dyDescent="0.25">
      <c r="A106" t="str">
        <f>+IF(LEN(Participação!A116)&gt;0,Participação!$D$4,"")</f>
        <v/>
      </c>
      <c r="B106" t="str">
        <f>+IF(LEN(Participação!A116)&gt;0,2021,"")</f>
        <v/>
      </c>
      <c r="C106" t="str">
        <f>+IF(LEN(Participação!A116)&gt;0,5017,"")</f>
        <v/>
      </c>
      <c r="D106" t="str">
        <f>+IF(LEN(Participação!A116)&gt;0,IF(Participação!$B$3="Individual",1,1),"")</f>
        <v/>
      </c>
      <c r="E106" t="str">
        <f>+IF(LEN(Participação!A116)&gt;0,Participação!C116,"")</f>
        <v/>
      </c>
      <c r="F106" t="str">
        <f>+IF(LEN(Participação!A116)&gt;0,Participação!D116,"")</f>
        <v/>
      </c>
      <c r="G106" t="str">
        <f>+IF(LEN(Participação!A116)&gt;0,Participação!A116,"")</f>
        <v/>
      </c>
      <c r="H106" t="str">
        <f>+IF(LEN(Participação!A116)&gt;0,VLOOKUP(O106,Pivot!A:B,2,0),"")</f>
        <v/>
      </c>
      <c r="I106" t="str">
        <f>+IF(LEN(Participação!A116)&gt;0,Participação!G116*Participação!I116,"")</f>
        <v/>
      </c>
      <c r="J106" t="str">
        <f>+IF(LEN(Participação!A116)&gt;0,Participação!H116,"")</f>
        <v/>
      </c>
      <c r="K106" t="str">
        <f>+IF(LEN(Participação!A116)&gt;0,"N","")</f>
        <v/>
      </c>
      <c r="L106" t="str">
        <f>+IF(LEN(Participação!A116)&gt;0,Participação!E116,"")</f>
        <v/>
      </c>
      <c r="M106" t="str">
        <f>+IF(LEN(Participação!A116)&gt;0,Participação!I116,"")</f>
        <v/>
      </c>
      <c r="N106" s="22" t="str">
        <f>+IF(LEN(Participação!A116)&gt;0,VLOOKUP(Participação!F116,Variedades!B:C,2,0),"")</f>
        <v/>
      </c>
      <c r="O106" s="26" t="str">
        <f t="shared" si="1"/>
        <v/>
      </c>
      <c r="P106" s="26" t="str">
        <f>+IF(LEN(Participação!A116)&gt;0,G106,"")</f>
        <v/>
      </c>
    </row>
    <row r="107" spans="1:16" x14ac:dyDescent="0.25">
      <c r="A107" t="str">
        <f>+IF(LEN(Participação!A117)&gt;0,Participação!$D$4,"")</f>
        <v/>
      </c>
      <c r="B107" t="str">
        <f>+IF(LEN(Participação!A117)&gt;0,2021,"")</f>
        <v/>
      </c>
      <c r="C107" t="str">
        <f>+IF(LEN(Participação!A117)&gt;0,5017,"")</f>
        <v/>
      </c>
      <c r="D107" t="str">
        <f>+IF(LEN(Participação!A117)&gt;0,IF(Participação!$B$3="Individual",1,1),"")</f>
        <v/>
      </c>
      <c r="E107" t="str">
        <f>+IF(LEN(Participação!A117)&gt;0,Participação!C117,"")</f>
        <v/>
      </c>
      <c r="F107" t="str">
        <f>+IF(LEN(Participação!A117)&gt;0,Participação!D117,"")</f>
        <v/>
      </c>
      <c r="G107" t="str">
        <f>+IF(LEN(Participação!A117)&gt;0,Participação!A117,"")</f>
        <v/>
      </c>
      <c r="H107" t="str">
        <f>+IF(LEN(Participação!A117)&gt;0,VLOOKUP(O107,Pivot!A:B,2,0),"")</f>
        <v/>
      </c>
      <c r="I107" t="str">
        <f>+IF(LEN(Participação!A117)&gt;0,Participação!G117*Participação!I117,"")</f>
        <v/>
      </c>
      <c r="J107" t="str">
        <f>+IF(LEN(Participação!A117)&gt;0,Participação!H117,"")</f>
        <v/>
      </c>
      <c r="K107" t="str">
        <f>+IF(LEN(Participação!A117)&gt;0,"N","")</f>
        <v/>
      </c>
      <c r="L107" t="str">
        <f>+IF(LEN(Participação!A117)&gt;0,Participação!E117,"")</f>
        <v/>
      </c>
      <c r="M107" t="str">
        <f>+IF(LEN(Participação!A117)&gt;0,Participação!I117,"")</f>
        <v/>
      </c>
      <c r="N107" s="22" t="str">
        <f>+IF(LEN(Participação!A117)&gt;0,VLOOKUP(Participação!F117,Variedades!B:C,2,0),"")</f>
        <v/>
      </c>
      <c r="O107" s="26" t="str">
        <f t="shared" si="1"/>
        <v/>
      </c>
      <c r="P107" s="26" t="str">
        <f>+IF(LEN(Participação!A117)&gt;0,G107,"")</f>
        <v/>
      </c>
    </row>
    <row r="108" spans="1:16" x14ac:dyDescent="0.25">
      <c r="A108" t="str">
        <f>+IF(LEN(Participação!A118)&gt;0,Participação!$D$4,"")</f>
        <v/>
      </c>
      <c r="B108" t="str">
        <f>+IF(LEN(Participação!A118)&gt;0,2021,"")</f>
        <v/>
      </c>
      <c r="C108" t="str">
        <f>+IF(LEN(Participação!A118)&gt;0,5017,"")</f>
        <v/>
      </c>
      <c r="D108" t="str">
        <f>+IF(LEN(Participação!A118)&gt;0,IF(Participação!$B$3="Individual",1,1),"")</f>
        <v/>
      </c>
      <c r="E108" t="str">
        <f>+IF(LEN(Participação!A118)&gt;0,Participação!C118,"")</f>
        <v/>
      </c>
      <c r="F108" t="str">
        <f>+IF(LEN(Participação!A118)&gt;0,Participação!D118,"")</f>
        <v/>
      </c>
      <c r="G108" t="str">
        <f>+IF(LEN(Participação!A118)&gt;0,Participação!A118,"")</f>
        <v/>
      </c>
      <c r="H108" t="str">
        <f>+IF(LEN(Participação!A118)&gt;0,VLOOKUP(O108,Pivot!A:B,2,0),"")</f>
        <v/>
      </c>
      <c r="I108" t="str">
        <f>+IF(LEN(Participação!A118)&gt;0,Participação!G118*Participação!I118,"")</f>
        <v/>
      </c>
      <c r="J108" t="str">
        <f>+IF(LEN(Participação!A118)&gt;0,Participação!H118,"")</f>
        <v/>
      </c>
      <c r="K108" t="str">
        <f>+IF(LEN(Participação!A118)&gt;0,"N","")</f>
        <v/>
      </c>
      <c r="L108" t="str">
        <f>+IF(LEN(Participação!A118)&gt;0,Participação!E118,"")</f>
        <v/>
      </c>
      <c r="M108" t="str">
        <f>+IF(LEN(Participação!A118)&gt;0,Participação!I118,"")</f>
        <v/>
      </c>
      <c r="N108" s="22" t="str">
        <f>+IF(LEN(Participação!A118)&gt;0,VLOOKUP(Participação!F118,Variedades!B:C,2,0),"")</f>
        <v/>
      </c>
      <c r="O108" s="26" t="str">
        <f t="shared" si="1"/>
        <v/>
      </c>
      <c r="P108" s="26" t="str">
        <f>+IF(LEN(Participação!A118)&gt;0,G108,"")</f>
        <v/>
      </c>
    </row>
    <row r="109" spans="1:16" x14ac:dyDescent="0.25">
      <c r="A109" t="str">
        <f>+IF(LEN(Participação!A119)&gt;0,Participação!$D$4,"")</f>
        <v/>
      </c>
      <c r="B109" t="str">
        <f>+IF(LEN(Participação!A119)&gt;0,2021,"")</f>
        <v/>
      </c>
      <c r="C109" t="str">
        <f>+IF(LEN(Participação!A119)&gt;0,5017,"")</f>
        <v/>
      </c>
      <c r="D109" t="str">
        <f>+IF(LEN(Participação!A119)&gt;0,IF(Participação!$B$3="Individual",1,1),"")</f>
        <v/>
      </c>
      <c r="E109" t="str">
        <f>+IF(LEN(Participação!A119)&gt;0,Participação!C119,"")</f>
        <v/>
      </c>
      <c r="F109" t="str">
        <f>+IF(LEN(Participação!A119)&gt;0,Participação!D119,"")</f>
        <v/>
      </c>
      <c r="G109" t="str">
        <f>+IF(LEN(Participação!A119)&gt;0,Participação!A119,"")</f>
        <v/>
      </c>
      <c r="H109" t="str">
        <f>+IF(LEN(Participação!A119)&gt;0,VLOOKUP(O109,Pivot!A:B,2,0),"")</f>
        <v/>
      </c>
      <c r="I109" t="str">
        <f>+IF(LEN(Participação!A119)&gt;0,Participação!G119*Participação!I119,"")</f>
        <v/>
      </c>
      <c r="J109" t="str">
        <f>+IF(LEN(Participação!A119)&gt;0,Participação!H119,"")</f>
        <v/>
      </c>
      <c r="K109" t="str">
        <f>+IF(LEN(Participação!A119)&gt;0,"N","")</f>
        <v/>
      </c>
      <c r="L109" t="str">
        <f>+IF(LEN(Participação!A119)&gt;0,Participação!E119,"")</f>
        <v/>
      </c>
      <c r="M109" t="str">
        <f>+IF(LEN(Participação!A119)&gt;0,Participação!I119,"")</f>
        <v/>
      </c>
      <c r="N109" s="22" t="str">
        <f>+IF(LEN(Participação!A119)&gt;0,VLOOKUP(Participação!F119,Variedades!B:C,2,0),"")</f>
        <v/>
      </c>
      <c r="O109" s="26" t="str">
        <f t="shared" si="1"/>
        <v/>
      </c>
      <c r="P109" s="26" t="str">
        <f>+IF(LEN(Participação!A119)&gt;0,G109,"")</f>
        <v/>
      </c>
    </row>
    <row r="110" spans="1:16" x14ac:dyDescent="0.25">
      <c r="A110" t="str">
        <f>+IF(LEN(Participação!A120)&gt;0,Participação!$D$4,"")</f>
        <v/>
      </c>
      <c r="B110" t="str">
        <f>+IF(LEN(Participação!A120)&gt;0,2021,"")</f>
        <v/>
      </c>
      <c r="C110" t="str">
        <f>+IF(LEN(Participação!A120)&gt;0,5017,"")</f>
        <v/>
      </c>
      <c r="D110" t="str">
        <f>+IF(LEN(Participação!A120)&gt;0,IF(Participação!$B$3="Individual",1,1),"")</f>
        <v/>
      </c>
      <c r="E110" t="str">
        <f>+IF(LEN(Participação!A120)&gt;0,Participação!C120,"")</f>
        <v/>
      </c>
      <c r="F110" t="str">
        <f>+IF(LEN(Participação!A120)&gt;0,Participação!D120,"")</f>
        <v/>
      </c>
      <c r="G110" t="str">
        <f>+IF(LEN(Participação!A120)&gt;0,Participação!A120,"")</f>
        <v/>
      </c>
      <c r="H110" t="str">
        <f>+IF(LEN(Participação!A120)&gt;0,VLOOKUP(O110,Pivot!A:B,2,0),"")</f>
        <v/>
      </c>
      <c r="I110" t="str">
        <f>+IF(LEN(Participação!A120)&gt;0,Participação!G120*Participação!I120,"")</f>
        <v/>
      </c>
      <c r="J110" t="str">
        <f>+IF(LEN(Participação!A120)&gt;0,Participação!H120,"")</f>
        <v/>
      </c>
      <c r="K110" t="str">
        <f>+IF(LEN(Participação!A120)&gt;0,"N","")</f>
        <v/>
      </c>
      <c r="L110" t="str">
        <f>+IF(LEN(Participação!A120)&gt;0,Participação!E120,"")</f>
        <v/>
      </c>
      <c r="M110" t="str">
        <f>+IF(LEN(Participação!A120)&gt;0,Participação!I120,"")</f>
        <v/>
      </c>
      <c r="N110" s="22" t="str">
        <f>+IF(LEN(Participação!A120)&gt;0,VLOOKUP(Participação!F120,Variedades!B:C,2,0),"")</f>
        <v/>
      </c>
      <c r="O110" s="26" t="str">
        <f t="shared" si="1"/>
        <v/>
      </c>
      <c r="P110" s="26" t="str">
        <f>+IF(LEN(Participação!A120)&gt;0,G110,"")</f>
        <v/>
      </c>
    </row>
    <row r="111" spans="1:16" x14ac:dyDescent="0.25">
      <c r="A111" t="str">
        <f>+IF(LEN(Participação!A121)&gt;0,Participação!$D$4,"")</f>
        <v/>
      </c>
      <c r="B111" t="str">
        <f>+IF(LEN(Participação!A121)&gt;0,2021,"")</f>
        <v/>
      </c>
      <c r="C111" t="str">
        <f>+IF(LEN(Participação!A121)&gt;0,5017,"")</f>
        <v/>
      </c>
      <c r="D111" t="str">
        <f>+IF(LEN(Participação!A121)&gt;0,IF(Participação!$B$3="Individual",1,1),"")</f>
        <v/>
      </c>
      <c r="E111" t="str">
        <f>+IF(LEN(Participação!A121)&gt;0,Participação!C121,"")</f>
        <v/>
      </c>
      <c r="F111" t="str">
        <f>+IF(LEN(Participação!A121)&gt;0,Participação!D121,"")</f>
        <v/>
      </c>
      <c r="G111" t="str">
        <f>+IF(LEN(Participação!A121)&gt;0,Participação!A121,"")</f>
        <v/>
      </c>
      <c r="H111" t="str">
        <f>+IF(LEN(Participação!A121)&gt;0,VLOOKUP(O111,Pivot!A:B,2,0),"")</f>
        <v/>
      </c>
      <c r="I111" t="str">
        <f>+IF(LEN(Participação!A121)&gt;0,Participação!G121*Participação!I121,"")</f>
        <v/>
      </c>
      <c r="J111" t="str">
        <f>+IF(LEN(Participação!A121)&gt;0,Participação!H121,"")</f>
        <v/>
      </c>
      <c r="K111" t="str">
        <f>+IF(LEN(Participação!A121)&gt;0,"N","")</f>
        <v/>
      </c>
      <c r="L111" t="str">
        <f>+IF(LEN(Participação!A121)&gt;0,Participação!E121,"")</f>
        <v/>
      </c>
      <c r="M111" t="str">
        <f>+IF(LEN(Participação!A121)&gt;0,Participação!I121,"")</f>
        <v/>
      </c>
      <c r="N111" s="22" t="str">
        <f>+IF(LEN(Participação!A121)&gt;0,VLOOKUP(Participação!F121,Variedades!B:C,2,0),"")</f>
        <v/>
      </c>
      <c r="O111" s="26" t="str">
        <f t="shared" si="1"/>
        <v/>
      </c>
      <c r="P111" s="26" t="str">
        <f>+IF(LEN(Participação!A121)&gt;0,G111,"")</f>
        <v/>
      </c>
    </row>
    <row r="112" spans="1:16" x14ac:dyDescent="0.25">
      <c r="A112" t="str">
        <f>+IF(LEN(Participação!A122)&gt;0,Participação!$D$4,"")</f>
        <v/>
      </c>
      <c r="B112" t="str">
        <f>+IF(LEN(Participação!A122)&gt;0,2021,"")</f>
        <v/>
      </c>
      <c r="C112" t="str">
        <f>+IF(LEN(Participação!A122)&gt;0,5017,"")</f>
        <v/>
      </c>
      <c r="D112" t="str">
        <f>+IF(LEN(Participação!A122)&gt;0,IF(Participação!$B$3="Individual",1,1),"")</f>
        <v/>
      </c>
      <c r="E112" t="str">
        <f>+IF(LEN(Participação!A122)&gt;0,Participação!C122,"")</f>
        <v/>
      </c>
      <c r="F112" t="str">
        <f>+IF(LEN(Participação!A122)&gt;0,Participação!D122,"")</f>
        <v/>
      </c>
      <c r="G112" t="str">
        <f>+IF(LEN(Participação!A122)&gt;0,Participação!A122,"")</f>
        <v/>
      </c>
      <c r="H112" t="str">
        <f>+IF(LEN(Participação!A122)&gt;0,VLOOKUP(O112,Pivot!A:B,2,0),"")</f>
        <v/>
      </c>
      <c r="I112" t="str">
        <f>+IF(LEN(Participação!A122)&gt;0,Participação!G122*Participação!I122,"")</f>
        <v/>
      </c>
      <c r="J112" t="str">
        <f>+IF(LEN(Participação!A122)&gt;0,Participação!H122,"")</f>
        <v/>
      </c>
      <c r="K112" t="str">
        <f>+IF(LEN(Participação!A122)&gt;0,"N","")</f>
        <v/>
      </c>
      <c r="L112" t="str">
        <f>+IF(LEN(Participação!A122)&gt;0,Participação!E122,"")</f>
        <v/>
      </c>
      <c r="M112" t="str">
        <f>+IF(LEN(Participação!A122)&gt;0,Participação!I122,"")</f>
        <v/>
      </c>
      <c r="N112" s="22" t="str">
        <f>+IF(LEN(Participação!A122)&gt;0,VLOOKUP(Participação!F122,Variedades!B:C,2,0),"")</f>
        <v/>
      </c>
      <c r="O112" s="26" t="str">
        <f t="shared" si="1"/>
        <v/>
      </c>
      <c r="P112" s="26" t="str">
        <f>+IF(LEN(Participação!A122)&gt;0,G112,"")</f>
        <v/>
      </c>
    </row>
    <row r="113" spans="1:16" x14ac:dyDescent="0.25">
      <c r="A113" t="str">
        <f>+IF(LEN(Participação!A123)&gt;0,Participação!$D$4,"")</f>
        <v/>
      </c>
      <c r="B113" t="str">
        <f>+IF(LEN(Participação!A123)&gt;0,2021,"")</f>
        <v/>
      </c>
      <c r="C113" t="str">
        <f>+IF(LEN(Participação!A123)&gt;0,5017,"")</f>
        <v/>
      </c>
      <c r="D113" t="str">
        <f>+IF(LEN(Participação!A123)&gt;0,IF(Participação!$B$3="Individual",1,1),"")</f>
        <v/>
      </c>
      <c r="E113" t="str">
        <f>+IF(LEN(Participação!A123)&gt;0,Participação!C123,"")</f>
        <v/>
      </c>
      <c r="F113" t="str">
        <f>+IF(LEN(Participação!A123)&gt;0,Participação!D123,"")</f>
        <v/>
      </c>
      <c r="G113" t="str">
        <f>+IF(LEN(Participação!A123)&gt;0,Participação!A123,"")</f>
        <v/>
      </c>
      <c r="H113" t="str">
        <f>+IF(LEN(Participação!A123)&gt;0,VLOOKUP(O113,Pivot!A:B,2,0),"")</f>
        <v/>
      </c>
      <c r="I113" t="str">
        <f>+IF(LEN(Participação!A123)&gt;0,Participação!G123*Participação!I123,"")</f>
        <v/>
      </c>
      <c r="J113" t="str">
        <f>+IF(LEN(Participação!A123)&gt;0,Participação!H123,"")</f>
        <v/>
      </c>
      <c r="K113" t="str">
        <f>+IF(LEN(Participação!A123)&gt;0,"N","")</f>
        <v/>
      </c>
      <c r="L113" t="str">
        <f>+IF(LEN(Participação!A123)&gt;0,Participação!E123,"")</f>
        <v/>
      </c>
      <c r="M113" t="str">
        <f>+IF(LEN(Participação!A123)&gt;0,Participação!I123,"")</f>
        <v/>
      </c>
      <c r="N113" s="22" t="str">
        <f>+IF(LEN(Participação!A123)&gt;0,VLOOKUP(Participação!F123,Variedades!B:C,2,0),"")</f>
        <v/>
      </c>
      <c r="O113" s="26" t="str">
        <f t="shared" si="1"/>
        <v/>
      </c>
      <c r="P113" s="26" t="str">
        <f>+IF(LEN(Participação!A123)&gt;0,G113,"")</f>
        <v/>
      </c>
    </row>
    <row r="114" spans="1:16" x14ac:dyDescent="0.25">
      <c r="A114" t="str">
        <f>+IF(LEN(Participação!A124)&gt;0,Participação!$D$4,"")</f>
        <v/>
      </c>
      <c r="B114" t="str">
        <f>+IF(LEN(Participação!A124)&gt;0,2021,"")</f>
        <v/>
      </c>
      <c r="C114" t="str">
        <f>+IF(LEN(Participação!A124)&gt;0,5017,"")</f>
        <v/>
      </c>
      <c r="D114" t="str">
        <f>+IF(LEN(Participação!A124)&gt;0,IF(Participação!$B$3="Individual",1,1),"")</f>
        <v/>
      </c>
      <c r="E114" t="str">
        <f>+IF(LEN(Participação!A124)&gt;0,Participação!C124,"")</f>
        <v/>
      </c>
      <c r="F114" t="str">
        <f>+IF(LEN(Participação!A124)&gt;0,Participação!D124,"")</f>
        <v/>
      </c>
      <c r="G114" t="str">
        <f>+IF(LEN(Participação!A124)&gt;0,Participação!A124,"")</f>
        <v/>
      </c>
      <c r="H114" t="str">
        <f>+IF(LEN(Participação!A124)&gt;0,VLOOKUP(O114,Pivot!A:B,2,0),"")</f>
        <v/>
      </c>
      <c r="I114" t="str">
        <f>+IF(LEN(Participação!A124)&gt;0,Participação!G124*Participação!I124,"")</f>
        <v/>
      </c>
      <c r="J114" t="str">
        <f>+IF(LEN(Participação!A124)&gt;0,Participação!H124,"")</f>
        <v/>
      </c>
      <c r="K114" t="str">
        <f>+IF(LEN(Participação!A124)&gt;0,"N","")</f>
        <v/>
      </c>
      <c r="L114" t="str">
        <f>+IF(LEN(Participação!A124)&gt;0,Participação!E124,"")</f>
        <v/>
      </c>
      <c r="M114" t="str">
        <f>+IF(LEN(Participação!A124)&gt;0,Participação!I124,"")</f>
        <v/>
      </c>
      <c r="N114" s="22" t="str">
        <f>+IF(LEN(Participação!A124)&gt;0,VLOOKUP(Participação!F124,Variedades!B:C,2,0),"")</f>
        <v/>
      </c>
      <c r="O114" s="26" t="str">
        <f t="shared" si="1"/>
        <v/>
      </c>
      <c r="P114" s="26" t="str">
        <f>+IF(LEN(Participação!A124)&gt;0,G114,"")</f>
        <v/>
      </c>
    </row>
    <row r="115" spans="1:16" x14ac:dyDescent="0.25">
      <c r="A115" t="str">
        <f>+IF(LEN(Participação!A125)&gt;0,Participação!$D$4,"")</f>
        <v/>
      </c>
      <c r="B115" t="str">
        <f>+IF(LEN(Participação!A125)&gt;0,2021,"")</f>
        <v/>
      </c>
      <c r="C115" t="str">
        <f>+IF(LEN(Participação!A125)&gt;0,5017,"")</f>
        <v/>
      </c>
      <c r="D115" t="str">
        <f>+IF(LEN(Participação!A125)&gt;0,IF(Participação!$B$3="Individual",1,1),"")</f>
        <v/>
      </c>
      <c r="E115" t="str">
        <f>+IF(LEN(Participação!A125)&gt;0,Participação!C125,"")</f>
        <v/>
      </c>
      <c r="F115" t="str">
        <f>+IF(LEN(Participação!A125)&gt;0,Participação!D125,"")</f>
        <v/>
      </c>
      <c r="G115" t="str">
        <f>+IF(LEN(Participação!A125)&gt;0,Participação!A125,"")</f>
        <v/>
      </c>
      <c r="H115" t="str">
        <f>+IF(LEN(Participação!A125)&gt;0,VLOOKUP(O115,Pivot!A:B,2,0),"")</f>
        <v/>
      </c>
      <c r="I115" t="str">
        <f>+IF(LEN(Participação!A125)&gt;0,Participação!G125*Participação!I125,"")</f>
        <v/>
      </c>
      <c r="J115" t="str">
        <f>+IF(LEN(Participação!A125)&gt;0,Participação!H125,"")</f>
        <v/>
      </c>
      <c r="K115" t="str">
        <f>+IF(LEN(Participação!A125)&gt;0,"N","")</f>
        <v/>
      </c>
      <c r="L115" t="str">
        <f>+IF(LEN(Participação!A125)&gt;0,Participação!E125,"")</f>
        <v/>
      </c>
      <c r="M115" t="str">
        <f>+IF(LEN(Participação!A125)&gt;0,Participação!I125,"")</f>
        <v/>
      </c>
      <c r="N115" s="22" t="str">
        <f>+IF(LEN(Participação!A125)&gt;0,VLOOKUP(Participação!F125,Variedades!B:C,2,0),"")</f>
        <v/>
      </c>
      <c r="O115" s="26" t="str">
        <f t="shared" si="1"/>
        <v/>
      </c>
      <c r="P115" s="26" t="str">
        <f>+IF(LEN(Participação!A125)&gt;0,G115,"")</f>
        <v/>
      </c>
    </row>
    <row r="116" spans="1:16" x14ac:dyDescent="0.25">
      <c r="A116" t="str">
        <f>+IF(LEN(Participação!A126)&gt;0,Participação!$D$4,"")</f>
        <v/>
      </c>
      <c r="B116" t="str">
        <f>+IF(LEN(Participação!A126)&gt;0,2021,"")</f>
        <v/>
      </c>
      <c r="C116" t="str">
        <f>+IF(LEN(Participação!A126)&gt;0,5017,"")</f>
        <v/>
      </c>
      <c r="D116" t="str">
        <f>+IF(LEN(Participação!A126)&gt;0,IF(Participação!$B$3="Individual",1,1),"")</f>
        <v/>
      </c>
      <c r="E116" t="str">
        <f>+IF(LEN(Participação!A126)&gt;0,Participação!C126,"")</f>
        <v/>
      </c>
      <c r="F116" t="str">
        <f>+IF(LEN(Participação!A126)&gt;0,Participação!D126,"")</f>
        <v/>
      </c>
      <c r="G116" t="str">
        <f>+IF(LEN(Participação!A126)&gt;0,Participação!A126,"")</f>
        <v/>
      </c>
      <c r="H116" t="str">
        <f>+IF(LEN(Participação!A126)&gt;0,VLOOKUP(O116,Pivot!A:B,2,0),"")</f>
        <v/>
      </c>
      <c r="I116" t="str">
        <f>+IF(LEN(Participação!A126)&gt;0,Participação!G126*Participação!I126,"")</f>
        <v/>
      </c>
      <c r="J116" t="str">
        <f>+IF(LEN(Participação!A126)&gt;0,Participação!H126,"")</f>
        <v/>
      </c>
      <c r="K116" t="str">
        <f>+IF(LEN(Participação!A126)&gt;0,"N","")</f>
        <v/>
      </c>
      <c r="L116" t="str">
        <f>+IF(LEN(Participação!A126)&gt;0,Participação!E126,"")</f>
        <v/>
      </c>
      <c r="M116" t="str">
        <f>+IF(LEN(Participação!A126)&gt;0,Participação!I126,"")</f>
        <v/>
      </c>
      <c r="N116" s="22" t="str">
        <f>+IF(LEN(Participação!A126)&gt;0,VLOOKUP(Participação!F126,Variedades!B:C,2,0),"")</f>
        <v/>
      </c>
      <c r="O116" s="26" t="str">
        <f t="shared" si="1"/>
        <v/>
      </c>
      <c r="P116" s="26" t="str">
        <f>+IF(LEN(Participação!A126)&gt;0,G116,"")</f>
        <v/>
      </c>
    </row>
    <row r="117" spans="1:16" x14ac:dyDescent="0.25">
      <c r="A117" t="str">
        <f>+IF(LEN(Participação!A127)&gt;0,Participação!$D$4,"")</f>
        <v/>
      </c>
      <c r="B117" t="str">
        <f>+IF(LEN(Participação!A127)&gt;0,2021,"")</f>
        <v/>
      </c>
      <c r="C117" t="str">
        <f>+IF(LEN(Participação!A127)&gt;0,5017,"")</f>
        <v/>
      </c>
      <c r="D117" t="str">
        <f>+IF(LEN(Participação!A127)&gt;0,IF(Participação!$B$3="Individual",1,1),"")</f>
        <v/>
      </c>
      <c r="E117" t="str">
        <f>+IF(LEN(Participação!A127)&gt;0,Participação!C127,"")</f>
        <v/>
      </c>
      <c r="F117" t="str">
        <f>+IF(LEN(Participação!A127)&gt;0,Participação!D127,"")</f>
        <v/>
      </c>
      <c r="G117" t="str">
        <f>+IF(LEN(Participação!A127)&gt;0,Participação!A127,"")</f>
        <v/>
      </c>
      <c r="H117" t="str">
        <f>+IF(LEN(Participação!A127)&gt;0,VLOOKUP(O117,Pivot!A:B,2,0),"")</f>
        <v/>
      </c>
      <c r="I117" t="str">
        <f>+IF(LEN(Participação!A127)&gt;0,Participação!G127*Participação!I127,"")</f>
        <v/>
      </c>
      <c r="J117" t="str">
        <f>+IF(LEN(Participação!A127)&gt;0,Participação!H127,"")</f>
        <v/>
      </c>
      <c r="K117" t="str">
        <f>+IF(LEN(Participação!A127)&gt;0,"N","")</f>
        <v/>
      </c>
      <c r="L117" t="str">
        <f>+IF(LEN(Participação!A127)&gt;0,Participação!E127,"")</f>
        <v/>
      </c>
      <c r="M117" t="str">
        <f>+IF(LEN(Participação!A127)&gt;0,Participação!I127,"")</f>
        <v/>
      </c>
      <c r="N117" s="22" t="str">
        <f>+IF(LEN(Participação!A127)&gt;0,VLOOKUP(Participação!F127,Variedades!B:C,2,0),"")</f>
        <v/>
      </c>
      <c r="O117" s="26" t="str">
        <f t="shared" si="1"/>
        <v/>
      </c>
      <c r="P117" s="26" t="str">
        <f>+IF(LEN(Participação!A127)&gt;0,G117,"")</f>
        <v/>
      </c>
    </row>
    <row r="118" spans="1:16" x14ac:dyDescent="0.25">
      <c r="A118" t="str">
        <f>+IF(LEN(Participação!A128)&gt;0,Participação!$D$4,"")</f>
        <v/>
      </c>
      <c r="B118" t="str">
        <f>+IF(LEN(Participação!A128)&gt;0,2021,"")</f>
        <v/>
      </c>
      <c r="C118" t="str">
        <f>+IF(LEN(Participação!A128)&gt;0,5017,"")</f>
        <v/>
      </c>
      <c r="D118" t="str">
        <f>+IF(LEN(Participação!A128)&gt;0,IF(Participação!$B$3="Individual",1,1),"")</f>
        <v/>
      </c>
      <c r="E118" t="str">
        <f>+IF(LEN(Participação!A128)&gt;0,Participação!C128,"")</f>
        <v/>
      </c>
      <c r="F118" t="str">
        <f>+IF(LEN(Participação!A128)&gt;0,Participação!D128,"")</f>
        <v/>
      </c>
      <c r="G118" t="str">
        <f>+IF(LEN(Participação!A128)&gt;0,Participação!A128,"")</f>
        <v/>
      </c>
      <c r="H118" t="str">
        <f>+IF(LEN(Participação!A128)&gt;0,VLOOKUP(O118,Pivot!A:B,2,0),"")</f>
        <v/>
      </c>
      <c r="I118" t="str">
        <f>+IF(LEN(Participação!A128)&gt;0,Participação!G128*Participação!I128,"")</f>
        <v/>
      </c>
      <c r="J118" t="str">
        <f>+IF(LEN(Participação!A128)&gt;0,Participação!H128,"")</f>
        <v/>
      </c>
      <c r="K118" t="str">
        <f>+IF(LEN(Participação!A128)&gt;0,"N","")</f>
        <v/>
      </c>
      <c r="L118" t="str">
        <f>+IF(LEN(Participação!A128)&gt;0,Participação!E128,"")</f>
        <v/>
      </c>
      <c r="M118" t="str">
        <f>+IF(LEN(Participação!A128)&gt;0,Participação!I128,"")</f>
        <v/>
      </c>
      <c r="N118" s="22" t="str">
        <f>+IF(LEN(Participação!A128)&gt;0,VLOOKUP(Participação!F128,Variedades!B:C,2,0),"")</f>
        <v/>
      </c>
      <c r="O118" s="26" t="str">
        <f t="shared" si="1"/>
        <v/>
      </c>
      <c r="P118" s="26" t="str">
        <f>+IF(LEN(Participação!A128)&gt;0,G118,"")</f>
        <v/>
      </c>
    </row>
    <row r="119" spans="1:16" x14ac:dyDescent="0.25">
      <c r="A119" t="str">
        <f>+IF(LEN(Participação!A129)&gt;0,Participação!$D$4,"")</f>
        <v/>
      </c>
      <c r="B119" t="str">
        <f>+IF(LEN(Participação!A129)&gt;0,2021,"")</f>
        <v/>
      </c>
      <c r="C119" t="str">
        <f>+IF(LEN(Participação!A129)&gt;0,5017,"")</f>
        <v/>
      </c>
      <c r="D119" t="str">
        <f>+IF(LEN(Participação!A129)&gt;0,IF(Participação!$B$3="Individual",1,1),"")</f>
        <v/>
      </c>
      <c r="E119" t="str">
        <f>+IF(LEN(Participação!A129)&gt;0,Participação!C129,"")</f>
        <v/>
      </c>
      <c r="F119" t="str">
        <f>+IF(LEN(Participação!A129)&gt;0,Participação!D129,"")</f>
        <v/>
      </c>
      <c r="G119" t="str">
        <f>+IF(LEN(Participação!A129)&gt;0,Participação!A129,"")</f>
        <v/>
      </c>
      <c r="H119" t="str">
        <f>+IF(LEN(Participação!A129)&gt;0,VLOOKUP(O119,Pivot!A:B,2,0),"")</f>
        <v/>
      </c>
      <c r="I119" t="str">
        <f>+IF(LEN(Participação!A129)&gt;0,Participação!G129*Participação!I129,"")</f>
        <v/>
      </c>
      <c r="J119" t="str">
        <f>+IF(LEN(Participação!A129)&gt;0,Participação!H129,"")</f>
        <v/>
      </c>
      <c r="K119" t="str">
        <f>+IF(LEN(Participação!A129)&gt;0,"N","")</f>
        <v/>
      </c>
      <c r="L119" t="str">
        <f>+IF(LEN(Participação!A129)&gt;0,Participação!E129,"")</f>
        <v/>
      </c>
      <c r="M119" t="str">
        <f>+IF(LEN(Participação!A129)&gt;0,Participação!I129,"")</f>
        <v/>
      </c>
      <c r="N119" s="22" t="str">
        <f>+IF(LEN(Participação!A129)&gt;0,VLOOKUP(Participação!F129,Variedades!B:C,2,0),"")</f>
        <v/>
      </c>
      <c r="O119" s="26" t="str">
        <f t="shared" si="1"/>
        <v/>
      </c>
      <c r="P119" s="26" t="str">
        <f>+IF(LEN(Participação!A129)&gt;0,G119,"")</f>
        <v/>
      </c>
    </row>
    <row r="120" spans="1:16" x14ac:dyDescent="0.25">
      <c r="A120" t="str">
        <f>+IF(LEN(Participação!A130)&gt;0,Participação!$D$4,"")</f>
        <v/>
      </c>
      <c r="B120" t="str">
        <f>+IF(LEN(Participação!A130)&gt;0,2021,"")</f>
        <v/>
      </c>
      <c r="C120" t="str">
        <f>+IF(LEN(Participação!A130)&gt;0,5017,"")</f>
        <v/>
      </c>
      <c r="D120" t="str">
        <f>+IF(LEN(Participação!A130)&gt;0,IF(Participação!$B$3="Individual",1,1),"")</f>
        <v/>
      </c>
      <c r="E120" t="str">
        <f>+IF(LEN(Participação!A130)&gt;0,Participação!C130,"")</f>
        <v/>
      </c>
      <c r="F120" t="str">
        <f>+IF(LEN(Participação!A130)&gt;0,Participação!D130,"")</f>
        <v/>
      </c>
      <c r="G120" t="str">
        <f>+IF(LEN(Participação!A130)&gt;0,Participação!A130,"")</f>
        <v/>
      </c>
      <c r="H120" t="str">
        <f>+IF(LEN(Participação!A130)&gt;0,VLOOKUP(O120,Pivot!A:B,2,0),"")</f>
        <v/>
      </c>
      <c r="I120" t="str">
        <f>+IF(LEN(Participação!A130)&gt;0,Participação!G130*Participação!I130,"")</f>
        <v/>
      </c>
      <c r="J120" t="str">
        <f>+IF(LEN(Participação!A130)&gt;0,Participação!H130,"")</f>
        <v/>
      </c>
      <c r="K120" t="str">
        <f>+IF(LEN(Participação!A130)&gt;0,"N","")</f>
        <v/>
      </c>
      <c r="L120" t="str">
        <f>+IF(LEN(Participação!A130)&gt;0,Participação!E130,"")</f>
        <v/>
      </c>
      <c r="M120" t="str">
        <f>+IF(LEN(Participação!A130)&gt;0,Participação!I130,"")</f>
        <v/>
      </c>
      <c r="N120" s="22" t="str">
        <f>+IF(LEN(Participação!A130)&gt;0,VLOOKUP(Participação!F130,Variedades!B:C,2,0),"")</f>
        <v/>
      </c>
      <c r="O120" s="26" t="str">
        <f t="shared" si="1"/>
        <v/>
      </c>
      <c r="P120" s="26" t="str">
        <f>+IF(LEN(Participação!A130)&gt;0,G120,"")</f>
        <v/>
      </c>
    </row>
    <row r="121" spans="1:16" x14ac:dyDescent="0.25">
      <c r="A121" t="str">
        <f>+IF(LEN(Participação!A131)&gt;0,Participação!$D$4,"")</f>
        <v/>
      </c>
      <c r="B121" t="str">
        <f>+IF(LEN(Participação!A131)&gt;0,2021,"")</f>
        <v/>
      </c>
      <c r="C121" t="str">
        <f>+IF(LEN(Participação!A131)&gt;0,5017,"")</f>
        <v/>
      </c>
      <c r="D121" t="str">
        <f>+IF(LEN(Participação!A131)&gt;0,IF(Participação!$B$3="Individual",1,1),"")</f>
        <v/>
      </c>
      <c r="E121" t="str">
        <f>+IF(LEN(Participação!A131)&gt;0,Participação!C131,"")</f>
        <v/>
      </c>
      <c r="F121" t="str">
        <f>+IF(LEN(Participação!A131)&gt;0,Participação!D131,"")</f>
        <v/>
      </c>
      <c r="G121" t="str">
        <f>+IF(LEN(Participação!A131)&gt;0,Participação!A131,"")</f>
        <v/>
      </c>
      <c r="H121" t="str">
        <f>+IF(LEN(Participação!A131)&gt;0,VLOOKUP(O121,Pivot!A:B,2,0),"")</f>
        <v/>
      </c>
      <c r="I121" t="str">
        <f>+IF(LEN(Participação!A131)&gt;0,Participação!G131*Participação!I131,"")</f>
        <v/>
      </c>
      <c r="J121" t="str">
        <f>+IF(LEN(Participação!A131)&gt;0,Participação!H131,"")</f>
        <v/>
      </c>
      <c r="K121" t="str">
        <f>+IF(LEN(Participação!A131)&gt;0,"N","")</f>
        <v/>
      </c>
      <c r="L121" t="str">
        <f>+IF(LEN(Participação!A131)&gt;0,Participação!E131,"")</f>
        <v/>
      </c>
      <c r="M121" t="str">
        <f>+IF(LEN(Participação!A131)&gt;0,Participação!I131,"")</f>
        <v/>
      </c>
      <c r="N121" s="22" t="str">
        <f>+IF(LEN(Participação!A131)&gt;0,VLOOKUP(Participação!F131,Variedades!B:C,2,0),"")</f>
        <v/>
      </c>
      <c r="O121" s="26" t="str">
        <f t="shared" si="1"/>
        <v/>
      </c>
      <c r="P121" s="26" t="str">
        <f>+IF(LEN(Participação!A131)&gt;0,G121,"")</f>
        <v/>
      </c>
    </row>
    <row r="122" spans="1:16" x14ac:dyDescent="0.25">
      <c r="A122" t="str">
        <f>+IF(LEN(Participação!A132)&gt;0,Participação!$D$4,"")</f>
        <v/>
      </c>
      <c r="B122" t="str">
        <f>+IF(LEN(Participação!A132)&gt;0,2021,"")</f>
        <v/>
      </c>
      <c r="C122" t="str">
        <f>+IF(LEN(Participação!A132)&gt;0,5017,"")</f>
        <v/>
      </c>
      <c r="D122" t="str">
        <f>+IF(LEN(Participação!A132)&gt;0,IF(Participação!$B$3="Individual",1,1),"")</f>
        <v/>
      </c>
      <c r="E122" t="str">
        <f>+IF(LEN(Participação!A132)&gt;0,Participação!C132,"")</f>
        <v/>
      </c>
      <c r="F122" t="str">
        <f>+IF(LEN(Participação!A132)&gt;0,Participação!D132,"")</f>
        <v/>
      </c>
      <c r="G122" t="str">
        <f>+IF(LEN(Participação!A132)&gt;0,Participação!A132,"")</f>
        <v/>
      </c>
      <c r="H122" t="str">
        <f>+IF(LEN(Participação!A132)&gt;0,VLOOKUP(O122,Pivot!A:B,2,0),"")</f>
        <v/>
      </c>
      <c r="I122" t="str">
        <f>+IF(LEN(Participação!A132)&gt;0,Participação!G132*Participação!I132,"")</f>
        <v/>
      </c>
      <c r="J122" t="str">
        <f>+IF(LEN(Participação!A132)&gt;0,Participação!H132,"")</f>
        <v/>
      </c>
      <c r="K122" t="str">
        <f>+IF(LEN(Participação!A132)&gt;0,"N","")</f>
        <v/>
      </c>
      <c r="L122" t="str">
        <f>+IF(LEN(Participação!A132)&gt;0,Participação!E132,"")</f>
        <v/>
      </c>
      <c r="M122" t="str">
        <f>+IF(LEN(Participação!A132)&gt;0,Participação!I132,"")</f>
        <v/>
      </c>
      <c r="N122" s="22" t="str">
        <f>+IF(LEN(Participação!A132)&gt;0,VLOOKUP(Participação!F132,Variedades!B:C,2,0),"")</f>
        <v/>
      </c>
      <c r="O122" s="26" t="str">
        <f t="shared" si="1"/>
        <v/>
      </c>
      <c r="P122" s="26" t="str">
        <f>+IF(LEN(Participação!A132)&gt;0,G122,"")</f>
        <v/>
      </c>
    </row>
    <row r="123" spans="1:16" x14ac:dyDescent="0.25">
      <c r="A123" t="str">
        <f>+IF(LEN(Participação!A133)&gt;0,Participação!$D$4,"")</f>
        <v/>
      </c>
      <c r="B123" t="str">
        <f>+IF(LEN(Participação!A133)&gt;0,2021,"")</f>
        <v/>
      </c>
      <c r="C123" t="str">
        <f>+IF(LEN(Participação!A133)&gt;0,5017,"")</f>
        <v/>
      </c>
      <c r="D123" t="str">
        <f>+IF(LEN(Participação!A133)&gt;0,IF(Participação!$B$3="Individual",1,1),"")</f>
        <v/>
      </c>
      <c r="E123" t="str">
        <f>+IF(LEN(Participação!A133)&gt;0,Participação!C133,"")</f>
        <v/>
      </c>
      <c r="F123" t="str">
        <f>+IF(LEN(Participação!A133)&gt;0,Participação!D133,"")</f>
        <v/>
      </c>
      <c r="G123" t="str">
        <f>+IF(LEN(Participação!A133)&gt;0,Participação!A133,"")</f>
        <v/>
      </c>
      <c r="H123" t="str">
        <f>+IF(LEN(Participação!A133)&gt;0,VLOOKUP(O123,Pivot!A:B,2,0),"")</f>
        <v/>
      </c>
      <c r="I123" t="str">
        <f>+IF(LEN(Participação!A133)&gt;0,Participação!G133*Participação!I133,"")</f>
        <v/>
      </c>
      <c r="J123" t="str">
        <f>+IF(LEN(Participação!A133)&gt;0,Participação!H133,"")</f>
        <v/>
      </c>
      <c r="K123" t="str">
        <f>+IF(LEN(Participação!A133)&gt;0,"N","")</f>
        <v/>
      </c>
      <c r="L123" t="str">
        <f>+IF(LEN(Participação!A133)&gt;0,Participação!E133,"")</f>
        <v/>
      </c>
      <c r="M123" t="str">
        <f>+IF(LEN(Participação!A133)&gt;0,Participação!I133,"")</f>
        <v/>
      </c>
      <c r="N123" s="22" t="str">
        <f>+IF(LEN(Participação!A133)&gt;0,VLOOKUP(Participação!F133,Variedades!B:C,2,0),"")</f>
        <v/>
      </c>
      <c r="O123" s="26" t="str">
        <f t="shared" si="1"/>
        <v/>
      </c>
      <c r="P123" s="26" t="str">
        <f>+IF(LEN(Participação!A133)&gt;0,G123,"")</f>
        <v/>
      </c>
    </row>
    <row r="124" spans="1:16" x14ac:dyDescent="0.25">
      <c r="A124" t="str">
        <f>+IF(LEN(Participação!A134)&gt;0,Participação!$D$4,"")</f>
        <v/>
      </c>
      <c r="B124" t="str">
        <f>+IF(LEN(Participação!A134)&gt;0,2021,"")</f>
        <v/>
      </c>
      <c r="C124" t="str">
        <f>+IF(LEN(Participação!A134)&gt;0,5017,"")</f>
        <v/>
      </c>
      <c r="D124" t="str">
        <f>+IF(LEN(Participação!A134)&gt;0,IF(Participação!$B$3="Individual",1,1),"")</f>
        <v/>
      </c>
      <c r="E124" t="str">
        <f>+IF(LEN(Participação!A134)&gt;0,Participação!C134,"")</f>
        <v/>
      </c>
      <c r="F124" t="str">
        <f>+IF(LEN(Participação!A134)&gt;0,Participação!D134,"")</f>
        <v/>
      </c>
      <c r="G124" t="str">
        <f>+IF(LEN(Participação!A134)&gt;0,Participação!A134,"")</f>
        <v/>
      </c>
      <c r="H124" t="str">
        <f>+IF(LEN(Participação!A134)&gt;0,VLOOKUP(O124,Pivot!A:B,2,0),"")</f>
        <v/>
      </c>
      <c r="I124" t="str">
        <f>+IF(LEN(Participação!A134)&gt;0,Participação!G134*Participação!I134,"")</f>
        <v/>
      </c>
      <c r="J124" t="str">
        <f>+IF(LEN(Participação!A134)&gt;0,Participação!H134,"")</f>
        <v/>
      </c>
      <c r="K124" t="str">
        <f>+IF(LEN(Participação!A134)&gt;0,"N","")</f>
        <v/>
      </c>
      <c r="L124" t="str">
        <f>+IF(LEN(Participação!A134)&gt;0,Participação!E134,"")</f>
        <v/>
      </c>
      <c r="M124" t="str">
        <f>+IF(LEN(Participação!A134)&gt;0,Participação!I134,"")</f>
        <v/>
      </c>
      <c r="N124" s="22" t="str">
        <f>+IF(LEN(Participação!A134)&gt;0,VLOOKUP(Participação!F134,Variedades!B:C,2,0),"")</f>
        <v/>
      </c>
      <c r="O124" s="26" t="str">
        <f t="shared" si="1"/>
        <v/>
      </c>
      <c r="P124" s="26" t="str">
        <f>+IF(LEN(Participação!A134)&gt;0,G124,"")</f>
        <v/>
      </c>
    </row>
    <row r="125" spans="1:16" x14ac:dyDescent="0.25">
      <c r="A125" t="str">
        <f>+IF(LEN(Participação!A135)&gt;0,Participação!$D$4,"")</f>
        <v/>
      </c>
      <c r="B125" t="str">
        <f>+IF(LEN(Participação!A135)&gt;0,2021,"")</f>
        <v/>
      </c>
      <c r="C125" t="str">
        <f>+IF(LEN(Participação!A135)&gt;0,5017,"")</f>
        <v/>
      </c>
      <c r="D125" t="str">
        <f>+IF(LEN(Participação!A135)&gt;0,IF(Participação!$B$3="Individual",1,1),"")</f>
        <v/>
      </c>
      <c r="E125" t="str">
        <f>+IF(LEN(Participação!A135)&gt;0,Participação!C135,"")</f>
        <v/>
      </c>
      <c r="F125" t="str">
        <f>+IF(LEN(Participação!A135)&gt;0,Participação!D135,"")</f>
        <v/>
      </c>
      <c r="G125" t="str">
        <f>+IF(LEN(Participação!A135)&gt;0,Participação!A135,"")</f>
        <v/>
      </c>
      <c r="H125" t="str">
        <f>+IF(LEN(Participação!A135)&gt;0,VLOOKUP(O125,Pivot!A:B,2,0),"")</f>
        <v/>
      </c>
      <c r="I125" t="str">
        <f>+IF(LEN(Participação!A135)&gt;0,Participação!G135*Participação!I135,"")</f>
        <v/>
      </c>
      <c r="J125" t="str">
        <f>+IF(LEN(Participação!A135)&gt;0,Participação!H135,"")</f>
        <v/>
      </c>
      <c r="K125" t="str">
        <f>+IF(LEN(Participação!A135)&gt;0,"N","")</f>
        <v/>
      </c>
      <c r="L125" t="str">
        <f>+IF(LEN(Participação!A135)&gt;0,Participação!E135,"")</f>
        <v/>
      </c>
      <c r="M125" t="str">
        <f>+IF(LEN(Participação!A135)&gt;0,Participação!I135,"")</f>
        <v/>
      </c>
      <c r="N125" s="22" t="str">
        <f>+IF(LEN(Participação!A135)&gt;0,VLOOKUP(Participação!F135,Variedades!B:C,2,0),"")</f>
        <v/>
      </c>
      <c r="O125" s="26" t="str">
        <f t="shared" si="1"/>
        <v/>
      </c>
      <c r="P125" s="26" t="str">
        <f>+IF(LEN(Participação!A135)&gt;0,G125,"")</f>
        <v/>
      </c>
    </row>
    <row r="126" spans="1:16" x14ac:dyDescent="0.25">
      <c r="A126" t="str">
        <f>+IF(LEN(Participação!A136)&gt;0,Participação!$D$4,"")</f>
        <v/>
      </c>
      <c r="B126" t="str">
        <f>+IF(LEN(Participação!A136)&gt;0,2021,"")</f>
        <v/>
      </c>
      <c r="C126" t="str">
        <f>+IF(LEN(Participação!A136)&gt;0,5017,"")</f>
        <v/>
      </c>
      <c r="D126" t="str">
        <f>+IF(LEN(Participação!A136)&gt;0,IF(Participação!$B$3="Individual",1,1),"")</f>
        <v/>
      </c>
      <c r="E126" t="str">
        <f>+IF(LEN(Participação!A136)&gt;0,Participação!C136,"")</f>
        <v/>
      </c>
      <c r="F126" t="str">
        <f>+IF(LEN(Participação!A136)&gt;0,Participação!D136,"")</f>
        <v/>
      </c>
      <c r="G126" t="str">
        <f>+IF(LEN(Participação!A136)&gt;0,Participação!A136,"")</f>
        <v/>
      </c>
      <c r="H126" t="str">
        <f>+IF(LEN(Participação!A136)&gt;0,VLOOKUP(O126,Pivot!A:B,2,0),"")</f>
        <v/>
      </c>
      <c r="I126" t="str">
        <f>+IF(LEN(Participação!A136)&gt;0,Participação!G136*Participação!I136,"")</f>
        <v/>
      </c>
      <c r="J126" t="str">
        <f>+IF(LEN(Participação!A136)&gt;0,Participação!H136,"")</f>
        <v/>
      </c>
      <c r="K126" t="str">
        <f>+IF(LEN(Participação!A136)&gt;0,"N","")</f>
        <v/>
      </c>
      <c r="L126" t="str">
        <f>+IF(LEN(Participação!A136)&gt;0,Participação!E136,"")</f>
        <v/>
      </c>
      <c r="M126" t="str">
        <f>+IF(LEN(Participação!A136)&gt;0,Participação!I136,"")</f>
        <v/>
      </c>
      <c r="N126" s="22" t="str">
        <f>+IF(LEN(Participação!A136)&gt;0,VLOOKUP(Participação!F136,Variedades!B:C,2,0),"")</f>
        <v/>
      </c>
      <c r="O126" s="26" t="str">
        <f t="shared" si="1"/>
        <v/>
      </c>
      <c r="P126" s="26" t="str">
        <f>+IF(LEN(Participação!A136)&gt;0,G126,"")</f>
        <v/>
      </c>
    </row>
    <row r="127" spans="1:16" x14ac:dyDescent="0.25">
      <c r="A127" t="str">
        <f>+IF(LEN(Participação!A137)&gt;0,Participação!$D$4,"")</f>
        <v/>
      </c>
      <c r="B127" t="str">
        <f>+IF(LEN(Participação!A137)&gt;0,2021,"")</f>
        <v/>
      </c>
      <c r="C127" t="str">
        <f>+IF(LEN(Participação!A137)&gt;0,5017,"")</f>
        <v/>
      </c>
      <c r="D127" t="str">
        <f>+IF(LEN(Participação!A137)&gt;0,IF(Participação!$B$3="Individual",1,1),"")</f>
        <v/>
      </c>
      <c r="E127" t="str">
        <f>+IF(LEN(Participação!A137)&gt;0,Participação!C137,"")</f>
        <v/>
      </c>
      <c r="F127" t="str">
        <f>+IF(LEN(Participação!A137)&gt;0,Participação!D137,"")</f>
        <v/>
      </c>
      <c r="G127" t="str">
        <f>+IF(LEN(Participação!A137)&gt;0,Participação!A137,"")</f>
        <v/>
      </c>
      <c r="H127" t="str">
        <f>+IF(LEN(Participação!A137)&gt;0,VLOOKUP(O127,Pivot!A:B,2,0),"")</f>
        <v/>
      </c>
      <c r="I127" t="str">
        <f>+IF(LEN(Participação!A137)&gt;0,Participação!G137*Participação!I137,"")</f>
        <v/>
      </c>
      <c r="J127" t="str">
        <f>+IF(LEN(Participação!A137)&gt;0,Participação!H137,"")</f>
        <v/>
      </c>
      <c r="K127" t="str">
        <f>+IF(LEN(Participação!A137)&gt;0,"N","")</f>
        <v/>
      </c>
      <c r="L127" t="str">
        <f>+IF(LEN(Participação!A137)&gt;0,Participação!E137,"")</f>
        <v/>
      </c>
      <c r="M127" t="str">
        <f>+IF(LEN(Participação!A137)&gt;0,Participação!I137,"")</f>
        <v/>
      </c>
      <c r="N127" s="22" t="str">
        <f>+IF(LEN(Participação!A137)&gt;0,VLOOKUP(Participação!F137,Variedades!B:C,2,0),"")</f>
        <v/>
      </c>
      <c r="O127" s="26" t="str">
        <f t="shared" si="1"/>
        <v/>
      </c>
      <c r="P127" s="26" t="str">
        <f>+IF(LEN(Participação!A137)&gt;0,G127,"")</f>
        <v/>
      </c>
    </row>
    <row r="128" spans="1:16" x14ac:dyDescent="0.25">
      <c r="A128" t="str">
        <f>+IF(LEN(Participação!A138)&gt;0,Participação!$D$4,"")</f>
        <v/>
      </c>
      <c r="B128" t="str">
        <f>+IF(LEN(Participação!A138)&gt;0,2021,"")</f>
        <v/>
      </c>
      <c r="C128" t="str">
        <f>+IF(LEN(Participação!A138)&gt;0,5017,"")</f>
        <v/>
      </c>
      <c r="D128" t="str">
        <f>+IF(LEN(Participação!A138)&gt;0,IF(Participação!$B$3="Individual",1,1),"")</f>
        <v/>
      </c>
      <c r="E128" t="str">
        <f>+IF(LEN(Participação!A138)&gt;0,Participação!C138,"")</f>
        <v/>
      </c>
      <c r="F128" t="str">
        <f>+IF(LEN(Participação!A138)&gt;0,Participação!D138,"")</f>
        <v/>
      </c>
      <c r="G128" t="str">
        <f>+IF(LEN(Participação!A138)&gt;0,Participação!A138,"")</f>
        <v/>
      </c>
      <c r="H128" t="str">
        <f>+IF(LEN(Participação!A138)&gt;0,VLOOKUP(O128,Pivot!A:B,2,0),"")</f>
        <v/>
      </c>
      <c r="I128" t="str">
        <f>+IF(LEN(Participação!A138)&gt;0,Participação!G138*Participação!I138,"")</f>
        <v/>
      </c>
      <c r="J128" t="str">
        <f>+IF(LEN(Participação!A138)&gt;0,Participação!H138,"")</f>
        <v/>
      </c>
      <c r="K128" t="str">
        <f>+IF(LEN(Participação!A138)&gt;0,"N","")</f>
        <v/>
      </c>
      <c r="L128" t="str">
        <f>+IF(LEN(Participação!A138)&gt;0,Participação!E138,"")</f>
        <v/>
      </c>
      <c r="M128" t="str">
        <f>+IF(LEN(Participação!A138)&gt;0,Participação!I138,"")</f>
        <v/>
      </c>
      <c r="N128" s="22" t="str">
        <f>+IF(LEN(Participação!A138)&gt;0,VLOOKUP(Participação!F138,Variedades!B:C,2,0),"")</f>
        <v/>
      </c>
      <c r="O128" s="26" t="str">
        <f t="shared" si="1"/>
        <v/>
      </c>
      <c r="P128" s="26" t="str">
        <f>+IF(LEN(Participação!A138)&gt;0,G128,"")</f>
        <v/>
      </c>
    </row>
    <row r="129" spans="1:16" x14ac:dyDescent="0.25">
      <c r="A129" t="str">
        <f>+IF(LEN(Participação!A139)&gt;0,Participação!$D$4,"")</f>
        <v/>
      </c>
      <c r="B129" t="str">
        <f>+IF(LEN(Participação!A139)&gt;0,2021,"")</f>
        <v/>
      </c>
      <c r="C129" t="str">
        <f>+IF(LEN(Participação!A139)&gt;0,5017,"")</f>
        <v/>
      </c>
      <c r="D129" t="str">
        <f>+IF(LEN(Participação!A139)&gt;0,IF(Participação!$B$3="Individual",1,1),"")</f>
        <v/>
      </c>
      <c r="E129" t="str">
        <f>+IF(LEN(Participação!A139)&gt;0,Participação!C139,"")</f>
        <v/>
      </c>
      <c r="F129" t="str">
        <f>+IF(LEN(Participação!A139)&gt;0,Participação!D139,"")</f>
        <v/>
      </c>
      <c r="G129" t="str">
        <f>+IF(LEN(Participação!A139)&gt;0,Participação!A139,"")</f>
        <v/>
      </c>
      <c r="H129" t="str">
        <f>+IF(LEN(Participação!A139)&gt;0,VLOOKUP(O129,Pivot!A:B,2,0),"")</f>
        <v/>
      </c>
      <c r="I129" t="str">
        <f>+IF(LEN(Participação!A139)&gt;0,Participação!G139*Participação!I139,"")</f>
        <v/>
      </c>
      <c r="J129" t="str">
        <f>+IF(LEN(Participação!A139)&gt;0,Participação!H139,"")</f>
        <v/>
      </c>
      <c r="K129" t="str">
        <f>+IF(LEN(Participação!A139)&gt;0,"N","")</f>
        <v/>
      </c>
      <c r="L129" t="str">
        <f>+IF(LEN(Participação!A139)&gt;0,Participação!E139,"")</f>
        <v/>
      </c>
      <c r="M129" t="str">
        <f>+IF(LEN(Participação!A139)&gt;0,Participação!I139,"")</f>
        <v/>
      </c>
      <c r="N129" s="22" t="str">
        <f>+IF(LEN(Participação!A139)&gt;0,VLOOKUP(Participação!F139,Variedades!B:C,2,0),"")</f>
        <v/>
      </c>
      <c r="O129" s="26" t="str">
        <f t="shared" si="1"/>
        <v/>
      </c>
      <c r="P129" s="26" t="str">
        <f>+IF(LEN(Participação!A139)&gt;0,G129,"")</f>
        <v/>
      </c>
    </row>
    <row r="130" spans="1:16" x14ac:dyDescent="0.25">
      <c r="A130" t="str">
        <f>+IF(LEN(Participação!A140)&gt;0,Participação!$D$4,"")</f>
        <v/>
      </c>
      <c r="B130" t="str">
        <f>+IF(LEN(Participação!A140)&gt;0,2021,"")</f>
        <v/>
      </c>
      <c r="C130" t="str">
        <f>+IF(LEN(Participação!A140)&gt;0,5017,"")</f>
        <v/>
      </c>
      <c r="D130" t="str">
        <f>+IF(LEN(Participação!A140)&gt;0,IF(Participação!$B$3="Individual",1,1),"")</f>
        <v/>
      </c>
      <c r="E130" t="str">
        <f>+IF(LEN(Participação!A140)&gt;0,Participação!C140,"")</f>
        <v/>
      </c>
      <c r="F130" t="str">
        <f>+IF(LEN(Participação!A140)&gt;0,Participação!D140,"")</f>
        <v/>
      </c>
      <c r="G130" t="str">
        <f>+IF(LEN(Participação!A140)&gt;0,Participação!A140,"")</f>
        <v/>
      </c>
      <c r="H130" t="str">
        <f>+IF(LEN(Participação!A140)&gt;0,VLOOKUP(O130,Pivot!A:B,2,0),"")</f>
        <v/>
      </c>
      <c r="I130" t="str">
        <f>+IF(LEN(Participação!A140)&gt;0,Participação!G140*Participação!I140,"")</f>
        <v/>
      </c>
      <c r="J130" t="str">
        <f>+IF(LEN(Participação!A140)&gt;0,Participação!H140,"")</f>
        <v/>
      </c>
      <c r="K130" t="str">
        <f>+IF(LEN(Participação!A140)&gt;0,"N","")</f>
        <v/>
      </c>
      <c r="L130" t="str">
        <f>+IF(LEN(Participação!A140)&gt;0,Participação!E140,"")</f>
        <v/>
      </c>
      <c r="M130" t="str">
        <f>+IF(LEN(Participação!A140)&gt;0,Participação!I140,"")</f>
        <v/>
      </c>
      <c r="N130" s="22" t="str">
        <f>+IF(LEN(Participação!A140)&gt;0,VLOOKUP(Participação!F140,Variedades!B:C,2,0),"")</f>
        <v/>
      </c>
      <c r="O130" s="26" t="str">
        <f t="shared" si="1"/>
        <v/>
      </c>
      <c r="P130" s="26" t="str">
        <f>+IF(LEN(Participação!A140)&gt;0,G130,"")</f>
        <v/>
      </c>
    </row>
    <row r="131" spans="1:16" x14ac:dyDescent="0.25">
      <c r="A131" t="str">
        <f>+IF(LEN(Participação!A141)&gt;0,Participação!$D$4,"")</f>
        <v/>
      </c>
      <c r="B131" t="str">
        <f>+IF(LEN(Participação!A141)&gt;0,2021,"")</f>
        <v/>
      </c>
      <c r="C131" t="str">
        <f>+IF(LEN(Participação!A141)&gt;0,5017,"")</f>
        <v/>
      </c>
      <c r="D131" t="str">
        <f>+IF(LEN(Participação!A141)&gt;0,IF(Participação!$B$3="Individual",1,1),"")</f>
        <v/>
      </c>
      <c r="E131" t="str">
        <f>+IF(LEN(Participação!A141)&gt;0,Participação!C141,"")</f>
        <v/>
      </c>
      <c r="F131" t="str">
        <f>+IF(LEN(Participação!A141)&gt;0,Participação!D141,"")</f>
        <v/>
      </c>
      <c r="G131" t="str">
        <f>+IF(LEN(Participação!A141)&gt;0,Participação!A141,"")</f>
        <v/>
      </c>
      <c r="H131" t="str">
        <f>+IF(LEN(Participação!A141)&gt;0,VLOOKUP(O131,Pivot!A:B,2,0),"")</f>
        <v/>
      </c>
      <c r="I131" t="str">
        <f>+IF(LEN(Participação!A141)&gt;0,Participação!G141*Participação!I141,"")</f>
        <v/>
      </c>
      <c r="J131" t="str">
        <f>+IF(LEN(Participação!A141)&gt;0,Participação!H141,"")</f>
        <v/>
      </c>
      <c r="K131" t="str">
        <f>+IF(LEN(Participação!A141)&gt;0,"N","")</f>
        <v/>
      </c>
      <c r="L131" t="str">
        <f>+IF(LEN(Participação!A141)&gt;0,Participação!E141,"")</f>
        <v/>
      </c>
      <c r="M131" t="str">
        <f>+IF(LEN(Participação!A141)&gt;0,Participação!I141,"")</f>
        <v/>
      </c>
      <c r="N131" s="22" t="str">
        <f>+IF(LEN(Participação!A141)&gt;0,VLOOKUP(Participação!F141,Variedades!B:C,2,0),"")</f>
        <v/>
      </c>
      <c r="O131" s="26" t="str">
        <f t="shared" ref="O131:O194" si="2">+G131&amp;E131&amp;F131&amp;N131</f>
        <v/>
      </c>
      <c r="P131" s="26" t="str">
        <f>+IF(LEN(Participação!A141)&gt;0,G131,"")</f>
        <v/>
      </c>
    </row>
    <row r="132" spans="1:16" x14ac:dyDescent="0.25">
      <c r="A132" t="str">
        <f>+IF(LEN(Participação!A142)&gt;0,Participação!$D$4,"")</f>
        <v/>
      </c>
      <c r="B132" t="str">
        <f>+IF(LEN(Participação!A142)&gt;0,2021,"")</f>
        <v/>
      </c>
      <c r="C132" t="str">
        <f>+IF(LEN(Participação!A142)&gt;0,5017,"")</f>
        <v/>
      </c>
      <c r="D132" t="str">
        <f>+IF(LEN(Participação!A142)&gt;0,IF(Participação!$B$3="Individual",1,1),"")</f>
        <v/>
      </c>
      <c r="E132" t="str">
        <f>+IF(LEN(Participação!A142)&gt;0,Participação!C142,"")</f>
        <v/>
      </c>
      <c r="F132" t="str">
        <f>+IF(LEN(Participação!A142)&gt;0,Participação!D142,"")</f>
        <v/>
      </c>
      <c r="G132" t="str">
        <f>+IF(LEN(Participação!A142)&gt;0,Participação!A142,"")</f>
        <v/>
      </c>
      <c r="H132" t="str">
        <f>+IF(LEN(Participação!A142)&gt;0,VLOOKUP(O132,Pivot!A:B,2,0),"")</f>
        <v/>
      </c>
      <c r="I132" t="str">
        <f>+IF(LEN(Participação!A142)&gt;0,Participação!G142*Participação!I142,"")</f>
        <v/>
      </c>
      <c r="J132" t="str">
        <f>+IF(LEN(Participação!A142)&gt;0,Participação!H142,"")</f>
        <v/>
      </c>
      <c r="K132" t="str">
        <f>+IF(LEN(Participação!A142)&gt;0,"N","")</f>
        <v/>
      </c>
      <c r="L132" t="str">
        <f>+IF(LEN(Participação!A142)&gt;0,Participação!E142,"")</f>
        <v/>
      </c>
      <c r="M132" t="str">
        <f>+IF(LEN(Participação!A142)&gt;0,Participação!I142,"")</f>
        <v/>
      </c>
      <c r="N132" s="22" t="str">
        <f>+IF(LEN(Participação!A142)&gt;0,VLOOKUP(Participação!F142,Variedades!B:C,2,0),"")</f>
        <v/>
      </c>
      <c r="O132" s="26" t="str">
        <f t="shared" si="2"/>
        <v/>
      </c>
      <c r="P132" s="26" t="str">
        <f>+IF(LEN(Participação!A142)&gt;0,G132,"")</f>
        <v/>
      </c>
    </row>
    <row r="133" spans="1:16" x14ac:dyDescent="0.25">
      <c r="A133" t="str">
        <f>+IF(LEN(Participação!A143)&gt;0,Participação!$D$4,"")</f>
        <v/>
      </c>
      <c r="B133" t="str">
        <f>+IF(LEN(Participação!A143)&gt;0,2021,"")</f>
        <v/>
      </c>
      <c r="C133" t="str">
        <f>+IF(LEN(Participação!A143)&gt;0,5017,"")</f>
        <v/>
      </c>
      <c r="D133" t="str">
        <f>+IF(LEN(Participação!A143)&gt;0,IF(Participação!$B$3="Individual",1,1),"")</f>
        <v/>
      </c>
      <c r="E133" t="str">
        <f>+IF(LEN(Participação!A143)&gt;0,Participação!C143,"")</f>
        <v/>
      </c>
      <c r="F133" t="str">
        <f>+IF(LEN(Participação!A143)&gt;0,Participação!D143,"")</f>
        <v/>
      </c>
      <c r="G133" t="str">
        <f>+IF(LEN(Participação!A143)&gt;0,Participação!A143,"")</f>
        <v/>
      </c>
      <c r="H133" t="str">
        <f>+IF(LEN(Participação!A143)&gt;0,VLOOKUP(O133,Pivot!A:B,2,0),"")</f>
        <v/>
      </c>
      <c r="I133" t="str">
        <f>+IF(LEN(Participação!A143)&gt;0,Participação!G143*Participação!I143,"")</f>
        <v/>
      </c>
      <c r="J133" t="str">
        <f>+IF(LEN(Participação!A143)&gt;0,Participação!H143,"")</f>
        <v/>
      </c>
      <c r="K133" t="str">
        <f>+IF(LEN(Participação!A143)&gt;0,"N","")</f>
        <v/>
      </c>
      <c r="L133" t="str">
        <f>+IF(LEN(Participação!A143)&gt;0,Participação!E143,"")</f>
        <v/>
      </c>
      <c r="M133" t="str">
        <f>+IF(LEN(Participação!A143)&gt;0,Participação!I143,"")</f>
        <v/>
      </c>
      <c r="N133" s="22" t="str">
        <f>+IF(LEN(Participação!A143)&gt;0,VLOOKUP(Participação!F143,Variedades!B:C,2,0),"")</f>
        <v/>
      </c>
      <c r="O133" s="26" t="str">
        <f t="shared" si="2"/>
        <v/>
      </c>
      <c r="P133" s="26" t="str">
        <f>+IF(LEN(Participação!A143)&gt;0,G133,"")</f>
        <v/>
      </c>
    </row>
    <row r="134" spans="1:16" x14ac:dyDescent="0.25">
      <c r="A134" t="str">
        <f>+IF(LEN(Participação!A144)&gt;0,Participação!$D$4,"")</f>
        <v/>
      </c>
      <c r="B134" t="str">
        <f>+IF(LEN(Participação!A144)&gt;0,2021,"")</f>
        <v/>
      </c>
      <c r="C134" t="str">
        <f>+IF(LEN(Participação!A144)&gt;0,5017,"")</f>
        <v/>
      </c>
      <c r="D134" t="str">
        <f>+IF(LEN(Participação!A144)&gt;0,IF(Participação!$B$3="Individual",1,1),"")</f>
        <v/>
      </c>
      <c r="E134" t="str">
        <f>+IF(LEN(Participação!A144)&gt;0,Participação!C144,"")</f>
        <v/>
      </c>
      <c r="F134" t="str">
        <f>+IF(LEN(Participação!A144)&gt;0,Participação!D144,"")</f>
        <v/>
      </c>
      <c r="G134" t="str">
        <f>+IF(LEN(Participação!A144)&gt;0,Participação!A144,"")</f>
        <v/>
      </c>
      <c r="H134" t="str">
        <f>+IF(LEN(Participação!A144)&gt;0,VLOOKUP(O134,Pivot!A:B,2,0),"")</f>
        <v/>
      </c>
      <c r="I134" t="str">
        <f>+IF(LEN(Participação!A144)&gt;0,Participação!G144*Participação!I144,"")</f>
        <v/>
      </c>
      <c r="J134" t="str">
        <f>+IF(LEN(Participação!A144)&gt;0,Participação!H144,"")</f>
        <v/>
      </c>
      <c r="K134" t="str">
        <f>+IF(LEN(Participação!A144)&gt;0,"N","")</f>
        <v/>
      </c>
      <c r="L134" t="str">
        <f>+IF(LEN(Participação!A144)&gt;0,Participação!E144,"")</f>
        <v/>
      </c>
      <c r="M134" t="str">
        <f>+IF(LEN(Participação!A144)&gt;0,Participação!I144,"")</f>
        <v/>
      </c>
      <c r="N134" s="22" t="str">
        <f>+IF(LEN(Participação!A144)&gt;0,VLOOKUP(Participação!F144,Variedades!B:C,2,0),"")</f>
        <v/>
      </c>
      <c r="O134" s="26" t="str">
        <f t="shared" si="2"/>
        <v/>
      </c>
      <c r="P134" s="26" t="str">
        <f>+IF(LEN(Participação!A144)&gt;0,G134,"")</f>
        <v/>
      </c>
    </row>
    <row r="135" spans="1:16" x14ac:dyDescent="0.25">
      <c r="A135" t="str">
        <f>+IF(LEN(Participação!A145)&gt;0,Participação!$D$4,"")</f>
        <v/>
      </c>
      <c r="B135" t="str">
        <f>+IF(LEN(Participação!A145)&gt;0,2021,"")</f>
        <v/>
      </c>
      <c r="C135" t="str">
        <f>+IF(LEN(Participação!A145)&gt;0,5017,"")</f>
        <v/>
      </c>
      <c r="D135" t="str">
        <f>+IF(LEN(Participação!A145)&gt;0,IF(Participação!$B$3="Individual",1,1),"")</f>
        <v/>
      </c>
      <c r="E135" t="str">
        <f>+IF(LEN(Participação!A145)&gt;0,Participação!C145,"")</f>
        <v/>
      </c>
      <c r="F135" t="str">
        <f>+IF(LEN(Participação!A145)&gt;0,Participação!D145,"")</f>
        <v/>
      </c>
      <c r="G135" t="str">
        <f>+IF(LEN(Participação!A145)&gt;0,Participação!A145,"")</f>
        <v/>
      </c>
      <c r="H135" t="str">
        <f>+IF(LEN(Participação!A145)&gt;0,VLOOKUP(O135,Pivot!A:B,2,0),"")</f>
        <v/>
      </c>
      <c r="I135" t="str">
        <f>+IF(LEN(Participação!A145)&gt;0,Participação!G145*Participação!I145,"")</f>
        <v/>
      </c>
      <c r="J135" t="str">
        <f>+IF(LEN(Participação!A145)&gt;0,Participação!H145,"")</f>
        <v/>
      </c>
      <c r="K135" t="str">
        <f>+IF(LEN(Participação!A145)&gt;0,"N","")</f>
        <v/>
      </c>
      <c r="L135" t="str">
        <f>+IF(LEN(Participação!A145)&gt;0,Participação!E145,"")</f>
        <v/>
      </c>
      <c r="M135" t="str">
        <f>+IF(LEN(Participação!A145)&gt;0,Participação!I145,"")</f>
        <v/>
      </c>
      <c r="N135" s="22" t="str">
        <f>+IF(LEN(Participação!A145)&gt;0,VLOOKUP(Participação!F145,Variedades!B:C,2,0),"")</f>
        <v/>
      </c>
      <c r="O135" s="26" t="str">
        <f t="shared" si="2"/>
        <v/>
      </c>
      <c r="P135" s="26" t="str">
        <f>+IF(LEN(Participação!A145)&gt;0,G135,"")</f>
        <v/>
      </c>
    </row>
    <row r="136" spans="1:16" x14ac:dyDescent="0.25">
      <c r="A136" t="str">
        <f>+IF(LEN(Participação!A146)&gt;0,Participação!$D$4,"")</f>
        <v/>
      </c>
      <c r="B136" t="str">
        <f>+IF(LEN(Participação!A146)&gt;0,2021,"")</f>
        <v/>
      </c>
      <c r="C136" t="str">
        <f>+IF(LEN(Participação!A146)&gt;0,5017,"")</f>
        <v/>
      </c>
      <c r="D136" t="str">
        <f>+IF(LEN(Participação!A146)&gt;0,IF(Participação!$B$3="Individual",1,1),"")</f>
        <v/>
      </c>
      <c r="E136" t="str">
        <f>+IF(LEN(Participação!A146)&gt;0,Participação!C146,"")</f>
        <v/>
      </c>
      <c r="F136" t="str">
        <f>+IF(LEN(Participação!A146)&gt;0,Participação!D146,"")</f>
        <v/>
      </c>
      <c r="G136" t="str">
        <f>+IF(LEN(Participação!A146)&gt;0,Participação!A146,"")</f>
        <v/>
      </c>
      <c r="H136" t="str">
        <f>+IF(LEN(Participação!A146)&gt;0,VLOOKUP(O136,Pivot!A:B,2,0),"")</f>
        <v/>
      </c>
      <c r="I136" t="str">
        <f>+IF(LEN(Participação!A146)&gt;0,Participação!G146*Participação!I146,"")</f>
        <v/>
      </c>
      <c r="J136" t="str">
        <f>+IF(LEN(Participação!A146)&gt;0,Participação!H146,"")</f>
        <v/>
      </c>
      <c r="K136" t="str">
        <f>+IF(LEN(Participação!A146)&gt;0,"N","")</f>
        <v/>
      </c>
      <c r="L136" t="str">
        <f>+IF(LEN(Participação!A146)&gt;0,Participação!E146,"")</f>
        <v/>
      </c>
      <c r="M136" t="str">
        <f>+IF(LEN(Participação!A146)&gt;0,Participação!I146,"")</f>
        <v/>
      </c>
      <c r="N136" s="22" t="str">
        <f>+IF(LEN(Participação!A146)&gt;0,VLOOKUP(Participação!F146,Variedades!B:C,2,0),"")</f>
        <v/>
      </c>
      <c r="O136" s="26" t="str">
        <f t="shared" si="2"/>
        <v/>
      </c>
      <c r="P136" s="26" t="str">
        <f>+IF(LEN(Participação!A146)&gt;0,G136,"")</f>
        <v/>
      </c>
    </row>
    <row r="137" spans="1:16" x14ac:dyDescent="0.25">
      <c r="A137" t="str">
        <f>+IF(LEN(Participação!A147)&gt;0,Participação!$D$4,"")</f>
        <v/>
      </c>
      <c r="B137" t="str">
        <f>+IF(LEN(Participação!A147)&gt;0,2021,"")</f>
        <v/>
      </c>
      <c r="C137" t="str">
        <f>+IF(LEN(Participação!A147)&gt;0,5017,"")</f>
        <v/>
      </c>
      <c r="D137" t="str">
        <f>+IF(LEN(Participação!A147)&gt;0,IF(Participação!$B$3="Individual",1,1),"")</f>
        <v/>
      </c>
      <c r="E137" t="str">
        <f>+IF(LEN(Participação!A147)&gt;0,Participação!C147,"")</f>
        <v/>
      </c>
      <c r="F137" t="str">
        <f>+IF(LEN(Participação!A147)&gt;0,Participação!D147,"")</f>
        <v/>
      </c>
      <c r="G137" t="str">
        <f>+IF(LEN(Participação!A147)&gt;0,Participação!A147,"")</f>
        <v/>
      </c>
      <c r="H137" t="str">
        <f>+IF(LEN(Participação!A147)&gt;0,VLOOKUP(O137,Pivot!A:B,2,0),"")</f>
        <v/>
      </c>
      <c r="I137" t="str">
        <f>+IF(LEN(Participação!A147)&gt;0,Participação!G147*Participação!I147,"")</f>
        <v/>
      </c>
      <c r="J137" t="str">
        <f>+IF(LEN(Participação!A147)&gt;0,Participação!H147,"")</f>
        <v/>
      </c>
      <c r="K137" t="str">
        <f>+IF(LEN(Participação!A147)&gt;0,"N","")</f>
        <v/>
      </c>
      <c r="L137" t="str">
        <f>+IF(LEN(Participação!A147)&gt;0,Participação!E147,"")</f>
        <v/>
      </c>
      <c r="M137" t="str">
        <f>+IF(LEN(Participação!A147)&gt;0,Participação!I147,"")</f>
        <v/>
      </c>
      <c r="N137" s="22" t="str">
        <f>+IF(LEN(Participação!A147)&gt;0,VLOOKUP(Participação!F147,Variedades!B:C,2,0),"")</f>
        <v/>
      </c>
      <c r="O137" s="26" t="str">
        <f t="shared" si="2"/>
        <v/>
      </c>
      <c r="P137" s="26" t="str">
        <f>+IF(LEN(Participação!A147)&gt;0,G137,"")</f>
        <v/>
      </c>
    </row>
    <row r="138" spans="1:16" x14ac:dyDescent="0.25">
      <c r="A138" t="str">
        <f>+IF(LEN(Participação!A148)&gt;0,Participação!$D$4,"")</f>
        <v/>
      </c>
      <c r="B138" t="str">
        <f>+IF(LEN(Participação!A148)&gt;0,2021,"")</f>
        <v/>
      </c>
      <c r="C138" t="str">
        <f>+IF(LEN(Participação!A148)&gt;0,5017,"")</f>
        <v/>
      </c>
      <c r="D138" t="str">
        <f>+IF(LEN(Participação!A148)&gt;0,IF(Participação!$B$3="Individual",1,1),"")</f>
        <v/>
      </c>
      <c r="E138" t="str">
        <f>+IF(LEN(Participação!A148)&gt;0,Participação!C148,"")</f>
        <v/>
      </c>
      <c r="F138" t="str">
        <f>+IF(LEN(Participação!A148)&gt;0,Participação!D148,"")</f>
        <v/>
      </c>
      <c r="G138" t="str">
        <f>+IF(LEN(Participação!A148)&gt;0,Participação!A148,"")</f>
        <v/>
      </c>
      <c r="H138" t="str">
        <f>+IF(LEN(Participação!A148)&gt;0,VLOOKUP(O138,Pivot!A:B,2,0),"")</f>
        <v/>
      </c>
      <c r="I138" t="str">
        <f>+IF(LEN(Participação!A148)&gt;0,Participação!G148*Participação!I148,"")</f>
        <v/>
      </c>
      <c r="J138" t="str">
        <f>+IF(LEN(Participação!A148)&gt;0,Participação!H148,"")</f>
        <v/>
      </c>
      <c r="K138" t="str">
        <f>+IF(LEN(Participação!A148)&gt;0,"N","")</f>
        <v/>
      </c>
      <c r="L138" t="str">
        <f>+IF(LEN(Participação!A148)&gt;0,Participação!E148,"")</f>
        <v/>
      </c>
      <c r="M138" t="str">
        <f>+IF(LEN(Participação!A148)&gt;0,Participação!I148,"")</f>
        <v/>
      </c>
      <c r="N138" s="22" t="str">
        <f>+IF(LEN(Participação!A148)&gt;0,VLOOKUP(Participação!F148,Variedades!B:C,2,0),"")</f>
        <v/>
      </c>
      <c r="O138" s="26" t="str">
        <f t="shared" si="2"/>
        <v/>
      </c>
      <c r="P138" s="26" t="str">
        <f>+IF(LEN(Participação!A148)&gt;0,G138,"")</f>
        <v/>
      </c>
    </row>
    <row r="139" spans="1:16" x14ac:dyDescent="0.25">
      <c r="A139" t="str">
        <f>+IF(LEN(Participação!A149)&gt;0,Participação!$D$4,"")</f>
        <v/>
      </c>
      <c r="B139" t="str">
        <f>+IF(LEN(Participação!A149)&gt;0,2021,"")</f>
        <v/>
      </c>
      <c r="C139" t="str">
        <f>+IF(LEN(Participação!A149)&gt;0,5017,"")</f>
        <v/>
      </c>
      <c r="D139" t="str">
        <f>+IF(LEN(Participação!A149)&gt;0,IF(Participação!$B$3="Individual",1,1),"")</f>
        <v/>
      </c>
      <c r="E139" t="str">
        <f>+IF(LEN(Participação!A149)&gt;0,Participação!C149,"")</f>
        <v/>
      </c>
      <c r="F139" t="str">
        <f>+IF(LEN(Participação!A149)&gt;0,Participação!D149,"")</f>
        <v/>
      </c>
      <c r="G139" t="str">
        <f>+IF(LEN(Participação!A149)&gt;0,Participação!A149,"")</f>
        <v/>
      </c>
      <c r="H139" t="str">
        <f>+IF(LEN(Participação!A149)&gt;0,VLOOKUP(O139,Pivot!A:B,2,0),"")</f>
        <v/>
      </c>
      <c r="I139" t="str">
        <f>+IF(LEN(Participação!A149)&gt;0,Participação!G149*Participação!I149,"")</f>
        <v/>
      </c>
      <c r="J139" t="str">
        <f>+IF(LEN(Participação!A149)&gt;0,Participação!H149,"")</f>
        <v/>
      </c>
      <c r="K139" t="str">
        <f>+IF(LEN(Participação!A149)&gt;0,"N","")</f>
        <v/>
      </c>
      <c r="L139" t="str">
        <f>+IF(LEN(Participação!A149)&gt;0,Participação!E149,"")</f>
        <v/>
      </c>
      <c r="M139" t="str">
        <f>+IF(LEN(Participação!A149)&gt;0,Participação!I149,"")</f>
        <v/>
      </c>
      <c r="N139" s="22" t="str">
        <f>+IF(LEN(Participação!A149)&gt;0,VLOOKUP(Participação!F149,Variedades!B:C,2,0),"")</f>
        <v/>
      </c>
      <c r="O139" s="26" t="str">
        <f t="shared" si="2"/>
        <v/>
      </c>
      <c r="P139" s="26" t="str">
        <f>+IF(LEN(Participação!A149)&gt;0,G139,"")</f>
        <v/>
      </c>
    </row>
    <row r="140" spans="1:16" x14ac:dyDescent="0.25">
      <c r="A140" t="str">
        <f>+IF(LEN(Participação!A150)&gt;0,Participação!$D$4,"")</f>
        <v/>
      </c>
      <c r="B140" t="str">
        <f>+IF(LEN(Participação!A150)&gt;0,2021,"")</f>
        <v/>
      </c>
      <c r="C140" t="str">
        <f>+IF(LEN(Participação!A150)&gt;0,5017,"")</f>
        <v/>
      </c>
      <c r="D140" t="str">
        <f>+IF(LEN(Participação!A150)&gt;0,IF(Participação!$B$3="Individual",1,1),"")</f>
        <v/>
      </c>
      <c r="E140" t="str">
        <f>+IF(LEN(Participação!A150)&gt;0,Participação!C150,"")</f>
        <v/>
      </c>
      <c r="F140" t="str">
        <f>+IF(LEN(Participação!A150)&gt;0,Participação!D150,"")</f>
        <v/>
      </c>
      <c r="G140" t="str">
        <f>+IF(LEN(Participação!A150)&gt;0,Participação!A150,"")</f>
        <v/>
      </c>
      <c r="H140" t="str">
        <f>+IF(LEN(Participação!A150)&gt;0,VLOOKUP(O140,Pivot!A:B,2,0),"")</f>
        <v/>
      </c>
      <c r="I140" t="str">
        <f>+IF(LEN(Participação!A150)&gt;0,Participação!G150*Participação!I150,"")</f>
        <v/>
      </c>
      <c r="J140" t="str">
        <f>+IF(LEN(Participação!A150)&gt;0,Participação!H150,"")</f>
        <v/>
      </c>
      <c r="K140" t="str">
        <f>+IF(LEN(Participação!A150)&gt;0,"N","")</f>
        <v/>
      </c>
      <c r="L140" t="str">
        <f>+IF(LEN(Participação!A150)&gt;0,Participação!E150,"")</f>
        <v/>
      </c>
      <c r="M140" t="str">
        <f>+IF(LEN(Participação!A150)&gt;0,Participação!I150,"")</f>
        <v/>
      </c>
      <c r="N140" s="22" t="str">
        <f>+IF(LEN(Participação!A150)&gt;0,VLOOKUP(Participação!F150,Variedades!B:C,2,0),"")</f>
        <v/>
      </c>
      <c r="O140" s="26" t="str">
        <f t="shared" si="2"/>
        <v/>
      </c>
      <c r="P140" s="26" t="str">
        <f>+IF(LEN(Participação!A150)&gt;0,G140,"")</f>
        <v/>
      </c>
    </row>
    <row r="141" spans="1:16" x14ac:dyDescent="0.25">
      <c r="A141" t="str">
        <f>+IF(LEN(Participação!A151)&gt;0,Participação!$D$4,"")</f>
        <v/>
      </c>
      <c r="B141" t="str">
        <f>+IF(LEN(Participação!A151)&gt;0,2021,"")</f>
        <v/>
      </c>
      <c r="C141" t="str">
        <f>+IF(LEN(Participação!A151)&gt;0,5017,"")</f>
        <v/>
      </c>
      <c r="D141" t="str">
        <f>+IF(LEN(Participação!A151)&gt;0,IF(Participação!$B$3="Individual",1,1),"")</f>
        <v/>
      </c>
      <c r="E141" t="str">
        <f>+IF(LEN(Participação!A151)&gt;0,Participação!C151,"")</f>
        <v/>
      </c>
      <c r="F141" t="str">
        <f>+IF(LEN(Participação!A151)&gt;0,Participação!D151,"")</f>
        <v/>
      </c>
      <c r="G141" t="str">
        <f>+IF(LEN(Participação!A151)&gt;0,Participação!A151,"")</f>
        <v/>
      </c>
      <c r="H141" t="str">
        <f>+IF(LEN(Participação!A151)&gt;0,VLOOKUP(O141,Pivot!A:B,2,0),"")</f>
        <v/>
      </c>
      <c r="I141" t="str">
        <f>+IF(LEN(Participação!A151)&gt;0,Participação!G151*Participação!I151,"")</f>
        <v/>
      </c>
      <c r="J141" t="str">
        <f>+IF(LEN(Participação!A151)&gt;0,Participação!H151,"")</f>
        <v/>
      </c>
      <c r="K141" t="str">
        <f>+IF(LEN(Participação!A151)&gt;0,"N","")</f>
        <v/>
      </c>
      <c r="L141" t="str">
        <f>+IF(LEN(Participação!A151)&gt;0,Participação!E151,"")</f>
        <v/>
      </c>
      <c r="M141" t="str">
        <f>+IF(LEN(Participação!A151)&gt;0,Participação!I151,"")</f>
        <v/>
      </c>
      <c r="N141" s="22" t="str">
        <f>+IF(LEN(Participação!A151)&gt;0,VLOOKUP(Participação!F151,Variedades!B:C,2,0),"")</f>
        <v/>
      </c>
      <c r="O141" s="26" t="str">
        <f t="shared" si="2"/>
        <v/>
      </c>
      <c r="P141" s="26" t="str">
        <f>+IF(LEN(Participação!A151)&gt;0,G141,"")</f>
        <v/>
      </c>
    </row>
    <row r="142" spans="1:16" x14ac:dyDescent="0.25">
      <c r="A142" t="str">
        <f>+IF(LEN(Participação!A152)&gt;0,Participação!$D$4,"")</f>
        <v/>
      </c>
      <c r="B142" t="str">
        <f>+IF(LEN(Participação!A152)&gt;0,2021,"")</f>
        <v/>
      </c>
      <c r="C142" t="str">
        <f>+IF(LEN(Participação!A152)&gt;0,5017,"")</f>
        <v/>
      </c>
      <c r="D142" t="str">
        <f>+IF(LEN(Participação!A152)&gt;0,IF(Participação!$B$3="Individual",1,1),"")</f>
        <v/>
      </c>
      <c r="E142" t="str">
        <f>+IF(LEN(Participação!A152)&gt;0,Participação!C152,"")</f>
        <v/>
      </c>
      <c r="F142" t="str">
        <f>+IF(LEN(Participação!A152)&gt;0,Participação!D152,"")</f>
        <v/>
      </c>
      <c r="G142" t="str">
        <f>+IF(LEN(Participação!A152)&gt;0,Participação!A152,"")</f>
        <v/>
      </c>
      <c r="H142" t="str">
        <f>+IF(LEN(Participação!A152)&gt;0,VLOOKUP(O142,Pivot!A:B,2,0),"")</f>
        <v/>
      </c>
      <c r="I142" t="str">
        <f>+IF(LEN(Participação!A152)&gt;0,Participação!G152*Participação!I152,"")</f>
        <v/>
      </c>
      <c r="J142" t="str">
        <f>+IF(LEN(Participação!A152)&gt;0,Participação!H152,"")</f>
        <v/>
      </c>
      <c r="K142" t="str">
        <f>+IF(LEN(Participação!A152)&gt;0,"N","")</f>
        <v/>
      </c>
      <c r="L142" t="str">
        <f>+IF(LEN(Participação!A152)&gt;0,Participação!E152,"")</f>
        <v/>
      </c>
      <c r="M142" t="str">
        <f>+IF(LEN(Participação!A152)&gt;0,Participação!I152,"")</f>
        <v/>
      </c>
      <c r="N142" s="22" t="str">
        <f>+IF(LEN(Participação!A152)&gt;0,VLOOKUP(Participação!F152,Variedades!B:C,2,0),"")</f>
        <v/>
      </c>
      <c r="O142" s="26" t="str">
        <f t="shared" si="2"/>
        <v/>
      </c>
      <c r="P142" s="26" t="str">
        <f>+IF(LEN(Participação!A152)&gt;0,G142,"")</f>
        <v/>
      </c>
    </row>
    <row r="143" spans="1:16" x14ac:dyDescent="0.25">
      <c r="A143" t="str">
        <f>+IF(LEN(Participação!A153)&gt;0,Participação!$D$4,"")</f>
        <v/>
      </c>
      <c r="B143" t="str">
        <f>+IF(LEN(Participação!A153)&gt;0,2021,"")</f>
        <v/>
      </c>
      <c r="C143" t="str">
        <f>+IF(LEN(Participação!A153)&gt;0,5017,"")</f>
        <v/>
      </c>
      <c r="D143" t="str">
        <f>+IF(LEN(Participação!A153)&gt;0,IF(Participação!$B$3="Individual",1,1),"")</f>
        <v/>
      </c>
      <c r="E143" t="str">
        <f>+IF(LEN(Participação!A153)&gt;0,Participação!C153,"")</f>
        <v/>
      </c>
      <c r="F143" t="str">
        <f>+IF(LEN(Participação!A153)&gt;0,Participação!D153,"")</f>
        <v/>
      </c>
      <c r="G143" t="str">
        <f>+IF(LEN(Participação!A153)&gt;0,Participação!A153,"")</f>
        <v/>
      </c>
      <c r="H143" t="str">
        <f>+IF(LEN(Participação!A153)&gt;0,VLOOKUP(O143,Pivot!A:B,2,0),"")</f>
        <v/>
      </c>
      <c r="I143" t="str">
        <f>+IF(LEN(Participação!A153)&gt;0,Participação!G153*Participação!I153,"")</f>
        <v/>
      </c>
      <c r="J143" t="str">
        <f>+IF(LEN(Participação!A153)&gt;0,Participação!H153,"")</f>
        <v/>
      </c>
      <c r="K143" t="str">
        <f>+IF(LEN(Participação!A153)&gt;0,"N","")</f>
        <v/>
      </c>
      <c r="L143" t="str">
        <f>+IF(LEN(Participação!A153)&gt;0,Participação!E153,"")</f>
        <v/>
      </c>
      <c r="M143" t="str">
        <f>+IF(LEN(Participação!A153)&gt;0,Participação!I153,"")</f>
        <v/>
      </c>
      <c r="N143" s="22" t="str">
        <f>+IF(LEN(Participação!A153)&gt;0,VLOOKUP(Participação!F153,Variedades!B:C,2,0),"")</f>
        <v/>
      </c>
      <c r="O143" s="26" t="str">
        <f t="shared" si="2"/>
        <v/>
      </c>
      <c r="P143" s="26" t="str">
        <f>+IF(LEN(Participação!A153)&gt;0,G143,"")</f>
        <v/>
      </c>
    </row>
    <row r="144" spans="1:16" x14ac:dyDescent="0.25">
      <c r="A144" t="str">
        <f>+IF(LEN(Participação!A154)&gt;0,Participação!$D$4,"")</f>
        <v/>
      </c>
      <c r="B144" t="str">
        <f>+IF(LEN(Participação!A154)&gt;0,2021,"")</f>
        <v/>
      </c>
      <c r="C144" t="str">
        <f>+IF(LEN(Participação!A154)&gt;0,5017,"")</f>
        <v/>
      </c>
      <c r="D144" t="str">
        <f>+IF(LEN(Participação!A154)&gt;0,IF(Participação!$B$3="Individual",1,1),"")</f>
        <v/>
      </c>
      <c r="E144" t="str">
        <f>+IF(LEN(Participação!A154)&gt;0,Participação!C154,"")</f>
        <v/>
      </c>
      <c r="F144" t="str">
        <f>+IF(LEN(Participação!A154)&gt;0,Participação!D154,"")</f>
        <v/>
      </c>
      <c r="G144" t="str">
        <f>+IF(LEN(Participação!A154)&gt;0,Participação!A154,"")</f>
        <v/>
      </c>
      <c r="H144" t="str">
        <f>+IF(LEN(Participação!A154)&gt;0,VLOOKUP(O144,Pivot!A:B,2,0),"")</f>
        <v/>
      </c>
      <c r="I144" t="str">
        <f>+IF(LEN(Participação!A154)&gt;0,Participação!G154*Participação!I154,"")</f>
        <v/>
      </c>
      <c r="J144" t="str">
        <f>+IF(LEN(Participação!A154)&gt;0,Participação!H154,"")</f>
        <v/>
      </c>
      <c r="K144" t="str">
        <f>+IF(LEN(Participação!A154)&gt;0,"N","")</f>
        <v/>
      </c>
      <c r="L144" t="str">
        <f>+IF(LEN(Participação!A154)&gt;0,Participação!E154,"")</f>
        <v/>
      </c>
      <c r="M144" t="str">
        <f>+IF(LEN(Participação!A154)&gt;0,Participação!I154,"")</f>
        <v/>
      </c>
      <c r="N144" s="22" t="str">
        <f>+IF(LEN(Participação!A154)&gt;0,VLOOKUP(Participação!F154,Variedades!B:C,2,0),"")</f>
        <v/>
      </c>
      <c r="O144" s="26" t="str">
        <f t="shared" si="2"/>
        <v/>
      </c>
      <c r="P144" s="26" t="str">
        <f>+IF(LEN(Participação!A154)&gt;0,G144,"")</f>
        <v/>
      </c>
    </row>
    <row r="145" spans="1:16" x14ac:dyDescent="0.25">
      <c r="A145" t="str">
        <f>+IF(LEN(Participação!A155)&gt;0,Participação!$D$4,"")</f>
        <v/>
      </c>
      <c r="B145" t="str">
        <f>+IF(LEN(Participação!A155)&gt;0,2021,"")</f>
        <v/>
      </c>
      <c r="C145" t="str">
        <f>+IF(LEN(Participação!A155)&gt;0,5017,"")</f>
        <v/>
      </c>
      <c r="D145" t="str">
        <f>+IF(LEN(Participação!A155)&gt;0,IF(Participação!$B$3="Individual",1,1),"")</f>
        <v/>
      </c>
      <c r="E145" t="str">
        <f>+IF(LEN(Participação!A155)&gt;0,Participação!C155,"")</f>
        <v/>
      </c>
      <c r="F145" t="str">
        <f>+IF(LEN(Participação!A155)&gt;0,Participação!D155,"")</f>
        <v/>
      </c>
      <c r="G145" t="str">
        <f>+IF(LEN(Participação!A155)&gt;0,Participação!A155,"")</f>
        <v/>
      </c>
      <c r="H145" t="str">
        <f>+IF(LEN(Participação!A155)&gt;0,VLOOKUP(O145,Pivot!A:B,2,0),"")</f>
        <v/>
      </c>
      <c r="I145" t="str">
        <f>+IF(LEN(Participação!A155)&gt;0,Participação!G155*Participação!I155,"")</f>
        <v/>
      </c>
      <c r="J145" t="str">
        <f>+IF(LEN(Participação!A155)&gt;0,Participação!H155,"")</f>
        <v/>
      </c>
      <c r="K145" t="str">
        <f>+IF(LEN(Participação!A155)&gt;0,"N","")</f>
        <v/>
      </c>
      <c r="L145" t="str">
        <f>+IF(LEN(Participação!A155)&gt;0,Participação!E155,"")</f>
        <v/>
      </c>
      <c r="M145" t="str">
        <f>+IF(LEN(Participação!A155)&gt;0,Participação!I155,"")</f>
        <v/>
      </c>
      <c r="N145" s="22" t="str">
        <f>+IF(LEN(Participação!A155)&gt;0,VLOOKUP(Participação!F155,Variedades!B:C,2,0),"")</f>
        <v/>
      </c>
      <c r="O145" s="26" t="str">
        <f t="shared" si="2"/>
        <v/>
      </c>
      <c r="P145" s="26" t="str">
        <f>+IF(LEN(Participação!A155)&gt;0,G145,"")</f>
        <v/>
      </c>
    </row>
    <row r="146" spans="1:16" x14ac:dyDescent="0.25">
      <c r="A146" t="str">
        <f>+IF(LEN(Participação!A156)&gt;0,Participação!$D$4,"")</f>
        <v/>
      </c>
      <c r="B146" t="str">
        <f>+IF(LEN(Participação!A156)&gt;0,2021,"")</f>
        <v/>
      </c>
      <c r="C146" t="str">
        <f>+IF(LEN(Participação!A156)&gt;0,5017,"")</f>
        <v/>
      </c>
      <c r="D146" t="str">
        <f>+IF(LEN(Participação!A156)&gt;0,IF(Participação!$B$3="Individual",1,1),"")</f>
        <v/>
      </c>
      <c r="E146" t="str">
        <f>+IF(LEN(Participação!A156)&gt;0,Participação!C156,"")</f>
        <v/>
      </c>
      <c r="F146" t="str">
        <f>+IF(LEN(Participação!A156)&gt;0,Participação!D156,"")</f>
        <v/>
      </c>
      <c r="G146" t="str">
        <f>+IF(LEN(Participação!A156)&gt;0,Participação!A156,"")</f>
        <v/>
      </c>
      <c r="H146" t="str">
        <f>+IF(LEN(Participação!A156)&gt;0,VLOOKUP(O146,Pivot!A:B,2,0),"")</f>
        <v/>
      </c>
      <c r="I146" t="str">
        <f>+IF(LEN(Participação!A156)&gt;0,Participação!G156*Participação!I156,"")</f>
        <v/>
      </c>
      <c r="J146" t="str">
        <f>+IF(LEN(Participação!A156)&gt;0,Participação!H156,"")</f>
        <v/>
      </c>
      <c r="K146" t="str">
        <f>+IF(LEN(Participação!A156)&gt;0,"N","")</f>
        <v/>
      </c>
      <c r="L146" t="str">
        <f>+IF(LEN(Participação!A156)&gt;0,Participação!E156,"")</f>
        <v/>
      </c>
      <c r="M146" t="str">
        <f>+IF(LEN(Participação!A156)&gt;0,Participação!I156,"")</f>
        <v/>
      </c>
      <c r="N146" s="22" t="str">
        <f>+IF(LEN(Participação!A156)&gt;0,VLOOKUP(Participação!F156,Variedades!B:C,2,0),"")</f>
        <v/>
      </c>
      <c r="O146" s="26" t="str">
        <f t="shared" si="2"/>
        <v/>
      </c>
      <c r="P146" s="26" t="str">
        <f>+IF(LEN(Participação!A156)&gt;0,G146,"")</f>
        <v/>
      </c>
    </row>
    <row r="147" spans="1:16" x14ac:dyDescent="0.25">
      <c r="A147" t="str">
        <f>+IF(LEN(Participação!A157)&gt;0,Participação!$D$4,"")</f>
        <v/>
      </c>
      <c r="B147" t="str">
        <f>+IF(LEN(Participação!A157)&gt;0,2021,"")</f>
        <v/>
      </c>
      <c r="C147" t="str">
        <f>+IF(LEN(Participação!A157)&gt;0,5017,"")</f>
        <v/>
      </c>
      <c r="D147" t="str">
        <f>+IF(LEN(Participação!A157)&gt;0,IF(Participação!$B$3="Individual",1,1),"")</f>
        <v/>
      </c>
      <c r="E147" t="str">
        <f>+IF(LEN(Participação!A157)&gt;0,Participação!C157,"")</f>
        <v/>
      </c>
      <c r="F147" t="str">
        <f>+IF(LEN(Participação!A157)&gt;0,Participação!D157,"")</f>
        <v/>
      </c>
      <c r="G147" t="str">
        <f>+IF(LEN(Participação!A157)&gt;0,Participação!A157,"")</f>
        <v/>
      </c>
      <c r="H147" t="str">
        <f>+IF(LEN(Participação!A157)&gt;0,VLOOKUP(O147,Pivot!A:B,2,0),"")</f>
        <v/>
      </c>
      <c r="I147" t="str">
        <f>+IF(LEN(Participação!A157)&gt;0,Participação!G157*Participação!I157,"")</f>
        <v/>
      </c>
      <c r="J147" t="str">
        <f>+IF(LEN(Participação!A157)&gt;0,Participação!H157,"")</f>
        <v/>
      </c>
      <c r="K147" t="str">
        <f>+IF(LEN(Participação!A157)&gt;0,"N","")</f>
        <v/>
      </c>
      <c r="L147" t="str">
        <f>+IF(LEN(Participação!A157)&gt;0,Participação!E157,"")</f>
        <v/>
      </c>
      <c r="M147" t="str">
        <f>+IF(LEN(Participação!A157)&gt;0,Participação!I157,"")</f>
        <v/>
      </c>
      <c r="N147" s="22" t="str">
        <f>+IF(LEN(Participação!A157)&gt;0,VLOOKUP(Participação!F157,Variedades!B:C,2,0),"")</f>
        <v/>
      </c>
      <c r="O147" s="26" t="str">
        <f t="shared" si="2"/>
        <v/>
      </c>
      <c r="P147" s="26" t="str">
        <f>+IF(LEN(Participação!A157)&gt;0,G147,"")</f>
        <v/>
      </c>
    </row>
    <row r="148" spans="1:16" x14ac:dyDescent="0.25">
      <c r="A148" t="str">
        <f>+IF(LEN(Participação!A158)&gt;0,Participação!$D$4,"")</f>
        <v/>
      </c>
      <c r="B148" t="str">
        <f>+IF(LEN(Participação!A158)&gt;0,2021,"")</f>
        <v/>
      </c>
      <c r="C148" t="str">
        <f>+IF(LEN(Participação!A158)&gt;0,5017,"")</f>
        <v/>
      </c>
      <c r="D148" t="str">
        <f>+IF(LEN(Participação!A158)&gt;0,IF(Participação!$B$3="Individual",1,1),"")</f>
        <v/>
      </c>
      <c r="E148" t="str">
        <f>+IF(LEN(Participação!A158)&gt;0,Participação!C158,"")</f>
        <v/>
      </c>
      <c r="F148" t="str">
        <f>+IF(LEN(Participação!A158)&gt;0,Participação!D158,"")</f>
        <v/>
      </c>
      <c r="G148" t="str">
        <f>+IF(LEN(Participação!A158)&gt;0,Participação!A158,"")</f>
        <v/>
      </c>
      <c r="H148" t="str">
        <f>+IF(LEN(Participação!A158)&gt;0,VLOOKUP(O148,Pivot!A:B,2,0),"")</f>
        <v/>
      </c>
      <c r="I148" t="str">
        <f>+IF(LEN(Participação!A158)&gt;0,Participação!G158*Participação!I158,"")</f>
        <v/>
      </c>
      <c r="J148" t="str">
        <f>+IF(LEN(Participação!A158)&gt;0,Participação!H158,"")</f>
        <v/>
      </c>
      <c r="K148" t="str">
        <f>+IF(LEN(Participação!A158)&gt;0,"N","")</f>
        <v/>
      </c>
      <c r="L148" t="str">
        <f>+IF(LEN(Participação!A158)&gt;0,Participação!E158,"")</f>
        <v/>
      </c>
      <c r="M148" t="str">
        <f>+IF(LEN(Participação!A158)&gt;0,Participação!I158,"")</f>
        <v/>
      </c>
      <c r="N148" s="22" t="str">
        <f>+IF(LEN(Participação!A158)&gt;0,VLOOKUP(Participação!F158,Variedades!B:C,2,0),"")</f>
        <v/>
      </c>
      <c r="O148" s="26" t="str">
        <f t="shared" si="2"/>
        <v/>
      </c>
      <c r="P148" s="26" t="str">
        <f>+IF(LEN(Participação!A158)&gt;0,G148,"")</f>
        <v/>
      </c>
    </row>
    <row r="149" spans="1:16" x14ac:dyDescent="0.25">
      <c r="A149" t="str">
        <f>+IF(LEN(Participação!A159)&gt;0,Participação!$D$4,"")</f>
        <v/>
      </c>
      <c r="B149" t="str">
        <f>+IF(LEN(Participação!A159)&gt;0,2021,"")</f>
        <v/>
      </c>
      <c r="C149" t="str">
        <f>+IF(LEN(Participação!A159)&gt;0,5017,"")</f>
        <v/>
      </c>
      <c r="D149" t="str">
        <f>+IF(LEN(Participação!A159)&gt;0,IF(Participação!$B$3="Individual",1,1),"")</f>
        <v/>
      </c>
      <c r="E149" t="str">
        <f>+IF(LEN(Participação!A159)&gt;0,Participação!C159,"")</f>
        <v/>
      </c>
      <c r="F149" t="str">
        <f>+IF(LEN(Participação!A159)&gt;0,Participação!D159,"")</f>
        <v/>
      </c>
      <c r="G149" t="str">
        <f>+IF(LEN(Participação!A159)&gt;0,Participação!A159,"")</f>
        <v/>
      </c>
      <c r="H149" t="str">
        <f>+IF(LEN(Participação!A159)&gt;0,VLOOKUP(O149,Pivot!A:B,2,0),"")</f>
        <v/>
      </c>
      <c r="I149" t="str">
        <f>+IF(LEN(Participação!A159)&gt;0,Participação!G159*Participação!I159,"")</f>
        <v/>
      </c>
      <c r="J149" t="str">
        <f>+IF(LEN(Participação!A159)&gt;0,Participação!H159,"")</f>
        <v/>
      </c>
      <c r="K149" t="str">
        <f>+IF(LEN(Participação!A159)&gt;0,"N","")</f>
        <v/>
      </c>
      <c r="L149" t="str">
        <f>+IF(LEN(Participação!A159)&gt;0,Participação!E159,"")</f>
        <v/>
      </c>
      <c r="M149" t="str">
        <f>+IF(LEN(Participação!A159)&gt;0,Participação!I159,"")</f>
        <v/>
      </c>
      <c r="N149" s="22" t="str">
        <f>+IF(LEN(Participação!A159)&gt;0,VLOOKUP(Participação!F159,Variedades!B:C,2,0),"")</f>
        <v/>
      </c>
      <c r="O149" s="26" t="str">
        <f t="shared" si="2"/>
        <v/>
      </c>
      <c r="P149" s="26" t="str">
        <f>+IF(LEN(Participação!A159)&gt;0,G149,"")</f>
        <v/>
      </c>
    </row>
    <row r="150" spans="1:16" x14ac:dyDescent="0.25">
      <c r="A150" t="str">
        <f>+IF(LEN(Participação!A160)&gt;0,Participação!$D$4,"")</f>
        <v/>
      </c>
      <c r="B150" t="str">
        <f>+IF(LEN(Participação!A160)&gt;0,2021,"")</f>
        <v/>
      </c>
      <c r="C150" t="str">
        <f>+IF(LEN(Participação!A160)&gt;0,5017,"")</f>
        <v/>
      </c>
      <c r="D150" t="str">
        <f>+IF(LEN(Participação!A160)&gt;0,IF(Participação!$B$3="Individual",1,1),"")</f>
        <v/>
      </c>
      <c r="E150" t="str">
        <f>+IF(LEN(Participação!A160)&gt;0,Participação!C160,"")</f>
        <v/>
      </c>
      <c r="F150" t="str">
        <f>+IF(LEN(Participação!A160)&gt;0,Participação!D160,"")</f>
        <v/>
      </c>
      <c r="G150" t="str">
        <f>+IF(LEN(Participação!A160)&gt;0,Participação!A160,"")</f>
        <v/>
      </c>
      <c r="H150" t="str">
        <f>+IF(LEN(Participação!A160)&gt;0,VLOOKUP(O150,Pivot!A:B,2,0),"")</f>
        <v/>
      </c>
      <c r="I150" t="str">
        <f>+IF(LEN(Participação!A160)&gt;0,Participação!G160*Participação!I160,"")</f>
        <v/>
      </c>
      <c r="J150" t="str">
        <f>+IF(LEN(Participação!A160)&gt;0,Participação!H160,"")</f>
        <v/>
      </c>
      <c r="K150" t="str">
        <f>+IF(LEN(Participação!A160)&gt;0,"N","")</f>
        <v/>
      </c>
      <c r="L150" t="str">
        <f>+IF(LEN(Participação!A160)&gt;0,Participação!E160,"")</f>
        <v/>
      </c>
      <c r="M150" t="str">
        <f>+IF(LEN(Participação!A160)&gt;0,Participação!I160,"")</f>
        <v/>
      </c>
      <c r="N150" s="22" t="str">
        <f>+IF(LEN(Participação!A160)&gt;0,VLOOKUP(Participação!F160,Variedades!B:C,2,0),"")</f>
        <v/>
      </c>
      <c r="O150" s="26" t="str">
        <f t="shared" si="2"/>
        <v/>
      </c>
      <c r="P150" s="26" t="str">
        <f>+IF(LEN(Participação!A160)&gt;0,G150,"")</f>
        <v/>
      </c>
    </row>
    <row r="151" spans="1:16" x14ac:dyDescent="0.25">
      <c r="A151" t="str">
        <f>+IF(LEN(Participação!A161)&gt;0,Participação!$D$4,"")</f>
        <v/>
      </c>
      <c r="B151" t="str">
        <f>+IF(LEN(Participação!A161)&gt;0,2021,"")</f>
        <v/>
      </c>
      <c r="C151" t="str">
        <f>+IF(LEN(Participação!A161)&gt;0,5017,"")</f>
        <v/>
      </c>
      <c r="D151" t="str">
        <f>+IF(LEN(Participação!A161)&gt;0,IF(Participação!$B$3="Individual",1,1),"")</f>
        <v/>
      </c>
      <c r="E151" t="str">
        <f>+IF(LEN(Participação!A161)&gt;0,Participação!C161,"")</f>
        <v/>
      </c>
      <c r="F151" t="str">
        <f>+IF(LEN(Participação!A161)&gt;0,Participação!D161,"")</f>
        <v/>
      </c>
      <c r="G151" t="str">
        <f>+IF(LEN(Participação!A161)&gt;0,Participação!A161,"")</f>
        <v/>
      </c>
      <c r="H151" t="str">
        <f>+IF(LEN(Participação!A161)&gt;0,VLOOKUP(O151,Pivot!A:B,2,0),"")</f>
        <v/>
      </c>
      <c r="I151" t="str">
        <f>+IF(LEN(Participação!A161)&gt;0,Participação!G161*Participação!I161,"")</f>
        <v/>
      </c>
      <c r="J151" t="str">
        <f>+IF(LEN(Participação!A161)&gt;0,Participação!H161,"")</f>
        <v/>
      </c>
      <c r="K151" t="str">
        <f>+IF(LEN(Participação!A161)&gt;0,"N","")</f>
        <v/>
      </c>
      <c r="L151" t="str">
        <f>+IF(LEN(Participação!A161)&gt;0,Participação!E161,"")</f>
        <v/>
      </c>
      <c r="M151" t="str">
        <f>+IF(LEN(Participação!A161)&gt;0,Participação!I161,"")</f>
        <v/>
      </c>
      <c r="N151" s="22" t="str">
        <f>+IF(LEN(Participação!A161)&gt;0,VLOOKUP(Participação!F161,Variedades!B:C,2,0),"")</f>
        <v/>
      </c>
      <c r="O151" s="26" t="str">
        <f t="shared" si="2"/>
        <v/>
      </c>
      <c r="P151" s="26" t="str">
        <f>+IF(LEN(Participação!A161)&gt;0,G151,"")</f>
        <v/>
      </c>
    </row>
    <row r="152" spans="1:16" x14ac:dyDescent="0.25">
      <c r="A152" t="str">
        <f>+IF(LEN(Participação!A162)&gt;0,Participação!$D$4,"")</f>
        <v/>
      </c>
      <c r="B152" t="str">
        <f>+IF(LEN(Participação!A162)&gt;0,2021,"")</f>
        <v/>
      </c>
      <c r="C152" t="str">
        <f>+IF(LEN(Participação!A162)&gt;0,5017,"")</f>
        <v/>
      </c>
      <c r="D152" t="str">
        <f>+IF(LEN(Participação!A162)&gt;0,IF(Participação!$B$3="Individual",1,1),"")</f>
        <v/>
      </c>
      <c r="E152" t="str">
        <f>+IF(LEN(Participação!A162)&gt;0,Participação!C162,"")</f>
        <v/>
      </c>
      <c r="F152" t="str">
        <f>+IF(LEN(Participação!A162)&gt;0,Participação!D162,"")</f>
        <v/>
      </c>
      <c r="G152" t="str">
        <f>+IF(LEN(Participação!A162)&gt;0,Participação!A162,"")</f>
        <v/>
      </c>
      <c r="H152" t="str">
        <f>+IF(LEN(Participação!A162)&gt;0,VLOOKUP(O152,Pivot!A:B,2,0),"")</f>
        <v/>
      </c>
      <c r="I152" t="str">
        <f>+IF(LEN(Participação!A162)&gt;0,Participação!G162*Participação!I162,"")</f>
        <v/>
      </c>
      <c r="J152" t="str">
        <f>+IF(LEN(Participação!A162)&gt;0,Participação!H162,"")</f>
        <v/>
      </c>
      <c r="K152" t="str">
        <f>+IF(LEN(Participação!A162)&gt;0,"N","")</f>
        <v/>
      </c>
      <c r="L152" t="str">
        <f>+IF(LEN(Participação!A162)&gt;0,Participação!E162,"")</f>
        <v/>
      </c>
      <c r="M152" t="str">
        <f>+IF(LEN(Participação!A162)&gt;0,Participação!I162,"")</f>
        <v/>
      </c>
      <c r="N152" s="22" t="str">
        <f>+IF(LEN(Participação!A162)&gt;0,VLOOKUP(Participação!F162,Variedades!B:C,2,0),"")</f>
        <v/>
      </c>
      <c r="O152" s="26" t="str">
        <f t="shared" si="2"/>
        <v/>
      </c>
      <c r="P152" s="26" t="str">
        <f>+IF(LEN(Participação!A162)&gt;0,G152,"")</f>
        <v/>
      </c>
    </row>
    <row r="153" spans="1:16" x14ac:dyDescent="0.25">
      <c r="A153" t="str">
        <f>+IF(LEN(Participação!A163)&gt;0,Participação!$D$4,"")</f>
        <v/>
      </c>
      <c r="B153" t="str">
        <f>+IF(LEN(Participação!A163)&gt;0,2021,"")</f>
        <v/>
      </c>
      <c r="C153" t="str">
        <f>+IF(LEN(Participação!A163)&gt;0,5017,"")</f>
        <v/>
      </c>
      <c r="D153" t="str">
        <f>+IF(LEN(Participação!A163)&gt;0,IF(Participação!$B$3="Individual",1,1),"")</f>
        <v/>
      </c>
      <c r="E153" t="str">
        <f>+IF(LEN(Participação!A163)&gt;0,Participação!C163,"")</f>
        <v/>
      </c>
      <c r="F153" t="str">
        <f>+IF(LEN(Participação!A163)&gt;0,Participação!D163,"")</f>
        <v/>
      </c>
      <c r="G153" t="str">
        <f>+IF(LEN(Participação!A163)&gt;0,Participação!A163,"")</f>
        <v/>
      </c>
      <c r="H153" t="str">
        <f>+IF(LEN(Participação!A163)&gt;0,VLOOKUP(O153,Pivot!A:B,2,0),"")</f>
        <v/>
      </c>
      <c r="I153" t="str">
        <f>+IF(LEN(Participação!A163)&gt;0,Participação!G163*Participação!I163,"")</f>
        <v/>
      </c>
      <c r="J153" t="str">
        <f>+IF(LEN(Participação!A163)&gt;0,Participação!H163,"")</f>
        <v/>
      </c>
      <c r="K153" t="str">
        <f>+IF(LEN(Participação!A163)&gt;0,"N","")</f>
        <v/>
      </c>
      <c r="L153" t="str">
        <f>+IF(LEN(Participação!A163)&gt;0,Participação!E163,"")</f>
        <v/>
      </c>
      <c r="M153" t="str">
        <f>+IF(LEN(Participação!A163)&gt;0,Participação!I163,"")</f>
        <v/>
      </c>
      <c r="N153" s="22" t="str">
        <f>+IF(LEN(Participação!A163)&gt;0,VLOOKUP(Participação!F163,Variedades!B:C,2,0),"")</f>
        <v/>
      </c>
      <c r="O153" s="26" t="str">
        <f t="shared" si="2"/>
        <v/>
      </c>
      <c r="P153" s="26" t="str">
        <f>+IF(LEN(Participação!A163)&gt;0,G153,"")</f>
        <v/>
      </c>
    </row>
    <row r="154" spans="1:16" x14ac:dyDescent="0.25">
      <c r="A154" t="str">
        <f>+IF(LEN(Participação!A164)&gt;0,Participação!$D$4,"")</f>
        <v/>
      </c>
      <c r="B154" t="str">
        <f>+IF(LEN(Participação!A164)&gt;0,2021,"")</f>
        <v/>
      </c>
      <c r="C154" t="str">
        <f>+IF(LEN(Participação!A164)&gt;0,5017,"")</f>
        <v/>
      </c>
      <c r="D154" t="str">
        <f>+IF(LEN(Participação!A164)&gt;0,IF(Participação!$B$3="Individual",1,1),"")</f>
        <v/>
      </c>
      <c r="E154" t="str">
        <f>+IF(LEN(Participação!A164)&gt;0,Participação!C164,"")</f>
        <v/>
      </c>
      <c r="F154" t="str">
        <f>+IF(LEN(Participação!A164)&gt;0,Participação!D164,"")</f>
        <v/>
      </c>
      <c r="G154" t="str">
        <f>+IF(LEN(Participação!A164)&gt;0,Participação!A164,"")</f>
        <v/>
      </c>
      <c r="H154" t="str">
        <f>+IF(LEN(Participação!A164)&gt;0,VLOOKUP(O154,Pivot!A:B,2,0),"")</f>
        <v/>
      </c>
      <c r="I154" t="str">
        <f>+IF(LEN(Participação!A164)&gt;0,Participação!G164*Participação!I164,"")</f>
        <v/>
      </c>
      <c r="J154" t="str">
        <f>+IF(LEN(Participação!A164)&gt;0,Participação!H164,"")</f>
        <v/>
      </c>
      <c r="K154" t="str">
        <f>+IF(LEN(Participação!A164)&gt;0,"N","")</f>
        <v/>
      </c>
      <c r="L154" t="str">
        <f>+IF(LEN(Participação!A164)&gt;0,Participação!E164,"")</f>
        <v/>
      </c>
      <c r="M154" t="str">
        <f>+IF(LEN(Participação!A164)&gt;0,Participação!I164,"")</f>
        <v/>
      </c>
      <c r="N154" s="22" t="str">
        <f>+IF(LEN(Participação!A164)&gt;0,VLOOKUP(Participação!F164,Variedades!B:C,2,0),"")</f>
        <v/>
      </c>
      <c r="O154" s="26" t="str">
        <f t="shared" si="2"/>
        <v/>
      </c>
      <c r="P154" s="26" t="str">
        <f>+IF(LEN(Participação!A164)&gt;0,G154,"")</f>
        <v/>
      </c>
    </row>
    <row r="155" spans="1:16" x14ac:dyDescent="0.25">
      <c r="A155" t="str">
        <f>+IF(LEN(Participação!A165)&gt;0,Participação!$D$4,"")</f>
        <v/>
      </c>
      <c r="B155" t="str">
        <f>+IF(LEN(Participação!A165)&gt;0,2021,"")</f>
        <v/>
      </c>
      <c r="C155" t="str">
        <f>+IF(LEN(Participação!A165)&gt;0,5017,"")</f>
        <v/>
      </c>
      <c r="D155" t="str">
        <f>+IF(LEN(Participação!A165)&gt;0,IF(Participação!$B$3="Individual",1,1),"")</f>
        <v/>
      </c>
      <c r="E155" t="str">
        <f>+IF(LEN(Participação!A165)&gt;0,Participação!C165,"")</f>
        <v/>
      </c>
      <c r="F155" t="str">
        <f>+IF(LEN(Participação!A165)&gt;0,Participação!D165,"")</f>
        <v/>
      </c>
      <c r="G155" t="str">
        <f>+IF(LEN(Participação!A165)&gt;0,Participação!A165,"")</f>
        <v/>
      </c>
      <c r="H155" t="str">
        <f>+IF(LEN(Participação!A165)&gt;0,VLOOKUP(O155,Pivot!A:B,2,0),"")</f>
        <v/>
      </c>
      <c r="I155" t="str">
        <f>+IF(LEN(Participação!A165)&gt;0,Participação!G165*Participação!I165,"")</f>
        <v/>
      </c>
      <c r="J155" t="str">
        <f>+IF(LEN(Participação!A165)&gt;0,Participação!H165,"")</f>
        <v/>
      </c>
      <c r="K155" t="str">
        <f>+IF(LEN(Participação!A165)&gt;0,"N","")</f>
        <v/>
      </c>
      <c r="L155" t="str">
        <f>+IF(LEN(Participação!A165)&gt;0,Participação!E165,"")</f>
        <v/>
      </c>
      <c r="M155" t="str">
        <f>+IF(LEN(Participação!A165)&gt;0,Participação!I165,"")</f>
        <v/>
      </c>
      <c r="N155" s="22" t="str">
        <f>+IF(LEN(Participação!A165)&gt;0,VLOOKUP(Participação!F165,Variedades!B:C,2,0),"")</f>
        <v/>
      </c>
      <c r="O155" s="26" t="str">
        <f t="shared" si="2"/>
        <v/>
      </c>
      <c r="P155" s="26" t="str">
        <f>+IF(LEN(Participação!A165)&gt;0,G155,"")</f>
        <v/>
      </c>
    </row>
    <row r="156" spans="1:16" x14ac:dyDescent="0.25">
      <c r="A156" t="str">
        <f>+IF(LEN(Participação!A166)&gt;0,Participação!$D$4,"")</f>
        <v/>
      </c>
      <c r="B156" t="str">
        <f>+IF(LEN(Participação!A166)&gt;0,2021,"")</f>
        <v/>
      </c>
      <c r="C156" t="str">
        <f>+IF(LEN(Participação!A166)&gt;0,5017,"")</f>
        <v/>
      </c>
      <c r="D156" t="str">
        <f>+IF(LEN(Participação!A166)&gt;0,IF(Participação!$B$3="Individual",1,1),"")</f>
        <v/>
      </c>
      <c r="E156" t="str">
        <f>+IF(LEN(Participação!A166)&gt;0,Participação!C166,"")</f>
        <v/>
      </c>
      <c r="F156" t="str">
        <f>+IF(LEN(Participação!A166)&gt;0,Participação!D166,"")</f>
        <v/>
      </c>
      <c r="G156" t="str">
        <f>+IF(LEN(Participação!A166)&gt;0,Participação!A166,"")</f>
        <v/>
      </c>
      <c r="H156" t="str">
        <f>+IF(LEN(Participação!A166)&gt;0,VLOOKUP(O156,Pivot!A:B,2,0),"")</f>
        <v/>
      </c>
      <c r="I156" t="str">
        <f>+IF(LEN(Participação!A166)&gt;0,Participação!G166*Participação!I166,"")</f>
        <v/>
      </c>
      <c r="J156" t="str">
        <f>+IF(LEN(Participação!A166)&gt;0,Participação!H166,"")</f>
        <v/>
      </c>
      <c r="K156" t="str">
        <f>+IF(LEN(Participação!A166)&gt;0,"N","")</f>
        <v/>
      </c>
      <c r="L156" t="str">
        <f>+IF(LEN(Participação!A166)&gt;0,Participação!E166,"")</f>
        <v/>
      </c>
      <c r="M156" t="str">
        <f>+IF(LEN(Participação!A166)&gt;0,Participação!I166,"")</f>
        <v/>
      </c>
      <c r="N156" s="22" t="str">
        <f>+IF(LEN(Participação!A166)&gt;0,VLOOKUP(Participação!F166,Variedades!B:C,2,0),"")</f>
        <v/>
      </c>
      <c r="O156" s="26" t="str">
        <f t="shared" si="2"/>
        <v/>
      </c>
      <c r="P156" s="26" t="str">
        <f>+IF(LEN(Participação!A166)&gt;0,G156,"")</f>
        <v/>
      </c>
    </row>
    <row r="157" spans="1:16" x14ac:dyDescent="0.25">
      <c r="A157" t="str">
        <f>+IF(LEN(Participação!A167)&gt;0,Participação!$D$4,"")</f>
        <v/>
      </c>
      <c r="B157" t="str">
        <f>+IF(LEN(Participação!A167)&gt;0,2021,"")</f>
        <v/>
      </c>
      <c r="C157" t="str">
        <f>+IF(LEN(Participação!A167)&gt;0,5017,"")</f>
        <v/>
      </c>
      <c r="D157" t="str">
        <f>+IF(LEN(Participação!A167)&gt;0,IF(Participação!$B$3="Individual",1,1),"")</f>
        <v/>
      </c>
      <c r="E157" t="str">
        <f>+IF(LEN(Participação!A167)&gt;0,Participação!C167,"")</f>
        <v/>
      </c>
      <c r="F157" t="str">
        <f>+IF(LEN(Participação!A167)&gt;0,Participação!D167,"")</f>
        <v/>
      </c>
      <c r="G157" t="str">
        <f>+IF(LEN(Participação!A167)&gt;0,Participação!A167,"")</f>
        <v/>
      </c>
      <c r="H157" t="str">
        <f>+IF(LEN(Participação!A167)&gt;0,VLOOKUP(O157,Pivot!A:B,2,0),"")</f>
        <v/>
      </c>
      <c r="I157" t="str">
        <f>+IF(LEN(Participação!A167)&gt;0,Participação!G167*Participação!I167,"")</f>
        <v/>
      </c>
      <c r="J157" t="str">
        <f>+IF(LEN(Participação!A167)&gt;0,Participação!H167,"")</f>
        <v/>
      </c>
      <c r="K157" t="str">
        <f>+IF(LEN(Participação!A167)&gt;0,"N","")</f>
        <v/>
      </c>
      <c r="L157" t="str">
        <f>+IF(LEN(Participação!A167)&gt;0,Participação!E167,"")</f>
        <v/>
      </c>
      <c r="M157" t="str">
        <f>+IF(LEN(Participação!A167)&gt;0,Participação!I167,"")</f>
        <v/>
      </c>
      <c r="N157" s="22" t="str">
        <f>+IF(LEN(Participação!A167)&gt;0,VLOOKUP(Participação!F167,Variedades!B:C,2,0),"")</f>
        <v/>
      </c>
      <c r="O157" s="26" t="str">
        <f t="shared" si="2"/>
        <v/>
      </c>
      <c r="P157" s="26" t="str">
        <f>+IF(LEN(Participação!A167)&gt;0,G157,"")</f>
        <v/>
      </c>
    </row>
    <row r="158" spans="1:16" x14ac:dyDescent="0.25">
      <c r="A158" t="str">
        <f>+IF(LEN(Participação!A168)&gt;0,Participação!$D$4,"")</f>
        <v/>
      </c>
      <c r="B158" t="str">
        <f>+IF(LEN(Participação!A168)&gt;0,2021,"")</f>
        <v/>
      </c>
      <c r="C158" t="str">
        <f>+IF(LEN(Participação!A168)&gt;0,5017,"")</f>
        <v/>
      </c>
      <c r="D158" t="str">
        <f>+IF(LEN(Participação!A168)&gt;0,IF(Participação!$B$3="Individual",1,1),"")</f>
        <v/>
      </c>
      <c r="E158" t="str">
        <f>+IF(LEN(Participação!A168)&gt;0,Participação!C168,"")</f>
        <v/>
      </c>
      <c r="F158" t="str">
        <f>+IF(LEN(Participação!A168)&gt;0,Participação!D168,"")</f>
        <v/>
      </c>
      <c r="G158" t="str">
        <f>+IF(LEN(Participação!A168)&gt;0,Participação!A168,"")</f>
        <v/>
      </c>
      <c r="H158" t="str">
        <f>+IF(LEN(Participação!A168)&gt;0,VLOOKUP(O158,Pivot!A:B,2,0),"")</f>
        <v/>
      </c>
      <c r="I158" t="str">
        <f>+IF(LEN(Participação!A168)&gt;0,Participação!G168*Participação!I168,"")</f>
        <v/>
      </c>
      <c r="J158" t="str">
        <f>+IF(LEN(Participação!A168)&gt;0,Participação!H168,"")</f>
        <v/>
      </c>
      <c r="K158" t="str">
        <f>+IF(LEN(Participação!A168)&gt;0,"N","")</f>
        <v/>
      </c>
      <c r="L158" t="str">
        <f>+IF(LEN(Participação!A168)&gt;0,Participação!E168,"")</f>
        <v/>
      </c>
      <c r="M158" t="str">
        <f>+IF(LEN(Participação!A168)&gt;0,Participação!I168,"")</f>
        <v/>
      </c>
      <c r="N158" s="22" t="str">
        <f>+IF(LEN(Participação!A168)&gt;0,VLOOKUP(Participação!F168,Variedades!B:C,2,0),"")</f>
        <v/>
      </c>
      <c r="O158" s="26" t="str">
        <f t="shared" si="2"/>
        <v/>
      </c>
      <c r="P158" s="26" t="str">
        <f>+IF(LEN(Participação!A168)&gt;0,G158,"")</f>
        <v/>
      </c>
    </row>
    <row r="159" spans="1:16" x14ac:dyDescent="0.25">
      <c r="A159" t="str">
        <f>+IF(LEN(Participação!A169)&gt;0,Participação!$D$4,"")</f>
        <v/>
      </c>
      <c r="B159" t="str">
        <f>+IF(LEN(Participação!A169)&gt;0,2021,"")</f>
        <v/>
      </c>
      <c r="C159" t="str">
        <f>+IF(LEN(Participação!A169)&gt;0,5017,"")</f>
        <v/>
      </c>
      <c r="D159" t="str">
        <f>+IF(LEN(Participação!A169)&gt;0,IF(Participação!$B$3="Individual",1,1),"")</f>
        <v/>
      </c>
      <c r="E159" t="str">
        <f>+IF(LEN(Participação!A169)&gt;0,Participação!C169,"")</f>
        <v/>
      </c>
      <c r="F159" t="str">
        <f>+IF(LEN(Participação!A169)&gt;0,Participação!D169,"")</f>
        <v/>
      </c>
      <c r="G159" t="str">
        <f>+IF(LEN(Participação!A169)&gt;0,Participação!A169,"")</f>
        <v/>
      </c>
      <c r="H159" t="str">
        <f>+IF(LEN(Participação!A169)&gt;0,VLOOKUP(O159,Pivot!A:B,2,0),"")</f>
        <v/>
      </c>
      <c r="I159" t="str">
        <f>+IF(LEN(Participação!A169)&gt;0,Participação!G169*Participação!I169,"")</f>
        <v/>
      </c>
      <c r="J159" t="str">
        <f>+IF(LEN(Participação!A169)&gt;0,Participação!H169,"")</f>
        <v/>
      </c>
      <c r="K159" t="str">
        <f>+IF(LEN(Participação!A169)&gt;0,"N","")</f>
        <v/>
      </c>
      <c r="L159" t="str">
        <f>+IF(LEN(Participação!A169)&gt;0,Participação!E169,"")</f>
        <v/>
      </c>
      <c r="M159" t="str">
        <f>+IF(LEN(Participação!A169)&gt;0,Participação!I169,"")</f>
        <v/>
      </c>
      <c r="N159" s="22" t="str">
        <f>+IF(LEN(Participação!A169)&gt;0,VLOOKUP(Participação!F169,Variedades!B:C,2,0),"")</f>
        <v/>
      </c>
      <c r="O159" s="26" t="str">
        <f t="shared" si="2"/>
        <v/>
      </c>
      <c r="P159" s="26" t="str">
        <f>+IF(LEN(Participação!A169)&gt;0,G159,"")</f>
        <v/>
      </c>
    </row>
    <row r="160" spans="1:16" x14ac:dyDescent="0.25">
      <c r="A160" t="str">
        <f>+IF(LEN(Participação!A170)&gt;0,Participação!$D$4,"")</f>
        <v/>
      </c>
      <c r="B160" t="str">
        <f>+IF(LEN(Participação!A170)&gt;0,2021,"")</f>
        <v/>
      </c>
      <c r="C160" t="str">
        <f>+IF(LEN(Participação!A170)&gt;0,5017,"")</f>
        <v/>
      </c>
      <c r="D160" t="str">
        <f>+IF(LEN(Participação!A170)&gt;0,IF(Participação!$B$3="Individual",1,1),"")</f>
        <v/>
      </c>
      <c r="E160" t="str">
        <f>+IF(LEN(Participação!A170)&gt;0,Participação!C170,"")</f>
        <v/>
      </c>
      <c r="F160" t="str">
        <f>+IF(LEN(Participação!A170)&gt;0,Participação!D170,"")</f>
        <v/>
      </c>
      <c r="G160" t="str">
        <f>+IF(LEN(Participação!A170)&gt;0,Participação!A170,"")</f>
        <v/>
      </c>
      <c r="H160" t="str">
        <f>+IF(LEN(Participação!A170)&gt;0,VLOOKUP(O160,Pivot!A:B,2,0),"")</f>
        <v/>
      </c>
      <c r="I160" t="str">
        <f>+IF(LEN(Participação!A170)&gt;0,Participação!G170*Participação!I170,"")</f>
        <v/>
      </c>
      <c r="J160" t="str">
        <f>+IF(LEN(Participação!A170)&gt;0,Participação!H170,"")</f>
        <v/>
      </c>
      <c r="K160" t="str">
        <f>+IF(LEN(Participação!A170)&gt;0,"N","")</f>
        <v/>
      </c>
      <c r="L160" t="str">
        <f>+IF(LEN(Participação!A170)&gt;0,Participação!E170,"")</f>
        <v/>
      </c>
      <c r="M160" t="str">
        <f>+IF(LEN(Participação!A170)&gt;0,Participação!I170,"")</f>
        <v/>
      </c>
      <c r="N160" s="22" t="str">
        <f>+IF(LEN(Participação!A170)&gt;0,VLOOKUP(Participação!F170,Variedades!B:C,2,0),"")</f>
        <v/>
      </c>
      <c r="O160" s="26" t="str">
        <f t="shared" si="2"/>
        <v/>
      </c>
      <c r="P160" s="26" t="str">
        <f>+IF(LEN(Participação!A170)&gt;0,G160,"")</f>
        <v/>
      </c>
    </row>
    <row r="161" spans="1:16" x14ac:dyDescent="0.25">
      <c r="A161" t="str">
        <f>+IF(LEN(Participação!A171)&gt;0,Participação!$D$4,"")</f>
        <v/>
      </c>
      <c r="B161" t="str">
        <f>+IF(LEN(Participação!A171)&gt;0,2021,"")</f>
        <v/>
      </c>
      <c r="C161" t="str">
        <f>+IF(LEN(Participação!A171)&gt;0,5017,"")</f>
        <v/>
      </c>
      <c r="D161" t="str">
        <f>+IF(LEN(Participação!A171)&gt;0,IF(Participação!$B$3="Individual",1,1),"")</f>
        <v/>
      </c>
      <c r="E161" t="str">
        <f>+IF(LEN(Participação!A171)&gt;0,Participação!C171,"")</f>
        <v/>
      </c>
      <c r="F161" t="str">
        <f>+IF(LEN(Participação!A171)&gt;0,Participação!D171,"")</f>
        <v/>
      </c>
      <c r="G161" t="str">
        <f>+IF(LEN(Participação!A171)&gt;0,Participação!A171,"")</f>
        <v/>
      </c>
      <c r="H161" t="str">
        <f>+IF(LEN(Participação!A171)&gt;0,VLOOKUP(O161,Pivot!A:B,2,0),"")</f>
        <v/>
      </c>
      <c r="I161" t="str">
        <f>+IF(LEN(Participação!A171)&gt;0,Participação!G171*Participação!I171,"")</f>
        <v/>
      </c>
      <c r="J161" t="str">
        <f>+IF(LEN(Participação!A171)&gt;0,Participação!H171,"")</f>
        <v/>
      </c>
      <c r="K161" t="str">
        <f>+IF(LEN(Participação!A171)&gt;0,"N","")</f>
        <v/>
      </c>
      <c r="L161" t="str">
        <f>+IF(LEN(Participação!A171)&gt;0,Participação!E171,"")</f>
        <v/>
      </c>
      <c r="M161" t="str">
        <f>+IF(LEN(Participação!A171)&gt;0,Participação!I171,"")</f>
        <v/>
      </c>
      <c r="N161" s="22" t="str">
        <f>+IF(LEN(Participação!A171)&gt;0,VLOOKUP(Participação!F171,Variedades!B:C,2,0),"")</f>
        <v/>
      </c>
      <c r="O161" s="26" t="str">
        <f t="shared" si="2"/>
        <v/>
      </c>
      <c r="P161" s="26" t="str">
        <f>+IF(LEN(Participação!A171)&gt;0,G161,"")</f>
        <v/>
      </c>
    </row>
    <row r="162" spans="1:16" x14ac:dyDescent="0.25">
      <c r="A162" t="str">
        <f>+IF(LEN(Participação!A172)&gt;0,Participação!$D$4,"")</f>
        <v/>
      </c>
      <c r="B162" t="str">
        <f>+IF(LEN(Participação!A172)&gt;0,2021,"")</f>
        <v/>
      </c>
      <c r="C162" t="str">
        <f>+IF(LEN(Participação!A172)&gt;0,5017,"")</f>
        <v/>
      </c>
      <c r="D162" t="str">
        <f>+IF(LEN(Participação!A172)&gt;0,IF(Participação!$B$3="Individual",1,1),"")</f>
        <v/>
      </c>
      <c r="E162" t="str">
        <f>+IF(LEN(Participação!A172)&gt;0,Participação!C172,"")</f>
        <v/>
      </c>
      <c r="F162" t="str">
        <f>+IF(LEN(Participação!A172)&gt;0,Participação!D172,"")</f>
        <v/>
      </c>
      <c r="G162" t="str">
        <f>+IF(LEN(Participação!A172)&gt;0,Participação!A172,"")</f>
        <v/>
      </c>
      <c r="H162" t="str">
        <f>+IF(LEN(Participação!A172)&gt;0,VLOOKUP(O162,Pivot!A:B,2,0),"")</f>
        <v/>
      </c>
      <c r="I162" t="str">
        <f>+IF(LEN(Participação!A172)&gt;0,Participação!G172*Participação!I172,"")</f>
        <v/>
      </c>
      <c r="J162" t="str">
        <f>+IF(LEN(Participação!A172)&gt;0,Participação!H172,"")</f>
        <v/>
      </c>
      <c r="K162" t="str">
        <f>+IF(LEN(Participação!A172)&gt;0,"N","")</f>
        <v/>
      </c>
      <c r="L162" t="str">
        <f>+IF(LEN(Participação!A172)&gt;0,Participação!E172,"")</f>
        <v/>
      </c>
      <c r="M162" t="str">
        <f>+IF(LEN(Participação!A172)&gt;0,Participação!I172,"")</f>
        <v/>
      </c>
      <c r="N162" s="22" t="str">
        <f>+IF(LEN(Participação!A172)&gt;0,VLOOKUP(Participação!F172,Variedades!B:C,2,0),"")</f>
        <v/>
      </c>
      <c r="O162" s="26" t="str">
        <f t="shared" si="2"/>
        <v/>
      </c>
      <c r="P162" s="26" t="str">
        <f>+IF(LEN(Participação!A172)&gt;0,G162,"")</f>
        <v/>
      </c>
    </row>
    <row r="163" spans="1:16" x14ac:dyDescent="0.25">
      <c r="A163" t="str">
        <f>+IF(LEN(Participação!A173)&gt;0,Participação!$D$4,"")</f>
        <v/>
      </c>
      <c r="B163" t="str">
        <f>+IF(LEN(Participação!A173)&gt;0,2021,"")</f>
        <v/>
      </c>
      <c r="C163" t="str">
        <f>+IF(LEN(Participação!A173)&gt;0,5017,"")</f>
        <v/>
      </c>
      <c r="D163" t="str">
        <f>+IF(LEN(Participação!A173)&gt;0,IF(Participação!$B$3="Individual",1,1),"")</f>
        <v/>
      </c>
      <c r="E163" t="str">
        <f>+IF(LEN(Participação!A173)&gt;0,Participação!C173,"")</f>
        <v/>
      </c>
      <c r="F163" t="str">
        <f>+IF(LEN(Participação!A173)&gt;0,Participação!D173,"")</f>
        <v/>
      </c>
      <c r="G163" t="str">
        <f>+IF(LEN(Participação!A173)&gt;0,Participação!A173,"")</f>
        <v/>
      </c>
      <c r="H163" t="str">
        <f>+IF(LEN(Participação!A173)&gt;0,VLOOKUP(O163,Pivot!A:B,2,0),"")</f>
        <v/>
      </c>
      <c r="I163" t="str">
        <f>+IF(LEN(Participação!A173)&gt;0,Participação!G173*Participação!I173,"")</f>
        <v/>
      </c>
      <c r="J163" t="str">
        <f>+IF(LEN(Participação!A173)&gt;0,Participação!H173,"")</f>
        <v/>
      </c>
      <c r="K163" t="str">
        <f>+IF(LEN(Participação!A173)&gt;0,"N","")</f>
        <v/>
      </c>
      <c r="L163" t="str">
        <f>+IF(LEN(Participação!A173)&gt;0,Participação!E173,"")</f>
        <v/>
      </c>
      <c r="M163" t="str">
        <f>+IF(LEN(Participação!A173)&gt;0,Participação!I173,"")</f>
        <v/>
      </c>
      <c r="N163" s="22" t="str">
        <f>+IF(LEN(Participação!A173)&gt;0,VLOOKUP(Participação!F173,Variedades!B:C,2,0),"")</f>
        <v/>
      </c>
      <c r="O163" s="26" t="str">
        <f t="shared" si="2"/>
        <v/>
      </c>
      <c r="P163" s="26" t="str">
        <f>+IF(LEN(Participação!A173)&gt;0,G163,"")</f>
        <v/>
      </c>
    </row>
    <row r="164" spans="1:16" x14ac:dyDescent="0.25">
      <c r="A164" t="str">
        <f>+IF(LEN(Participação!A174)&gt;0,Participação!$D$4,"")</f>
        <v/>
      </c>
      <c r="B164" t="str">
        <f>+IF(LEN(Participação!A174)&gt;0,2021,"")</f>
        <v/>
      </c>
      <c r="C164" t="str">
        <f>+IF(LEN(Participação!A174)&gt;0,5017,"")</f>
        <v/>
      </c>
      <c r="D164" t="str">
        <f>+IF(LEN(Participação!A174)&gt;0,IF(Participação!$B$3="Individual",1,1),"")</f>
        <v/>
      </c>
      <c r="E164" t="str">
        <f>+IF(LEN(Participação!A174)&gt;0,Participação!C174,"")</f>
        <v/>
      </c>
      <c r="F164" t="str">
        <f>+IF(LEN(Participação!A174)&gt;0,Participação!D174,"")</f>
        <v/>
      </c>
      <c r="G164" t="str">
        <f>+IF(LEN(Participação!A174)&gt;0,Participação!A174,"")</f>
        <v/>
      </c>
      <c r="H164" t="str">
        <f>+IF(LEN(Participação!A174)&gt;0,VLOOKUP(O164,Pivot!A:B,2,0),"")</f>
        <v/>
      </c>
      <c r="I164" t="str">
        <f>+IF(LEN(Participação!A174)&gt;0,Participação!G174*Participação!I174,"")</f>
        <v/>
      </c>
      <c r="J164" t="str">
        <f>+IF(LEN(Participação!A174)&gt;0,Participação!H174,"")</f>
        <v/>
      </c>
      <c r="K164" t="str">
        <f>+IF(LEN(Participação!A174)&gt;0,"N","")</f>
        <v/>
      </c>
      <c r="L164" t="str">
        <f>+IF(LEN(Participação!A174)&gt;0,Participação!E174,"")</f>
        <v/>
      </c>
      <c r="M164" t="str">
        <f>+IF(LEN(Participação!A174)&gt;0,Participação!I174,"")</f>
        <v/>
      </c>
      <c r="N164" s="22" t="str">
        <f>+IF(LEN(Participação!A174)&gt;0,VLOOKUP(Participação!F174,Variedades!B:C,2,0),"")</f>
        <v/>
      </c>
      <c r="O164" s="26" t="str">
        <f t="shared" si="2"/>
        <v/>
      </c>
      <c r="P164" s="26" t="str">
        <f>+IF(LEN(Participação!A174)&gt;0,G164,"")</f>
        <v/>
      </c>
    </row>
    <row r="165" spans="1:16" x14ac:dyDescent="0.25">
      <c r="A165" t="str">
        <f>+IF(LEN(Participação!A175)&gt;0,Participação!$D$4,"")</f>
        <v/>
      </c>
      <c r="B165" t="str">
        <f>+IF(LEN(Participação!A175)&gt;0,2021,"")</f>
        <v/>
      </c>
      <c r="C165" t="str">
        <f>+IF(LEN(Participação!A175)&gt;0,5017,"")</f>
        <v/>
      </c>
      <c r="D165" t="str">
        <f>+IF(LEN(Participação!A175)&gt;0,IF(Participação!$B$3="Individual",1,1),"")</f>
        <v/>
      </c>
      <c r="E165" t="str">
        <f>+IF(LEN(Participação!A175)&gt;0,Participação!C175,"")</f>
        <v/>
      </c>
      <c r="F165" t="str">
        <f>+IF(LEN(Participação!A175)&gt;0,Participação!D175,"")</f>
        <v/>
      </c>
      <c r="G165" t="str">
        <f>+IF(LEN(Participação!A175)&gt;0,Participação!A175,"")</f>
        <v/>
      </c>
      <c r="H165" t="str">
        <f>+IF(LEN(Participação!A175)&gt;0,VLOOKUP(O165,Pivot!A:B,2,0),"")</f>
        <v/>
      </c>
      <c r="I165" t="str">
        <f>+IF(LEN(Participação!A175)&gt;0,Participação!G175*Participação!I175,"")</f>
        <v/>
      </c>
      <c r="J165" t="str">
        <f>+IF(LEN(Participação!A175)&gt;0,Participação!H175,"")</f>
        <v/>
      </c>
      <c r="K165" t="str">
        <f>+IF(LEN(Participação!A175)&gt;0,"N","")</f>
        <v/>
      </c>
      <c r="L165" t="str">
        <f>+IF(LEN(Participação!A175)&gt;0,Participação!E175,"")</f>
        <v/>
      </c>
      <c r="M165" t="str">
        <f>+IF(LEN(Participação!A175)&gt;0,Participação!I175,"")</f>
        <v/>
      </c>
      <c r="N165" s="22" t="str">
        <f>+IF(LEN(Participação!A175)&gt;0,VLOOKUP(Participação!F175,Variedades!B:C,2,0),"")</f>
        <v/>
      </c>
      <c r="O165" s="26" t="str">
        <f t="shared" si="2"/>
        <v/>
      </c>
      <c r="P165" s="26" t="str">
        <f>+IF(LEN(Participação!A175)&gt;0,G165,"")</f>
        <v/>
      </c>
    </row>
    <row r="166" spans="1:16" x14ac:dyDescent="0.25">
      <c r="A166" t="str">
        <f>+IF(LEN(Participação!A176)&gt;0,Participação!$D$4,"")</f>
        <v/>
      </c>
      <c r="B166" t="str">
        <f>+IF(LEN(Participação!A176)&gt;0,2021,"")</f>
        <v/>
      </c>
      <c r="C166" t="str">
        <f>+IF(LEN(Participação!A176)&gt;0,5017,"")</f>
        <v/>
      </c>
      <c r="D166" t="str">
        <f>+IF(LEN(Participação!A176)&gt;0,IF(Participação!$B$3="Individual",1,1),"")</f>
        <v/>
      </c>
      <c r="E166" t="str">
        <f>+IF(LEN(Participação!A176)&gt;0,Participação!C176,"")</f>
        <v/>
      </c>
      <c r="F166" t="str">
        <f>+IF(LEN(Participação!A176)&gt;0,Participação!D176,"")</f>
        <v/>
      </c>
      <c r="G166" t="str">
        <f>+IF(LEN(Participação!A176)&gt;0,Participação!A176,"")</f>
        <v/>
      </c>
      <c r="H166" t="str">
        <f>+IF(LEN(Participação!A176)&gt;0,VLOOKUP(O166,Pivot!A:B,2,0),"")</f>
        <v/>
      </c>
      <c r="I166" t="str">
        <f>+IF(LEN(Participação!A176)&gt;0,Participação!G176*Participação!I176,"")</f>
        <v/>
      </c>
      <c r="J166" t="str">
        <f>+IF(LEN(Participação!A176)&gt;0,Participação!H176,"")</f>
        <v/>
      </c>
      <c r="K166" t="str">
        <f>+IF(LEN(Participação!A176)&gt;0,"N","")</f>
        <v/>
      </c>
      <c r="L166" t="str">
        <f>+IF(LEN(Participação!A176)&gt;0,Participação!E176,"")</f>
        <v/>
      </c>
      <c r="M166" t="str">
        <f>+IF(LEN(Participação!A176)&gt;0,Participação!I176,"")</f>
        <v/>
      </c>
      <c r="N166" s="22" t="str">
        <f>+IF(LEN(Participação!A176)&gt;0,VLOOKUP(Participação!F176,Variedades!B:C,2,0),"")</f>
        <v/>
      </c>
      <c r="O166" s="26" t="str">
        <f t="shared" si="2"/>
        <v/>
      </c>
      <c r="P166" s="26" t="str">
        <f>+IF(LEN(Participação!A176)&gt;0,G166,"")</f>
        <v/>
      </c>
    </row>
    <row r="167" spans="1:16" x14ac:dyDescent="0.25">
      <c r="A167" t="str">
        <f>+IF(LEN(Participação!A177)&gt;0,Participação!$D$4,"")</f>
        <v/>
      </c>
      <c r="B167" t="str">
        <f>+IF(LEN(Participação!A177)&gt;0,2021,"")</f>
        <v/>
      </c>
      <c r="C167" t="str">
        <f>+IF(LEN(Participação!A177)&gt;0,5017,"")</f>
        <v/>
      </c>
      <c r="D167" t="str">
        <f>+IF(LEN(Participação!A177)&gt;0,IF(Participação!$B$3="Individual",1,1),"")</f>
        <v/>
      </c>
      <c r="E167" t="str">
        <f>+IF(LEN(Participação!A177)&gt;0,Participação!C177,"")</f>
        <v/>
      </c>
      <c r="F167" t="str">
        <f>+IF(LEN(Participação!A177)&gt;0,Participação!D177,"")</f>
        <v/>
      </c>
      <c r="G167" t="str">
        <f>+IF(LEN(Participação!A177)&gt;0,Participação!A177,"")</f>
        <v/>
      </c>
      <c r="H167" t="str">
        <f>+IF(LEN(Participação!A177)&gt;0,VLOOKUP(O167,Pivot!A:B,2,0),"")</f>
        <v/>
      </c>
      <c r="I167" t="str">
        <f>+IF(LEN(Participação!A177)&gt;0,Participação!G177*Participação!I177,"")</f>
        <v/>
      </c>
      <c r="J167" t="str">
        <f>+IF(LEN(Participação!A177)&gt;0,Participação!H177,"")</f>
        <v/>
      </c>
      <c r="K167" t="str">
        <f>+IF(LEN(Participação!A177)&gt;0,"N","")</f>
        <v/>
      </c>
      <c r="L167" t="str">
        <f>+IF(LEN(Participação!A177)&gt;0,Participação!E177,"")</f>
        <v/>
      </c>
      <c r="M167" t="str">
        <f>+IF(LEN(Participação!A177)&gt;0,Participação!I177,"")</f>
        <v/>
      </c>
      <c r="N167" s="22" t="str">
        <f>+IF(LEN(Participação!A177)&gt;0,VLOOKUP(Participação!F177,Variedades!B:C,2,0),"")</f>
        <v/>
      </c>
      <c r="O167" s="26" t="str">
        <f t="shared" si="2"/>
        <v/>
      </c>
      <c r="P167" s="26" t="str">
        <f>+IF(LEN(Participação!A177)&gt;0,G167,"")</f>
        <v/>
      </c>
    </row>
    <row r="168" spans="1:16" x14ac:dyDescent="0.25">
      <c r="A168" t="str">
        <f>+IF(LEN(Participação!A178)&gt;0,Participação!$D$4,"")</f>
        <v/>
      </c>
      <c r="B168" t="str">
        <f>+IF(LEN(Participação!A178)&gt;0,2021,"")</f>
        <v/>
      </c>
      <c r="C168" t="str">
        <f>+IF(LEN(Participação!A178)&gt;0,5017,"")</f>
        <v/>
      </c>
      <c r="D168" t="str">
        <f>+IF(LEN(Participação!A178)&gt;0,IF(Participação!$B$3="Individual",1,1),"")</f>
        <v/>
      </c>
      <c r="E168" t="str">
        <f>+IF(LEN(Participação!A178)&gt;0,Participação!C178,"")</f>
        <v/>
      </c>
      <c r="F168" t="str">
        <f>+IF(LEN(Participação!A178)&gt;0,Participação!D178,"")</f>
        <v/>
      </c>
      <c r="G168" t="str">
        <f>+IF(LEN(Participação!A178)&gt;0,Participação!A178,"")</f>
        <v/>
      </c>
      <c r="H168" t="str">
        <f>+IF(LEN(Participação!A178)&gt;0,VLOOKUP(O168,Pivot!A:B,2,0),"")</f>
        <v/>
      </c>
      <c r="I168" t="str">
        <f>+IF(LEN(Participação!A178)&gt;0,Participação!G178*Participação!I178,"")</f>
        <v/>
      </c>
      <c r="J168" t="str">
        <f>+IF(LEN(Participação!A178)&gt;0,Participação!H178,"")</f>
        <v/>
      </c>
      <c r="K168" t="str">
        <f>+IF(LEN(Participação!A178)&gt;0,"N","")</f>
        <v/>
      </c>
      <c r="L168" t="str">
        <f>+IF(LEN(Participação!A178)&gt;0,Participação!E178,"")</f>
        <v/>
      </c>
      <c r="M168" t="str">
        <f>+IF(LEN(Participação!A178)&gt;0,Participação!I178,"")</f>
        <v/>
      </c>
      <c r="N168" s="22" t="str">
        <f>+IF(LEN(Participação!A178)&gt;0,VLOOKUP(Participação!F178,Variedades!B:C,2,0),"")</f>
        <v/>
      </c>
      <c r="O168" s="26" t="str">
        <f t="shared" si="2"/>
        <v/>
      </c>
      <c r="P168" s="26" t="str">
        <f>+IF(LEN(Participação!A178)&gt;0,G168,"")</f>
        <v/>
      </c>
    </row>
    <row r="169" spans="1:16" x14ac:dyDescent="0.25">
      <c r="A169" t="str">
        <f>+IF(LEN(Participação!A179)&gt;0,Participação!$D$4,"")</f>
        <v/>
      </c>
      <c r="B169" t="str">
        <f>+IF(LEN(Participação!A179)&gt;0,2021,"")</f>
        <v/>
      </c>
      <c r="C169" t="str">
        <f>+IF(LEN(Participação!A179)&gt;0,5017,"")</f>
        <v/>
      </c>
      <c r="D169" t="str">
        <f>+IF(LEN(Participação!A179)&gt;0,IF(Participação!$B$3="Individual",1,1),"")</f>
        <v/>
      </c>
      <c r="E169" t="str">
        <f>+IF(LEN(Participação!A179)&gt;0,Participação!C179,"")</f>
        <v/>
      </c>
      <c r="F169" t="str">
        <f>+IF(LEN(Participação!A179)&gt;0,Participação!D179,"")</f>
        <v/>
      </c>
      <c r="G169" t="str">
        <f>+IF(LEN(Participação!A179)&gt;0,Participação!A179,"")</f>
        <v/>
      </c>
      <c r="H169" t="str">
        <f>+IF(LEN(Participação!A179)&gt;0,VLOOKUP(O169,Pivot!A:B,2,0),"")</f>
        <v/>
      </c>
      <c r="I169" t="str">
        <f>+IF(LEN(Participação!A179)&gt;0,Participação!G179*Participação!I179,"")</f>
        <v/>
      </c>
      <c r="J169" t="str">
        <f>+IF(LEN(Participação!A179)&gt;0,Participação!H179,"")</f>
        <v/>
      </c>
      <c r="K169" t="str">
        <f>+IF(LEN(Participação!A179)&gt;0,"N","")</f>
        <v/>
      </c>
      <c r="L169" t="str">
        <f>+IF(LEN(Participação!A179)&gt;0,Participação!E179,"")</f>
        <v/>
      </c>
      <c r="M169" t="str">
        <f>+IF(LEN(Participação!A179)&gt;0,Participação!I179,"")</f>
        <v/>
      </c>
      <c r="N169" s="22" t="str">
        <f>+IF(LEN(Participação!A179)&gt;0,VLOOKUP(Participação!F179,Variedades!B:C,2,0),"")</f>
        <v/>
      </c>
      <c r="O169" s="26" t="str">
        <f t="shared" si="2"/>
        <v/>
      </c>
      <c r="P169" s="26" t="str">
        <f>+IF(LEN(Participação!A179)&gt;0,G169,"")</f>
        <v/>
      </c>
    </row>
    <row r="170" spans="1:16" x14ac:dyDescent="0.25">
      <c r="A170" t="str">
        <f>+IF(LEN(Participação!A180)&gt;0,Participação!$D$4,"")</f>
        <v/>
      </c>
      <c r="B170" t="str">
        <f>+IF(LEN(Participação!A180)&gt;0,2021,"")</f>
        <v/>
      </c>
      <c r="C170" t="str">
        <f>+IF(LEN(Participação!A180)&gt;0,5017,"")</f>
        <v/>
      </c>
      <c r="D170" t="str">
        <f>+IF(LEN(Participação!A180)&gt;0,IF(Participação!$B$3="Individual",1,1),"")</f>
        <v/>
      </c>
      <c r="E170" t="str">
        <f>+IF(LEN(Participação!A180)&gt;0,Participação!C180,"")</f>
        <v/>
      </c>
      <c r="F170" t="str">
        <f>+IF(LEN(Participação!A180)&gt;0,Participação!D180,"")</f>
        <v/>
      </c>
      <c r="G170" t="str">
        <f>+IF(LEN(Participação!A180)&gt;0,Participação!A180,"")</f>
        <v/>
      </c>
      <c r="H170" t="str">
        <f>+IF(LEN(Participação!A180)&gt;0,VLOOKUP(O170,Pivot!A:B,2,0),"")</f>
        <v/>
      </c>
      <c r="I170" t="str">
        <f>+IF(LEN(Participação!A180)&gt;0,Participação!G180*Participação!I180,"")</f>
        <v/>
      </c>
      <c r="J170" t="str">
        <f>+IF(LEN(Participação!A180)&gt;0,Participação!H180,"")</f>
        <v/>
      </c>
      <c r="K170" t="str">
        <f>+IF(LEN(Participação!A180)&gt;0,"N","")</f>
        <v/>
      </c>
      <c r="L170" t="str">
        <f>+IF(LEN(Participação!A180)&gt;0,Participação!E180,"")</f>
        <v/>
      </c>
      <c r="M170" t="str">
        <f>+IF(LEN(Participação!A180)&gt;0,Participação!I180,"")</f>
        <v/>
      </c>
      <c r="N170" s="22" t="str">
        <f>+IF(LEN(Participação!A180)&gt;0,VLOOKUP(Participação!F180,Variedades!B:C,2,0),"")</f>
        <v/>
      </c>
      <c r="O170" s="26" t="str">
        <f t="shared" si="2"/>
        <v/>
      </c>
      <c r="P170" s="26" t="str">
        <f>+IF(LEN(Participação!A180)&gt;0,G170,"")</f>
        <v/>
      </c>
    </row>
    <row r="171" spans="1:16" x14ac:dyDescent="0.25">
      <c r="A171" t="str">
        <f>+IF(LEN(Participação!A181)&gt;0,Participação!$D$4,"")</f>
        <v/>
      </c>
      <c r="B171" t="str">
        <f>+IF(LEN(Participação!A181)&gt;0,2021,"")</f>
        <v/>
      </c>
      <c r="C171" t="str">
        <f>+IF(LEN(Participação!A181)&gt;0,5017,"")</f>
        <v/>
      </c>
      <c r="D171" t="str">
        <f>+IF(LEN(Participação!A181)&gt;0,IF(Participação!$B$3="Individual",1,1),"")</f>
        <v/>
      </c>
      <c r="E171" t="str">
        <f>+IF(LEN(Participação!A181)&gt;0,Participação!C181,"")</f>
        <v/>
      </c>
      <c r="F171" t="str">
        <f>+IF(LEN(Participação!A181)&gt;0,Participação!D181,"")</f>
        <v/>
      </c>
      <c r="G171" t="str">
        <f>+IF(LEN(Participação!A181)&gt;0,Participação!A181,"")</f>
        <v/>
      </c>
      <c r="H171" t="str">
        <f>+IF(LEN(Participação!A181)&gt;0,VLOOKUP(O171,Pivot!A:B,2,0),"")</f>
        <v/>
      </c>
      <c r="I171" t="str">
        <f>+IF(LEN(Participação!A181)&gt;0,Participação!G181*Participação!I181,"")</f>
        <v/>
      </c>
      <c r="J171" t="str">
        <f>+IF(LEN(Participação!A181)&gt;0,Participação!H181,"")</f>
        <v/>
      </c>
      <c r="K171" t="str">
        <f>+IF(LEN(Participação!A181)&gt;0,"N","")</f>
        <v/>
      </c>
      <c r="L171" t="str">
        <f>+IF(LEN(Participação!A181)&gt;0,Participação!E181,"")</f>
        <v/>
      </c>
      <c r="M171" t="str">
        <f>+IF(LEN(Participação!A181)&gt;0,Participação!I181,"")</f>
        <v/>
      </c>
      <c r="N171" s="22" t="str">
        <f>+IF(LEN(Participação!A181)&gt;0,VLOOKUP(Participação!F181,Variedades!B:C,2,0),"")</f>
        <v/>
      </c>
      <c r="O171" s="26" t="str">
        <f t="shared" si="2"/>
        <v/>
      </c>
      <c r="P171" s="26" t="str">
        <f>+IF(LEN(Participação!A181)&gt;0,G171,"")</f>
        <v/>
      </c>
    </row>
    <row r="172" spans="1:16" x14ac:dyDescent="0.25">
      <c r="A172" t="str">
        <f>+IF(LEN(Participação!A182)&gt;0,Participação!$D$4,"")</f>
        <v/>
      </c>
      <c r="B172" t="str">
        <f>+IF(LEN(Participação!A182)&gt;0,2021,"")</f>
        <v/>
      </c>
      <c r="C172" t="str">
        <f>+IF(LEN(Participação!A182)&gt;0,5017,"")</f>
        <v/>
      </c>
      <c r="D172" t="str">
        <f>+IF(LEN(Participação!A182)&gt;0,IF(Participação!$B$3="Individual",1,1),"")</f>
        <v/>
      </c>
      <c r="E172" t="str">
        <f>+IF(LEN(Participação!A182)&gt;0,Participação!C182,"")</f>
        <v/>
      </c>
      <c r="F172" t="str">
        <f>+IF(LEN(Participação!A182)&gt;0,Participação!D182,"")</f>
        <v/>
      </c>
      <c r="G172" t="str">
        <f>+IF(LEN(Participação!A182)&gt;0,Participação!A182,"")</f>
        <v/>
      </c>
      <c r="H172" t="str">
        <f>+IF(LEN(Participação!A182)&gt;0,VLOOKUP(O172,Pivot!A:B,2,0),"")</f>
        <v/>
      </c>
      <c r="I172" t="str">
        <f>+IF(LEN(Participação!A182)&gt;0,Participação!G182*Participação!I182,"")</f>
        <v/>
      </c>
      <c r="J172" t="str">
        <f>+IF(LEN(Participação!A182)&gt;0,Participação!H182,"")</f>
        <v/>
      </c>
      <c r="K172" t="str">
        <f>+IF(LEN(Participação!A182)&gt;0,"N","")</f>
        <v/>
      </c>
      <c r="L172" t="str">
        <f>+IF(LEN(Participação!A182)&gt;0,Participação!E182,"")</f>
        <v/>
      </c>
      <c r="M172" t="str">
        <f>+IF(LEN(Participação!A182)&gt;0,Participação!I182,"")</f>
        <v/>
      </c>
      <c r="N172" s="22" t="str">
        <f>+IF(LEN(Participação!A182)&gt;0,VLOOKUP(Participação!F182,Variedades!B:C,2,0),"")</f>
        <v/>
      </c>
      <c r="O172" s="26" t="str">
        <f t="shared" si="2"/>
        <v/>
      </c>
      <c r="P172" s="26" t="str">
        <f>+IF(LEN(Participação!A182)&gt;0,G172,"")</f>
        <v/>
      </c>
    </row>
    <row r="173" spans="1:16" x14ac:dyDescent="0.25">
      <c r="A173" t="str">
        <f>+IF(LEN(Participação!A183)&gt;0,Participação!$D$4,"")</f>
        <v/>
      </c>
      <c r="B173" t="str">
        <f>+IF(LEN(Participação!A183)&gt;0,2021,"")</f>
        <v/>
      </c>
      <c r="C173" t="str">
        <f>+IF(LEN(Participação!A183)&gt;0,5017,"")</f>
        <v/>
      </c>
      <c r="D173" t="str">
        <f>+IF(LEN(Participação!A183)&gt;0,IF(Participação!$B$3="Individual",1,1),"")</f>
        <v/>
      </c>
      <c r="E173" t="str">
        <f>+IF(LEN(Participação!A183)&gt;0,Participação!C183,"")</f>
        <v/>
      </c>
      <c r="F173" t="str">
        <f>+IF(LEN(Participação!A183)&gt;0,Participação!D183,"")</f>
        <v/>
      </c>
      <c r="G173" t="str">
        <f>+IF(LEN(Participação!A183)&gt;0,Participação!A183,"")</f>
        <v/>
      </c>
      <c r="H173" t="str">
        <f>+IF(LEN(Participação!A183)&gt;0,VLOOKUP(O173,Pivot!A:B,2,0),"")</f>
        <v/>
      </c>
      <c r="I173" t="str">
        <f>+IF(LEN(Participação!A183)&gt;0,Participação!G183*Participação!I183,"")</f>
        <v/>
      </c>
      <c r="J173" t="str">
        <f>+IF(LEN(Participação!A183)&gt;0,Participação!H183,"")</f>
        <v/>
      </c>
      <c r="K173" t="str">
        <f>+IF(LEN(Participação!A183)&gt;0,"N","")</f>
        <v/>
      </c>
      <c r="L173" t="str">
        <f>+IF(LEN(Participação!A183)&gt;0,Participação!E183,"")</f>
        <v/>
      </c>
      <c r="M173" t="str">
        <f>+IF(LEN(Participação!A183)&gt;0,Participação!I183,"")</f>
        <v/>
      </c>
      <c r="N173" s="22" t="str">
        <f>+IF(LEN(Participação!A183)&gt;0,VLOOKUP(Participação!F183,Variedades!B:C,2,0),"")</f>
        <v/>
      </c>
      <c r="O173" s="26" t="str">
        <f t="shared" si="2"/>
        <v/>
      </c>
      <c r="P173" s="26" t="str">
        <f>+IF(LEN(Participação!A183)&gt;0,G173,"")</f>
        <v/>
      </c>
    </row>
    <row r="174" spans="1:16" x14ac:dyDescent="0.25">
      <c r="A174" t="str">
        <f>+IF(LEN(Participação!A184)&gt;0,Participação!$D$4,"")</f>
        <v/>
      </c>
      <c r="B174" t="str">
        <f>+IF(LEN(Participação!A184)&gt;0,2021,"")</f>
        <v/>
      </c>
      <c r="C174" t="str">
        <f>+IF(LEN(Participação!A184)&gt;0,5017,"")</f>
        <v/>
      </c>
      <c r="D174" t="str">
        <f>+IF(LEN(Participação!A184)&gt;0,IF(Participação!$B$3="Individual",1,1),"")</f>
        <v/>
      </c>
      <c r="E174" t="str">
        <f>+IF(LEN(Participação!A184)&gt;0,Participação!C184,"")</f>
        <v/>
      </c>
      <c r="F174" t="str">
        <f>+IF(LEN(Participação!A184)&gt;0,Participação!D184,"")</f>
        <v/>
      </c>
      <c r="G174" t="str">
        <f>+IF(LEN(Participação!A184)&gt;0,Participação!A184,"")</f>
        <v/>
      </c>
      <c r="H174" t="str">
        <f>+IF(LEN(Participação!A184)&gt;0,VLOOKUP(O174,Pivot!A:B,2,0),"")</f>
        <v/>
      </c>
      <c r="I174" t="str">
        <f>+IF(LEN(Participação!A184)&gt;0,Participação!G184*Participação!I184,"")</f>
        <v/>
      </c>
      <c r="J174" t="str">
        <f>+IF(LEN(Participação!A184)&gt;0,Participação!H184,"")</f>
        <v/>
      </c>
      <c r="K174" t="str">
        <f>+IF(LEN(Participação!A184)&gt;0,"N","")</f>
        <v/>
      </c>
      <c r="L174" t="str">
        <f>+IF(LEN(Participação!A184)&gt;0,Participação!E184,"")</f>
        <v/>
      </c>
      <c r="M174" t="str">
        <f>+IF(LEN(Participação!A184)&gt;0,Participação!I184,"")</f>
        <v/>
      </c>
      <c r="N174" s="22" t="str">
        <f>+IF(LEN(Participação!A184)&gt;0,VLOOKUP(Participação!F184,Variedades!B:C,2,0),"")</f>
        <v/>
      </c>
      <c r="O174" s="26" t="str">
        <f t="shared" si="2"/>
        <v/>
      </c>
      <c r="P174" s="26" t="str">
        <f>+IF(LEN(Participação!A184)&gt;0,G174,"")</f>
        <v/>
      </c>
    </row>
    <row r="175" spans="1:16" x14ac:dyDescent="0.25">
      <c r="A175" t="str">
        <f>+IF(LEN(Participação!A185)&gt;0,Participação!$D$4,"")</f>
        <v/>
      </c>
      <c r="B175" t="str">
        <f>+IF(LEN(Participação!A185)&gt;0,2021,"")</f>
        <v/>
      </c>
      <c r="C175" t="str">
        <f>+IF(LEN(Participação!A185)&gt;0,5017,"")</f>
        <v/>
      </c>
      <c r="D175" t="str">
        <f>+IF(LEN(Participação!A185)&gt;0,IF(Participação!$B$3="Individual",1,1),"")</f>
        <v/>
      </c>
      <c r="E175" t="str">
        <f>+IF(LEN(Participação!A185)&gt;0,Participação!C185,"")</f>
        <v/>
      </c>
      <c r="F175" t="str">
        <f>+IF(LEN(Participação!A185)&gt;0,Participação!D185,"")</f>
        <v/>
      </c>
      <c r="G175" t="str">
        <f>+IF(LEN(Participação!A185)&gt;0,Participação!A185,"")</f>
        <v/>
      </c>
      <c r="H175" t="str">
        <f>+IF(LEN(Participação!A185)&gt;0,VLOOKUP(O175,Pivot!A:B,2,0),"")</f>
        <v/>
      </c>
      <c r="I175" t="str">
        <f>+IF(LEN(Participação!A185)&gt;0,Participação!G185*Participação!I185,"")</f>
        <v/>
      </c>
      <c r="J175" t="str">
        <f>+IF(LEN(Participação!A185)&gt;0,Participação!H185,"")</f>
        <v/>
      </c>
      <c r="K175" t="str">
        <f>+IF(LEN(Participação!A185)&gt;0,"N","")</f>
        <v/>
      </c>
      <c r="L175" t="str">
        <f>+IF(LEN(Participação!A185)&gt;0,Participação!E185,"")</f>
        <v/>
      </c>
      <c r="M175" t="str">
        <f>+IF(LEN(Participação!A185)&gt;0,Participação!I185,"")</f>
        <v/>
      </c>
      <c r="N175" s="22" t="str">
        <f>+IF(LEN(Participação!A185)&gt;0,VLOOKUP(Participação!F185,Variedades!B:C,2,0),"")</f>
        <v/>
      </c>
      <c r="O175" s="26" t="str">
        <f t="shared" si="2"/>
        <v/>
      </c>
      <c r="P175" s="26" t="str">
        <f>+IF(LEN(Participação!A185)&gt;0,G175,"")</f>
        <v/>
      </c>
    </row>
    <row r="176" spans="1:16" x14ac:dyDescent="0.25">
      <c r="A176" t="str">
        <f>+IF(LEN(Participação!A186)&gt;0,Participação!$D$4,"")</f>
        <v/>
      </c>
      <c r="B176" t="str">
        <f>+IF(LEN(Participação!A186)&gt;0,2021,"")</f>
        <v/>
      </c>
      <c r="C176" t="str">
        <f>+IF(LEN(Participação!A186)&gt;0,5017,"")</f>
        <v/>
      </c>
      <c r="D176" t="str">
        <f>+IF(LEN(Participação!A186)&gt;0,IF(Participação!$B$3="Individual",1,1),"")</f>
        <v/>
      </c>
      <c r="E176" t="str">
        <f>+IF(LEN(Participação!A186)&gt;0,Participação!C186,"")</f>
        <v/>
      </c>
      <c r="F176" t="str">
        <f>+IF(LEN(Participação!A186)&gt;0,Participação!D186,"")</f>
        <v/>
      </c>
      <c r="G176" t="str">
        <f>+IF(LEN(Participação!A186)&gt;0,Participação!A186,"")</f>
        <v/>
      </c>
      <c r="H176" t="str">
        <f>+IF(LEN(Participação!A186)&gt;0,VLOOKUP(O176,Pivot!A:B,2,0),"")</f>
        <v/>
      </c>
      <c r="I176" t="str">
        <f>+IF(LEN(Participação!A186)&gt;0,Participação!G186*Participação!I186,"")</f>
        <v/>
      </c>
      <c r="J176" t="str">
        <f>+IF(LEN(Participação!A186)&gt;0,Participação!H186,"")</f>
        <v/>
      </c>
      <c r="K176" t="str">
        <f>+IF(LEN(Participação!A186)&gt;0,"N","")</f>
        <v/>
      </c>
      <c r="L176" t="str">
        <f>+IF(LEN(Participação!A186)&gt;0,Participação!E186,"")</f>
        <v/>
      </c>
      <c r="M176" t="str">
        <f>+IF(LEN(Participação!A186)&gt;0,Participação!I186,"")</f>
        <v/>
      </c>
      <c r="N176" s="22" t="str">
        <f>+IF(LEN(Participação!A186)&gt;0,VLOOKUP(Participação!F186,Variedades!B:C,2,0),"")</f>
        <v/>
      </c>
      <c r="O176" s="26" t="str">
        <f t="shared" si="2"/>
        <v/>
      </c>
      <c r="P176" s="26" t="str">
        <f>+IF(LEN(Participação!A186)&gt;0,G176,"")</f>
        <v/>
      </c>
    </row>
    <row r="177" spans="1:16" x14ac:dyDescent="0.25">
      <c r="A177" t="str">
        <f>+IF(LEN(Participação!A187)&gt;0,Participação!$D$4,"")</f>
        <v/>
      </c>
      <c r="B177" t="str">
        <f>+IF(LEN(Participação!A187)&gt;0,2021,"")</f>
        <v/>
      </c>
      <c r="C177" t="str">
        <f>+IF(LEN(Participação!A187)&gt;0,5017,"")</f>
        <v/>
      </c>
      <c r="D177" t="str">
        <f>+IF(LEN(Participação!A187)&gt;0,IF(Participação!$B$3="Individual",1,1),"")</f>
        <v/>
      </c>
      <c r="E177" t="str">
        <f>+IF(LEN(Participação!A187)&gt;0,Participação!C187,"")</f>
        <v/>
      </c>
      <c r="F177" t="str">
        <f>+IF(LEN(Participação!A187)&gt;0,Participação!D187,"")</f>
        <v/>
      </c>
      <c r="G177" t="str">
        <f>+IF(LEN(Participação!A187)&gt;0,Participação!A187,"")</f>
        <v/>
      </c>
      <c r="H177" t="str">
        <f>+IF(LEN(Participação!A187)&gt;0,VLOOKUP(O177,Pivot!A:B,2,0),"")</f>
        <v/>
      </c>
      <c r="I177" t="str">
        <f>+IF(LEN(Participação!A187)&gt;0,Participação!G187*Participação!I187,"")</f>
        <v/>
      </c>
      <c r="J177" t="str">
        <f>+IF(LEN(Participação!A187)&gt;0,Participação!H187,"")</f>
        <v/>
      </c>
      <c r="K177" t="str">
        <f>+IF(LEN(Participação!A187)&gt;0,"N","")</f>
        <v/>
      </c>
      <c r="L177" t="str">
        <f>+IF(LEN(Participação!A187)&gt;0,Participação!E187,"")</f>
        <v/>
      </c>
      <c r="M177" t="str">
        <f>+IF(LEN(Participação!A187)&gt;0,Participação!I187,"")</f>
        <v/>
      </c>
      <c r="N177" s="22" t="str">
        <f>+IF(LEN(Participação!A187)&gt;0,VLOOKUP(Participação!F187,Variedades!B:C,2,0),"")</f>
        <v/>
      </c>
      <c r="O177" s="26" t="str">
        <f t="shared" si="2"/>
        <v/>
      </c>
      <c r="P177" s="26" t="str">
        <f>+IF(LEN(Participação!A187)&gt;0,G177,"")</f>
        <v/>
      </c>
    </row>
    <row r="178" spans="1:16" x14ac:dyDescent="0.25">
      <c r="A178" t="str">
        <f>+IF(LEN(Participação!A188)&gt;0,Participação!$D$4,"")</f>
        <v/>
      </c>
      <c r="B178" t="str">
        <f>+IF(LEN(Participação!A188)&gt;0,2021,"")</f>
        <v/>
      </c>
      <c r="C178" t="str">
        <f>+IF(LEN(Participação!A188)&gt;0,5017,"")</f>
        <v/>
      </c>
      <c r="D178" t="str">
        <f>+IF(LEN(Participação!A188)&gt;0,IF(Participação!$B$3="Individual",1,1),"")</f>
        <v/>
      </c>
      <c r="E178" t="str">
        <f>+IF(LEN(Participação!A188)&gt;0,Participação!C188,"")</f>
        <v/>
      </c>
      <c r="F178" t="str">
        <f>+IF(LEN(Participação!A188)&gt;0,Participação!D188,"")</f>
        <v/>
      </c>
      <c r="G178" t="str">
        <f>+IF(LEN(Participação!A188)&gt;0,Participação!A188,"")</f>
        <v/>
      </c>
      <c r="H178" t="str">
        <f>+IF(LEN(Participação!A188)&gt;0,VLOOKUP(O178,Pivot!A:B,2,0),"")</f>
        <v/>
      </c>
      <c r="I178" t="str">
        <f>+IF(LEN(Participação!A188)&gt;0,Participação!G188*Participação!I188,"")</f>
        <v/>
      </c>
      <c r="J178" t="str">
        <f>+IF(LEN(Participação!A188)&gt;0,Participação!H188,"")</f>
        <v/>
      </c>
      <c r="K178" t="str">
        <f>+IF(LEN(Participação!A188)&gt;0,"N","")</f>
        <v/>
      </c>
      <c r="L178" t="str">
        <f>+IF(LEN(Participação!A188)&gt;0,Participação!E188,"")</f>
        <v/>
      </c>
      <c r="M178" t="str">
        <f>+IF(LEN(Participação!A188)&gt;0,Participação!I188,"")</f>
        <v/>
      </c>
      <c r="N178" s="22" t="str">
        <f>+IF(LEN(Participação!A188)&gt;0,VLOOKUP(Participação!F188,Variedades!B:C,2,0),"")</f>
        <v/>
      </c>
      <c r="O178" s="26" t="str">
        <f t="shared" si="2"/>
        <v/>
      </c>
      <c r="P178" s="26" t="str">
        <f>+IF(LEN(Participação!A188)&gt;0,G178,"")</f>
        <v/>
      </c>
    </row>
    <row r="179" spans="1:16" x14ac:dyDescent="0.25">
      <c r="A179" t="str">
        <f>+IF(LEN(Participação!A189)&gt;0,Participação!$D$4,"")</f>
        <v/>
      </c>
      <c r="B179" t="str">
        <f>+IF(LEN(Participação!A189)&gt;0,2021,"")</f>
        <v/>
      </c>
      <c r="C179" t="str">
        <f>+IF(LEN(Participação!A189)&gt;0,5017,"")</f>
        <v/>
      </c>
      <c r="D179" t="str">
        <f>+IF(LEN(Participação!A189)&gt;0,IF(Participação!$B$3="Individual",1,1),"")</f>
        <v/>
      </c>
      <c r="E179" t="str">
        <f>+IF(LEN(Participação!A189)&gt;0,Participação!C189,"")</f>
        <v/>
      </c>
      <c r="F179" t="str">
        <f>+IF(LEN(Participação!A189)&gt;0,Participação!D189,"")</f>
        <v/>
      </c>
      <c r="G179" t="str">
        <f>+IF(LEN(Participação!A189)&gt;0,Participação!A189,"")</f>
        <v/>
      </c>
      <c r="H179" t="str">
        <f>+IF(LEN(Participação!A189)&gt;0,VLOOKUP(O179,Pivot!A:B,2,0),"")</f>
        <v/>
      </c>
      <c r="I179" t="str">
        <f>+IF(LEN(Participação!A189)&gt;0,Participação!G189*Participação!I189,"")</f>
        <v/>
      </c>
      <c r="J179" t="str">
        <f>+IF(LEN(Participação!A189)&gt;0,Participação!H189,"")</f>
        <v/>
      </c>
      <c r="K179" t="str">
        <f>+IF(LEN(Participação!A189)&gt;0,"N","")</f>
        <v/>
      </c>
      <c r="L179" t="str">
        <f>+IF(LEN(Participação!A189)&gt;0,Participação!E189,"")</f>
        <v/>
      </c>
      <c r="M179" t="str">
        <f>+IF(LEN(Participação!A189)&gt;0,Participação!I189,"")</f>
        <v/>
      </c>
      <c r="N179" s="22" t="str">
        <f>+IF(LEN(Participação!A189)&gt;0,VLOOKUP(Participação!F189,Variedades!B:C,2,0),"")</f>
        <v/>
      </c>
      <c r="O179" s="26" t="str">
        <f t="shared" si="2"/>
        <v/>
      </c>
      <c r="P179" s="26" t="str">
        <f>+IF(LEN(Participação!A189)&gt;0,G179,"")</f>
        <v/>
      </c>
    </row>
    <row r="180" spans="1:16" x14ac:dyDescent="0.25">
      <c r="A180" t="str">
        <f>+IF(LEN(Participação!A190)&gt;0,Participação!$D$4,"")</f>
        <v/>
      </c>
      <c r="B180" t="str">
        <f>+IF(LEN(Participação!A190)&gt;0,2021,"")</f>
        <v/>
      </c>
      <c r="C180" t="str">
        <f>+IF(LEN(Participação!A190)&gt;0,5017,"")</f>
        <v/>
      </c>
      <c r="D180" t="str">
        <f>+IF(LEN(Participação!A190)&gt;0,IF(Participação!$B$3="Individual",1,1),"")</f>
        <v/>
      </c>
      <c r="E180" t="str">
        <f>+IF(LEN(Participação!A190)&gt;0,Participação!C190,"")</f>
        <v/>
      </c>
      <c r="F180" t="str">
        <f>+IF(LEN(Participação!A190)&gt;0,Participação!D190,"")</f>
        <v/>
      </c>
      <c r="G180" t="str">
        <f>+IF(LEN(Participação!A190)&gt;0,Participação!A190,"")</f>
        <v/>
      </c>
      <c r="H180" t="str">
        <f>+IF(LEN(Participação!A190)&gt;0,VLOOKUP(O180,Pivot!A:B,2,0),"")</f>
        <v/>
      </c>
      <c r="I180" t="str">
        <f>+IF(LEN(Participação!A190)&gt;0,Participação!G190*Participação!I190,"")</f>
        <v/>
      </c>
      <c r="J180" t="str">
        <f>+IF(LEN(Participação!A190)&gt;0,Participação!H190,"")</f>
        <v/>
      </c>
      <c r="K180" t="str">
        <f>+IF(LEN(Participação!A190)&gt;0,"N","")</f>
        <v/>
      </c>
      <c r="L180" t="str">
        <f>+IF(LEN(Participação!A190)&gt;0,Participação!E190,"")</f>
        <v/>
      </c>
      <c r="M180" t="str">
        <f>+IF(LEN(Participação!A190)&gt;0,Participação!I190,"")</f>
        <v/>
      </c>
      <c r="N180" s="22" t="str">
        <f>+IF(LEN(Participação!A190)&gt;0,VLOOKUP(Participação!F190,Variedades!B:C,2,0),"")</f>
        <v/>
      </c>
      <c r="O180" s="26" t="str">
        <f t="shared" si="2"/>
        <v/>
      </c>
      <c r="P180" s="26" t="str">
        <f>+IF(LEN(Participação!A190)&gt;0,G180,"")</f>
        <v/>
      </c>
    </row>
    <row r="181" spans="1:16" x14ac:dyDescent="0.25">
      <c r="A181" t="str">
        <f>+IF(LEN(Participação!A191)&gt;0,Participação!$D$4,"")</f>
        <v/>
      </c>
      <c r="B181" t="str">
        <f>+IF(LEN(Participação!A191)&gt;0,2021,"")</f>
        <v/>
      </c>
      <c r="C181" t="str">
        <f>+IF(LEN(Participação!A191)&gt;0,5017,"")</f>
        <v/>
      </c>
      <c r="D181" t="str">
        <f>+IF(LEN(Participação!A191)&gt;0,IF(Participação!$B$3="Individual",1,1),"")</f>
        <v/>
      </c>
      <c r="E181" t="str">
        <f>+IF(LEN(Participação!A191)&gt;0,Participação!C191,"")</f>
        <v/>
      </c>
      <c r="F181" t="str">
        <f>+IF(LEN(Participação!A191)&gt;0,Participação!D191,"")</f>
        <v/>
      </c>
      <c r="G181" t="str">
        <f>+IF(LEN(Participação!A191)&gt;0,Participação!A191,"")</f>
        <v/>
      </c>
      <c r="H181" t="str">
        <f>+IF(LEN(Participação!A191)&gt;0,VLOOKUP(O181,Pivot!A:B,2,0),"")</f>
        <v/>
      </c>
      <c r="I181" t="str">
        <f>+IF(LEN(Participação!A191)&gt;0,Participação!G191*Participação!I191,"")</f>
        <v/>
      </c>
      <c r="J181" t="str">
        <f>+IF(LEN(Participação!A191)&gt;0,Participação!H191,"")</f>
        <v/>
      </c>
      <c r="K181" t="str">
        <f>+IF(LEN(Participação!A191)&gt;0,"N","")</f>
        <v/>
      </c>
      <c r="L181" t="str">
        <f>+IF(LEN(Participação!A191)&gt;0,Participação!E191,"")</f>
        <v/>
      </c>
      <c r="M181" t="str">
        <f>+IF(LEN(Participação!A191)&gt;0,Participação!I191,"")</f>
        <v/>
      </c>
      <c r="N181" s="22" t="str">
        <f>+IF(LEN(Participação!A191)&gt;0,VLOOKUP(Participação!F191,Variedades!B:C,2,0),"")</f>
        <v/>
      </c>
      <c r="O181" s="26" t="str">
        <f t="shared" si="2"/>
        <v/>
      </c>
      <c r="P181" s="26" t="str">
        <f>+IF(LEN(Participação!A191)&gt;0,G181,"")</f>
        <v/>
      </c>
    </row>
    <row r="182" spans="1:16" x14ac:dyDescent="0.25">
      <c r="A182" t="str">
        <f>+IF(LEN(Participação!A192)&gt;0,Participação!$D$4,"")</f>
        <v/>
      </c>
      <c r="B182" t="str">
        <f>+IF(LEN(Participação!A192)&gt;0,2021,"")</f>
        <v/>
      </c>
      <c r="C182" t="str">
        <f>+IF(LEN(Participação!A192)&gt;0,5017,"")</f>
        <v/>
      </c>
      <c r="D182" t="str">
        <f>+IF(LEN(Participação!A192)&gt;0,IF(Participação!$B$3="Individual",1,1),"")</f>
        <v/>
      </c>
      <c r="E182" t="str">
        <f>+IF(LEN(Participação!A192)&gt;0,Participação!C192,"")</f>
        <v/>
      </c>
      <c r="F182" t="str">
        <f>+IF(LEN(Participação!A192)&gt;0,Participação!D192,"")</f>
        <v/>
      </c>
      <c r="G182" t="str">
        <f>+IF(LEN(Participação!A192)&gt;0,Participação!A192,"")</f>
        <v/>
      </c>
      <c r="H182" t="str">
        <f>+IF(LEN(Participação!A192)&gt;0,VLOOKUP(O182,Pivot!A:B,2,0),"")</f>
        <v/>
      </c>
      <c r="I182" t="str">
        <f>+IF(LEN(Participação!A192)&gt;0,Participação!G192*Participação!I192,"")</f>
        <v/>
      </c>
      <c r="J182" t="str">
        <f>+IF(LEN(Participação!A192)&gt;0,Participação!H192,"")</f>
        <v/>
      </c>
      <c r="K182" t="str">
        <f>+IF(LEN(Participação!A192)&gt;0,"N","")</f>
        <v/>
      </c>
      <c r="L182" t="str">
        <f>+IF(LEN(Participação!A192)&gt;0,Participação!E192,"")</f>
        <v/>
      </c>
      <c r="M182" t="str">
        <f>+IF(LEN(Participação!A192)&gt;0,Participação!I192,"")</f>
        <v/>
      </c>
      <c r="N182" s="22" t="str">
        <f>+IF(LEN(Participação!A192)&gt;0,VLOOKUP(Participação!F192,Variedades!B:C,2,0),"")</f>
        <v/>
      </c>
      <c r="O182" s="26" t="str">
        <f t="shared" si="2"/>
        <v/>
      </c>
      <c r="P182" s="26" t="str">
        <f>+IF(LEN(Participação!A192)&gt;0,G182,"")</f>
        <v/>
      </c>
    </row>
    <row r="183" spans="1:16" x14ac:dyDescent="0.25">
      <c r="A183" t="str">
        <f>+IF(LEN(Participação!A193)&gt;0,Participação!$D$4,"")</f>
        <v/>
      </c>
      <c r="B183" t="str">
        <f>+IF(LEN(Participação!A193)&gt;0,2021,"")</f>
        <v/>
      </c>
      <c r="C183" t="str">
        <f>+IF(LEN(Participação!A193)&gt;0,5017,"")</f>
        <v/>
      </c>
      <c r="D183" t="str">
        <f>+IF(LEN(Participação!A193)&gt;0,IF(Participação!$B$3="Individual",1,1),"")</f>
        <v/>
      </c>
      <c r="E183" t="str">
        <f>+IF(LEN(Participação!A193)&gt;0,Participação!C193,"")</f>
        <v/>
      </c>
      <c r="F183" t="str">
        <f>+IF(LEN(Participação!A193)&gt;0,Participação!D193,"")</f>
        <v/>
      </c>
      <c r="G183" t="str">
        <f>+IF(LEN(Participação!A193)&gt;0,Participação!A193,"")</f>
        <v/>
      </c>
      <c r="H183" t="str">
        <f>+IF(LEN(Participação!A193)&gt;0,VLOOKUP(O183,Pivot!A:B,2,0),"")</f>
        <v/>
      </c>
      <c r="I183" t="str">
        <f>+IF(LEN(Participação!A193)&gt;0,Participação!G193*Participação!I193,"")</f>
        <v/>
      </c>
      <c r="J183" t="str">
        <f>+IF(LEN(Participação!A193)&gt;0,Participação!H193,"")</f>
        <v/>
      </c>
      <c r="K183" t="str">
        <f>+IF(LEN(Participação!A193)&gt;0,"N","")</f>
        <v/>
      </c>
      <c r="L183" t="str">
        <f>+IF(LEN(Participação!A193)&gt;0,Participação!E193,"")</f>
        <v/>
      </c>
      <c r="M183" t="str">
        <f>+IF(LEN(Participação!A193)&gt;0,Participação!I193,"")</f>
        <v/>
      </c>
      <c r="N183" s="22" t="str">
        <f>+IF(LEN(Participação!A193)&gt;0,VLOOKUP(Participação!F193,Variedades!B:C,2,0),"")</f>
        <v/>
      </c>
      <c r="O183" s="26" t="str">
        <f t="shared" si="2"/>
        <v/>
      </c>
      <c r="P183" s="26" t="str">
        <f>+IF(LEN(Participação!A193)&gt;0,G183,"")</f>
        <v/>
      </c>
    </row>
    <row r="184" spans="1:16" x14ac:dyDescent="0.25">
      <c r="A184" t="str">
        <f>+IF(LEN(Participação!A194)&gt;0,Participação!$D$4,"")</f>
        <v/>
      </c>
      <c r="B184" t="str">
        <f>+IF(LEN(Participação!A194)&gt;0,2021,"")</f>
        <v/>
      </c>
      <c r="C184" t="str">
        <f>+IF(LEN(Participação!A194)&gt;0,5017,"")</f>
        <v/>
      </c>
      <c r="D184" t="str">
        <f>+IF(LEN(Participação!A194)&gt;0,IF(Participação!$B$3="Individual",1,1),"")</f>
        <v/>
      </c>
      <c r="E184" t="str">
        <f>+IF(LEN(Participação!A194)&gt;0,Participação!C194,"")</f>
        <v/>
      </c>
      <c r="F184" t="str">
        <f>+IF(LEN(Participação!A194)&gt;0,Participação!D194,"")</f>
        <v/>
      </c>
      <c r="G184" t="str">
        <f>+IF(LEN(Participação!A194)&gt;0,Participação!A194,"")</f>
        <v/>
      </c>
      <c r="H184" t="str">
        <f>+IF(LEN(Participação!A194)&gt;0,VLOOKUP(O184,Pivot!A:B,2,0),"")</f>
        <v/>
      </c>
      <c r="I184" t="str">
        <f>+IF(LEN(Participação!A194)&gt;0,Participação!G194*Participação!I194,"")</f>
        <v/>
      </c>
      <c r="J184" t="str">
        <f>+IF(LEN(Participação!A194)&gt;0,Participação!H194,"")</f>
        <v/>
      </c>
      <c r="K184" t="str">
        <f>+IF(LEN(Participação!A194)&gt;0,"N","")</f>
        <v/>
      </c>
      <c r="L184" t="str">
        <f>+IF(LEN(Participação!A194)&gt;0,Participação!E194,"")</f>
        <v/>
      </c>
      <c r="M184" t="str">
        <f>+IF(LEN(Participação!A194)&gt;0,Participação!I194,"")</f>
        <v/>
      </c>
      <c r="N184" s="22" t="str">
        <f>+IF(LEN(Participação!A194)&gt;0,VLOOKUP(Participação!F194,Variedades!B:C,2,0),"")</f>
        <v/>
      </c>
      <c r="O184" s="26" t="str">
        <f t="shared" si="2"/>
        <v/>
      </c>
      <c r="P184" s="26" t="str">
        <f>+IF(LEN(Participação!A194)&gt;0,G184,"")</f>
        <v/>
      </c>
    </row>
    <row r="185" spans="1:16" x14ac:dyDescent="0.25">
      <c r="A185" t="str">
        <f>+IF(LEN(Participação!A195)&gt;0,Participação!$D$4,"")</f>
        <v/>
      </c>
      <c r="B185" t="str">
        <f>+IF(LEN(Participação!A195)&gt;0,2021,"")</f>
        <v/>
      </c>
      <c r="C185" t="str">
        <f>+IF(LEN(Participação!A195)&gt;0,5017,"")</f>
        <v/>
      </c>
      <c r="D185" t="str">
        <f>+IF(LEN(Participação!A195)&gt;0,IF(Participação!$B$3="Individual",1,1),"")</f>
        <v/>
      </c>
      <c r="E185" t="str">
        <f>+IF(LEN(Participação!A195)&gt;0,Participação!C195,"")</f>
        <v/>
      </c>
      <c r="F185" t="str">
        <f>+IF(LEN(Participação!A195)&gt;0,Participação!D195,"")</f>
        <v/>
      </c>
      <c r="G185" t="str">
        <f>+IF(LEN(Participação!A195)&gt;0,Participação!A195,"")</f>
        <v/>
      </c>
      <c r="H185" t="str">
        <f>+IF(LEN(Participação!A195)&gt;0,VLOOKUP(O185,Pivot!A:B,2,0),"")</f>
        <v/>
      </c>
      <c r="I185" t="str">
        <f>+IF(LEN(Participação!A195)&gt;0,Participação!G195*Participação!I195,"")</f>
        <v/>
      </c>
      <c r="J185" t="str">
        <f>+IF(LEN(Participação!A195)&gt;0,Participação!H195,"")</f>
        <v/>
      </c>
      <c r="K185" t="str">
        <f>+IF(LEN(Participação!A195)&gt;0,"N","")</f>
        <v/>
      </c>
      <c r="L185" t="str">
        <f>+IF(LEN(Participação!A195)&gt;0,Participação!E195,"")</f>
        <v/>
      </c>
      <c r="M185" t="str">
        <f>+IF(LEN(Participação!A195)&gt;0,Participação!I195,"")</f>
        <v/>
      </c>
      <c r="N185" s="22" t="str">
        <f>+IF(LEN(Participação!A195)&gt;0,VLOOKUP(Participação!F195,Variedades!B:C,2,0),"")</f>
        <v/>
      </c>
      <c r="O185" s="26" t="str">
        <f t="shared" si="2"/>
        <v/>
      </c>
      <c r="P185" s="26" t="str">
        <f>+IF(LEN(Participação!A195)&gt;0,G185,"")</f>
        <v/>
      </c>
    </row>
    <row r="186" spans="1:16" x14ac:dyDescent="0.25">
      <c r="A186" t="str">
        <f>+IF(LEN(Participação!A196)&gt;0,Participação!$D$4,"")</f>
        <v/>
      </c>
      <c r="B186" t="str">
        <f>+IF(LEN(Participação!A196)&gt;0,2021,"")</f>
        <v/>
      </c>
      <c r="C186" t="str">
        <f>+IF(LEN(Participação!A196)&gt;0,5017,"")</f>
        <v/>
      </c>
      <c r="D186" t="str">
        <f>+IF(LEN(Participação!A196)&gt;0,IF(Participação!$B$3="Individual",1,1),"")</f>
        <v/>
      </c>
      <c r="E186" t="str">
        <f>+IF(LEN(Participação!A196)&gt;0,Participação!C196,"")</f>
        <v/>
      </c>
      <c r="F186" t="str">
        <f>+IF(LEN(Participação!A196)&gt;0,Participação!D196,"")</f>
        <v/>
      </c>
      <c r="G186" t="str">
        <f>+IF(LEN(Participação!A196)&gt;0,Participação!A196,"")</f>
        <v/>
      </c>
      <c r="H186" t="str">
        <f>+IF(LEN(Participação!A196)&gt;0,VLOOKUP(O186,Pivot!A:B,2,0),"")</f>
        <v/>
      </c>
      <c r="I186" t="str">
        <f>+IF(LEN(Participação!A196)&gt;0,Participação!G196*Participação!I196,"")</f>
        <v/>
      </c>
      <c r="J186" t="str">
        <f>+IF(LEN(Participação!A196)&gt;0,Participação!H196,"")</f>
        <v/>
      </c>
      <c r="K186" t="str">
        <f>+IF(LEN(Participação!A196)&gt;0,"N","")</f>
        <v/>
      </c>
      <c r="L186" t="str">
        <f>+IF(LEN(Participação!A196)&gt;0,Participação!E196,"")</f>
        <v/>
      </c>
      <c r="M186" t="str">
        <f>+IF(LEN(Participação!A196)&gt;0,Participação!I196,"")</f>
        <v/>
      </c>
      <c r="N186" s="22" t="str">
        <f>+IF(LEN(Participação!A196)&gt;0,VLOOKUP(Participação!F196,Variedades!B:C,2,0),"")</f>
        <v/>
      </c>
      <c r="O186" s="26" t="str">
        <f t="shared" si="2"/>
        <v/>
      </c>
      <c r="P186" s="26" t="str">
        <f>+IF(LEN(Participação!A196)&gt;0,G186,"")</f>
        <v/>
      </c>
    </row>
    <row r="187" spans="1:16" x14ac:dyDescent="0.25">
      <c r="A187" t="str">
        <f>+IF(LEN(Participação!A197)&gt;0,Participação!$D$4,"")</f>
        <v/>
      </c>
      <c r="B187" t="str">
        <f>+IF(LEN(Participação!A197)&gt;0,2021,"")</f>
        <v/>
      </c>
      <c r="C187" t="str">
        <f>+IF(LEN(Participação!A197)&gt;0,5017,"")</f>
        <v/>
      </c>
      <c r="D187" t="str">
        <f>+IF(LEN(Participação!A197)&gt;0,IF(Participação!$B$3="Individual",1,1),"")</f>
        <v/>
      </c>
      <c r="E187" t="str">
        <f>+IF(LEN(Participação!A197)&gt;0,Participação!C197,"")</f>
        <v/>
      </c>
      <c r="F187" t="str">
        <f>+IF(LEN(Participação!A197)&gt;0,Participação!D197,"")</f>
        <v/>
      </c>
      <c r="G187" t="str">
        <f>+IF(LEN(Participação!A197)&gt;0,Participação!A197,"")</f>
        <v/>
      </c>
      <c r="H187" t="str">
        <f>+IF(LEN(Participação!A197)&gt;0,VLOOKUP(O187,Pivot!A:B,2,0),"")</f>
        <v/>
      </c>
      <c r="I187" t="str">
        <f>+IF(LEN(Participação!A197)&gt;0,Participação!G197*Participação!I197,"")</f>
        <v/>
      </c>
      <c r="J187" t="str">
        <f>+IF(LEN(Participação!A197)&gt;0,Participação!H197,"")</f>
        <v/>
      </c>
      <c r="K187" t="str">
        <f>+IF(LEN(Participação!A197)&gt;0,"N","")</f>
        <v/>
      </c>
      <c r="L187" t="str">
        <f>+IF(LEN(Participação!A197)&gt;0,Participação!E197,"")</f>
        <v/>
      </c>
      <c r="M187" t="str">
        <f>+IF(LEN(Participação!A197)&gt;0,Participação!I197,"")</f>
        <v/>
      </c>
      <c r="N187" s="22" t="str">
        <f>+IF(LEN(Participação!A197)&gt;0,VLOOKUP(Participação!F197,Variedades!B:C,2,0),"")</f>
        <v/>
      </c>
      <c r="O187" s="26" t="str">
        <f t="shared" si="2"/>
        <v/>
      </c>
      <c r="P187" s="26" t="str">
        <f>+IF(LEN(Participação!A197)&gt;0,G187,"")</f>
        <v/>
      </c>
    </row>
    <row r="188" spans="1:16" x14ac:dyDescent="0.25">
      <c r="A188" t="str">
        <f>+IF(LEN(Participação!A198)&gt;0,Participação!$D$4,"")</f>
        <v/>
      </c>
      <c r="B188" t="str">
        <f>+IF(LEN(Participação!A198)&gt;0,2021,"")</f>
        <v/>
      </c>
      <c r="C188" t="str">
        <f>+IF(LEN(Participação!A198)&gt;0,5017,"")</f>
        <v/>
      </c>
      <c r="D188" t="str">
        <f>+IF(LEN(Participação!A198)&gt;0,IF(Participação!$B$3="Individual",1,1),"")</f>
        <v/>
      </c>
      <c r="E188" t="str">
        <f>+IF(LEN(Participação!A198)&gt;0,Participação!C198,"")</f>
        <v/>
      </c>
      <c r="F188" t="str">
        <f>+IF(LEN(Participação!A198)&gt;0,Participação!D198,"")</f>
        <v/>
      </c>
      <c r="G188" t="str">
        <f>+IF(LEN(Participação!A198)&gt;0,Participação!A198,"")</f>
        <v/>
      </c>
      <c r="H188" t="str">
        <f>+IF(LEN(Participação!A198)&gt;0,VLOOKUP(O188,Pivot!A:B,2,0),"")</f>
        <v/>
      </c>
      <c r="I188" t="str">
        <f>+IF(LEN(Participação!A198)&gt;0,Participação!G198*Participação!I198,"")</f>
        <v/>
      </c>
      <c r="J188" t="str">
        <f>+IF(LEN(Participação!A198)&gt;0,Participação!H198,"")</f>
        <v/>
      </c>
      <c r="K188" t="str">
        <f>+IF(LEN(Participação!A198)&gt;0,"N","")</f>
        <v/>
      </c>
      <c r="L188" t="str">
        <f>+IF(LEN(Participação!A198)&gt;0,Participação!E198,"")</f>
        <v/>
      </c>
      <c r="M188" t="str">
        <f>+IF(LEN(Participação!A198)&gt;0,Participação!I198,"")</f>
        <v/>
      </c>
      <c r="N188" s="22" t="str">
        <f>+IF(LEN(Participação!A198)&gt;0,VLOOKUP(Participação!F198,Variedades!B:C,2,0),"")</f>
        <v/>
      </c>
      <c r="O188" s="26" t="str">
        <f t="shared" si="2"/>
        <v/>
      </c>
      <c r="P188" s="26" t="str">
        <f>+IF(LEN(Participação!A198)&gt;0,G188,"")</f>
        <v/>
      </c>
    </row>
    <row r="189" spans="1:16" x14ac:dyDescent="0.25">
      <c r="A189" t="str">
        <f>+IF(LEN(Participação!A199)&gt;0,Participação!$D$4,"")</f>
        <v/>
      </c>
      <c r="B189" t="str">
        <f>+IF(LEN(Participação!A199)&gt;0,2021,"")</f>
        <v/>
      </c>
      <c r="C189" t="str">
        <f>+IF(LEN(Participação!A199)&gt;0,5017,"")</f>
        <v/>
      </c>
      <c r="D189" t="str">
        <f>+IF(LEN(Participação!A199)&gt;0,IF(Participação!$B$3="Individual",1,1),"")</f>
        <v/>
      </c>
      <c r="E189" t="str">
        <f>+IF(LEN(Participação!A199)&gt;0,Participação!C199,"")</f>
        <v/>
      </c>
      <c r="F189" t="str">
        <f>+IF(LEN(Participação!A199)&gt;0,Participação!D199,"")</f>
        <v/>
      </c>
      <c r="G189" t="str">
        <f>+IF(LEN(Participação!A199)&gt;0,Participação!A199,"")</f>
        <v/>
      </c>
      <c r="H189" t="str">
        <f>+IF(LEN(Participação!A199)&gt;0,VLOOKUP(O189,Pivot!A:B,2,0),"")</f>
        <v/>
      </c>
      <c r="I189" t="str">
        <f>+IF(LEN(Participação!A199)&gt;0,Participação!G199*Participação!I199,"")</f>
        <v/>
      </c>
      <c r="J189" t="str">
        <f>+IF(LEN(Participação!A199)&gt;0,Participação!H199,"")</f>
        <v/>
      </c>
      <c r="K189" t="str">
        <f>+IF(LEN(Participação!A199)&gt;0,"N","")</f>
        <v/>
      </c>
      <c r="L189" t="str">
        <f>+IF(LEN(Participação!A199)&gt;0,Participação!E199,"")</f>
        <v/>
      </c>
      <c r="M189" t="str">
        <f>+IF(LEN(Participação!A199)&gt;0,Participação!I199,"")</f>
        <v/>
      </c>
      <c r="N189" s="22" t="str">
        <f>+IF(LEN(Participação!A199)&gt;0,VLOOKUP(Participação!F199,Variedades!B:C,2,0),"")</f>
        <v/>
      </c>
      <c r="O189" s="26" t="str">
        <f t="shared" si="2"/>
        <v/>
      </c>
      <c r="P189" s="26" t="str">
        <f>+IF(LEN(Participação!A199)&gt;0,G189,"")</f>
        <v/>
      </c>
    </row>
    <row r="190" spans="1:16" x14ac:dyDescent="0.25">
      <c r="A190" t="str">
        <f>+IF(LEN(Participação!A200)&gt;0,Participação!$D$4,"")</f>
        <v/>
      </c>
      <c r="B190" t="str">
        <f>+IF(LEN(Participação!A200)&gt;0,2021,"")</f>
        <v/>
      </c>
      <c r="C190" t="str">
        <f>+IF(LEN(Participação!A200)&gt;0,5017,"")</f>
        <v/>
      </c>
      <c r="D190" t="str">
        <f>+IF(LEN(Participação!A200)&gt;0,IF(Participação!$B$3="Individual",1,1),"")</f>
        <v/>
      </c>
      <c r="E190" t="str">
        <f>+IF(LEN(Participação!A200)&gt;0,Participação!C200,"")</f>
        <v/>
      </c>
      <c r="F190" t="str">
        <f>+IF(LEN(Participação!A200)&gt;0,Participação!D200,"")</f>
        <v/>
      </c>
      <c r="G190" t="str">
        <f>+IF(LEN(Participação!A200)&gt;0,Participação!A200,"")</f>
        <v/>
      </c>
      <c r="H190" t="str">
        <f>+IF(LEN(Participação!A200)&gt;0,VLOOKUP(O190,Pivot!A:B,2,0),"")</f>
        <v/>
      </c>
      <c r="I190" t="str">
        <f>+IF(LEN(Participação!A200)&gt;0,Participação!G200*Participação!I200,"")</f>
        <v/>
      </c>
      <c r="J190" t="str">
        <f>+IF(LEN(Participação!A200)&gt;0,Participação!H200,"")</f>
        <v/>
      </c>
      <c r="K190" t="str">
        <f>+IF(LEN(Participação!A200)&gt;0,"N","")</f>
        <v/>
      </c>
      <c r="L190" t="str">
        <f>+IF(LEN(Participação!A200)&gt;0,Participação!E200,"")</f>
        <v/>
      </c>
      <c r="M190" t="str">
        <f>+IF(LEN(Participação!A200)&gt;0,Participação!I200,"")</f>
        <v/>
      </c>
      <c r="N190" s="22" t="str">
        <f>+IF(LEN(Participação!A200)&gt;0,VLOOKUP(Participação!F200,Variedades!B:C,2,0),"")</f>
        <v/>
      </c>
      <c r="O190" s="26" t="str">
        <f t="shared" si="2"/>
        <v/>
      </c>
      <c r="P190" s="26" t="str">
        <f>+IF(LEN(Participação!A200)&gt;0,G190,"")</f>
        <v/>
      </c>
    </row>
    <row r="191" spans="1:16" x14ac:dyDescent="0.25">
      <c r="A191" t="str">
        <f>+IF(LEN(Participação!A201)&gt;0,Participação!$D$4,"")</f>
        <v/>
      </c>
      <c r="B191" t="str">
        <f>+IF(LEN(Participação!A201)&gt;0,2021,"")</f>
        <v/>
      </c>
      <c r="C191" t="str">
        <f>+IF(LEN(Participação!A201)&gt;0,5017,"")</f>
        <v/>
      </c>
      <c r="D191" t="str">
        <f>+IF(LEN(Participação!A201)&gt;0,IF(Participação!$B$3="Individual",1,1),"")</f>
        <v/>
      </c>
      <c r="E191" t="str">
        <f>+IF(LEN(Participação!A201)&gt;0,Participação!C201,"")</f>
        <v/>
      </c>
      <c r="F191" t="str">
        <f>+IF(LEN(Participação!A201)&gt;0,Participação!D201,"")</f>
        <v/>
      </c>
      <c r="G191" t="str">
        <f>+IF(LEN(Participação!A201)&gt;0,Participação!A201,"")</f>
        <v/>
      </c>
      <c r="H191" t="str">
        <f>+IF(LEN(Participação!A201)&gt;0,VLOOKUP(O191,Pivot!A:B,2,0),"")</f>
        <v/>
      </c>
      <c r="I191" t="str">
        <f>+IF(LEN(Participação!A201)&gt;0,Participação!G201*Participação!I201,"")</f>
        <v/>
      </c>
      <c r="J191" t="str">
        <f>+IF(LEN(Participação!A201)&gt;0,Participação!H201,"")</f>
        <v/>
      </c>
      <c r="K191" t="str">
        <f>+IF(LEN(Participação!A201)&gt;0,"N","")</f>
        <v/>
      </c>
      <c r="L191" t="str">
        <f>+IF(LEN(Participação!A201)&gt;0,Participação!E201,"")</f>
        <v/>
      </c>
      <c r="M191" t="str">
        <f>+IF(LEN(Participação!A201)&gt;0,Participação!I201,"")</f>
        <v/>
      </c>
      <c r="N191" s="22" t="str">
        <f>+IF(LEN(Participação!A201)&gt;0,VLOOKUP(Participação!F201,Variedades!B:C,2,0),"")</f>
        <v/>
      </c>
      <c r="O191" s="26" t="str">
        <f t="shared" si="2"/>
        <v/>
      </c>
      <c r="P191" s="26" t="str">
        <f>+IF(LEN(Participação!A201)&gt;0,G191,"")</f>
        <v/>
      </c>
    </row>
    <row r="192" spans="1:16" x14ac:dyDescent="0.25">
      <c r="A192" t="str">
        <f>+IF(LEN(Participação!A202)&gt;0,Participação!$D$4,"")</f>
        <v/>
      </c>
      <c r="B192" t="str">
        <f>+IF(LEN(Participação!A202)&gt;0,2021,"")</f>
        <v/>
      </c>
      <c r="C192" t="str">
        <f>+IF(LEN(Participação!A202)&gt;0,5017,"")</f>
        <v/>
      </c>
      <c r="D192" t="str">
        <f>+IF(LEN(Participação!A202)&gt;0,IF(Participação!$B$3="Individual",1,1),"")</f>
        <v/>
      </c>
      <c r="E192" t="str">
        <f>+IF(LEN(Participação!A202)&gt;0,Participação!C202,"")</f>
        <v/>
      </c>
      <c r="F192" t="str">
        <f>+IF(LEN(Participação!A202)&gt;0,Participação!D202,"")</f>
        <v/>
      </c>
      <c r="G192" t="str">
        <f>+IF(LEN(Participação!A202)&gt;0,Participação!A202,"")</f>
        <v/>
      </c>
      <c r="H192" t="str">
        <f>+IF(LEN(Participação!A202)&gt;0,VLOOKUP(O192,Pivot!A:B,2,0),"")</f>
        <v/>
      </c>
      <c r="I192" t="str">
        <f>+IF(LEN(Participação!A202)&gt;0,Participação!G202*Participação!I202,"")</f>
        <v/>
      </c>
      <c r="J192" t="str">
        <f>+IF(LEN(Participação!A202)&gt;0,Participação!H202,"")</f>
        <v/>
      </c>
      <c r="K192" t="str">
        <f>+IF(LEN(Participação!A202)&gt;0,"N","")</f>
        <v/>
      </c>
      <c r="L192" t="str">
        <f>+IF(LEN(Participação!A202)&gt;0,Participação!E202,"")</f>
        <v/>
      </c>
      <c r="M192" t="str">
        <f>+IF(LEN(Participação!A202)&gt;0,Participação!I202,"")</f>
        <v/>
      </c>
      <c r="N192" s="22" t="str">
        <f>+IF(LEN(Participação!A202)&gt;0,VLOOKUP(Participação!F202,Variedades!B:C,2,0),"")</f>
        <v/>
      </c>
      <c r="O192" s="26" t="str">
        <f t="shared" si="2"/>
        <v/>
      </c>
      <c r="P192" s="26" t="str">
        <f>+IF(LEN(Participação!A202)&gt;0,G192,"")</f>
        <v/>
      </c>
    </row>
    <row r="193" spans="1:16" x14ac:dyDescent="0.25">
      <c r="A193" t="str">
        <f>+IF(LEN(Participação!A203)&gt;0,Participação!$D$4,"")</f>
        <v/>
      </c>
      <c r="B193" t="str">
        <f>+IF(LEN(Participação!A203)&gt;0,2021,"")</f>
        <v/>
      </c>
      <c r="C193" t="str">
        <f>+IF(LEN(Participação!A203)&gt;0,5017,"")</f>
        <v/>
      </c>
      <c r="D193" t="str">
        <f>+IF(LEN(Participação!A203)&gt;0,IF(Participação!$B$3="Individual",1,1),"")</f>
        <v/>
      </c>
      <c r="E193" t="str">
        <f>+IF(LEN(Participação!A203)&gt;0,Participação!C203,"")</f>
        <v/>
      </c>
      <c r="F193" t="str">
        <f>+IF(LEN(Participação!A203)&gt;0,Participação!D203,"")</f>
        <v/>
      </c>
      <c r="G193" t="str">
        <f>+IF(LEN(Participação!A203)&gt;0,Participação!A203,"")</f>
        <v/>
      </c>
      <c r="H193" t="str">
        <f>+IF(LEN(Participação!A203)&gt;0,VLOOKUP(O193,Pivot!A:B,2,0),"")</f>
        <v/>
      </c>
      <c r="I193" t="str">
        <f>+IF(LEN(Participação!A203)&gt;0,Participação!G203*Participação!I203,"")</f>
        <v/>
      </c>
      <c r="J193" t="str">
        <f>+IF(LEN(Participação!A203)&gt;0,Participação!H203,"")</f>
        <v/>
      </c>
      <c r="K193" t="str">
        <f>+IF(LEN(Participação!A203)&gt;0,"N","")</f>
        <v/>
      </c>
      <c r="L193" t="str">
        <f>+IF(LEN(Participação!A203)&gt;0,Participação!E203,"")</f>
        <v/>
      </c>
      <c r="M193" t="str">
        <f>+IF(LEN(Participação!A203)&gt;0,Participação!I203,"")</f>
        <v/>
      </c>
      <c r="N193" s="22" t="str">
        <f>+IF(LEN(Participação!A203)&gt;0,VLOOKUP(Participação!F203,Variedades!B:C,2,0),"")</f>
        <v/>
      </c>
      <c r="O193" s="26" t="str">
        <f t="shared" si="2"/>
        <v/>
      </c>
      <c r="P193" s="26" t="str">
        <f>+IF(LEN(Participação!A203)&gt;0,G193,"")</f>
        <v/>
      </c>
    </row>
    <row r="194" spans="1:16" x14ac:dyDescent="0.25">
      <c r="A194" t="str">
        <f>+IF(LEN(Participação!A204)&gt;0,Participação!$D$4,"")</f>
        <v/>
      </c>
      <c r="B194" t="str">
        <f>+IF(LEN(Participação!A204)&gt;0,2021,"")</f>
        <v/>
      </c>
      <c r="C194" t="str">
        <f>+IF(LEN(Participação!A204)&gt;0,5017,"")</f>
        <v/>
      </c>
      <c r="D194" t="str">
        <f>+IF(LEN(Participação!A204)&gt;0,IF(Participação!$B$3="Individual",1,1),"")</f>
        <v/>
      </c>
      <c r="E194" t="str">
        <f>+IF(LEN(Participação!A204)&gt;0,Participação!C204,"")</f>
        <v/>
      </c>
      <c r="F194" t="str">
        <f>+IF(LEN(Participação!A204)&gt;0,Participação!D204,"")</f>
        <v/>
      </c>
      <c r="G194" t="str">
        <f>+IF(LEN(Participação!A204)&gt;0,Participação!A204,"")</f>
        <v/>
      </c>
      <c r="H194" t="str">
        <f>+IF(LEN(Participação!A204)&gt;0,VLOOKUP(O194,Pivot!A:B,2,0),"")</f>
        <v/>
      </c>
      <c r="I194" t="str">
        <f>+IF(LEN(Participação!A204)&gt;0,Participação!G204*Participação!I204,"")</f>
        <v/>
      </c>
      <c r="J194" t="str">
        <f>+IF(LEN(Participação!A204)&gt;0,Participação!H204,"")</f>
        <v/>
      </c>
      <c r="K194" t="str">
        <f>+IF(LEN(Participação!A204)&gt;0,"N","")</f>
        <v/>
      </c>
      <c r="L194" t="str">
        <f>+IF(LEN(Participação!A204)&gt;0,Participação!E204,"")</f>
        <v/>
      </c>
      <c r="M194" t="str">
        <f>+IF(LEN(Participação!A204)&gt;0,Participação!I204,"")</f>
        <v/>
      </c>
      <c r="N194" s="22" t="str">
        <f>+IF(LEN(Participação!A204)&gt;0,VLOOKUP(Participação!F204,Variedades!B:C,2,0),"")</f>
        <v/>
      </c>
      <c r="O194" s="26" t="str">
        <f t="shared" si="2"/>
        <v/>
      </c>
      <c r="P194" s="26" t="str">
        <f>+IF(LEN(Participação!A204)&gt;0,G194,"")</f>
        <v/>
      </c>
    </row>
    <row r="195" spans="1:16" x14ac:dyDescent="0.25">
      <c r="A195" t="str">
        <f>+IF(LEN(Participação!A205)&gt;0,Participação!$D$4,"")</f>
        <v/>
      </c>
      <c r="B195" t="str">
        <f>+IF(LEN(Participação!A205)&gt;0,2021,"")</f>
        <v/>
      </c>
      <c r="C195" t="str">
        <f>+IF(LEN(Participação!A205)&gt;0,5017,"")</f>
        <v/>
      </c>
      <c r="D195" t="str">
        <f>+IF(LEN(Participação!A205)&gt;0,IF(Participação!$B$3="Individual",1,1),"")</f>
        <v/>
      </c>
      <c r="E195" t="str">
        <f>+IF(LEN(Participação!A205)&gt;0,Participação!C205,"")</f>
        <v/>
      </c>
      <c r="F195" t="str">
        <f>+IF(LEN(Participação!A205)&gt;0,Participação!D205,"")</f>
        <v/>
      </c>
      <c r="G195" t="str">
        <f>+IF(LEN(Participação!A205)&gt;0,Participação!A205,"")</f>
        <v/>
      </c>
      <c r="H195" t="str">
        <f>+IF(LEN(Participação!A205)&gt;0,VLOOKUP(O195,Pivot!A:B,2,0),"")</f>
        <v/>
      </c>
      <c r="I195" t="str">
        <f>+IF(LEN(Participação!A205)&gt;0,Participação!G205*Participação!I205,"")</f>
        <v/>
      </c>
      <c r="J195" t="str">
        <f>+IF(LEN(Participação!A205)&gt;0,Participação!H205,"")</f>
        <v/>
      </c>
      <c r="K195" t="str">
        <f>+IF(LEN(Participação!A205)&gt;0,"N","")</f>
        <v/>
      </c>
      <c r="L195" t="str">
        <f>+IF(LEN(Participação!A205)&gt;0,Participação!E205,"")</f>
        <v/>
      </c>
      <c r="M195" t="str">
        <f>+IF(LEN(Participação!A205)&gt;0,Participação!I205,"")</f>
        <v/>
      </c>
      <c r="N195" s="22" t="str">
        <f>+IF(LEN(Participação!A205)&gt;0,VLOOKUP(Participação!F205,Variedades!B:C,2,0),"")</f>
        <v/>
      </c>
      <c r="O195" s="26" t="str">
        <f t="shared" ref="O195:O258" si="3">+G195&amp;E195&amp;F195&amp;N195</f>
        <v/>
      </c>
      <c r="P195" s="26" t="str">
        <f>+IF(LEN(Participação!A205)&gt;0,G195,"")</f>
        <v/>
      </c>
    </row>
    <row r="196" spans="1:16" x14ac:dyDescent="0.25">
      <c r="A196" t="str">
        <f>+IF(LEN(Participação!A206)&gt;0,Participação!$D$4,"")</f>
        <v/>
      </c>
      <c r="B196" t="str">
        <f>+IF(LEN(Participação!A206)&gt;0,2021,"")</f>
        <v/>
      </c>
      <c r="C196" t="str">
        <f>+IF(LEN(Participação!A206)&gt;0,5017,"")</f>
        <v/>
      </c>
      <c r="D196" t="str">
        <f>+IF(LEN(Participação!A206)&gt;0,IF(Participação!$B$3="Individual",1,1),"")</f>
        <v/>
      </c>
      <c r="E196" t="str">
        <f>+IF(LEN(Participação!A206)&gt;0,Participação!C206,"")</f>
        <v/>
      </c>
      <c r="F196" t="str">
        <f>+IF(LEN(Participação!A206)&gt;0,Participação!D206,"")</f>
        <v/>
      </c>
      <c r="G196" t="str">
        <f>+IF(LEN(Participação!A206)&gt;0,Participação!A206,"")</f>
        <v/>
      </c>
      <c r="H196" t="str">
        <f>+IF(LEN(Participação!A206)&gt;0,VLOOKUP(O196,Pivot!A:B,2,0),"")</f>
        <v/>
      </c>
      <c r="I196" t="str">
        <f>+IF(LEN(Participação!A206)&gt;0,Participação!G206*Participação!I206,"")</f>
        <v/>
      </c>
      <c r="J196" t="str">
        <f>+IF(LEN(Participação!A206)&gt;0,Participação!H206,"")</f>
        <v/>
      </c>
      <c r="K196" t="str">
        <f>+IF(LEN(Participação!A206)&gt;0,"N","")</f>
        <v/>
      </c>
      <c r="L196" t="str">
        <f>+IF(LEN(Participação!A206)&gt;0,Participação!E206,"")</f>
        <v/>
      </c>
      <c r="M196" t="str">
        <f>+IF(LEN(Participação!A206)&gt;0,Participação!I206,"")</f>
        <v/>
      </c>
      <c r="N196" s="22" t="str">
        <f>+IF(LEN(Participação!A206)&gt;0,VLOOKUP(Participação!F206,Variedades!B:C,2,0),"")</f>
        <v/>
      </c>
      <c r="O196" s="26" t="str">
        <f t="shared" si="3"/>
        <v/>
      </c>
      <c r="P196" s="26" t="str">
        <f>+IF(LEN(Participação!A206)&gt;0,G196,"")</f>
        <v/>
      </c>
    </row>
    <row r="197" spans="1:16" x14ac:dyDescent="0.25">
      <c r="A197" t="str">
        <f>+IF(LEN(Participação!A207)&gt;0,Participação!$D$4,"")</f>
        <v/>
      </c>
      <c r="B197" t="str">
        <f>+IF(LEN(Participação!A207)&gt;0,2021,"")</f>
        <v/>
      </c>
      <c r="C197" t="str">
        <f>+IF(LEN(Participação!A207)&gt;0,5017,"")</f>
        <v/>
      </c>
      <c r="D197" t="str">
        <f>+IF(LEN(Participação!A207)&gt;0,IF(Participação!$B$3="Individual",1,1),"")</f>
        <v/>
      </c>
      <c r="E197" t="str">
        <f>+IF(LEN(Participação!A207)&gt;0,Participação!C207,"")</f>
        <v/>
      </c>
      <c r="F197" t="str">
        <f>+IF(LEN(Participação!A207)&gt;0,Participação!D207,"")</f>
        <v/>
      </c>
      <c r="G197" t="str">
        <f>+IF(LEN(Participação!A207)&gt;0,Participação!A207,"")</f>
        <v/>
      </c>
      <c r="H197" t="str">
        <f>+IF(LEN(Participação!A207)&gt;0,VLOOKUP(O197,Pivot!A:B,2,0),"")</f>
        <v/>
      </c>
      <c r="I197" t="str">
        <f>+IF(LEN(Participação!A207)&gt;0,Participação!G207*Participação!I207,"")</f>
        <v/>
      </c>
      <c r="J197" t="str">
        <f>+IF(LEN(Participação!A207)&gt;0,Participação!H207,"")</f>
        <v/>
      </c>
      <c r="K197" t="str">
        <f>+IF(LEN(Participação!A207)&gt;0,"N","")</f>
        <v/>
      </c>
      <c r="L197" t="str">
        <f>+IF(LEN(Participação!A207)&gt;0,Participação!E207,"")</f>
        <v/>
      </c>
      <c r="M197" t="str">
        <f>+IF(LEN(Participação!A207)&gt;0,Participação!I207,"")</f>
        <v/>
      </c>
      <c r="N197" s="22" t="str">
        <f>+IF(LEN(Participação!A207)&gt;0,VLOOKUP(Participação!F207,Variedades!B:C,2,0),"")</f>
        <v/>
      </c>
      <c r="O197" s="26" t="str">
        <f t="shared" si="3"/>
        <v/>
      </c>
      <c r="P197" s="26" t="str">
        <f>+IF(LEN(Participação!A207)&gt;0,G197,"")</f>
        <v/>
      </c>
    </row>
    <row r="198" spans="1:16" x14ac:dyDescent="0.25">
      <c r="A198" t="str">
        <f>+IF(LEN(Participação!A208)&gt;0,Participação!$D$4,"")</f>
        <v/>
      </c>
      <c r="B198" t="str">
        <f>+IF(LEN(Participação!A208)&gt;0,2021,"")</f>
        <v/>
      </c>
      <c r="C198" t="str">
        <f>+IF(LEN(Participação!A208)&gt;0,5017,"")</f>
        <v/>
      </c>
      <c r="D198" t="str">
        <f>+IF(LEN(Participação!A208)&gt;0,IF(Participação!$B$3="Individual",1,1),"")</f>
        <v/>
      </c>
      <c r="E198" t="str">
        <f>+IF(LEN(Participação!A208)&gt;0,Participação!C208,"")</f>
        <v/>
      </c>
      <c r="F198" t="str">
        <f>+IF(LEN(Participação!A208)&gt;0,Participação!D208,"")</f>
        <v/>
      </c>
      <c r="G198" t="str">
        <f>+IF(LEN(Participação!A208)&gt;0,Participação!A208,"")</f>
        <v/>
      </c>
      <c r="H198" t="str">
        <f>+IF(LEN(Participação!A208)&gt;0,VLOOKUP(O198,Pivot!A:B,2,0),"")</f>
        <v/>
      </c>
      <c r="I198" t="str">
        <f>+IF(LEN(Participação!A208)&gt;0,Participação!G208*Participação!I208,"")</f>
        <v/>
      </c>
      <c r="J198" t="str">
        <f>+IF(LEN(Participação!A208)&gt;0,Participação!H208,"")</f>
        <v/>
      </c>
      <c r="K198" t="str">
        <f>+IF(LEN(Participação!A208)&gt;0,"N","")</f>
        <v/>
      </c>
      <c r="L198" t="str">
        <f>+IF(LEN(Participação!A208)&gt;0,Participação!E208,"")</f>
        <v/>
      </c>
      <c r="M198" t="str">
        <f>+IF(LEN(Participação!A208)&gt;0,Participação!I208,"")</f>
        <v/>
      </c>
      <c r="N198" s="22" t="str">
        <f>+IF(LEN(Participação!A208)&gt;0,VLOOKUP(Participação!F208,Variedades!B:C,2,0),"")</f>
        <v/>
      </c>
      <c r="O198" s="26" t="str">
        <f t="shared" si="3"/>
        <v/>
      </c>
      <c r="P198" s="26" t="str">
        <f>+IF(LEN(Participação!A208)&gt;0,G198,"")</f>
        <v/>
      </c>
    </row>
    <row r="199" spans="1:16" x14ac:dyDescent="0.25">
      <c r="A199" t="str">
        <f>+IF(LEN(Participação!A209)&gt;0,Participação!$D$4,"")</f>
        <v/>
      </c>
      <c r="B199" t="str">
        <f>+IF(LEN(Participação!A209)&gt;0,2021,"")</f>
        <v/>
      </c>
      <c r="C199" t="str">
        <f>+IF(LEN(Participação!A209)&gt;0,5017,"")</f>
        <v/>
      </c>
      <c r="D199" t="str">
        <f>+IF(LEN(Participação!A209)&gt;0,IF(Participação!$B$3="Individual",1,1),"")</f>
        <v/>
      </c>
      <c r="E199" t="str">
        <f>+IF(LEN(Participação!A209)&gt;0,Participação!C209,"")</f>
        <v/>
      </c>
      <c r="F199" t="str">
        <f>+IF(LEN(Participação!A209)&gt;0,Participação!D209,"")</f>
        <v/>
      </c>
      <c r="G199" t="str">
        <f>+IF(LEN(Participação!A209)&gt;0,Participação!A209,"")</f>
        <v/>
      </c>
      <c r="H199" t="str">
        <f>+IF(LEN(Participação!A209)&gt;0,VLOOKUP(O199,Pivot!A:B,2,0),"")</f>
        <v/>
      </c>
      <c r="I199" t="str">
        <f>+IF(LEN(Participação!A209)&gt;0,Participação!G209*Participação!I209,"")</f>
        <v/>
      </c>
      <c r="J199" t="str">
        <f>+IF(LEN(Participação!A209)&gt;0,Participação!H209,"")</f>
        <v/>
      </c>
      <c r="K199" t="str">
        <f>+IF(LEN(Participação!A209)&gt;0,"N","")</f>
        <v/>
      </c>
      <c r="L199" t="str">
        <f>+IF(LEN(Participação!A209)&gt;0,Participação!E209,"")</f>
        <v/>
      </c>
      <c r="M199" t="str">
        <f>+IF(LEN(Participação!A209)&gt;0,Participação!I209,"")</f>
        <v/>
      </c>
      <c r="N199" s="22" t="str">
        <f>+IF(LEN(Participação!A209)&gt;0,VLOOKUP(Participação!F209,Variedades!B:C,2,0),"")</f>
        <v/>
      </c>
      <c r="O199" s="26" t="str">
        <f t="shared" si="3"/>
        <v/>
      </c>
      <c r="P199" s="26" t="str">
        <f>+IF(LEN(Participação!A209)&gt;0,G199,"")</f>
        <v/>
      </c>
    </row>
    <row r="200" spans="1:16" x14ac:dyDescent="0.25">
      <c r="A200" t="str">
        <f>+IF(LEN(Participação!A210)&gt;0,Participação!$D$4,"")</f>
        <v/>
      </c>
      <c r="B200" t="str">
        <f>+IF(LEN(Participação!A210)&gt;0,2021,"")</f>
        <v/>
      </c>
      <c r="C200" t="str">
        <f>+IF(LEN(Participação!A210)&gt;0,5017,"")</f>
        <v/>
      </c>
      <c r="D200" t="str">
        <f>+IF(LEN(Participação!A210)&gt;0,IF(Participação!$B$3="Individual",1,1),"")</f>
        <v/>
      </c>
      <c r="E200" t="str">
        <f>+IF(LEN(Participação!A210)&gt;0,Participação!C210,"")</f>
        <v/>
      </c>
      <c r="F200" t="str">
        <f>+IF(LEN(Participação!A210)&gt;0,Participação!D210,"")</f>
        <v/>
      </c>
      <c r="G200" t="str">
        <f>+IF(LEN(Participação!A210)&gt;0,Participação!A210,"")</f>
        <v/>
      </c>
      <c r="H200" t="str">
        <f>+IF(LEN(Participação!A210)&gt;0,VLOOKUP(O200,Pivot!A:B,2,0),"")</f>
        <v/>
      </c>
      <c r="I200" t="str">
        <f>+IF(LEN(Participação!A210)&gt;0,Participação!G210*Participação!I210,"")</f>
        <v/>
      </c>
      <c r="J200" t="str">
        <f>+IF(LEN(Participação!A210)&gt;0,Participação!H210,"")</f>
        <v/>
      </c>
      <c r="K200" t="str">
        <f>+IF(LEN(Participação!A210)&gt;0,"N","")</f>
        <v/>
      </c>
      <c r="L200" t="str">
        <f>+IF(LEN(Participação!A210)&gt;0,Participação!E210,"")</f>
        <v/>
      </c>
      <c r="M200" t="str">
        <f>+IF(LEN(Participação!A210)&gt;0,Participação!I210,"")</f>
        <v/>
      </c>
      <c r="N200" s="22" t="str">
        <f>+IF(LEN(Participação!A210)&gt;0,VLOOKUP(Participação!F210,Variedades!B:C,2,0),"")</f>
        <v/>
      </c>
      <c r="O200" s="26" t="str">
        <f t="shared" si="3"/>
        <v/>
      </c>
      <c r="P200" s="26" t="str">
        <f>+IF(LEN(Participação!A210)&gt;0,G200,"")</f>
        <v/>
      </c>
    </row>
    <row r="201" spans="1:16" x14ac:dyDescent="0.25">
      <c r="A201" t="str">
        <f>+IF(LEN(Participação!A211)&gt;0,Participação!$D$4,"")</f>
        <v/>
      </c>
      <c r="B201" t="str">
        <f>+IF(LEN(Participação!A211)&gt;0,2021,"")</f>
        <v/>
      </c>
      <c r="C201" t="str">
        <f>+IF(LEN(Participação!A211)&gt;0,5017,"")</f>
        <v/>
      </c>
      <c r="D201" t="str">
        <f>+IF(LEN(Participação!A211)&gt;0,IF(Participação!$B$3="Individual",1,1),"")</f>
        <v/>
      </c>
      <c r="E201" t="str">
        <f>+IF(LEN(Participação!A211)&gt;0,Participação!C211,"")</f>
        <v/>
      </c>
      <c r="F201" t="str">
        <f>+IF(LEN(Participação!A211)&gt;0,Participação!D211,"")</f>
        <v/>
      </c>
      <c r="G201" t="str">
        <f>+IF(LEN(Participação!A211)&gt;0,Participação!A211,"")</f>
        <v/>
      </c>
      <c r="H201" t="str">
        <f>+IF(LEN(Participação!A211)&gt;0,VLOOKUP(O201,Pivot!A:B,2,0),"")</f>
        <v/>
      </c>
      <c r="I201" t="str">
        <f>+IF(LEN(Participação!A211)&gt;0,Participação!G211*Participação!I211,"")</f>
        <v/>
      </c>
      <c r="J201" t="str">
        <f>+IF(LEN(Participação!A211)&gt;0,Participação!H211,"")</f>
        <v/>
      </c>
      <c r="K201" t="str">
        <f>+IF(LEN(Participação!A211)&gt;0,"N","")</f>
        <v/>
      </c>
      <c r="L201" t="str">
        <f>+IF(LEN(Participação!A211)&gt;0,Participação!E211,"")</f>
        <v/>
      </c>
      <c r="M201" t="str">
        <f>+IF(LEN(Participação!A211)&gt;0,Participação!I211,"")</f>
        <v/>
      </c>
      <c r="N201" s="22" t="str">
        <f>+IF(LEN(Participação!A211)&gt;0,VLOOKUP(Participação!F211,Variedades!B:C,2,0),"")</f>
        <v/>
      </c>
      <c r="O201" s="26" t="str">
        <f t="shared" si="3"/>
        <v/>
      </c>
      <c r="P201" s="26" t="str">
        <f>+IF(LEN(Participação!A211)&gt;0,G201,"")</f>
        <v/>
      </c>
    </row>
    <row r="202" spans="1:16" x14ac:dyDescent="0.25">
      <c r="A202" t="str">
        <f>+IF(LEN(Participação!A212)&gt;0,Participação!$D$4,"")</f>
        <v/>
      </c>
      <c r="B202" t="str">
        <f>+IF(LEN(Participação!A212)&gt;0,2021,"")</f>
        <v/>
      </c>
      <c r="C202" t="str">
        <f>+IF(LEN(Participação!A212)&gt;0,5017,"")</f>
        <v/>
      </c>
      <c r="D202" t="str">
        <f>+IF(LEN(Participação!A212)&gt;0,IF(Participação!$B$3="Individual",1,1),"")</f>
        <v/>
      </c>
      <c r="E202" t="str">
        <f>+IF(LEN(Participação!A212)&gt;0,Participação!C212,"")</f>
        <v/>
      </c>
      <c r="F202" t="str">
        <f>+IF(LEN(Participação!A212)&gt;0,Participação!D212,"")</f>
        <v/>
      </c>
      <c r="G202" t="str">
        <f>+IF(LEN(Participação!A212)&gt;0,Participação!A212,"")</f>
        <v/>
      </c>
      <c r="H202" t="str">
        <f>+IF(LEN(Participação!A212)&gt;0,VLOOKUP(O202,Pivot!A:B,2,0),"")</f>
        <v/>
      </c>
      <c r="I202" t="str">
        <f>+IF(LEN(Participação!A212)&gt;0,Participação!G212*Participação!I212,"")</f>
        <v/>
      </c>
      <c r="J202" t="str">
        <f>+IF(LEN(Participação!A212)&gt;0,Participação!H212,"")</f>
        <v/>
      </c>
      <c r="K202" t="str">
        <f>+IF(LEN(Participação!A212)&gt;0,"N","")</f>
        <v/>
      </c>
      <c r="L202" t="str">
        <f>+IF(LEN(Participação!A212)&gt;0,Participação!E212,"")</f>
        <v/>
      </c>
      <c r="M202" t="str">
        <f>+IF(LEN(Participação!A212)&gt;0,Participação!I212,"")</f>
        <v/>
      </c>
      <c r="N202" s="22" t="str">
        <f>+IF(LEN(Participação!A212)&gt;0,VLOOKUP(Participação!F212,Variedades!B:C,2,0),"")</f>
        <v/>
      </c>
      <c r="O202" s="26" t="str">
        <f t="shared" si="3"/>
        <v/>
      </c>
      <c r="P202" s="26" t="str">
        <f>+IF(LEN(Participação!A212)&gt;0,G202,"")</f>
        <v/>
      </c>
    </row>
    <row r="203" spans="1:16" x14ac:dyDescent="0.25">
      <c r="A203" t="str">
        <f>+IF(LEN(Participação!A213)&gt;0,Participação!$D$4,"")</f>
        <v/>
      </c>
      <c r="B203" t="str">
        <f>+IF(LEN(Participação!A213)&gt;0,2021,"")</f>
        <v/>
      </c>
      <c r="C203" t="str">
        <f>+IF(LEN(Participação!A213)&gt;0,5017,"")</f>
        <v/>
      </c>
      <c r="D203" t="str">
        <f>+IF(LEN(Participação!A213)&gt;0,IF(Participação!$B$3="Individual",1,1),"")</f>
        <v/>
      </c>
      <c r="E203" t="str">
        <f>+IF(LEN(Participação!A213)&gt;0,Participação!C213,"")</f>
        <v/>
      </c>
      <c r="F203" t="str">
        <f>+IF(LEN(Participação!A213)&gt;0,Participação!D213,"")</f>
        <v/>
      </c>
      <c r="G203" t="str">
        <f>+IF(LEN(Participação!A213)&gt;0,Participação!A213,"")</f>
        <v/>
      </c>
      <c r="H203" t="str">
        <f>+IF(LEN(Participação!A213)&gt;0,VLOOKUP(O203,Pivot!A:B,2,0),"")</f>
        <v/>
      </c>
      <c r="I203" t="str">
        <f>+IF(LEN(Participação!A213)&gt;0,Participação!G213*Participação!I213,"")</f>
        <v/>
      </c>
      <c r="J203" t="str">
        <f>+IF(LEN(Participação!A213)&gt;0,Participação!H213,"")</f>
        <v/>
      </c>
      <c r="K203" t="str">
        <f>+IF(LEN(Participação!A213)&gt;0,"N","")</f>
        <v/>
      </c>
      <c r="L203" t="str">
        <f>+IF(LEN(Participação!A213)&gt;0,Participação!E213,"")</f>
        <v/>
      </c>
      <c r="M203" t="str">
        <f>+IF(LEN(Participação!A213)&gt;0,Participação!I213,"")</f>
        <v/>
      </c>
      <c r="N203" s="22" t="str">
        <f>+IF(LEN(Participação!A213)&gt;0,VLOOKUP(Participação!F213,Variedades!B:C,2,0),"")</f>
        <v/>
      </c>
      <c r="O203" s="26" t="str">
        <f t="shared" si="3"/>
        <v/>
      </c>
      <c r="P203" s="26" t="str">
        <f>+IF(LEN(Participação!A213)&gt;0,G203,"")</f>
        <v/>
      </c>
    </row>
    <row r="204" spans="1:16" x14ac:dyDescent="0.25">
      <c r="A204" t="str">
        <f>+IF(LEN(Participação!A214)&gt;0,Participação!$D$4,"")</f>
        <v/>
      </c>
      <c r="B204" t="str">
        <f>+IF(LEN(Participação!A214)&gt;0,2021,"")</f>
        <v/>
      </c>
      <c r="C204" t="str">
        <f>+IF(LEN(Participação!A214)&gt;0,5017,"")</f>
        <v/>
      </c>
      <c r="D204" t="str">
        <f>+IF(LEN(Participação!A214)&gt;0,IF(Participação!$B$3="Individual",1,1),"")</f>
        <v/>
      </c>
      <c r="E204" t="str">
        <f>+IF(LEN(Participação!A214)&gt;0,Participação!C214,"")</f>
        <v/>
      </c>
      <c r="F204" t="str">
        <f>+IF(LEN(Participação!A214)&gt;0,Participação!D214,"")</f>
        <v/>
      </c>
      <c r="G204" t="str">
        <f>+IF(LEN(Participação!A214)&gt;0,Participação!A214,"")</f>
        <v/>
      </c>
      <c r="H204" t="str">
        <f>+IF(LEN(Participação!A214)&gt;0,VLOOKUP(O204,Pivot!A:B,2,0),"")</f>
        <v/>
      </c>
      <c r="I204" t="str">
        <f>+IF(LEN(Participação!A214)&gt;0,Participação!G214*Participação!I214,"")</f>
        <v/>
      </c>
      <c r="J204" t="str">
        <f>+IF(LEN(Participação!A214)&gt;0,Participação!H214,"")</f>
        <v/>
      </c>
      <c r="K204" t="str">
        <f>+IF(LEN(Participação!A214)&gt;0,"N","")</f>
        <v/>
      </c>
      <c r="L204" t="str">
        <f>+IF(LEN(Participação!A214)&gt;0,Participação!E214,"")</f>
        <v/>
      </c>
      <c r="M204" t="str">
        <f>+IF(LEN(Participação!A214)&gt;0,Participação!I214,"")</f>
        <v/>
      </c>
      <c r="N204" s="22" t="str">
        <f>+IF(LEN(Participação!A214)&gt;0,VLOOKUP(Participação!F214,Variedades!B:C,2,0),"")</f>
        <v/>
      </c>
      <c r="O204" s="26" t="str">
        <f t="shared" si="3"/>
        <v/>
      </c>
      <c r="P204" s="26" t="str">
        <f>+IF(LEN(Participação!A214)&gt;0,G204,"")</f>
        <v/>
      </c>
    </row>
    <row r="205" spans="1:16" x14ac:dyDescent="0.25">
      <c r="A205" t="str">
        <f>+IF(LEN(Participação!A215)&gt;0,Participação!$D$4,"")</f>
        <v/>
      </c>
      <c r="B205" t="str">
        <f>+IF(LEN(Participação!A215)&gt;0,2021,"")</f>
        <v/>
      </c>
      <c r="C205" t="str">
        <f>+IF(LEN(Participação!A215)&gt;0,5017,"")</f>
        <v/>
      </c>
      <c r="D205" t="str">
        <f>+IF(LEN(Participação!A215)&gt;0,IF(Participação!$B$3="Individual",1,1),"")</f>
        <v/>
      </c>
      <c r="E205" t="str">
        <f>+IF(LEN(Participação!A215)&gt;0,Participação!C215,"")</f>
        <v/>
      </c>
      <c r="F205" t="str">
        <f>+IF(LEN(Participação!A215)&gt;0,Participação!D215,"")</f>
        <v/>
      </c>
      <c r="G205" t="str">
        <f>+IF(LEN(Participação!A215)&gt;0,Participação!A215,"")</f>
        <v/>
      </c>
      <c r="H205" t="str">
        <f>+IF(LEN(Participação!A215)&gt;0,VLOOKUP(O205,Pivot!A:B,2,0),"")</f>
        <v/>
      </c>
      <c r="I205" t="str">
        <f>+IF(LEN(Participação!A215)&gt;0,Participação!G215*Participação!I215,"")</f>
        <v/>
      </c>
      <c r="J205" t="str">
        <f>+IF(LEN(Participação!A215)&gt;0,Participação!H215,"")</f>
        <v/>
      </c>
      <c r="K205" t="str">
        <f>+IF(LEN(Participação!A215)&gt;0,"N","")</f>
        <v/>
      </c>
      <c r="L205" t="str">
        <f>+IF(LEN(Participação!A215)&gt;0,Participação!E215,"")</f>
        <v/>
      </c>
      <c r="M205" t="str">
        <f>+IF(LEN(Participação!A215)&gt;0,Participação!I215,"")</f>
        <v/>
      </c>
      <c r="N205" s="22" t="str">
        <f>+IF(LEN(Participação!A215)&gt;0,VLOOKUP(Participação!F215,Variedades!B:C,2,0),"")</f>
        <v/>
      </c>
      <c r="O205" s="26" t="str">
        <f t="shared" si="3"/>
        <v/>
      </c>
      <c r="P205" s="26" t="str">
        <f>+IF(LEN(Participação!A215)&gt;0,G205,"")</f>
        <v/>
      </c>
    </row>
    <row r="206" spans="1:16" x14ac:dyDescent="0.25">
      <c r="A206" t="str">
        <f>+IF(LEN(Participação!A216)&gt;0,Participação!$D$4,"")</f>
        <v/>
      </c>
      <c r="B206" t="str">
        <f>+IF(LEN(Participação!A216)&gt;0,2021,"")</f>
        <v/>
      </c>
      <c r="C206" t="str">
        <f>+IF(LEN(Participação!A216)&gt;0,5017,"")</f>
        <v/>
      </c>
      <c r="D206" t="str">
        <f>+IF(LEN(Participação!A216)&gt;0,IF(Participação!$B$3="Individual",1,1),"")</f>
        <v/>
      </c>
      <c r="E206" t="str">
        <f>+IF(LEN(Participação!A216)&gt;0,Participação!C216,"")</f>
        <v/>
      </c>
      <c r="F206" t="str">
        <f>+IF(LEN(Participação!A216)&gt;0,Participação!D216,"")</f>
        <v/>
      </c>
      <c r="G206" t="str">
        <f>+IF(LEN(Participação!A216)&gt;0,Participação!A216,"")</f>
        <v/>
      </c>
      <c r="H206" t="str">
        <f>+IF(LEN(Participação!A216)&gt;0,VLOOKUP(O206,Pivot!A:B,2,0),"")</f>
        <v/>
      </c>
      <c r="I206" t="str">
        <f>+IF(LEN(Participação!A216)&gt;0,Participação!G216*Participação!I216,"")</f>
        <v/>
      </c>
      <c r="J206" t="str">
        <f>+IF(LEN(Participação!A216)&gt;0,Participação!H216,"")</f>
        <v/>
      </c>
      <c r="K206" t="str">
        <f>+IF(LEN(Participação!A216)&gt;0,"N","")</f>
        <v/>
      </c>
      <c r="L206" t="str">
        <f>+IF(LEN(Participação!A216)&gt;0,Participação!E216,"")</f>
        <v/>
      </c>
      <c r="M206" t="str">
        <f>+IF(LEN(Participação!A216)&gt;0,Participação!I216,"")</f>
        <v/>
      </c>
      <c r="N206" s="22" t="str">
        <f>+IF(LEN(Participação!A216)&gt;0,VLOOKUP(Participação!F216,Variedades!B:C,2,0),"")</f>
        <v/>
      </c>
      <c r="O206" s="26" t="str">
        <f t="shared" si="3"/>
        <v/>
      </c>
      <c r="P206" s="26" t="str">
        <f>+IF(LEN(Participação!A216)&gt;0,G206,"")</f>
        <v/>
      </c>
    </row>
    <row r="207" spans="1:16" x14ac:dyDescent="0.25">
      <c r="A207" t="str">
        <f>+IF(LEN(Participação!A217)&gt;0,Participação!$D$4,"")</f>
        <v/>
      </c>
      <c r="B207" t="str">
        <f>+IF(LEN(Participação!A217)&gt;0,2021,"")</f>
        <v/>
      </c>
      <c r="C207" t="str">
        <f>+IF(LEN(Participação!A217)&gt;0,5017,"")</f>
        <v/>
      </c>
      <c r="D207" t="str">
        <f>+IF(LEN(Participação!A217)&gt;0,IF(Participação!$B$3="Individual",1,1),"")</f>
        <v/>
      </c>
      <c r="E207" t="str">
        <f>+IF(LEN(Participação!A217)&gt;0,Participação!C217,"")</f>
        <v/>
      </c>
      <c r="F207" t="str">
        <f>+IF(LEN(Participação!A217)&gt;0,Participação!D217,"")</f>
        <v/>
      </c>
      <c r="G207" t="str">
        <f>+IF(LEN(Participação!A217)&gt;0,Participação!A217,"")</f>
        <v/>
      </c>
      <c r="H207" t="str">
        <f>+IF(LEN(Participação!A217)&gt;0,VLOOKUP(O207,Pivot!A:B,2,0),"")</f>
        <v/>
      </c>
      <c r="I207" t="str">
        <f>+IF(LEN(Participação!A217)&gt;0,Participação!G217*Participação!I217,"")</f>
        <v/>
      </c>
      <c r="J207" t="str">
        <f>+IF(LEN(Participação!A217)&gt;0,Participação!H217,"")</f>
        <v/>
      </c>
      <c r="K207" t="str">
        <f>+IF(LEN(Participação!A217)&gt;0,"N","")</f>
        <v/>
      </c>
      <c r="L207" t="str">
        <f>+IF(LEN(Participação!A217)&gt;0,Participação!E217,"")</f>
        <v/>
      </c>
      <c r="M207" t="str">
        <f>+IF(LEN(Participação!A217)&gt;0,Participação!I217,"")</f>
        <v/>
      </c>
      <c r="N207" s="22" t="str">
        <f>+IF(LEN(Participação!A217)&gt;0,VLOOKUP(Participação!F217,Variedades!B:C,2,0),"")</f>
        <v/>
      </c>
      <c r="O207" s="26" t="str">
        <f t="shared" si="3"/>
        <v/>
      </c>
      <c r="P207" s="26" t="str">
        <f>+IF(LEN(Participação!A217)&gt;0,G207,"")</f>
        <v/>
      </c>
    </row>
    <row r="208" spans="1:16" x14ac:dyDescent="0.25">
      <c r="A208" t="str">
        <f>+IF(LEN(Participação!A218)&gt;0,Participação!$D$4,"")</f>
        <v/>
      </c>
      <c r="B208" t="str">
        <f>+IF(LEN(Participação!A218)&gt;0,2021,"")</f>
        <v/>
      </c>
      <c r="C208" t="str">
        <f>+IF(LEN(Participação!A218)&gt;0,5017,"")</f>
        <v/>
      </c>
      <c r="D208" t="str">
        <f>+IF(LEN(Participação!A218)&gt;0,IF(Participação!$B$3="Individual",1,1),"")</f>
        <v/>
      </c>
      <c r="E208" t="str">
        <f>+IF(LEN(Participação!A218)&gt;0,Participação!C218,"")</f>
        <v/>
      </c>
      <c r="F208" t="str">
        <f>+IF(LEN(Participação!A218)&gt;0,Participação!D218,"")</f>
        <v/>
      </c>
      <c r="G208" t="str">
        <f>+IF(LEN(Participação!A218)&gt;0,Participação!A218,"")</f>
        <v/>
      </c>
      <c r="H208" t="str">
        <f>+IF(LEN(Participação!A218)&gt;0,VLOOKUP(O208,Pivot!A:B,2,0),"")</f>
        <v/>
      </c>
      <c r="I208" t="str">
        <f>+IF(LEN(Participação!A218)&gt;0,Participação!G218*Participação!I218,"")</f>
        <v/>
      </c>
      <c r="J208" t="str">
        <f>+IF(LEN(Participação!A218)&gt;0,Participação!H218,"")</f>
        <v/>
      </c>
      <c r="K208" t="str">
        <f>+IF(LEN(Participação!A218)&gt;0,"N","")</f>
        <v/>
      </c>
      <c r="L208" t="str">
        <f>+IF(LEN(Participação!A218)&gt;0,Participação!E218,"")</f>
        <v/>
      </c>
      <c r="M208" t="str">
        <f>+IF(LEN(Participação!A218)&gt;0,Participação!I218,"")</f>
        <v/>
      </c>
      <c r="N208" s="22" t="str">
        <f>+IF(LEN(Participação!A218)&gt;0,VLOOKUP(Participação!F218,Variedades!B:C,2,0),"")</f>
        <v/>
      </c>
      <c r="O208" s="26" t="str">
        <f t="shared" si="3"/>
        <v/>
      </c>
      <c r="P208" s="26" t="str">
        <f>+IF(LEN(Participação!A218)&gt;0,G208,"")</f>
        <v/>
      </c>
    </row>
    <row r="209" spans="1:16" x14ac:dyDescent="0.25">
      <c r="A209" t="str">
        <f>+IF(LEN(Participação!A219)&gt;0,Participação!$D$4,"")</f>
        <v/>
      </c>
      <c r="B209" t="str">
        <f>+IF(LEN(Participação!A219)&gt;0,2021,"")</f>
        <v/>
      </c>
      <c r="C209" t="str">
        <f>+IF(LEN(Participação!A219)&gt;0,5017,"")</f>
        <v/>
      </c>
      <c r="D209" t="str">
        <f>+IF(LEN(Participação!A219)&gt;0,IF(Participação!$B$3="Individual",1,1),"")</f>
        <v/>
      </c>
      <c r="E209" t="str">
        <f>+IF(LEN(Participação!A219)&gt;0,Participação!C219,"")</f>
        <v/>
      </c>
      <c r="F209" t="str">
        <f>+IF(LEN(Participação!A219)&gt;0,Participação!D219,"")</f>
        <v/>
      </c>
      <c r="G209" t="str">
        <f>+IF(LEN(Participação!A219)&gt;0,Participação!A219,"")</f>
        <v/>
      </c>
      <c r="H209" t="str">
        <f>+IF(LEN(Participação!A219)&gt;0,VLOOKUP(O209,Pivot!A:B,2,0),"")</f>
        <v/>
      </c>
      <c r="I209" t="str">
        <f>+IF(LEN(Participação!A219)&gt;0,Participação!G219*Participação!I219,"")</f>
        <v/>
      </c>
      <c r="J209" t="str">
        <f>+IF(LEN(Participação!A219)&gt;0,Participação!H219,"")</f>
        <v/>
      </c>
      <c r="K209" t="str">
        <f>+IF(LEN(Participação!A219)&gt;0,"N","")</f>
        <v/>
      </c>
      <c r="L209" t="str">
        <f>+IF(LEN(Participação!A219)&gt;0,Participação!E219,"")</f>
        <v/>
      </c>
      <c r="M209" t="str">
        <f>+IF(LEN(Participação!A219)&gt;0,Participação!I219,"")</f>
        <v/>
      </c>
      <c r="N209" s="22" t="str">
        <f>+IF(LEN(Participação!A219)&gt;0,VLOOKUP(Participação!F219,Variedades!B:C,2,0),"")</f>
        <v/>
      </c>
      <c r="O209" s="26" t="str">
        <f t="shared" si="3"/>
        <v/>
      </c>
      <c r="P209" s="26" t="str">
        <f>+IF(LEN(Participação!A219)&gt;0,G209,"")</f>
        <v/>
      </c>
    </row>
    <row r="210" spans="1:16" x14ac:dyDescent="0.25">
      <c r="A210" t="str">
        <f>+IF(LEN(Participação!A220)&gt;0,Participação!$D$4,"")</f>
        <v/>
      </c>
      <c r="B210" t="str">
        <f>+IF(LEN(Participação!A220)&gt;0,2021,"")</f>
        <v/>
      </c>
      <c r="C210" t="str">
        <f>+IF(LEN(Participação!A220)&gt;0,5017,"")</f>
        <v/>
      </c>
      <c r="D210" t="str">
        <f>+IF(LEN(Participação!A220)&gt;0,IF(Participação!$B$3="Individual",1,1),"")</f>
        <v/>
      </c>
      <c r="E210" t="str">
        <f>+IF(LEN(Participação!A220)&gt;0,Participação!C220,"")</f>
        <v/>
      </c>
      <c r="F210" t="str">
        <f>+IF(LEN(Participação!A220)&gt;0,Participação!D220,"")</f>
        <v/>
      </c>
      <c r="G210" t="str">
        <f>+IF(LEN(Participação!A220)&gt;0,Participação!A220,"")</f>
        <v/>
      </c>
      <c r="H210" t="str">
        <f>+IF(LEN(Participação!A220)&gt;0,VLOOKUP(O210,Pivot!A:B,2,0),"")</f>
        <v/>
      </c>
      <c r="I210" t="str">
        <f>+IF(LEN(Participação!A220)&gt;0,Participação!G220*Participação!I220,"")</f>
        <v/>
      </c>
      <c r="J210" t="str">
        <f>+IF(LEN(Participação!A220)&gt;0,Participação!H220,"")</f>
        <v/>
      </c>
      <c r="K210" t="str">
        <f>+IF(LEN(Participação!A220)&gt;0,"N","")</f>
        <v/>
      </c>
      <c r="L210" t="str">
        <f>+IF(LEN(Participação!A220)&gt;0,Participação!E220,"")</f>
        <v/>
      </c>
      <c r="M210" t="str">
        <f>+IF(LEN(Participação!A220)&gt;0,Participação!I220,"")</f>
        <v/>
      </c>
      <c r="N210" s="22" t="str">
        <f>+IF(LEN(Participação!A220)&gt;0,VLOOKUP(Participação!F220,Variedades!B:C,2,0),"")</f>
        <v/>
      </c>
      <c r="O210" s="26" t="str">
        <f t="shared" si="3"/>
        <v/>
      </c>
      <c r="P210" s="26" t="str">
        <f>+IF(LEN(Participação!A220)&gt;0,G210,"")</f>
        <v/>
      </c>
    </row>
    <row r="211" spans="1:16" x14ac:dyDescent="0.25">
      <c r="A211" t="str">
        <f>+IF(LEN(Participação!A221)&gt;0,Participação!$D$4,"")</f>
        <v/>
      </c>
      <c r="B211" t="str">
        <f>+IF(LEN(Participação!A221)&gt;0,2021,"")</f>
        <v/>
      </c>
      <c r="C211" t="str">
        <f>+IF(LEN(Participação!A221)&gt;0,5017,"")</f>
        <v/>
      </c>
      <c r="D211" t="str">
        <f>+IF(LEN(Participação!A221)&gt;0,IF(Participação!$B$3="Individual",1,1),"")</f>
        <v/>
      </c>
      <c r="E211" t="str">
        <f>+IF(LEN(Participação!A221)&gt;0,Participação!C221,"")</f>
        <v/>
      </c>
      <c r="F211" t="str">
        <f>+IF(LEN(Participação!A221)&gt;0,Participação!D221,"")</f>
        <v/>
      </c>
      <c r="G211" t="str">
        <f>+IF(LEN(Participação!A221)&gt;0,Participação!A221,"")</f>
        <v/>
      </c>
      <c r="H211" t="str">
        <f>+IF(LEN(Participação!A221)&gt;0,VLOOKUP(O211,Pivot!A:B,2,0),"")</f>
        <v/>
      </c>
      <c r="I211" t="str">
        <f>+IF(LEN(Participação!A221)&gt;0,Participação!G221*Participação!I221,"")</f>
        <v/>
      </c>
      <c r="J211" t="str">
        <f>+IF(LEN(Participação!A221)&gt;0,Participação!H221,"")</f>
        <v/>
      </c>
      <c r="K211" t="str">
        <f>+IF(LEN(Participação!A221)&gt;0,"N","")</f>
        <v/>
      </c>
      <c r="L211" t="str">
        <f>+IF(LEN(Participação!A221)&gt;0,Participação!E221,"")</f>
        <v/>
      </c>
      <c r="M211" t="str">
        <f>+IF(LEN(Participação!A221)&gt;0,Participação!I221,"")</f>
        <v/>
      </c>
      <c r="N211" s="22" t="str">
        <f>+IF(LEN(Participação!A221)&gt;0,VLOOKUP(Participação!F221,Variedades!B:C,2,0),"")</f>
        <v/>
      </c>
      <c r="O211" s="26" t="str">
        <f t="shared" si="3"/>
        <v/>
      </c>
      <c r="P211" s="26" t="str">
        <f>+IF(LEN(Participação!A221)&gt;0,G211,"")</f>
        <v/>
      </c>
    </row>
    <row r="212" spans="1:16" x14ac:dyDescent="0.25">
      <c r="A212" t="str">
        <f>+IF(LEN(Participação!A222)&gt;0,Participação!$D$4,"")</f>
        <v/>
      </c>
      <c r="B212" t="str">
        <f>+IF(LEN(Participação!A222)&gt;0,2021,"")</f>
        <v/>
      </c>
      <c r="C212" t="str">
        <f>+IF(LEN(Participação!A222)&gt;0,5017,"")</f>
        <v/>
      </c>
      <c r="D212" t="str">
        <f>+IF(LEN(Participação!A222)&gt;0,IF(Participação!$B$3="Individual",1,1),"")</f>
        <v/>
      </c>
      <c r="E212" t="str">
        <f>+IF(LEN(Participação!A222)&gt;0,Participação!C222,"")</f>
        <v/>
      </c>
      <c r="F212" t="str">
        <f>+IF(LEN(Participação!A222)&gt;0,Participação!D222,"")</f>
        <v/>
      </c>
      <c r="G212" t="str">
        <f>+IF(LEN(Participação!A222)&gt;0,Participação!A222,"")</f>
        <v/>
      </c>
      <c r="H212" t="str">
        <f>+IF(LEN(Participação!A222)&gt;0,VLOOKUP(O212,Pivot!A:B,2,0),"")</f>
        <v/>
      </c>
      <c r="I212" t="str">
        <f>+IF(LEN(Participação!A222)&gt;0,Participação!G222*Participação!I222,"")</f>
        <v/>
      </c>
      <c r="J212" t="str">
        <f>+IF(LEN(Participação!A222)&gt;0,Participação!H222,"")</f>
        <v/>
      </c>
      <c r="K212" t="str">
        <f>+IF(LEN(Participação!A222)&gt;0,"N","")</f>
        <v/>
      </c>
      <c r="L212" t="str">
        <f>+IF(LEN(Participação!A222)&gt;0,Participação!E222,"")</f>
        <v/>
      </c>
      <c r="M212" t="str">
        <f>+IF(LEN(Participação!A222)&gt;0,Participação!I222,"")</f>
        <v/>
      </c>
      <c r="N212" s="22" t="str">
        <f>+IF(LEN(Participação!A222)&gt;0,VLOOKUP(Participação!F222,Variedades!B:C,2,0),"")</f>
        <v/>
      </c>
      <c r="O212" s="26" t="str">
        <f t="shared" si="3"/>
        <v/>
      </c>
      <c r="P212" s="26" t="str">
        <f>+IF(LEN(Participação!A222)&gt;0,G212,"")</f>
        <v/>
      </c>
    </row>
    <row r="213" spans="1:16" x14ac:dyDescent="0.25">
      <c r="A213" t="str">
        <f>+IF(LEN(Participação!A223)&gt;0,Participação!$D$4,"")</f>
        <v/>
      </c>
      <c r="B213" t="str">
        <f>+IF(LEN(Participação!A223)&gt;0,2021,"")</f>
        <v/>
      </c>
      <c r="C213" t="str">
        <f>+IF(LEN(Participação!A223)&gt;0,5017,"")</f>
        <v/>
      </c>
      <c r="D213" t="str">
        <f>+IF(LEN(Participação!A223)&gt;0,IF(Participação!$B$3="Individual",1,1),"")</f>
        <v/>
      </c>
      <c r="E213" t="str">
        <f>+IF(LEN(Participação!A223)&gt;0,Participação!C223,"")</f>
        <v/>
      </c>
      <c r="F213" t="str">
        <f>+IF(LEN(Participação!A223)&gt;0,Participação!D223,"")</f>
        <v/>
      </c>
      <c r="G213" t="str">
        <f>+IF(LEN(Participação!A223)&gt;0,Participação!A223,"")</f>
        <v/>
      </c>
      <c r="H213" t="str">
        <f>+IF(LEN(Participação!A223)&gt;0,VLOOKUP(O213,Pivot!A:B,2,0),"")</f>
        <v/>
      </c>
      <c r="I213" t="str">
        <f>+IF(LEN(Participação!A223)&gt;0,Participação!G223*Participação!I223,"")</f>
        <v/>
      </c>
      <c r="J213" t="str">
        <f>+IF(LEN(Participação!A223)&gt;0,Participação!H223,"")</f>
        <v/>
      </c>
      <c r="K213" t="str">
        <f>+IF(LEN(Participação!A223)&gt;0,"N","")</f>
        <v/>
      </c>
      <c r="L213" t="str">
        <f>+IF(LEN(Participação!A223)&gt;0,Participação!E223,"")</f>
        <v/>
      </c>
      <c r="M213" t="str">
        <f>+IF(LEN(Participação!A223)&gt;0,Participação!I223,"")</f>
        <v/>
      </c>
      <c r="N213" s="22" t="str">
        <f>+IF(LEN(Participação!A223)&gt;0,VLOOKUP(Participação!F223,Variedades!B:C,2,0),"")</f>
        <v/>
      </c>
      <c r="O213" s="26" t="str">
        <f t="shared" si="3"/>
        <v/>
      </c>
      <c r="P213" s="26" t="str">
        <f>+IF(LEN(Participação!A223)&gt;0,G213,"")</f>
        <v/>
      </c>
    </row>
    <row r="214" spans="1:16" x14ac:dyDescent="0.25">
      <c r="A214" t="str">
        <f>+IF(LEN(Participação!A224)&gt;0,Participação!$D$4,"")</f>
        <v/>
      </c>
      <c r="B214" t="str">
        <f>+IF(LEN(Participação!A224)&gt;0,2021,"")</f>
        <v/>
      </c>
      <c r="C214" t="str">
        <f>+IF(LEN(Participação!A224)&gt;0,5017,"")</f>
        <v/>
      </c>
      <c r="D214" t="str">
        <f>+IF(LEN(Participação!A224)&gt;0,IF(Participação!$B$3="Individual",1,1),"")</f>
        <v/>
      </c>
      <c r="E214" t="str">
        <f>+IF(LEN(Participação!A224)&gt;0,Participação!C224,"")</f>
        <v/>
      </c>
      <c r="F214" t="str">
        <f>+IF(LEN(Participação!A224)&gt;0,Participação!D224,"")</f>
        <v/>
      </c>
      <c r="G214" t="str">
        <f>+IF(LEN(Participação!A224)&gt;0,Participação!A224,"")</f>
        <v/>
      </c>
      <c r="H214" t="str">
        <f>+IF(LEN(Participação!A224)&gt;0,VLOOKUP(O214,Pivot!A:B,2,0),"")</f>
        <v/>
      </c>
      <c r="I214" t="str">
        <f>+IF(LEN(Participação!A224)&gt;0,Participação!G224*Participação!I224,"")</f>
        <v/>
      </c>
      <c r="J214" t="str">
        <f>+IF(LEN(Participação!A224)&gt;0,Participação!H224,"")</f>
        <v/>
      </c>
      <c r="K214" t="str">
        <f>+IF(LEN(Participação!A224)&gt;0,"N","")</f>
        <v/>
      </c>
      <c r="L214" t="str">
        <f>+IF(LEN(Participação!A224)&gt;0,Participação!E224,"")</f>
        <v/>
      </c>
      <c r="M214" t="str">
        <f>+IF(LEN(Participação!A224)&gt;0,Participação!I224,"")</f>
        <v/>
      </c>
      <c r="N214" s="22" t="str">
        <f>+IF(LEN(Participação!A224)&gt;0,VLOOKUP(Participação!F224,Variedades!B:C,2,0),"")</f>
        <v/>
      </c>
      <c r="O214" s="26" t="str">
        <f t="shared" si="3"/>
        <v/>
      </c>
      <c r="P214" s="26" t="str">
        <f>+IF(LEN(Participação!A224)&gt;0,G214,"")</f>
        <v/>
      </c>
    </row>
    <row r="215" spans="1:16" x14ac:dyDescent="0.25">
      <c r="A215" t="str">
        <f>+IF(LEN(Participação!A225)&gt;0,Participação!$D$4,"")</f>
        <v/>
      </c>
      <c r="B215" t="str">
        <f>+IF(LEN(Participação!A225)&gt;0,2021,"")</f>
        <v/>
      </c>
      <c r="C215" t="str">
        <f>+IF(LEN(Participação!A225)&gt;0,5017,"")</f>
        <v/>
      </c>
      <c r="D215" t="str">
        <f>+IF(LEN(Participação!A225)&gt;0,IF(Participação!$B$3="Individual",1,1),"")</f>
        <v/>
      </c>
      <c r="E215" t="str">
        <f>+IF(LEN(Participação!A225)&gt;0,Participação!C225,"")</f>
        <v/>
      </c>
      <c r="F215" t="str">
        <f>+IF(LEN(Participação!A225)&gt;0,Participação!D225,"")</f>
        <v/>
      </c>
      <c r="G215" t="str">
        <f>+IF(LEN(Participação!A225)&gt;0,Participação!A225,"")</f>
        <v/>
      </c>
      <c r="H215" t="str">
        <f>+IF(LEN(Participação!A225)&gt;0,VLOOKUP(O215,Pivot!A:B,2,0),"")</f>
        <v/>
      </c>
      <c r="I215" t="str">
        <f>+IF(LEN(Participação!A225)&gt;0,Participação!G225*Participação!I225,"")</f>
        <v/>
      </c>
      <c r="J215" t="str">
        <f>+IF(LEN(Participação!A225)&gt;0,Participação!H225,"")</f>
        <v/>
      </c>
      <c r="K215" t="str">
        <f>+IF(LEN(Participação!A225)&gt;0,"N","")</f>
        <v/>
      </c>
      <c r="L215" t="str">
        <f>+IF(LEN(Participação!A225)&gt;0,Participação!E225,"")</f>
        <v/>
      </c>
      <c r="M215" t="str">
        <f>+IF(LEN(Participação!A225)&gt;0,Participação!I225,"")</f>
        <v/>
      </c>
      <c r="N215" s="22" t="str">
        <f>+IF(LEN(Participação!A225)&gt;0,VLOOKUP(Participação!F225,Variedades!B:C,2,0),"")</f>
        <v/>
      </c>
      <c r="O215" s="26" t="str">
        <f t="shared" si="3"/>
        <v/>
      </c>
      <c r="P215" s="26" t="str">
        <f>+IF(LEN(Participação!A225)&gt;0,G215,"")</f>
        <v/>
      </c>
    </row>
    <row r="216" spans="1:16" x14ac:dyDescent="0.25">
      <c r="A216" t="str">
        <f>+IF(LEN(Participação!A226)&gt;0,Participação!$D$4,"")</f>
        <v/>
      </c>
      <c r="B216" t="str">
        <f>+IF(LEN(Participação!A226)&gt;0,2021,"")</f>
        <v/>
      </c>
      <c r="C216" t="str">
        <f>+IF(LEN(Participação!A226)&gt;0,5017,"")</f>
        <v/>
      </c>
      <c r="D216" t="str">
        <f>+IF(LEN(Participação!A226)&gt;0,IF(Participação!$B$3="Individual",1,1),"")</f>
        <v/>
      </c>
      <c r="E216" t="str">
        <f>+IF(LEN(Participação!A226)&gt;0,Participação!C226,"")</f>
        <v/>
      </c>
      <c r="F216" t="str">
        <f>+IF(LEN(Participação!A226)&gt;0,Participação!D226,"")</f>
        <v/>
      </c>
      <c r="G216" t="str">
        <f>+IF(LEN(Participação!A226)&gt;0,Participação!A226,"")</f>
        <v/>
      </c>
      <c r="H216" t="str">
        <f>+IF(LEN(Participação!A226)&gt;0,VLOOKUP(O216,Pivot!A:B,2,0),"")</f>
        <v/>
      </c>
      <c r="I216" t="str">
        <f>+IF(LEN(Participação!A226)&gt;0,Participação!G226*Participação!I226,"")</f>
        <v/>
      </c>
      <c r="J216" t="str">
        <f>+IF(LEN(Participação!A226)&gt;0,Participação!H226,"")</f>
        <v/>
      </c>
      <c r="K216" t="str">
        <f>+IF(LEN(Participação!A226)&gt;0,"N","")</f>
        <v/>
      </c>
      <c r="L216" t="str">
        <f>+IF(LEN(Participação!A226)&gt;0,Participação!E226,"")</f>
        <v/>
      </c>
      <c r="M216" t="str">
        <f>+IF(LEN(Participação!A226)&gt;0,Participação!I226,"")</f>
        <v/>
      </c>
      <c r="N216" s="22" t="str">
        <f>+IF(LEN(Participação!A226)&gt;0,VLOOKUP(Participação!F226,Variedades!B:C,2,0),"")</f>
        <v/>
      </c>
      <c r="O216" s="26" t="str">
        <f t="shared" si="3"/>
        <v/>
      </c>
      <c r="P216" s="26" t="str">
        <f>+IF(LEN(Participação!A226)&gt;0,G216,"")</f>
        <v/>
      </c>
    </row>
    <row r="217" spans="1:16" x14ac:dyDescent="0.25">
      <c r="A217" t="str">
        <f>+IF(LEN(Participação!A227)&gt;0,Participação!$D$4,"")</f>
        <v/>
      </c>
      <c r="B217" t="str">
        <f>+IF(LEN(Participação!A227)&gt;0,2021,"")</f>
        <v/>
      </c>
      <c r="C217" t="str">
        <f>+IF(LEN(Participação!A227)&gt;0,5017,"")</f>
        <v/>
      </c>
      <c r="D217" t="str">
        <f>+IF(LEN(Participação!A227)&gt;0,IF(Participação!$B$3="Individual",1,1),"")</f>
        <v/>
      </c>
      <c r="E217" t="str">
        <f>+IF(LEN(Participação!A227)&gt;0,Participação!C227,"")</f>
        <v/>
      </c>
      <c r="F217" t="str">
        <f>+IF(LEN(Participação!A227)&gt;0,Participação!D227,"")</f>
        <v/>
      </c>
      <c r="G217" t="str">
        <f>+IF(LEN(Participação!A227)&gt;0,Participação!A227,"")</f>
        <v/>
      </c>
      <c r="H217" t="str">
        <f>+IF(LEN(Participação!A227)&gt;0,VLOOKUP(O217,Pivot!A:B,2,0),"")</f>
        <v/>
      </c>
      <c r="I217" t="str">
        <f>+IF(LEN(Participação!A227)&gt;0,Participação!G227*Participação!I227,"")</f>
        <v/>
      </c>
      <c r="J217" t="str">
        <f>+IF(LEN(Participação!A227)&gt;0,Participação!H227,"")</f>
        <v/>
      </c>
      <c r="K217" t="str">
        <f>+IF(LEN(Participação!A227)&gt;0,"N","")</f>
        <v/>
      </c>
      <c r="L217" t="str">
        <f>+IF(LEN(Participação!A227)&gt;0,Participação!E227,"")</f>
        <v/>
      </c>
      <c r="M217" t="str">
        <f>+IF(LEN(Participação!A227)&gt;0,Participação!I227,"")</f>
        <v/>
      </c>
      <c r="N217" s="22" t="str">
        <f>+IF(LEN(Participação!A227)&gt;0,VLOOKUP(Participação!F227,Variedades!B:C,2,0),"")</f>
        <v/>
      </c>
      <c r="O217" s="26" t="str">
        <f t="shared" si="3"/>
        <v/>
      </c>
      <c r="P217" s="26" t="str">
        <f>+IF(LEN(Participação!A227)&gt;0,G217,"")</f>
        <v/>
      </c>
    </row>
    <row r="218" spans="1:16" x14ac:dyDescent="0.25">
      <c r="A218" t="str">
        <f>+IF(LEN(Participação!A228)&gt;0,Participação!$D$4,"")</f>
        <v/>
      </c>
      <c r="B218" t="str">
        <f>+IF(LEN(Participação!A228)&gt;0,2021,"")</f>
        <v/>
      </c>
      <c r="C218" t="str">
        <f>+IF(LEN(Participação!A228)&gt;0,5017,"")</f>
        <v/>
      </c>
      <c r="D218" t="str">
        <f>+IF(LEN(Participação!A228)&gt;0,IF(Participação!$B$3="Individual",1,1),"")</f>
        <v/>
      </c>
      <c r="E218" t="str">
        <f>+IF(LEN(Participação!A228)&gt;0,Participação!C228,"")</f>
        <v/>
      </c>
      <c r="F218" t="str">
        <f>+IF(LEN(Participação!A228)&gt;0,Participação!D228,"")</f>
        <v/>
      </c>
      <c r="G218" t="str">
        <f>+IF(LEN(Participação!A228)&gt;0,Participação!A228,"")</f>
        <v/>
      </c>
      <c r="H218" t="str">
        <f>+IF(LEN(Participação!A228)&gt;0,VLOOKUP(O218,Pivot!A:B,2,0),"")</f>
        <v/>
      </c>
      <c r="I218" t="str">
        <f>+IF(LEN(Participação!A228)&gt;0,Participação!G228*Participação!I228,"")</f>
        <v/>
      </c>
      <c r="J218" t="str">
        <f>+IF(LEN(Participação!A228)&gt;0,Participação!H228,"")</f>
        <v/>
      </c>
      <c r="K218" t="str">
        <f>+IF(LEN(Participação!A228)&gt;0,"N","")</f>
        <v/>
      </c>
      <c r="L218" t="str">
        <f>+IF(LEN(Participação!A228)&gt;0,Participação!E228,"")</f>
        <v/>
      </c>
      <c r="M218" t="str">
        <f>+IF(LEN(Participação!A228)&gt;0,Participação!I228,"")</f>
        <v/>
      </c>
      <c r="N218" s="22" t="str">
        <f>+IF(LEN(Participação!A228)&gt;0,VLOOKUP(Participação!F228,Variedades!B:C,2,0),"")</f>
        <v/>
      </c>
      <c r="O218" s="26" t="str">
        <f t="shared" si="3"/>
        <v/>
      </c>
      <c r="P218" s="26" t="str">
        <f>+IF(LEN(Participação!A228)&gt;0,G218,"")</f>
        <v/>
      </c>
    </row>
    <row r="219" spans="1:16" x14ac:dyDescent="0.25">
      <c r="A219" t="str">
        <f>+IF(LEN(Participação!A229)&gt;0,Participação!$D$4,"")</f>
        <v/>
      </c>
      <c r="B219" t="str">
        <f>+IF(LEN(Participação!A229)&gt;0,2021,"")</f>
        <v/>
      </c>
      <c r="C219" t="str">
        <f>+IF(LEN(Participação!A229)&gt;0,5017,"")</f>
        <v/>
      </c>
      <c r="D219" t="str">
        <f>+IF(LEN(Participação!A229)&gt;0,IF(Participação!$B$3="Individual",1,1),"")</f>
        <v/>
      </c>
      <c r="E219" t="str">
        <f>+IF(LEN(Participação!A229)&gt;0,Participação!C229,"")</f>
        <v/>
      </c>
      <c r="F219" t="str">
        <f>+IF(LEN(Participação!A229)&gt;0,Participação!D229,"")</f>
        <v/>
      </c>
      <c r="G219" t="str">
        <f>+IF(LEN(Participação!A229)&gt;0,Participação!A229,"")</f>
        <v/>
      </c>
      <c r="H219" t="str">
        <f>+IF(LEN(Participação!A229)&gt;0,VLOOKUP(O219,Pivot!A:B,2,0),"")</f>
        <v/>
      </c>
      <c r="I219" t="str">
        <f>+IF(LEN(Participação!A229)&gt;0,Participação!G229*Participação!I229,"")</f>
        <v/>
      </c>
      <c r="J219" t="str">
        <f>+IF(LEN(Participação!A229)&gt;0,Participação!H229,"")</f>
        <v/>
      </c>
      <c r="K219" t="str">
        <f>+IF(LEN(Participação!A229)&gt;0,"N","")</f>
        <v/>
      </c>
      <c r="L219" t="str">
        <f>+IF(LEN(Participação!A229)&gt;0,Participação!E229,"")</f>
        <v/>
      </c>
      <c r="M219" t="str">
        <f>+IF(LEN(Participação!A229)&gt;0,Participação!I229,"")</f>
        <v/>
      </c>
      <c r="N219" s="22" t="str">
        <f>+IF(LEN(Participação!A229)&gt;0,VLOOKUP(Participação!F229,Variedades!B:C,2,0),"")</f>
        <v/>
      </c>
      <c r="O219" s="26" t="str">
        <f t="shared" si="3"/>
        <v/>
      </c>
      <c r="P219" s="26" t="str">
        <f>+IF(LEN(Participação!A229)&gt;0,G219,"")</f>
        <v/>
      </c>
    </row>
    <row r="220" spans="1:16" x14ac:dyDescent="0.25">
      <c r="A220" t="str">
        <f>+IF(LEN(Participação!A230)&gt;0,Participação!$D$4,"")</f>
        <v/>
      </c>
      <c r="B220" t="str">
        <f>+IF(LEN(Participação!A230)&gt;0,2021,"")</f>
        <v/>
      </c>
      <c r="C220" t="str">
        <f>+IF(LEN(Participação!A230)&gt;0,5017,"")</f>
        <v/>
      </c>
      <c r="D220" t="str">
        <f>+IF(LEN(Participação!A230)&gt;0,IF(Participação!$B$3="Individual",1,1),"")</f>
        <v/>
      </c>
      <c r="E220" t="str">
        <f>+IF(LEN(Participação!A230)&gt;0,Participação!C230,"")</f>
        <v/>
      </c>
      <c r="F220" t="str">
        <f>+IF(LEN(Participação!A230)&gt;0,Participação!D230,"")</f>
        <v/>
      </c>
      <c r="G220" t="str">
        <f>+IF(LEN(Participação!A230)&gt;0,Participação!A230,"")</f>
        <v/>
      </c>
      <c r="H220" t="str">
        <f>+IF(LEN(Participação!A230)&gt;0,VLOOKUP(O220,Pivot!A:B,2,0),"")</f>
        <v/>
      </c>
      <c r="I220" t="str">
        <f>+IF(LEN(Participação!A230)&gt;0,Participação!G230*Participação!I230,"")</f>
        <v/>
      </c>
      <c r="J220" t="str">
        <f>+IF(LEN(Participação!A230)&gt;0,Participação!H230,"")</f>
        <v/>
      </c>
      <c r="K220" t="str">
        <f>+IF(LEN(Participação!A230)&gt;0,"N","")</f>
        <v/>
      </c>
      <c r="L220" t="str">
        <f>+IF(LEN(Participação!A230)&gt;0,Participação!E230,"")</f>
        <v/>
      </c>
      <c r="M220" t="str">
        <f>+IF(LEN(Participação!A230)&gt;0,Participação!I230,"")</f>
        <v/>
      </c>
      <c r="N220" s="22" t="str">
        <f>+IF(LEN(Participação!A230)&gt;0,VLOOKUP(Participação!F230,Variedades!B:C,2,0),"")</f>
        <v/>
      </c>
      <c r="O220" s="26" t="str">
        <f t="shared" si="3"/>
        <v/>
      </c>
      <c r="P220" s="26" t="str">
        <f>+IF(LEN(Participação!A230)&gt;0,G220,"")</f>
        <v/>
      </c>
    </row>
    <row r="221" spans="1:16" x14ac:dyDescent="0.25">
      <c r="A221" t="str">
        <f>+IF(LEN(Participação!A231)&gt;0,Participação!$D$4,"")</f>
        <v/>
      </c>
      <c r="B221" t="str">
        <f>+IF(LEN(Participação!A231)&gt;0,2021,"")</f>
        <v/>
      </c>
      <c r="C221" t="str">
        <f>+IF(LEN(Participação!A231)&gt;0,5017,"")</f>
        <v/>
      </c>
      <c r="D221" t="str">
        <f>+IF(LEN(Participação!A231)&gt;0,IF(Participação!$B$3="Individual",1,1),"")</f>
        <v/>
      </c>
      <c r="E221" t="str">
        <f>+IF(LEN(Participação!A231)&gt;0,Participação!C231,"")</f>
        <v/>
      </c>
      <c r="F221" t="str">
        <f>+IF(LEN(Participação!A231)&gt;0,Participação!D231,"")</f>
        <v/>
      </c>
      <c r="G221" t="str">
        <f>+IF(LEN(Participação!A231)&gt;0,Participação!A231,"")</f>
        <v/>
      </c>
      <c r="H221" t="str">
        <f>+IF(LEN(Participação!A231)&gt;0,VLOOKUP(O221,Pivot!A:B,2,0),"")</f>
        <v/>
      </c>
      <c r="I221" t="str">
        <f>+IF(LEN(Participação!A231)&gt;0,Participação!G231*Participação!I231,"")</f>
        <v/>
      </c>
      <c r="J221" t="str">
        <f>+IF(LEN(Participação!A231)&gt;0,Participação!H231,"")</f>
        <v/>
      </c>
      <c r="K221" t="str">
        <f>+IF(LEN(Participação!A231)&gt;0,"N","")</f>
        <v/>
      </c>
      <c r="L221" t="str">
        <f>+IF(LEN(Participação!A231)&gt;0,Participação!E231,"")</f>
        <v/>
      </c>
      <c r="M221" t="str">
        <f>+IF(LEN(Participação!A231)&gt;0,Participação!I231,"")</f>
        <v/>
      </c>
      <c r="N221" s="22" t="str">
        <f>+IF(LEN(Participação!A231)&gt;0,VLOOKUP(Participação!F231,Variedades!B:C,2,0),"")</f>
        <v/>
      </c>
      <c r="O221" s="26" t="str">
        <f t="shared" si="3"/>
        <v/>
      </c>
      <c r="P221" s="26" t="str">
        <f>+IF(LEN(Participação!A231)&gt;0,G221,"")</f>
        <v/>
      </c>
    </row>
    <row r="222" spans="1:16" x14ac:dyDescent="0.25">
      <c r="A222" t="str">
        <f>+IF(LEN(Participação!A232)&gt;0,Participação!$D$4,"")</f>
        <v/>
      </c>
      <c r="B222" t="str">
        <f>+IF(LEN(Participação!A232)&gt;0,2021,"")</f>
        <v/>
      </c>
      <c r="C222" t="str">
        <f>+IF(LEN(Participação!A232)&gt;0,5017,"")</f>
        <v/>
      </c>
      <c r="D222" t="str">
        <f>+IF(LEN(Participação!A232)&gt;0,IF(Participação!$B$3="Individual",1,1),"")</f>
        <v/>
      </c>
      <c r="E222" t="str">
        <f>+IF(LEN(Participação!A232)&gt;0,Participação!C232,"")</f>
        <v/>
      </c>
      <c r="F222" t="str">
        <f>+IF(LEN(Participação!A232)&gt;0,Participação!D232,"")</f>
        <v/>
      </c>
      <c r="G222" t="str">
        <f>+IF(LEN(Participação!A232)&gt;0,Participação!A232,"")</f>
        <v/>
      </c>
      <c r="H222" t="str">
        <f>+IF(LEN(Participação!A232)&gt;0,VLOOKUP(O222,Pivot!A:B,2,0),"")</f>
        <v/>
      </c>
      <c r="I222" t="str">
        <f>+IF(LEN(Participação!A232)&gt;0,Participação!G232*Participação!I232,"")</f>
        <v/>
      </c>
      <c r="J222" t="str">
        <f>+IF(LEN(Participação!A232)&gt;0,Participação!H232,"")</f>
        <v/>
      </c>
      <c r="K222" t="str">
        <f>+IF(LEN(Participação!A232)&gt;0,"N","")</f>
        <v/>
      </c>
      <c r="L222" t="str">
        <f>+IF(LEN(Participação!A232)&gt;0,Participação!E232,"")</f>
        <v/>
      </c>
      <c r="M222" t="str">
        <f>+IF(LEN(Participação!A232)&gt;0,Participação!I232,"")</f>
        <v/>
      </c>
      <c r="N222" s="22" t="str">
        <f>+IF(LEN(Participação!A232)&gt;0,VLOOKUP(Participação!F232,Variedades!B:C,2,0),"")</f>
        <v/>
      </c>
      <c r="O222" s="26" t="str">
        <f t="shared" si="3"/>
        <v/>
      </c>
      <c r="P222" s="26" t="str">
        <f>+IF(LEN(Participação!A232)&gt;0,G222,"")</f>
        <v/>
      </c>
    </row>
    <row r="223" spans="1:16" x14ac:dyDescent="0.25">
      <c r="A223" t="str">
        <f>+IF(LEN(Participação!A233)&gt;0,Participação!$D$4,"")</f>
        <v/>
      </c>
      <c r="B223" t="str">
        <f>+IF(LEN(Participação!A233)&gt;0,2021,"")</f>
        <v/>
      </c>
      <c r="C223" t="str">
        <f>+IF(LEN(Participação!A233)&gt;0,5017,"")</f>
        <v/>
      </c>
      <c r="D223" t="str">
        <f>+IF(LEN(Participação!A233)&gt;0,IF(Participação!$B$3="Individual",1,1),"")</f>
        <v/>
      </c>
      <c r="E223" t="str">
        <f>+IF(LEN(Participação!A233)&gt;0,Participação!C233,"")</f>
        <v/>
      </c>
      <c r="F223" t="str">
        <f>+IF(LEN(Participação!A233)&gt;0,Participação!D233,"")</f>
        <v/>
      </c>
      <c r="G223" t="str">
        <f>+IF(LEN(Participação!A233)&gt;0,Participação!A233,"")</f>
        <v/>
      </c>
      <c r="H223" t="str">
        <f>+IF(LEN(Participação!A233)&gt;0,VLOOKUP(O223,Pivot!A:B,2,0),"")</f>
        <v/>
      </c>
      <c r="I223" t="str">
        <f>+IF(LEN(Participação!A233)&gt;0,Participação!G233*Participação!I233,"")</f>
        <v/>
      </c>
      <c r="J223" t="str">
        <f>+IF(LEN(Participação!A233)&gt;0,Participação!H233,"")</f>
        <v/>
      </c>
      <c r="K223" t="str">
        <f>+IF(LEN(Participação!A233)&gt;0,"N","")</f>
        <v/>
      </c>
      <c r="L223" t="str">
        <f>+IF(LEN(Participação!A233)&gt;0,Participação!E233,"")</f>
        <v/>
      </c>
      <c r="M223" t="str">
        <f>+IF(LEN(Participação!A233)&gt;0,Participação!I233,"")</f>
        <v/>
      </c>
      <c r="N223" s="22" t="str">
        <f>+IF(LEN(Participação!A233)&gt;0,VLOOKUP(Participação!F233,Variedades!B:C,2,0),"")</f>
        <v/>
      </c>
      <c r="O223" s="26" t="str">
        <f t="shared" si="3"/>
        <v/>
      </c>
      <c r="P223" s="26" t="str">
        <f>+IF(LEN(Participação!A233)&gt;0,G223,"")</f>
        <v/>
      </c>
    </row>
    <row r="224" spans="1:16" x14ac:dyDescent="0.25">
      <c r="A224" t="str">
        <f>+IF(LEN(Participação!A234)&gt;0,Participação!$D$4,"")</f>
        <v/>
      </c>
      <c r="B224" t="str">
        <f>+IF(LEN(Participação!A234)&gt;0,2021,"")</f>
        <v/>
      </c>
      <c r="C224" t="str">
        <f>+IF(LEN(Participação!A234)&gt;0,5017,"")</f>
        <v/>
      </c>
      <c r="D224" t="str">
        <f>+IF(LEN(Participação!A234)&gt;0,IF(Participação!$B$3="Individual",1,1),"")</f>
        <v/>
      </c>
      <c r="E224" t="str">
        <f>+IF(LEN(Participação!A234)&gt;0,Participação!C234,"")</f>
        <v/>
      </c>
      <c r="F224" t="str">
        <f>+IF(LEN(Participação!A234)&gt;0,Participação!D234,"")</f>
        <v/>
      </c>
      <c r="G224" t="str">
        <f>+IF(LEN(Participação!A234)&gt;0,Participação!A234,"")</f>
        <v/>
      </c>
      <c r="H224" t="str">
        <f>+IF(LEN(Participação!A234)&gt;0,VLOOKUP(O224,Pivot!A:B,2,0),"")</f>
        <v/>
      </c>
      <c r="I224" t="str">
        <f>+IF(LEN(Participação!A234)&gt;0,Participação!G234*Participação!I234,"")</f>
        <v/>
      </c>
      <c r="J224" t="str">
        <f>+IF(LEN(Participação!A234)&gt;0,Participação!H234,"")</f>
        <v/>
      </c>
      <c r="K224" t="str">
        <f>+IF(LEN(Participação!A234)&gt;0,"N","")</f>
        <v/>
      </c>
      <c r="L224" t="str">
        <f>+IF(LEN(Participação!A234)&gt;0,Participação!E234,"")</f>
        <v/>
      </c>
      <c r="M224" t="str">
        <f>+IF(LEN(Participação!A234)&gt;0,Participação!I234,"")</f>
        <v/>
      </c>
      <c r="N224" s="22" t="str">
        <f>+IF(LEN(Participação!A234)&gt;0,VLOOKUP(Participação!F234,Variedades!B:C,2,0),"")</f>
        <v/>
      </c>
      <c r="O224" s="26" t="str">
        <f t="shared" si="3"/>
        <v/>
      </c>
      <c r="P224" s="26" t="str">
        <f>+IF(LEN(Participação!A234)&gt;0,G224,"")</f>
        <v/>
      </c>
    </row>
    <row r="225" spans="1:16" x14ac:dyDescent="0.25">
      <c r="A225" t="str">
        <f>+IF(LEN(Participação!A235)&gt;0,Participação!$D$4,"")</f>
        <v/>
      </c>
      <c r="B225" t="str">
        <f>+IF(LEN(Participação!A235)&gt;0,2021,"")</f>
        <v/>
      </c>
      <c r="C225" t="str">
        <f>+IF(LEN(Participação!A235)&gt;0,5017,"")</f>
        <v/>
      </c>
      <c r="D225" t="str">
        <f>+IF(LEN(Participação!A235)&gt;0,IF(Participação!$B$3="Individual",1,1),"")</f>
        <v/>
      </c>
      <c r="E225" t="str">
        <f>+IF(LEN(Participação!A235)&gt;0,Participação!C235,"")</f>
        <v/>
      </c>
      <c r="F225" t="str">
        <f>+IF(LEN(Participação!A235)&gt;0,Participação!D235,"")</f>
        <v/>
      </c>
      <c r="G225" t="str">
        <f>+IF(LEN(Participação!A235)&gt;0,Participação!A235,"")</f>
        <v/>
      </c>
      <c r="H225" t="str">
        <f>+IF(LEN(Participação!A235)&gt;0,VLOOKUP(O225,Pivot!A:B,2,0),"")</f>
        <v/>
      </c>
      <c r="I225" t="str">
        <f>+IF(LEN(Participação!A235)&gt;0,Participação!G235*Participação!I235,"")</f>
        <v/>
      </c>
      <c r="J225" t="str">
        <f>+IF(LEN(Participação!A235)&gt;0,Participação!H235,"")</f>
        <v/>
      </c>
      <c r="K225" t="str">
        <f>+IF(LEN(Participação!A235)&gt;0,"N","")</f>
        <v/>
      </c>
      <c r="L225" t="str">
        <f>+IF(LEN(Participação!A235)&gt;0,Participação!E235,"")</f>
        <v/>
      </c>
      <c r="M225" t="str">
        <f>+IF(LEN(Participação!A235)&gt;0,Participação!I235,"")</f>
        <v/>
      </c>
      <c r="N225" s="22" t="str">
        <f>+IF(LEN(Participação!A235)&gt;0,VLOOKUP(Participação!F235,Variedades!B:C,2,0),"")</f>
        <v/>
      </c>
      <c r="O225" s="26" t="str">
        <f t="shared" si="3"/>
        <v/>
      </c>
      <c r="P225" s="26" t="str">
        <f>+IF(LEN(Participação!A235)&gt;0,G225,"")</f>
        <v/>
      </c>
    </row>
    <row r="226" spans="1:16" x14ac:dyDescent="0.25">
      <c r="A226" t="str">
        <f>+IF(LEN(Participação!A236)&gt;0,Participação!$D$4,"")</f>
        <v/>
      </c>
      <c r="B226" t="str">
        <f>+IF(LEN(Participação!A236)&gt;0,2021,"")</f>
        <v/>
      </c>
      <c r="C226" t="str">
        <f>+IF(LEN(Participação!A236)&gt;0,5017,"")</f>
        <v/>
      </c>
      <c r="D226" t="str">
        <f>+IF(LEN(Participação!A236)&gt;0,IF(Participação!$B$3="Individual",1,1),"")</f>
        <v/>
      </c>
      <c r="E226" t="str">
        <f>+IF(LEN(Participação!A236)&gt;0,Participação!C236,"")</f>
        <v/>
      </c>
      <c r="F226" t="str">
        <f>+IF(LEN(Participação!A236)&gt;0,Participação!D236,"")</f>
        <v/>
      </c>
      <c r="G226" t="str">
        <f>+IF(LEN(Participação!A236)&gt;0,Participação!A236,"")</f>
        <v/>
      </c>
      <c r="H226" t="str">
        <f>+IF(LEN(Participação!A236)&gt;0,VLOOKUP(O226,Pivot!A:B,2,0),"")</f>
        <v/>
      </c>
      <c r="I226" t="str">
        <f>+IF(LEN(Participação!A236)&gt;0,Participação!G236*Participação!I236,"")</f>
        <v/>
      </c>
      <c r="J226" t="str">
        <f>+IF(LEN(Participação!A236)&gt;0,Participação!H236,"")</f>
        <v/>
      </c>
      <c r="K226" t="str">
        <f>+IF(LEN(Participação!A236)&gt;0,"N","")</f>
        <v/>
      </c>
      <c r="L226" t="str">
        <f>+IF(LEN(Participação!A236)&gt;0,Participação!E236,"")</f>
        <v/>
      </c>
      <c r="M226" t="str">
        <f>+IF(LEN(Participação!A236)&gt;0,Participação!I236,"")</f>
        <v/>
      </c>
      <c r="N226" s="22" t="str">
        <f>+IF(LEN(Participação!A236)&gt;0,VLOOKUP(Participação!F236,Variedades!B:C,2,0),"")</f>
        <v/>
      </c>
      <c r="O226" s="26" t="str">
        <f t="shared" si="3"/>
        <v/>
      </c>
      <c r="P226" s="26" t="str">
        <f>+IF(LEN(Participação!A236)&gt;0,G226,"")</f>
        <v/>
      </c>
    </row>
    <row r="227" spans="1:16" x14ac:dyDescent="0.25">
      <c r="A227" t="str">
        <f>+IF(LEN(Participação!A237)&gt;0,Participação!$D$4,"")</f>
        <v/>
      </c>
      <c r="B227" t="str">
        <f>+IF(LEN(Participação!A237)&gt;0,2021,"")</f>
        <v/>
      </c>
      <c r="C227" t="str">
        <f>+IF(LEN(Participação!A237)&gt;0,5017,"")</f>
        <v/>
      </c>
      <c r="D227" t="str">
        <f>+IF(LEN(Participação!A237)&gt;0,IF(Participação!$B$3="Individual",1,1),"")</f>
        <v/>
      </c>
      <c r="E227" t="str">
        <f>+IF(LEN(Participação!A237)&gt;0,Participação!C237,"")</f>
        <v/>
      </c>
      <c r="F227" t="str">
        <f>+IF(LEN(Participação!A237)&gt;0,Participação!D237,"")</f>
        <v/>
      </c>
      <c r="G227" t="str">
        <f>+IF(LEN(Participação!A237)&gt;0,Participação!A237,"")</f>
        <v/>
      </c>
      <c r="H227" t="str">
        <f>+IF(LEN(Participação!A237)&gt;0,VLOOKUP(O227,Pivot!A:B,2,0),"")</f>
        <v/>
      </c>
      <c r="I227" t="str">
        <f>+IF(LEN(Participação!A237)&gt;0,Participação!G237*Participação!I237,"")</f>
        <v/>
      </c>
      <c r="J227" t="str">
        <f>+IF(LEN(Participação!A237)&gt;0,Participação!H237,"")</f>
        <v/>
      </c>
      <c r="K227" t="str">
        <f>+IF(LEN(Participação!A237)&gt;0,"N","")</f>
        <v/>
      </c>
      <c r="L227" t="str">
        <f>+IF(LEN(Participação!A237)&gt;0,Participação!E237,"")</f>
        <v/>
      </c>
      <c r="M227" t="str">
        <f>+IF(LEN(Participação!A237)&gt;0,Participação!I237,"")</f>
        <v/>
      </c>
      <c r="N227" s="22" t="str">
        <f>+IF(LEN(Participação!A237)&gt;0,VLOOKUP(Participação!F237,Variedades!B:C,2,0),"")</f>
        <v/>
      </c>
      <c r="O227" s="26" t="str">
        <f t="shared" si="3"/>
        <v/>
      </c>
      <c r="P227" s="26" t="str">
        <f>+IF(LEN(Participação!A237)&gt;0,G227,"")</f>
        <v/>
      </c>
    </row>
    <row r="228" spans="1:16" x14ac:dyDescent="0.25">
      <c r="A228" t="str">
        <f>+IF(LEN(Participação!A238)&gt;0,Participação!$D$4,"")</f>
        <v/>
      </c>
      <c r="B228" t="str">
        <f>+IF(LEN(Participação!A238)&gt;0,2021,"")</f>
        <v/>
      </c>
      <c r="C228" t="str">
        <f>+IF(LEN(Participação!A238)&gt;0,5017,"")</f>
        <v/>
      </c>
      <c r="D228" t="str">
        <f>+IF(LEN(Participação!A238)&gt;0,IF(Participação!$B$3="Individual",1,1),"")</f>
        <v/>
      </c>
      <c r="E228" t="str">
        <f>+IF(LEN(Participação!A238)&gt;0,Participação!C238,"")</f>
        <v/>
      </c>
      <c r="F228" t="str">
        <f>+IF(LEN(Participação!A238)&gt;0,Participação!D238,"")</f>
        <v/>
      </c>
      <c r="G228" t="str">
        <f>+IF(LEN(Participação!A238)&gt;0,Participação!A238,"")</f>
        <v/>
      </c>
      <c r="H228" t="str">
        <f>+IF(LEN(Participação!A238)&gt;0,VLOOKUP(O228,Pivot!A:B,2,0),"")</f>
        <v/>
      </c>
      <c r="I228" t="str">
        <f>+IF(LEN(Participação!A238)&gt;0,Participação!G238*Participação!I238,"")</f>
        <v/>
      </c>
      <c r="J228" t="str">
        <f>+IF(LEN(Participação!A238)&gt;0,Participação!H238,"")</f>
        <v/>
      </c>
      <c r="K228" t="str">
        <f>+IF(LEN(Participação!A238)&gt;0,"N","")</f>
        <v/>
      </c>
      <c r="L228" t="str">
        <f>+IF(LEN(Participação!A238)&gt;0,Participação!E238,"")</f>
        <v/>
      </c>
      <c r="M228" t="str">
        <f>+IF(LEN(Participação!A238)&gt;0,Participação!I238,"")</f>
        <v/>
      </c>
      <c r="N228" s="22" t="str">
        <f>+IF(LEN(Participação!A238)&gt;0,VLOOKUP(Participação!F238,Variedades!B:C,2,0),"")</f>
        <v/>
      </c>
      <c r="O228" s="26" t="str">
        <f t="shared" si="3"/>
        <v/>
      </c>
      <c r="P228" s="26" t="str">
        <f>+IF(LEN(Participação!A238)&gt;0,G228,"")</f>
        <v/>
      </c>
    </row>
    <row r="229" spans="1:16" x14ac:dyDescent="0.25">
      <c r="A229" t="str">
        <f>+IF(LEN(Participação!A239)&gt;0,Participação!$D$4,"")</f>
        <v/>
      </c>
      <c r="B229" t="str">
        <f>+IF(LEN(Participação!A239)&gt;0,2021,"")</f>
        <v/>
      </c>
      <c r="C229" t="str">
        <f>+IF(LEN(Participação!A239)&gt;0,5017,"")</f>
        <v/>
      </c>
      <c r="D229" t="str">
        <f>+IF(LEN(Participação!A239)&gt;0,IF(Participação!$B$3="Individual",1,1),"")</f>
        <v/>
      </c>
      <c r="E229" t="str">
        <f>+IF(LEN(Participação!A239)&gt;0,Participação!C239,"")</f>
        <v/>
      </c>
      <c r="F229" t="str">
        <f>+IF(LEN(Participação!A239)&gt;0,Participação!D239,"")</f>
        <v/>
      </c>
      <c r="G229" t="str">
        <f>+IF(LEN(Participação!A239)&gt;0,Participação!A239,"")</f>
        <v/>
      </c>
      <c r="H229" t="str">
        <f>+IF(LEN(Participação!A239)&gt;0,VLOOKUP(O229,Pivot!A:B,2,0),"")</f>
        <v/>
      </c>
      <c r="I229" t="str">
        <f>+IF(LEN(Participação!A239)&gt;0,Participação!G239*Participação!I239,"")</f>
        <v/>
      </c>
      <c r="J229" t="str">
        <f>+IF(LEN(Participação!A239)&gt;0,Participação!H239,"")</f>
        <v/>
      </c>
      <c r="K229" t="str">
        <f>+IF(LEN(Participação!A239)&gt;0,"N","")</f>
        <v/>
      </c>
      <c r="L229" t="str">
        <f>+IF(LEN(Participação!A239)&gt;0,Participação!E239,"")</f>
        <v/>
      </c>
      <c r="M229" t="str">
        <f>+IF(LEN(Participação!A239)&gt;0,Participação!I239,"")</f>
        <v/>
      </c>
      <c r="N229" s="22" t="str">
        <f>+IF(LEN(Participação!A239)&gt;0,VLOOKUP(Participação!F239,Variedades!B:C,2,0),"")</f>
        <v/>
      </c>
      <c r="O229" s="26" t="str">
        <f t="shared" si="3"/>
        <v/>
      </c>
      <c r="P229" s="26" t="str">
        <f>+IF(LEN(Participação!A239)&gt;0,G229,"")</f>
        <v/>
      </c>
    </row>
    <row r="230" spans="1:16" x14ac:dyDescent="0.25">
      <c r="A230" t="str">
        <f>+IF(LEN(Participação!A240)&gt;0,Participação!$D$4,"")</f>
        <v/>
      </c>
      <c r="B230" t="str">
        <f>+IF(LEN(Participação!A240)&gt;0,2021,"")</f>
        <v/>
      </c>
      <c r="C230" t="str">
        <f>+IF(LEN(Participação!A240)&gt;0,5017,"")</f>
        <v/>
      </c>
      <c r="D230" t="str">
        <f>+IF(LEN(Participação!A240)&gt;0,IF(Participação!$B$3="Individual",1,1),"")</f>
        <v/>
      </c>
      <c r="E230" t="str">
        <f>+IF(LEN(Participação!A240)&gt;0,Participação!C240,"")</f>
        <v/>
      </c>
      <c r="F230" t="str">
        <f>+IF(LEN(Participação!A240)&gt;0,Participação!D240,"")</f>
        <v/>
      </c>
      <c r="G230" t="str">
        <f>+IF(LEN(Participação!A240)&gt;0,Participação!A240,"")</f>
        <v/>
      </c>
      <c r="H230" t="str">
        <f>+IF(LEN(Participação!A240)&gt;0,VLOOKUP(O230,Pivot!A:B,2,0),"")</f>
        <v/>
      </c>
      <c r="I230" t="str">
        <f>+IF(LEN(Participação!A240)&gt;0,Participação!G240*Participação!I240,"")</f>
        <v/>
      </c>
      <c r="J230" t="str">
        <f>+IF(LEN(Participação!A240)&gt;0,Participação!H240,"")</f>
        <v/>
      </c>
      <c r="K230" t="str">
        <f>+IF(LEN(Participação!A240)&gt;0,"N","")</f>
        <v/>
      </c>
      <c r="L230" t="str">
        <f>+IF(LEN(Participação!A240)&gt;0,Participação!E240,"")</f>
        <v/>
      </c>
      <c r="M230" t="str">
        <f>+IF(LEN(Participação!A240)&gt;0,Participação!I240,"")</f>
        <v/>
      </c>
      <c r="N230" s="22" t="str">
        <f>+IF(LEN(Participação!A240)&gt;0,VLOOKUP(Participação!F240,Variedades!B:C,2,0),"")</f>
        <v/>
      </c>
      <c r="O230" s="26" t="str">
        <f t="shared" si="3"/>
        <v/>
      </c>
      <c r="P230" s="26" t="str">
        <f>+IF(LEN(Participação!A240)&gt;0,G230,"")</f>
        <v/>
      </c>
    </row>
    <row r="231" spans="1:16" x14ac:dyDescent="0.25">
      <c r="A231" t="str">
        <f>+IF(LEN(Participação!A241)&gt;0,Participação!$D$4,"")</f>
        <v/>
      </c>
      <c r="B231" t="str">
        <f>+IF(LEN(Participação!A241)&gt;0,2021,"")</f>
        <v/>
      </c>
      <c r="C231" t="str">
        <f>+IF(LEN(Participação!A241)&gt;0,5017,"")</f>
        <v/>
      </c>
      <c r="D231" t="str">
        <f>+IF(LEN(Participação!A241)&gt;0,IF(Participação!$B$3="Individual",1,1),"")</f>
        <v/>
      </c>
      <c r="E231" t="str">
        <f>+IF(LEN(Participação!A241)&gt;0,Participação!C241,"")</f>
        <v/>
      </c>
      <c r="F231" t="str">
        <f>+IF(LEN(Participação!A241)&gt;0,Participação!D241,"")</f>
        <v/>
      </c>
      <c r="G231" t="str">
        <f>+IF(LEN(Participação!A241)&gt;0,Participação!A241,"")</f>
        <v/>
      </c>
      <c r="H231" t="str">
        <f>+IF(LEN(Participação!A241)&gt;0,VLOOKUP(O231,Pivot!A:B,2,0),"")</f>
        <v/>
      </c>
      <c r="I231" t="str">
        <f>+IF(LEN(Participação!A241)&gt;0,Participação!G241*Participação!I241,"")</f>
        <v/>
      </c>
      <c r="J231" t="str">
        <f>+IF(LEN(Participação!A241)&gt;0,Participação!H241,"")</f>
        <v/>
      </c>
      <c r="K231" t="str">
        <f>+IF(LEN(Participação!A241)&gt;0,"N","")</f>
        <v/>
      </c>
      <c r="L231" t="str">
        <f>+IF(LEN(Participação!A241)&gt;0,Participação!E241,"")</f>
        <v/>
      </c>
      <c r="M231" t="str">
        <f>+IF(LEN(Participação!A241)&gt;0,Participação!I241,"")</f>
        <v/>
      </c>
      <c r="N231" s="22" t="str">
        <f>+IF(LEN(Participação!A241)&gt;0,VLOOKUP(Participação!F241,Variedades!B:C,2,0),"")</f>
        <v/>
      </c>
      <c r="O231" s="26" t="str">
        <f t="shared" si="3"/>
        <v/>
      </c>
      <c r="P231" s="26" t="str">
        <f>+IF(LEN(Participação!A241)&gt;0,G231,"")</f>
        <v/>
      </c>
    </row>
    <row r="232" spans="1:16" x14ac:dyDescent="0.25">
      <c r="A232" t="str">
        <f>+IF(LEN(Participação!A242)&gt;0,Participação!$D$4,"")</f>
        <v/>
      </c>
      <c r="B232" t="str">
        <f>+IF(LEN(Participação!A242)&gt;0,2021,"")</f>
        <v/>
      </c>
      <c r="C232" t="str">
        <f>+IF(LEN(Participação!A242)&gt;0,5017,"")</f>
        <v/>
      </c>
      <c r="D232" t="str">
        <f>+IF(LEN(Participação!A242)&gt;0,IF(Participação!$B$3="Individual",1,1),"")</f>
        <v/>
      </c>
      <c r="E232" t="str">
        <f>+IF(LEN(Participação!A242)&gt;0,Participação!C242,"")</f>
        <v/>
      </c>
      <c r="F232" t="str">
        <f>+IF(LEN(Participação!A242)&gt;0,Participação!D242,"")</f>
        <v/>
      </c>
      <c r="G232" t="str">
        <f>+IF(LEN(Participação!A242)&gt;0,Participação!A242,"")</f>
        <v/>
      </c>
      <c r="H232" t="str">
        <f>+IF(LEN(Participação!A242)&gt;0,VLOOKUP(O232,Pivot!A:B,2,0),"")</f>
        <v/>
      </c>
      <c r="I232" t="str">
        <f>+IF(LEN(Participação!A242)&gt;0,Participação!G242*Participação!I242,"")</f>
        <v/>
      </c>
      <c r="J232" t="str">
        <f>+IF(LEN(Participação!A242)&gt;0,Participação!H242,"")</f>
        <v/>
      </c>
      <c r="K232" t="str">
        <f>+IF(LEN(Participação!A242)&gt;0,"N","")</f>
        <v/>
      </c>
      <c r="L232" t="str">
        <f>+IF(LEN(Participação!A242)&gt;0,Participação!E242,"")</f>
        <v/>
      </c>
      <c r="M232" t="str">
        <f>+IF(LEN(Participação!A242)&gt;0,Participação!I242,"")</f>
        <v/>
      </c>
      <c r="N232" s="22" t="str">
        <f>+IF(LEN(Participação!A242)&gt;0,VLOOKUP(Participação!F242,Variedades!B:C,2,0),"")</f>
        <v/>
      </c>
      <c r="O232" s="26" t="str">
        <f t="shared" si="3"/>
        <v/>
      </c>
      <c r="P232" s="26" t="str">
        <f>+IF(LEN(Participação!A242)&gt;0,G232,"")</f>
        <v/>
      </c>
    </row>
    <row r="233" spans="1:16" x14ac:dyDescent="0.25">
      <c r="A233" t="str">
        <f>+IF(LEN(Participação!A243)&gt;0,Participação!$D$4,"")</f>
        <v/>
      </c>
      <c r="B233" t="str">
        <f>+IF(LEN(Participação!A243)&gt;0,2021,"")</f>
        <v/>
      </c>
      <c r="C233" t="str">
        <f>+IF(LEN(Participação!A243)&gt;0,5017,"")</f>
        <v/>
      </c>
      <c r="D233" t="str">
        <f>+IF(LEN(Participação!A243)&gt;0,IF(Participação!$B$3="Individual",1,1),"")</f>
        <v/>
      </c>
      <c r="E233" t="str">
        <f>+IF(LEN(Participação!A243)&gt;0,Participação!C243,"")</f>
        <v/>
      </c>
      <c r="F233" t="str">
        <f>+IF(LEN(Participação!A243)&gt;0,Participação!D243,"")</f>
        <v/>
      </c>
      <c r="G233" t="str">
        <f>+IF(LEN(Participação!A243)&gt;0,Participação!A243,"")</f>
        <v/>
      </c>
      <c r="H233" t="str">
        <f>+IF(LEN(Participação!A243)&gt;0,VLOOKUP(O233,Pivot!A:B,2,0),"")</f>
        <v/>
      </c>
      <c r="I233" t="str">
        <f>+IF(LEN(Participação!A243)&gt;0,Participação!G243*Participação!I243,"")</f>
        <v/>
      </c>
      <c r="J233" t="str">
        <f>+IF(LEN(Participação!A243)&gt;0,Participação!H243,"")</f>
        <v/>
      </c>
      <c r="K233" t="str">
        <f>+IF(LEN(Participação!A243)&gt;0,"N","")</f>
        <v/>
      </c>
      <c r="L233" t="str">
        <f>+IF(LEN(Participação!A243)&gt;0,Participação!E243,"")</f>
        <v/>
      </c>
      <c r="M233" t="str">
        <f>+IF(LEN(Participação!A243)&gt;0,Participação!I243,"")</f>
        <v/>
      </c>
      <c r="N233" s="22" t="str">
        <f>+IF(LEN(Participação!A243)&gt;0,VLOOKUP(Participação!F243,Variedades!B:C,2,0),"")</f>
        <v/>
      </c>
      <c r="O233" s="26" t="str">
        <f t="shared" si="3"/>
        <v/>
      </c>
      <c r="P233" s="26" t="str">
        <f>+IF(LEN(Participação!A243)&gt;0,G233,"")</f>
        <v/>
      </c>
    </row>
    <row r="234" spans="1:16" x14ac:dyDescent="0.25">
      <c r="A234" t="str">
        <f>+IF(LEN(Participação!A244)&gt;0,Participação!$D$4,"")</f>
        <v/>
      </c>
      <c r="B234" t="str">
        <f>+IF(LEN(Participação!A244)&gt;0,2021,"")</f>
        <v/>
      </c>
      <c r="C234" t="str">
        <f>+IF(LEN(Participação!A244)&gt;0,5017,"")</f>
        <v/>
      </c>
      <c r="D234" t="str">
        <f>+IF(LEN(Participação!A244)&gt;0,IF(Participação!$B$3="Individual",1,1),"")</f>
        <v/>
      </c>
      <c r="E234" t="str">
        <f>+IF(LEN(Participação!A244)&gt;0,Participação!C244,"")</f>
        <v/>
      </c>
      <c r="F234" t="str">
        <f>+IF(LEN(Participação!A244)&gt;0,Participação!D244,"")</f>
        <v/>
      </c>
      <c r="G234" t="str">
        <f>+IF(LEN(Participação!A244)&gt;0,Participação!A244,"")</f>
        <v/>
      </c>
      <c r="H234" t="str">
        <f>+IF(LEN(Participação!A244)&gt;0,VLOOKUP(O234,Pivot!A:B,2,0),"")</f>
        <v/>
      </c>
      <c r="I234" t="str">
        <f>+IF(LEN(Participação!A244)&gt;0,Participação!G244*Participação!I244,"")</f>
        <v/>
      </c>
      <c r="J234" t="str">
        <f>+IF(LEN(Participação!A244)&gt;0,Participação!H244,"")</f>
        <v/>
      </c>
      <c r="K234" t="str">
        <f>+IF(LEN(Participação!A244)&gt;0,"N","")</f>
        <v/>
      </c>
      <c r="L234" t="str">
        <f>+IF(LEN(Participação!A244)&gt;0,Participação!E244,"")</f>
        <v/>
      </c>
      <c r="M234" t="str">
        <f>+IF(LEN(Participação!A244)&gt;0,Participação!I244,"")</f>
        <v/>
      </c>
      <c r="N234" s="22" t="str">
        <f>+IF(LEN(Participação!A244)&gt;0,VLOOKUP(Participação!F244,Variedades!B:C,2,0),"")</f>
        <v/>
      </c>
      <c r="O234" s="26" t="str">
        <f t="shared" si="3"/>
        <v/>
      </c>
      <c r="P234" s="26" t="str">
        <f>+IF(LEN(Participação!A244)&gt;0,G234,"")</f>
        <v/>
      </c>
    </row>
    <row r="235" spans="1:16" x14ac:dyDescent="0.25">
      <c r="A235" t="str">
        <f>+IF(LEN(Participação!A245)&gt;0,Participação!$D$4,"")</f>
        <v/>
      </c>
      <c r="B235" t="str">
        <f>+IF(LEN(Participação!A245)&gt;0,2021,"")</f>
        <v/>
      </c>
      <c r="C235" t="str">
        <f>+IF(LEN(Participação!A245)&gt;0,5017,"")</f>
        <v/>
      </c>
      <c r="D235" t="str">
        <f>+IF(LEN(Participação!A245)&gt;0,IF(Participação!$B$3="Individual",1,1),"")</f>
        <v/>
      </c>
      <c r="E235" t="str">
        <f>+IF(LEN(Participação!A245)&gt;0,Participação!C245,"")</f>
        <v/>
      </c>
      <c r="F235" t="str">
        <f>+IF(LEN(Participação!A245)&gt;0,Participação!D245,"")</f>
        <v/>
      </c>
      <c r="G235" t="str">
        <f>+IF(LEN(Participação!A245)&gt;0,Participação!A245,"")</f>
        <v/>
      </c>
      <c r="H235" t="str">
        <f>+IF(LEN(Participação!A245)&gt;0,VLOOKUP(O235,Pivot!A:B,2,0),"")</f>
        <v/>
      </c>
      <c r="I235" t="str">
        <f>+IF(LEN(Participação!A245)&gt;0,Participação!G245*Participação!I245,"")</f>
        <v/>
      </c>
      <c r="J235" t="str">
        <f>+IF(LEN(Participação!A245)&gt;0,Participação!H245,"")</f>
        <v/>
      </c>
      <c r="K235" t="str">
        <f>+IF(LEN(Participação!A245)&gt;0,"N","")</f>
        <v/>
      </c>
      <c r="L235" t="str">
        <f>+IF(LEN(Participação!A245)&gt;0,Participação!E245,"")</f>
        <v/>
      </c>
      <c r="M235" t="str">
        <f>+IF(LEN(Participação!A245)&gt;0,Participação!I245,"")</f>
        <v/>
      </c>
      <c r="N235" s="22" t="str">
        <f>+IF(LEN(Participação!A245)&gt;0,VLOOKUP(Participação!F245,Variedades!B:C,2,0),"")</f>
        <v/>
      </c>
      <c r="O235" s="26" t="str">
        <f t="shared" si="3"/>
        <v/>
      </c>
      <c r="P235" s="26" t="str">
        <f>+IF(LEN(Participação!A245)&gt;0,G235,"")</f>
        <v/>
      </c>
    </row>
    <row r="236" spans="1:16" x14ac:dyDescent="0.25">
      <c r="A236" t="str">
        <f>+IF(LEN(Participação!A246)&gt;0,Participação!$D$4,"")</f>
        <v/>
      </c>
      <c r="B236" t="str">
        <f>+IF(LEN(Participação!A246)&gt;0,2021,"")</f>
        <v/>
      </c>
      <c r="C236" t="str">
        <f>+IF(LEN(Participação!A246)&gt;0,5017,"")</f>
        <v/>
      </c>
      <c r="D236" t="str">
        <f>+IF(LEN(Participação!A246)&gt;0,IF(Participação!$B$3="Individual",1,1),"")</f>
        <v/>
      </c>
      <c r="E236" t="str">
        <f>+IF(LEN(Participação!A246)&gt;0,Participação!C246,"")</f>
        <v/>
      </c>
      <c r="F236" t="str">
        <f>+IF(LEN(Participação!A246)&gt;0,Participação!D246,"")</f>
        <v/>
      </c>
      <c r="G236" t="str">
        <f>+IF(LEN(Participação!A246)&gt;0,Participação!A246,"")</f>
        <v/>
      </c>
      <c r="H236" t="str">
        <f>+IF(LEN(Participação!A246)&gt;0,VLOOKUP(O236,Pivot!A:B,2,0),"")</f>
        <v/>
      </c>
      <c r="I236" t="str">
        <f>+IF(LEN(Participação!A246)&gt;0,Participação!G246*Participação!I246,"")</f>
        <v/>
      </c>
      <c r="J236" t="str">
        <f>+IF(LEN(Participação!A246)&gt;0,Participação!H246,"")</f>
        <v/>
      </c>
      <c r="K236" t="str">
        <f>+IF(LEN(Participação!A246)&gt;0,"N","")</f>
        <v/>
      </c>
      <c r="L236" t="str">
        <f>+IF(LEN(Participação!A246)&gt;0,Participação!E246,"")</f>
        <v/>
      </c>
      <c r="M236" t="str">
        <f>+IF(LEN(Participação!A246)&gt;0,Participação!I246,"")</f>
        <v/>
      </c>
      <c r="N236" s="22" t="str">
        <f>+IF(LEN(Participação!A246)&gt;0,VLOOKUP(Participação!F246,Variedades!B:C,2,0),"")</f>
        <v/>
      </c>
      <c r="O236" s="26" t="str">
        <f t="shared" si="3"/>
        <v/>
      </c>
      <c r="P236" s="26" t="str">
        <f>+IF(LEN(Participação!A246)&gt;0,G236,"")</f>
        <v/>
      </c>
    </row>
    <row r="237" spans="1:16" x14ac:dyDescent="0.25">
      <c r="A237" t="str">
        <f>+IF(LEN(Participação!A247)&gt;0,Participação!$D$4,"")</f>
        <v/>
      </c>
      <c r="B237" t="str">
        <f>+IF(LEN(Participação!A247)&gt;0,2021,"")</f>
        <v/>
      </c>
      <c r="C237" t="str">
        <f>+IF(LEN(Participação!A247)&gt;0,5017,"")</f>
        <v/>
      </c>
      <c r="D237" t="str">
        <f>+IF(LEN(Participação!A247)&gt;0,IF(Participação!$B$3="Individual",1,1),"")</f>
        <v/>
      </c>
      <c r="E237" t="str">
        <f>+IF(LEN(Participação!A247)&gt;0,Participação!C247,"")</f>
        <v/>
      </c>
      <c r="F237" t="str">
        <f>+IF(LEN(Participação!A247)&gt;0,Participação!D247,"")</f>
        <v/>
      </c>
      <c r="G237" t="str">
        <f>+IF(LEN(Participação!A247)&gt;0,Participação!A247,"")</f>
        <v/>
      </c>
      <c r="H237" t="str">
        <f>+IF(LEN(Participação!A247)&gt;0,VLOOKUP(O237,Pivot!A:B,2,0),"")</f>
        <v/>
      </c>
      <c r="I237" t="str">
        <f>+IF(LEN(Participação!A247)&gt;0,Participação!G247*Participação!I247,"")</f>
        <v/>
      </c>
      <c r="J237" t="str">
        <f>+IF(LEN(Participação!A247)&gt;0,Participação!H247,"")</f>
        <v/>
      </c>
      <c r="K237" t="str">
        <f>+IF(LEN(Participação!A247)&gt;0,"N","")</f>
        <v/>
      </c>
      <c r="L237" t="str">
        <f>+IF(LEN(Participação!A247)&gt;0,Participação!E247,"")</f>
        <v/>
      </c>
      <c r="M237" t="str">
        <f>+IF(LEN(Participação!A247)&gt;0,Participação!I247,"")</f>
        <v/>
      </c>
      <c r="N237" s="22" t="str">
        <f>+IF(LEN(Participação!A247)&gt;0,VLOOKUP(Participação!F247,Variedades!B:C,2,0),"")</f>
        <v/>
      </c>
      <c r="O237" s="26" t="str">
        <f t="shared" si="3"/>
        <v/>
      </c>
      <c r="P237" s="26" t="str">
        <f>+IF(LEN(Participação!A247)&gt;0,G237,"")</f>
        <v/>
      </c>
    </row>
    <row r="238" spans="1:16" x14ac:dyDescent="0.25">
      <c r="A238" t="str">
        <f>+IF(LEN(Participação!A248)&gt;0,Participação!$D$4,"")</f>
        <v/>
      </c>
      <c r="B238" t="str">
        <f>+IF(LEN(Participação!A248)&gt;0,2021,"")</f>
        <v/>
      </c>
      <c r="C238" t="str">
        <f>+IF(LEN(Participação!A248)&gt;0,5017,"")</f>
        <v/>
      </c>
      <c r="D238" t="str">
        <f>+IF(LEN(Participação!A248)&gt;0,IF(Participação!$B$3="Individual",1,1),"")</f>
        <v/>
      </c>
      <c r="E238" t="str">
        <f>+IF(LEN(Participação!A248)&gt;0,Participação!C248,"")</f>
        <v/>
      </c>
      <c r="F238" t="str">
        <f>+IF(LEN(Participação!A248)&gt;0,Participação!D248,"")</f>
        <v/>
      </c>
      <c r="G238" t="str">
        <f>+IF(LEN(Participação!A248)&gt;0,Participação!A248,"")</f>
        <v/>
      </c>
      <c r="H238" t="str">
        <f>+IF(LEN(Participação!A248)&gt;0,VLOOKUP(O238,Pivot!A:B,2,0),"")</f>
        <v/>
      </c>
      <c r="I238" t="str">
        <f>+IF(LEN(Participação!A248)&gt;0,Participação!G248*Participação!I248,"")</f>
        <v/>
      </c>
      <c r="J238" t="str">
        <f>+IF(LEN(Participação!A248)&gt;0,Participação!H248,"")</f>
        <v/>
      </c>
      <c r="K238" t="str">
        <f>+IF(LEN(Participação!A248)&gt;0,"N","")</f>
        <v/>
      </c>
      <c r="L238" t="str">
        <f>+IF(LEN(Participação!A248)&gt;0,Participação!E248,"")</f>
        <v/>
      </c>
      <c r="M238" t="str">
        <f>+IF(LEN(Participação!A248)&gt;0,Participação!I248,"")</f>
        <v/>
      </c>
      <c r="N238" s="22" t="str">
        <f>+IF(LEN(Participação!A248)&gt;0,VLOOKUP(Participação!F248,Variedades!B:C,2,0),"")</f>
        <v/>
      </c>
      <c r="O238" s="26" t="str">
        <f t="shared" si="3"/>
        <v/>
      </c>
      <c r="P238" s="26" t="str">
        <f>+IF(LEN(Participação!A248)&gt;0,G238,"")</f>
        <v/>
      </c>
    </row>
    <row r="239" spans="1:16" x14ac:dyDescent="0.25">
      <c r="A239" t="str">
        <f>+IF(LEN(Participação!A249)&gt;0,Participação!$D$4,"")</f>
        <v/>
      </c>
      <c r="B239" t="str">
        <f>+IF(LEN(Participação!A249)&gt;0,2021,"")</f>
        <v/>
      </c>
      <c r="C239" t="str">
        <f>+IF(LEN(Participação!A249)&gt;0,5017,"")</f>
        <v/>
      </c>
      <c r="D239" t="str">
        <f>+IF(LEN(Participação!A249)&gt;0,IF(Participação!$B$3="Individual",1,1),"")</f>
        <v/>
      </c>
      <c r="E239" t="str">
        <f>+IF(LEN(Participação!A249)&gt;0,Participação!C249,"")</f>
        <v/>
      </c>
      <c r="F239" t="str">
        <f>+IF(LEN(Participação!A249)&gt;0,Participação!D249,"")</f>
        <v/>
      </c>
      <c r="G239" t="str">
        <f>+IF(LEN(Participação!A249)&gt;0,Participação!A249,"")</f>
        <v/>
      </c>
      <c r="H239" t="str">
        <f>+IF(LEN(Participação!A249)&gt;0,VLOOKUP(O239,Pivot!A:B,2,0),"")</f>
        <v/>
      </c>
      <c r="I239" t="str">
        <f>+IF(LEN(Participação!A249)&gt;0,Participação!G249*Participação!I249,"")</f>
        <v/>
      </c>
      <c r="J239" t="str">
        <f>+IF(LEN(Participação!A249)&gt;0,Participação!H249,"")</f>
        <v/>
      </c>
      <c r="K239" t="str">
        <f>+IF(LEN(Participação!A249)&gt;0,"N","")</f>
        <v/>
      </c>
      <c r="L239" t="str">
        <f>+IF(LEN(Participação!A249)&gt;0,Participação!E249,"")</f>
        <v/>
      </c>
      <c r="M239" t="str">
        <f>+IF(LEN(Participação!A249)&gt;0,Participação!I249,"")</f>
        <v/>
      </c>
      <c r="N239" s="22" t="str">
        <f>+IF(LEN(Participação!A249)&gt;0,VLOOKUP(Participação!F249,Variedades!B:C,2,0),"")</f>
        <v/>
      </c>
      <c r="O239" s="26" t="str">
        <f t="shared" si="3"/>
        <v/>
      </c>
      <c r="P239" s="26" t="str">
        <f>+IF(LEN(Participação!A249)&gt;0,G239,"")</f>
        <v/>
      </c>
    </row>
    <row r="240" spans="1:16" x14ac:dyDescent="0.25">
      <c r="A240" t="str">
        <f>+IF(LEN(Participação!A250)&gt;0,Participação!$D$4,"")</f>
        <v/>
      </c>
      <c r="B240" t="str">
        <f>+IF(LEN(Participação!A250)&gt;0,2021,"")</f>
        <v/>
      </c>
      <c r="C240" t="str">
        <f>+IF(LEN(Participação!A250)&gt;0,5017,"")</f>
        <v/>
      </c>
      <c r="D240" t="str">
        <f>+IF(LEN(Participação!A250)&gt;0,IF(Participação!$B$3="Individual",1,1),"")</f>
        <v/>
      </c>
      <c r="E240" t="str">
        <f>+IF(LEN(Participação!A250)&gt;0,Participação!C250,"")</f>
        <v/>
      </c>
      <c r="F240" t="str">
        <f>+IF(LEN(Participação!A250)&gt;0,Participação!D250,"")</f>
        <v/>
      </c>
      <c r="G240" t="str">
        <f>+IF(LEN(Participação!A250)&gt;0,Participação!A250,"")</f>
        <v/>
      </c>
      <c r="H240" t="str">
        <f>+IF(LEN(Participação!A250)&gt;0,VLOOKUP(O240,Pivot!A:B,2,0),"")</f>
        <v/>
      </c>
      <c r="I240" t="str">
        <f>+IF(LEN(Participação!A250)&gt;0,Participação!G250*Participação!I250,"")</f>
        <v/>
      </c>
      <c r="J240" t="str">
        <f>+IF(LEN(Participação!A250)&gt;0,Participação!H250,"")</f>
        <v/>
      </c>
      <c r="K240" t="str">
        <f>+IF(LEN(Participação!A250)&gt;0,"N","")</f>
        <v/>
      </c>
      <c r="L240" t="str">
        <f>+IF(LEN(Participação!A250)&gt;0,Participação!E250,"")</f>
        <v/>
      </c>
      <c r="M240" t="str">
        <f>+IF(LEN(Participação!A250)&gt;0,Participação!I250,"")</f>
        <v/>
      </c>
      <c r="N240" s="22" t="str">
        <f>+IF(LEN(Participação!A250)&gt;0,VLOOKUP(Participação!F250,Variedades!B:C,2,0),"")</f>
        <v/>
      </c>
      <c r="O240" s="26" t="str">
        <f t="shared" si="3"/>
        <v/>
      </c>
      <c r="P240" s="26" t="str">
        <f>+IF(LEN(Participação!A250)&gt;0,G240,"")</f>
        <v/>
      </c>
    </row>
    <row r="241" spans="1:16" x14ac:dyDescent="0.25">
      <c r="A241" t="str">
        <f>+IF(LEN(Participação!A251)&gt;0,Participação!$D$4,"")</f>
        <v/>
      </c>
      <c r="B241" t="str">
        <f>+IF(LEN(Participação!A251)&gt;0,2021,"")</f>
        <v/>
      </c>
      <c r="C241" t="str">
        <f>+IF(LEN(Participação!A251)&gt;0,5017,"")</f>
        <v/>
      </c>
      <c r="D241" t="str">
        <f>+IF(LEN(Participação!A251)&gt;0,IF(Participação!$B$3="Individual",1,1),"")</f>
        <v/>
      </c>
      <c r="E241" t="str">
        <f>+IF(LEN(Participação!A251)&gt;0,Participação!C251,"")</f>
        <v/>
      </c>
      <c r="F241" t="str">
        <f>+IF(LEN(Participação!A251)&gt;0,Participação!D251,"")</f>
        <v/>
      </c>
      <c r="G241" t="str">
        <f>+IF(LEN(Participação!A251)&gt;0,Participação!A251,"")</f>
        <v/>
      </c>
      <c r="H241" t="str">
        <f>+IF(LEN(Participação!A251)&gt;0,VLOOKUP(O241,Pivot!A:B,2,0),"")</f>
        <v/>
      </c>
      <c r="I241" t="str">
        <f>+IF(LEN(Participação!A251)&gt;0,Participação!G251*Participação!I251,"")</f>
        <v/>
      </c>
      <c r="J241" t="str">
        <f>+IF(LEN(Participação!A251)&gt;0,Participação!H251,"")</f>
        <v/>
      </c>
      <c r="K241" t="str">
        <f>+IF(LEN(Participação!A251)&gt;0,"N","")</f>
        <v/>
      </c>
      <c r="L241" t="str">
        <f>+IF(LEN(Participação!A251)&gt;0,Participação!E251,"")</f>
        <v/>
      </c>
      <c r="M241" t="str">
        <f>+IF(LEN(Participação!A251)&gt;0,Participação!I251,"")</f>
        <v/>
      </c>
      <c r="N241" s="22" t="str">
        <f>+IF(LEN(Participação!A251)&gt;0,VLOOKUP(Participação!F251,Variedades!B:C,2,0),"")</f>
        <v/>
      </c>
      <c r="O241" s="26" t="str">
        <f t="shared" si="3"/>
        <v/>
      </c>
      <c r="P241" s="26" t="str">
        <f>+IF(LEN(Participação!A251)&gt;0,G241,"")</f>
        <v/>
      </c>
    </row>
    <row r="242" spans="1:16" x14ac:dyDescent="0.25">
      <c r="A242" t="str">
        <f>+IF(LEN(Participação!A252)&gt;0,Participação!$D$4,"")</f>
        <v/>
      </c>
      <c r="B242" t="str">
        <f>+IF(LEN(Participação!A252)&gt;0,2021,"")</f>
        <v/>
      </c>
      <c r="C242" t="str">
        <f>+IF(LEN(Participação!A252)&gt;0,5017,"")</f>
        <v/>
      </c>
      <c r="D242" t="str">
        <f>+IF(LEN(Participação!A252)&gt;0,IF(Participação!$B$3="Individual",1,1),"")</f>
        <v/>
      </c>
      <c r="E242" t="str">
        <f>+IF(LEN(Participação!A252)&gt;0,Participação!C252,"")</f>
        <v/>
      </c>
      <c r="F242" t="str">
        <f>+IF(LEN(Participação!A252)&gt;0,Participação!D252,"")</f>
        <v/>
      </c>
      <c r="G242" t="str">
        <f>+IF(LEN(Participação!A252)&gt;0,Participação!A252,"")</f>
        <v/>
      </c>
      <c r="H242" t="str">
        <f>+IF(LEN(Participação!A252)&gt;0,VLOOKUP(O242,Pivot!A:B,2,0),"")</f>
        <v/>
      </c>
      <c r="I242" t="str">
        <f>+IF(LEN(Participação!A252)&gt;0,Participação!G252*Participação!I252,"")</f>
        <v/>
      </c>
      <c r="J242" t="str">
        <f>+IF(LEN(Participação!A252)&gt;0,Participação!H252,"")</f>
        <v/>
      </c>
      <c r="K242" t="str">
        <f>+IF(LEN(Participação!A252)&gt;0,"N","")</f>
        <v/>
      </c>
      <c r="L242" t="str">
        <f>+IF(LEN(Participação!A252)&gt;0,Participação!E252,"")</f>
        <v/>
      </c>
      <c r="M242" t="str">
        <f>+IF(LEN(Participação!A252)&gt;0,Participação!I252,"")</f>
        <v/>
      </c>
      <c r="N242" s="22" t="str">
        <f>+IF(LEN(Participação!A252)&gt;0,VLOOKUP(Participação!F252,Variedades!B:C,2,0),"")</f>
        <v/>
      </c>
      <c r="O242" s="26" t="str">
        <f t="shared" si="3"/>
        <v/>
      </c>
      <c r="P242" s="26" t="str">
        <f>+IF(LEN(Participação!A252)&gt;0,G242,"")</f>
        <v/>
      </c>
    </row>
    <row r="243" spans="1:16" x14ac:dyDescent="0.25">
      <c r="A243" t="str">
        <f>+IF(LEN(Participação!A253)&gt;0,Participação!$D$4,"")</f>
        <v/>
      </c>
      <c r="B243" t="str">
        <f>+IF(LEN(Participação!A253)&gt;0,2021,"")</f>
        <v/>
      </c>
      <c r="C243" t="str">
        <f>+IF(LEN(Participação!A253)&gt;0,5017,"")</f>
        <v/>
      </c>
      <c r="D243" t="str">
        <f>+IF(LEN(Participação!A253)&gt;0,IF(Participação!$B$3="Individual",1,1),"")</f>
        <v/>
      </c>
      <c r="E243" t="str">
        <f>+IF(LEN(Participação!A253)&gt;0,Participação!C253,"")</f>
        <v/>
      </c>
      <c r="F243" t="str">
        <f>+IF(LEN(Participação!A253)&gt;0,Participação!D253,"")</f>
        <v/>
      </c>
      <c r="G243" t="str">
        <f>+IF(LEN(Participação!A253)&gt;0,Participação!A253,"")</f>
        <v/>
      </c>
      <c r="H243" t="str">
        <f>+IF(LEN(Participação!A253)&gt;0,VLOOKUP(O243,Pivot!A:B,2,0),"")</f>
        <v/>
      </c>
      <c r="I243" t="str">
        <f>+IF(LEN(Participação!A253)&gt;0,Participação!G253*Participação!I253,"")</f>
        <v/>
      </c>
      <c r="J243" t="str">
        <f>+IF(LEN(Participação!A253)&gt;0,Participação!H253,"")</f>
        <v/>
      </c>
      <c r="K243" t="str">
        <f>+IF(LEN(Participação!A253)&gt;0,"N","")</f>
        <v/>
      </c>
      <c r="L243" t="str">
        <f>+IF(LEN(Participação!A253)&gt;0,Participação!E253,"")</f>
        <v/>
      </c>
      <c r="M243" t="str">
        <f>+IF(LEN(Participação!A253)&gt;0,Participação!I253,"")</f>
        <v/>
      </c>
      <c r="N243" s="22" t="str">
        <f>+IF(LEN(Participação!A253)&gt;0,VLOOKUP(Participação!F253,Variedades!B:C,2,0),"")</f>
        <v/>
      </c>
      <c r="O243" s="26" t="str">
        <f t="shared" si="3"/>
        <v/>
      </c>
      <c r="P243" s="26" t="str">
        <f>+IF(LEN(Participação!A253)&gt;0,G243,"")</f>
        <v/>
      </c>
    </row>
    <row r="244" spans="1:16" x14ac:dyDescent="0.25">
      <c r="A244" t="str">
        <f>+IF(LEN(Participação!A254)&gt;0,Participação!$D$4,"")</f>
        <v/>
      </c>
      <c r="B244" t="str">
        <f>+IF(LEN(Participação!A254)&gt;0,2021,"")</f>
        <v/>
      </c>
      <c r="C244" t="str">
        <f>+IF(LEN(Participação!A254)&gt;0,5017,"")</f>
        <v/>
      </c>
      <c r="D244" t="str">
        <f>+IF(LEN(Participação!A254)&gt;0,IF(Participação!$B$3="Individual",1,1),"")</f>
        <v/>
      </c>
      <c r="E244" t="str">
        <f>+IF(LEN(Participação!A254)&gt;0,Participação!C254,"")</f>
        <v/>
      </c>
      <c r="F244" t="str">
        <f>+IF(LEN(Participação!A254)&gt;0,Participação!D254,"")</f>
        <v/>
      </c>
      <c r="G244" t="str">
        <f>+IF(LEN(Participação!A254)&gt;0,Participação!A254,"")</f>
        <v/>
      </c>
      <c r="H244" t="str">
        <f>+IF(LEN(Participação!A254)&gt;0,VLOOKUP(O244,Pivot!A:B,2,0),"")</f>
        <v/>
      </c>
      <c r="I244" t="str">
        <f>+IF(LEN(Participação!A254)&gt;0,Participação!G254*Participação!I254,"")</f>
        <v/>
      </c>
      <c r="J244" t="str">
        <f>+IF(LEN(Participação!A254)&gt;0,Participação!H254,"")</f>
        <v/>
      </c>
      <c r="K244" t="str">
        <f>+IF(LEN(Participação!A254)&gt;0,"N","")</f>
        <v/>
      </c>
      <c r="L244" t="str">
        <f>+IF(LEN(Participação!A254)&gt;0,Participação!E254,"")</f>
        <v/>
      </c>
      <c r="M244" t="str">
        <f>+IF(LEN(Participação!A254)&gt;0,Participação!I254,"")</f>
        <v/>
      </c>
      <c r="N244" s="22" t="str">
        <f>+IF(LEN(Participação!A254)&gt;0,VLOOKUP(Participação!F254,Variedades!B:C,2,0),"")</f>
        <v/>
      </c>
      <c r="O244" s="26" t="str">
        <f t="shared" si="3"/>
        <v/>
      </c>
      <c r="P244" s="26" t="str">
        <f>+IF(LEN(Participação!A254)&gt;0,G244,"")</f>
        <v/>
      </c>
    </row>
    <row r="245" spans="1:16" x14ac:dyDescent="0.25">
      <c r="A245" t="str">
        <f>+IF(LEN(Participação!A255)&gt;0,Participação!$D$4,"")</f>
        <v/>
      </c>
      <c r="B245" t="str">
        <f>+IF(LEN(Participação!A255)&gt;0,2021,"")</f>
        <v/>
      </c>
      <c r="C245" t="str">
        <f>+IF(LEN(Participação!A255)&gt;0,5017,"")</f>
        <v/>
      </c>
      <c r="D245" t="str">
        <f>+IF(LEN(Participação!A255)&gt;0,IF(Participação!$B$3="Individual",1,1),"")</f>
        <v/>
      </c>
      <c r="E245" t="str">
        <f>+IF(LEN(Participação!A255)&gt;0,Participação!C255,"")</f>
        <v/>
      </c>
      <c r="F245" t="str">
        <f>+IF(LEN(Participação!A255)&gt;0,Participação!D255,"")</f>
        <v/>
      </c>
      <c r="G245" t="str">
        <f>+IF(LEN(Participação!A255)&gt;0,Participação!A255,"")</f>
        <v/>
      </c>
      <c r="H245" t="str">
        <f>+IF(LEN(Participação!A255)&gt;0,VLOOKUP(O245,Pivot!A:B,2,0),"")</f>
        <v/>
      </c>
      <c r="I245" t="str">
        <f>+IF(LEN(Participação!A255)&gt;0,Participação!G255*Participação!I255,"")</f>
        <v/>
      </c>
      <c r="J245" t="str">
        <f>+IF(LEN(Participação!A255)&gt;0,Participação!H255,"")</f>
        <v/>
      </c>
      <c r="K245" t="str">
        <f>+IF(LEN(Participação!A255)&gt;0,"N","")</f>
        <v/>
      </c>
      <c r="L245" t="str">
        <f>+IF(LEN(Participação!A255)&gt;0,Participação!E255,"")</f>
        <v/>
      </c>
      <c r="M245" t="str">
        <f>+IF(LEN(Participação!A255)&gt;0,Participação!I255,"")</f>
        <v/>
      </c>
      <c r="N245" s="22" t="str">
        <f>+IF(LEN(Participação!A255)&gt;0,VLOOKUP(Participação!F255,Variedades!B:C,2,0),"")</f>
        <v/>
      </c>
      <c r="O245" s="26" t="str">
        <f t="shared" si="3"/>
        <v/>
      </c>
      <c r="P245" s="26" t="str">
        <f>+IF(LEN(Participação!A255)&gt;0,G245,"")</f>
        <v/>
      </c>
    </row>
    <row r="246" spans="1:16" x14ac:dyDescent="0.25">
      <c r="A246" t="str">
        <f>+IF(LEN(Participação!A256)&gt;0,Participação!$D$4,"")</f>
        <v/>
      </c>
      <c r="B246" t="str">
        <f>+IF(LEN(Participação!A256)&gt;0,2021,"")</f>
        <v/>
      </c>
      <c r="C246" t="str">
        <f>+IF(LEN(Participação!A256)&gt;0,5017,"")</f>
        <v/>
      </c>
      <c r="D246" t="str">
        <f>+IF(LEN(Participação!A256)&gt;0,IF(Participação!$B$3="Individual",1,1),"")</f>
        <v/>
      </c>
      <c r="E246" t="str">
        <f>+IF(LEN(Participação!A256)&gt;0,Participação!C256,"")</f>
        <v/>
      </c>
      <c r="F246" t="str">
        <f>+IF(LEN(Participação!A256)&gt;0,Participação!D256,"")</f>
        <v/>
      </c>
      <c r="G246" t="str">
        <f>+IF(LEN(Participação!A256)&gt;0,Participação!A256,"")</f>
        <v/>
      </c>
      <c r="H246" t="str">
        <f>+IF(LEN(Participação!A256)&gt;0,VLOOKUP(O246,Pivot!A:B,2,0),"")</f>
        <v/>
      </c>
      <c r="I246" t="str">
        <f>+IF(LEN(Participação!A256)&gt;0,Participação!G256*Participação!I256,"")</f>
        <v/>
      </c>
      <c r="J246" t="str">
        <f>+IF(LEN(Participação!A256)&gt;0,Participação!H256,"")</f>
        <v/>
      </c>
      <c r="K246" t="str">
        <f>+IF(LEN(Participação!A256)&gt;0,"N","")</f>
        <v/>
      </c>
      <c r="L246" t="str">
        <f>+IF(LEN(Participação!A256)&gt;0,Participação!E256,"")</f>
        <v/>
      </c>
      <c r="M246" t="str">
        <f>+IF(LEN(Participação!A256)&gt;0,Participação!I256,"")</f>
        <v/>
      </c>
      <c r="N246" s="22" t="str">
        <f>+IF(LEN(Participação!A256)&gt;0,VLOOKUP(Participação!F256,Variedades!B:C,2,0),"")</f>
        <v/>
      </c>
      <c r="O246" s="26" t="str">
        <f t="shared" si="3"/>
        <v/>
      </c>
      <c r="P246" s="26" t="str">
        <f>+IF(LEN(Participação!A256)&gt;0,G246,"")</f>
        <v/>
      </c>
    </row>
    <row r="247" spans="1:16" x14ac:dyDescent="0.25">
      <c r="A247" t="str">
        <f>+IF(LEN(Participação!A257)&gt;0,Participação!$D$4,"")</f>
        <v/>
      </c>
      <c r="B247" t="str">
        <f>+IF(LEN(Participação!A257)&gt;0,2021,"")</f>
        <v/>
      </c>
      <c r="C247" t="str">
        <f>+IF(LEN(Participação!A257)&gt;0,5017,"")</f>
        <v/>
      </c>
      <c r="D247" t="str">
        <f>+IF(LEN(Participação!A257)&gt;0,IF(Participação!$B$3="Individual",1,1),"")</f>
        <v/>
      </c>
      <c r="E247" t="str">
        <f>+IF(LEN(Participação!A257)&gt;0,Participação!C257,"")</f>
        <v/>
      </c>
      <c r="F247" t="str">
        <f>+IF(LEN(Participação!A257)&gt;0,Participação!D257,"")</f>
        <v/>
      </c>
      <c r="G247" t="str">
        <f>+IF(LEN(Participação!A257)&gt;0,Participação!A257,"")</f>
        <v/>
      </c>
      <c r="H247" t="str">
        <f>+IF(LEN(Participação!A257)&gt;0,VLOOKUP(O247,Pivot!A:B,2,0),"")</f>
        <v/>
      </c>
      <c r="I247" t="str">
        <f>+IF(LEN(Participação!A257)&gt;0,Participação!G257*Participação!I257,"")</f>
        <v/>
      </c>
      <c r="J247" t="str">
        <f>+IF(LEN(Participação!A257)&gt;0,Participação!H257,"")</f>
        <v/>
      </c>
      <c r="K247" t="str">
        <f>+IF(LEN(Participação!A257)&gt;0,"N","")</f>
        <v/>
      </c>
      <c r="L247" t="str">
        <f>+IF(LEN(Participação!A257)&gt;0,Participação!E257,"")</f>
        <v/>
      </c>
      <c r="M247" t="str">
        <f>+IF(LEN(Participação!A257)&gt;0,Participação!I257,"")</f>
        <v/>
      </c>
      <c r="N247" s="22" t="str">
        <f>+IF(LEN(Participação!A257)&gt;0,VLOOKUP(Participação!F257,Variedades!B:C,2,0),"")</f>
        <v/>
      </c>
      <c r="O247" s="26" t="str">
        <f t="shared" si="3"/>
        <v/>
      </c>
      <c r="P247" s="26" t="str">
        <f>+IF(LEN(Participação!A257)&gt;0,G247,"")</f>
        <v/>
      </c>
    </row>
    <row r="248" spans="1:16" x14ac:dyDescent="0.25">
      <c r="A248" t="str">
        <f>+IF(LEN(Participação!A258)&gt;0,Participação!$D$4,"")</f>
        <v/>
      </c>
      <c r="B248" t="str">
        <f>+IF(LEN(Participação!A258)&gt;0,2021,"")</f>
        <v/>
      </c>
      <c r="C248" t="str">
        <f>+IF(LEN(Participação!A258)&gt;0,5017,"")</f>
        <v/>
      </c>
      <c r="D248" t="str">
        <f>+IF(LEN(Participação!A258)&gt;0,IF(Participação!$B$3="Individual",1,1),"")</f>
        <v/>
      </c>
      <c r="E248" t="str">
        <f>+IF(LEN(Participação!A258)&gt;0,Participação!C258,"")</f>
        <v/>
      </c>
      <c r="F248" t="str">
        <f>+IF(LEN(Participação!A258)&gt;0,Participação!D258,"")</f>
        <v/>
      </c>
      <c r="G248" t="str">
        <f>+IF(LEN(Participação!A258)&gt;0,Participação!A258,"")</f>
        <v/>
      </c>
      <c r="H248" t="str">
        <f>+IF(LEN(Participação!A258)&gt;0,VLOOKUP(O248,Pivot!A:B,2,0),"")</f>
        <v/>
      </c>
      <c r="I248" t="str">
        <f>+IF(LEN(Participação!A258)&gt;0,Participação!G258*Participação!I258,"")</f>
        <v/>
      </c>
      <c r="J248" t="str">
        <f>+IF(LEN(Participação!A258)&gt;0,Participação!H258,"")</f>
        <v/>
      </c>
      <c r="K248" t="str">
        <f>+IF(LEN(Participação!A258)&gt;0,"N","")</f>
        <v/>
      </c>
      <c r="L248" t="str">
        <f>+IF(LEN(Participação!A258)&gt;0,Participação!E258,"")</f>
        <v/>
      </c>
      <c r="M248" t="str">
        <f>+IF(LEN(Participação!A258)&gt;0,Participação!I258,"")</f>
        <v/>
      </c>
      <c r="N248" s="22" t="str">
        <f>+IF(LEN(Participação!A258)&gt;0,VLOOKUP(Participação!F258,Variedades!B:C,2,0),"")</f>
        <v/>
      </c>
      <c r="O248" s="26" t="str">
        <f t="shared" si="3"/>
        <v/>
      </c>
      <c r="P248" s="26" t="str">
        <f>+IF(LEN(Participação!A258)&gt;0,G248,"")</f>
        <v/>
      </c>
    </row>
    <row r="249" spans="1:16" x14ac:dyDescent="0.25">
      <c r="A249" t="str">
        <f>+IF(LEN(Participação!A259)&gt;0,Participação!$D$4,"")</f>
        <v/>
      </c>
      <c r="B249" t="str">
        <f>+IF(LEN(Participação!A259)&gt;0,2021,"")</f>
        <v/>
      </c>
      <c r="C249" t="str">
        <f>+IF(LEN(Participação!A259)&gt;0,5017,"")</f>
        <v/>
      </c>
      <c r="D249" t="str">
        <f>+IF(LEN(Participação!A259)&gt;0,IF(Participação!$B$3="Individual",1,1),"")</f>
        <v/>
      </c>
      <c r="E249" t="str">
        <f>+IF(LEN(Participação!A259)&gt;0,Participação!C259,"")</f>
        <v/>
      </c>
      <c r="F249" t="str">
        <f>+IF(LEN(Participação!A259)&gt;0,Participação!D259,"")</f>
        <v/>
      </c>
      <c r="G249" t="str">
        <f>+IF(LEN(Participação!A259)&gt;0,Participação!A259,"")</f>
        <v/>
      </c>
      <c r="H249" t="str">
        <f>+IF(LEN(Participação!A259)&gt;0,VLOOKUP(O249,Pivot!A:B,2,0),"")</f>
        <v/>
      </c>
      <c r="I249" t="str">
        <f>+IF(LEN(Participação!A259)&gt;0,Participação!G259*Participação!I259,"")</f>
        <v/>
      </c>
      <c r="J249" t="str">
        <f>+IF(LEN(Participação!A259)&gt;0,Participação!H259,"")</f>
        <v/>
      </c>
      <c r="K249" t="str">
        <f>+IF(LEN(Participação!A259)&gt;0,"N","")</f>
        <v/>
      </c>
      <c r="L249" t="str">
        <f>+IF(LEN(Participação!A259)&gt;0,Participação!E259,"")</f>
        <v/>
      </c>
      <c r="M249" t="str">
        <f>+IF(LEN(Participação!A259)&gt;0,Participação!I259,"")</f>
        <v/>
      </c>
      <c r="N249" s="22" t="str">
        <f>+IF(LEN(Participação!A259)&gt;0,VLOOKUP(Participação!F259,Variedades!B:C,2,0),"")</f>
        <v/>
      </c>
      <c r="O249" s="26" t="str">
        <f t="shared" si="3"/>
        <v/>
      </c>
      <c r="P249" s="26" t="str">
        <f>+IF(LEN(Participação!A259)&gt;0,G249,"")</f>
        <v/>
      </c>
    </row>
    <row r="250" spans="1:16" x14ac:dyDescent="0.25">
      <c r="A250" t="str">
        <f>+IF(LEN(Participação!A260)&gt;0,Participação!$D$4,"")</f>
        <v/>
      </c>
      <c r="B250" t="str">
        <f>+IF(LEN(Participação!A260)&gt;0,2021,"")</f>
        <v/>
      </c>
      <c r="C250" t="str">
        <f>+IF(LEN(Participação!A260)&gt;0,5017,"")</f>
        <v/>
      </c>
      <c r="D250" t="str">
        <f>+IF(LEN(Participação!A260)&gt;0,IF(Participação!$B$3="Individual",1,1),"")</f>
        <v/>
      </c>
      <c r="E250" t="str">
        <f>+IF(LEN(Participação!A260)&gt;0,Participação!C260,"")</f>
        <v/>
      </c>
      <c r="F250" t="str">
        <f>+IF(LEN(Participação!A260)&gt;0,Participação!D260,"")</f>
        <v/>
      </c>
      <c r="G250" t="str">
        <f>+IF(LEN(Participação!A260)&gt;0,Participação!A260,"")</f>
        <v/>
      </c>
      <c r="H250" t="str">
        <f>+IF(LEN(Participação!A260)&gt;0,VLOOKUP(O250,Pivot!A:B,2,0),"")</f>
        <v/>
      </c>
      <c r="I250" t="str">
        <f>+IF(LEN(Participação!A260)&gt;0,Participação!G260*Participação!I260,"")</f>
        <v/>
      </c>
      <c r="J250" t="str">
        <f>+IF(LEN(Participação!A260)&gt;0,Participação!H260,"")</f>
        <v/>
      </c>
      <c r="K250" t="str">
        <f>+IF(LEN(Participação!A260)&gt;0,"N","")</f>
        <v/>
      </c>
      <c r="L250" t="str">
        <f>+IF(LEN(Participação!A260)&gt;0,Participação!E260,"")</f>
        <v/>
      </c>
      <c r="M250" t="str">
        <f>+IF(LEN(Participação!A260)&gt;0,Participação!I260,"")</f>
        <v/>
      </c>
      <c r="N250" s="22" t="str">
        <f>+IF(LEN(Participação!A260)&gt;0,VLOOKUP(Participação!F260,Variedades!B:C,2,0),"")</f>
        <v/>
      </c>
      <c r="O250" s="26" t="str">
        <f t="shared" si="3"/>
        <v/>
      </c>
      <c r="P250" s="26" t="str">
        <f>+IF(LEN(Participação!A260)&gt;0,G250,"")</f>
        <v/>
      </c>
    </row>
    <row r="251" spans="1:16" x14ac:dyDescent="0.25">
      <c r="A251" t="str">
        <f>+IF(LEN(Participação!A261)&gt;0,Participação!$D$4,"")</f>
        <v/>
      </c>
      <c r="B251" t="str">
        <f>+IF(LEN(Participação!A261)&gt;0,2021,"")</f>
        <v/>
      </c>
      <c r="C251" t="str">
        <f>+IF(LEN(Participação!A261)&gt;0,5017,"")</f>
        <v/>
      </c>
      <c r="D251" t="str">
        <f>+IF(LEN(Participação!A261)&gt;0,IF(Participação!$B$3="Individual",1,1),"")</f>
        <v/>
      </c>
      <c r="E251" t="str">
        <f>+IF(LEN(Participação!A261)&gt;0,Participação!C261,"")</f>
        <v/>
      </c>
      <c r="F251" t="str">
        <f>+IF(LEN(Participação!A261)&gt;0,Participação!D261,"")</f>
        <v/>
      </c>
      <c r="G251" t="str">
        <f>+IF(LEN(Participação!A261)&gt;0,Participação!A261,"")</f>
        <v/>
      </c>
      <c r="H251" t="str">
        <f>+IF(LEN(Participação!A261)&gt;0,VLOOKUP(O251,Pivot!A:B,2,0),"")</f>
        <v/>
      </c>
      <c r="I251" t="str">
        <f>+IF(LEN(Participação!A261)&gt;0,Participação!G261*Participação!I261,"")</f>
        <v/>
      </c>
      <c r="J251" t="str">
        <f>+IF(LEN(Participação!A261)&gt;0,Participação!H261,"")</f>
        <v/>
      </c>
      <c r="K251" t="str">
        <f>+IF(LEN(Participação!A261)&gt;0,"N","")</f>
        <v/>
      </c>
      <c r="L251" t="str">
        <f>+IF(LEN(Participação!A261)&gt;0,Participação!E261,"")</f>
        <v/>
      </c>
      <c r="M251" t="str">
        <f>+IF(LEN(Participação!A261)&gt;0,Participação!I261,"")</f>
        <v/>
      </c>
      <c r="N251" s="22" t="str">
        <f>+IF(LEN(Participação!A261)&gt;0,VLOOKUP(Participação!F261,Variedades!B:C,2,0),"")</f>
        <v/>
      </c>
      <c r="O251" s="26" t="str">
        <f t="shared" si="3"/>
        <v/>
      </c>
      <c r="P251" s="26" t="str">
        <f>+IF(LEN(Participação!A261)&gt;0,G251,"")</f>
        <v/>
      </c>
    </row>
    <row r="252" spans="1:16" x14ac:dyDescent="0.25">
      <c r="A252" t="str">
        <f>+IF(LEN(Participação!A262)&gt;0,Participação!$D$4,"")</f>
        <v/>
      </c>
      <c r="B252" t="str">
        <f>+IF(LEN(Participação!A262)&gt;0,2021,"")</f>
        <v/>
      </c>
      <c r="C252" t="str">
        <f>+IF(LEN(Participação!A262)&gt;0,5017,"")</f>
        <v/>
      </c>
      <c r="D252" t="str">
        <f>+IF(LEN(Participação!A262)&gt;0,IF(Participação!$B$3="Individual",1,1),"")</f>
        <v/>
      </c>
      <c r="E252" t="str">
        <f>+IF(LEN(Participação!A262)&gt;0,Participação!C262,"")</f>
        <v/>
      </c>
      <c r="F252" t="str">
        <f>+IF(LEN(Participação!A262)&gt;0,Participação!D262,"")</f>
        <v/>
      </c>
      <c r="G252" t="str">
        <f>+IF(LEN(Participação!A262)&gt;0,Participação!A262,"")</f>
        <v/>
      </c>
      <c r="H252" t="str">
        <f>+IF(LEN(Participação!A262)&gt;0,VLOOKUP(O252,Pivot!A:B,2,0),"")</f>
        <v/>
      </c>
      <c r="I252" t="str">
        <f>+IF(LEN(Participação!A262)&gt;0,Participação!G262*Participação!I262,"")</f>
        <v/>
      </c>
      <c r="J252" t="str">
        <f>+IF(LEN(Participação!A262)&gt;0,Participação!H262,"")</f>
        <v/>
      </c>
      <c r="K252" t="str">
        <f>+IF(LEN(Participação!A262)&gt;0,"N","")</f>
        <v/>
      </c>
      <c r="L252" t="str">
        <f>+IF(LEN(Participação!A262)&gt;0,Participação!E262,"")</f>
        <v/>
      </c>
      <c r="M252" t="str">
        <f>+IF(LEN(Participação!A262)&gt;0,Participação!I262,"")</f>
        <v/>
      </c>
      <c r="N252" s="22" t="str">
        <f>+IF(LEN(Participação!A262)&gt;0,VLOOKUP(Participação!F262,Variedades!B:C,2,0),"")</f>
        <v/>
      </c>
      <c r="O252" s="26" t="str">
        <f t="shared" si="3"/>
        <v/>
      </c>
      <c r="P252" s="26" t="str">
        <f>+IF(LEN(Participação!A262)&gt;0,G252,"")</f>
        <v/>
      </c>
    </row>
    <row r="253" spans="1:16" x14ac:dyDescent="0.25">
      <c r="A253" t="str">
        <f>+IF(LEN(Participação!A263)&gt;0,Participação!$D$4,"")</f>
        <v/>
      </c>
      <c r="B253" t="str">
        <f>+IF(LEN(Participação!A263)&gt;0,2021,"")</f>
        <v/>
      </c>
      <c r="C253" t="str">
        <f>+IF(LEN(Participação!A263)&gt;0,5017,"")</f>
        <v/>
      </c>
      <c r="D253" t="str">
        <f>+IF(LEN(Participação!A263)&gt;0,IF(Participação!$B$3="Individual",1,1),"")</f>
        <v/>
      </c>
      <c r="E253" t="str">
        <f>+IF(LEN(Participação!A263)&gt;0,Participação!C263,"")</f>
        <v/>
      </c>
      <c r="F253" t="str">
        <f>+IF(LEN(Participação!A263)&gt;0,Participação!D263,"")</f>
        <v/>
      </c>
      <c r="G253" t="str">
        <f>+IF(LEN(Participação!A263)&gt;0,Participação!A263,"")</f>
        <v/>
      </c>
      <c r="H253" t="str">
        <f>+IF(LEN(Participação!A263)&gt;0,VLOOKUP(O253,Pivot!A:B,2,0),"")</f>
        <v/>
      </c>
      <c r="I253" t="str">
        <f>+IF(LEN(Participação!A263)&gt;0,Participação!G263*Participação!I263,"")</f>
        <v/>
      </c>
      <c r="J253" t="str">
        <f>+IF(LEN(Participação!A263)&gt;0,Participação!H263,"")</f>
        <v/>
      </c>
      <c r="K253" t="str">
        <f>+IF(LEN(Participação!A263)&gt;0,"N","")</f>
        <v/>
      </c>
      <c r="L253" t="str">
        <f>+IF(LEN(Participação!A263)&gt;0,Participação!E263,"")</f>
        <v/>
      </c>
      <c r="M253" t="str">
        <f>+IF(LEN(Participação!A263)&gt;0,Participação!I263,"")</f>
        <v/>
      </c>
      <c r="N253" s="22" t="str">
        <f>+IF(LEN(Participação!A263)&gt;0,VLOOKUP(Participação!F263,Variedades!B:C,2,0),"")</f>
        <v/>
      </c>
      <c r="O253" s="26" t="str">
        <f t="shared" si="3"/>
        <v/>
      </c>
      <c r="P253" s="26" t="str">
        <f>+IF(LEN(Participação!A263)&gt;0,G253,"")</f>
        <v/>
      </c>
    </row>
    <row r="254" spans="1:16" x14ac:dyDescent="0.25">
      <c r="A254" t="str">
        <f>+IF(LEN(Participação!A264)&gt;0,Participação!$D$4,"")</f>
        <v/>
      </c>
      <c r="B254" t="str">
        <f>+IF(LEN(Participação!A264)&gt;0,2021,"")</f>
        <v/>
      </c>
      <c r="C254" t="str">
        <f>+IF(LEN(Participação!A264)&gt;0,5017,"")</f>
        <v/>
      </c>
      <c r="D254" t="str">
        <f>+IF(LEN(Participação!A264)&gt;0,IF(Participação!$B$3="Individual",1,1),"")</f>
        <v/>
      </c>
      <c r="E254" t="str">
        <f>+IF(LEN(Participação!A264)&gt;0,Participação!C264,"")</f>
        <v/>
      </c>
      <c r="F254" t="str">
        <f>+IF(LEN(Participação!A264)&gt;0,Participação!D264,"")</f>
        <v/>
      </c>
      <c r="G254" t="str">
        <f>+IF(LEN(Participação!A264)&gt;0,Participação!A264,"")</f>
        <v/>
      </c>
      <c r="H254" t="str">
        <f>+IF(LEN(Participação!A264)&gt;0,VLOOKUP(O254,Pivot!A:B,2,0),"")</f>
        <v/>
      </c>
      <c r="I254" t="str">
        <f>+IF(LEN(Participação!A264)&gt;0,Participação!G264*Participação!I264,"")</f>
        <v/>
      </c>
      <c r="J254" t="str">
        <f>+IF(LEN(Participação!A264)&gt;0,Participação!H264,"")</f>
        <v/>
      </c>
      <c r="K254" t="str">
        <f>+IF(LEN(Participação!A264)&gt;0,"N","")</f>
        <v/>
      </c>
      <c r="L254" t="str">
        <f>+IF(LEN(Participação!A264)&gt;0,Participação!E264,"")</f>
        <v/>
      </c>
      <c r="M254" t="str">
        <f>+IF(LEN(Participação!A264)&gt;0,Participação!I264,"")</f>
        <v/>
      </c>
      <c r="N254" s="22" t="str">
        <f>+IF(LEN(Participação!A264)&gt;0,VLOOKUP(Participação!F264,Variedades!B:C,2,0),"")</f>
        <v/>
      </c>
      <c r="O254" s="26" t="str">
        <f t="shared" si="3"/>
        <v/>
      </c>
      <c r="P254" s="26" t="str">
        <f>+IF(LEN(Participação!A264)&gt;0,G254,"")</f>
        <v/>
      </c>
    </row>
    <row r="255" spans="1:16" x14ac:dyDescent="0.25">
      <c r="A255" t="str">
        <f>+IF(LEN(Participação!A265)&gt;0,Participação!$D$4,"")</f>
        <v/>
      </c>
      <c r="B255" t="str">
        <f>+IF(LEN(Participação!A265)&gt;0,2021,"")</f>
        <v/>
      </c>
      <c r="C255" t="str">
        <f>+IF(LEN(Participação!A265)&gt;0,5017,"")</f>
        <v/>
      </c>
      <c r="D255" t="str">
        <f>+IF(LEN(Participação!A265)&gt;0,IF(Participação!$B$3="Individual",1,1),"")</f>
        <v/>
      </c>
      <c r="E255" t="str">
        <f>+IF(LEN(Participação!A265)&gt;0,Participação!C265,"")</f>
        <v/>
      </c>
      <c r="F255" t="str">
        <f>+IF(LEN(Participação!A265)&gt;0,Participação!D265,"")</f>
        <v/>
      </c>
      <c r="G255" t="str">
        <f>+IF(LEN(Participação!A265)&gt;0,Participação!A265,"")</f>
        <v/>
      </c>
      <c r="H255" t="str">
        <f>+IF(LEN(Participação!A265)&gt;0,VLOOKUP(O255,Pivot!A:B,2,0),"")</f>
        <v/>
      </c>
      <c r="I255" t="str">
        <f>+IF(LEN(Participação!A265)&gt;0,Participação!G265*Participação!I265,"")</f>
        <v/>
      </c>
      <c r="J255" t="str">
        <f>+IF(LEN(Participação!A265)&gt;0,Participação!H265,"")</f>
        <v/>
      </c>
      <c r="K255" t="str">
        <f>+IF(LEN(Participação!A265)&gt;0,"N","")</f>
        <v/>
      </c>
      <c r="L255" t="str">
        <f>+IF(LEN(Participação!A265)&gt;0,Participação!E265,"")</f>
        <v/>
      </c>
      <c r="M255" t="str">
        <f>+IF(LEN(Participação!A265)&gt;0,Participação!I265,"")</f>
        <v/>
      </c>
      <c r="N255" s="22" t="str">
        <f>+IF(LEN(Participação!A265)&gt;0,VLOOKUP(Participação!F265,Variedades!B:C,2,0),"")</f>
        <v/>
      </c>
      <c r="O255" s="26" t="str">
        <f t="shared" si="3"/>
        <v/>
      </c>
      <c r="P255" s="26" t="str">
        <f>+IF(LEN(Participação!A265)&gt;0,G255,"")</f>
        <v/>
      </c>
    </row>
    <row r="256" spans="1:16" x14ac:dyDescent="0.25">
      <c r="A256" t="str">
        <f>+IF(LEN(Participação!A266)&gt;0,Participação!$D$4,"")</f>
        <v/>
      </c>
      <c r="B256" t="str">
        <f>+IF(LEN(Participação!A266)&gt;0,2021,"")</f>
        <v/>
      </c>
      <c r="C256" t="str">
        <f>+IF(LEN(Participação!A266)&gt;0,5017,"")</f>
        <v/>
      </c>
      <c r="D256" t="str">
        <f>+IF(LEN(Participação!A266)&gt;0,IF(Participação!$B$3="Individual",1,1),"")</f>
        <v/>
      </c>
      <c r="E256" t="str">
        <f>+IF(LEN(Participação!A266)&gt;0,Participação!C266,"")</f>
        <v/>
      </c>
      <c r="F256" t="str">
        <f>+IF(LEN(Participação!A266)&gt;0,Participação!D266,"")</f>
        <v/>
      </c>
      <c r="G256" t="str">
        <f>+IF(LEN(Participação!A266)&gt;0,Participação!A266,"")</f>
        <v/>
      </c>
      <c r="H256" t="str">
        <f>+IF(LEN(Participação!A266)&gt;0,VLOOKUP(O256,Pivot!A:B,2,0),"")</f>
        <v/>
      </c>
      <c r="I256" t="str">
        <f>+IF(LEN(Participação!A266)&gt;0,Participação!G266*Participação!I266,"")</f>
        <v/>
      </c>
      <c r="J256" t="str">
        <f>+IF(LEN(Participação!A266)&gt;0,Participação!H266,"")</f>
        <v/>
      </c>
      <c r="K256" t="str">
        <f>+IF(LEN(Participação!A266)&gt;0,"N","")</f>
        <v/>
      </c>
      <c r="L256" t="str">
        <f>+IF(LEN(Participação!A266)&gt;0,Participação!E266,"")</f>
        <v/>
      </c>
      <c r="M256" t="str">
        <f>+IF(LEN(Participação!A266)&gt;0,Participação!I266,"")</f>
        <v/>
      </c>
      <c r="N256" s="22" t="str">
        <f>+IF(LEN(Participação!A266)&gt;0,VLOOKUP(Participação!F266,Variedades!B:C,2,0),"")</f>
        <v/>
      </c>
      <c r="O256" s="26" t="str">
        <f t="shared" si="3"/>
        <v/>
      </c>
      <c r="P256" s="26" t="str">
        <f>+IF(LEN(Participação!A266)&gt;0,G256,"")</f>
        <v/>
      </c>
    </row>
    <row r="257" spans="1:16" x14ac:dyDescent="0.25">
      <c r="A257" t="str">
        <f>+IF(LEN(Participação!A267)&gt;0,Participação!$D$4,"")</f>
        <v/>
      </c>
      <c r="B257" t="str">
        <f>+IF(LEN(Participação!A267)&gt;0,2021,"")</f>
        <v/>
      </c>
      <c r="C257" t="str">
        <f>+IF(LEN(Participação!A267)&gt;0,5017,"")</f>
        <v/>
      </c>
      <c r="D257" t="str">
        <f>+IF(LEN(Participação!A267)&gt;0,IF(Participação!$B$3="Individual",1,1),"")</f>
        <v/>
      </c>
      <c r="E257" t="str">
        <f>+IF(LEN(Participação!A267)&gt;0,Participação!C267,"")</f>
        <v/>
      </c>
      <c r="F257" t="str">
        <f>+IF(LEN(Participação!A267)&gt;0,Participação!D267,"")</f>
        <v/>
      </c>
      <c r="G257" t="str">
        <f>+IF(LEN(Participação!A267)&gt;0,Participação!A267,"")</f>
        <v/>
      </c>
      <c r="H257" t="str">
        <f>+IF(LEN(Participação!A267)&gt;0,VLOOKUP(O257,Pivot!A:B,2,0),"")</f>
        <v/>
      </c>
      <c r="I257" t="str">
        <f>+IF(LEN(Participação!A267)&gt;0,Participação!G267*Participação!I267,"")</f>
        <v/>
      </c>
      <c r="J257" t="str">
        <f>+IF(LEN(Participação!A267)&gt;0,Participação!H267,"")</f>
        <v/>
      </c>
      <c r="K257" t="str">
        <f>+IF(LEN(Participação!A267)&gt;0,"N","")</f>
        <v/>
      </c>
      <c r="L257" t="str">
        <f>+IF(LEN(Participação!A267)&gt;0,Participação!E267,"")</f>
        <v/>
      </c>
      <c r="M257" t="str">
        <f>+IF(LEN(Participação!A267)&gt;0,Participação!I267,"")</f>
        <v/>
      </c>
      <c r="N257" s="22" t="str">
        <f>+IF(LEN(Participação!A267)&gt;0,VLOOKUP(Participação!F267,Variedades!B:C,2,0),"")</f>
        <v/>
      </c>
      <c r="O257" s="26" t="str">
        <f t="shared" si="3"/>
        <v/>
      </c>
      <c r="P257" s="26" t="str">
        <f>+IF(LEN(Participação!A267)&gt;0,G257,"")</f>
        <v/>
      </c>
    </row>
    <row r="258" spans="1:16" x14ac:dyDescent="0.25">
      <c r="A258" t="str">
        <f>+IF(LEN(Participação!A268)&gt;0,Participação!$D$4,"")</f>
        <v/>
      </c>
      <c r="B258" t="str">
        <f>+IF(LEN(Participação!A268)&gt;0,2021,"")</f>
        <v/>
      </c>
      <c r="C258" t="str">
        <f>+IF(LEN(Participação!A268)&gt;0,5017,"")</f>
        <v/>
      </c>
      <c r="D258" t="str">
        <f>+IF(LEN(Participação!A268)&gt;0,IF(Participação!$B$3="Individual",1,1),"")</f>
        <v/>
      </c>
      <c r="E258" t="str">
        <f>+IF(LEN(Participação!A268)&gt;0,Participação!C268,"")</f>
        <v/>
      </c>
      <c r="F258" t="str">
        <f>+IF(LEN(Participação!A268)&gt;0,Participação!D268,"")</f>
        <v/>
      </c>
      <c r="G258" t="str">
        <f>+IF(LEN(Participação!A268)&gt;0,Participação!A268,"")</f>
        <v/>
      </c>
      <c r="H258" t="str">
        <f>+IF(LEN(Participação!A268)&gt;0,VLOOKUP(O258,Pivot!A:B,2,0),"")</f>
        <v/>
      </c>
      <c r="I258" t="str">
        <f>+IF(LEN(Participação!A268)&gt;0,Participação!G268*Participação!I268,"")</f>
        <v/>
      </c>
      <c r="J258" t="str">
        <f>+IF(LEN(Participação!A268)&gt;0,Participação!H268,"")</f>
        <v/>
      </c>
      <c r="K258" t="str">
        <f>+IF(LEN(Participação!A268)&gt;0,"N","")</f>
        <v/>
      </c>
      <c r="L258" t="str">
        <f>+IF(LEN(Participação!A268)&gt;0,Participação!E268,"")</f>
        <v/>
      </c>
      <c r="M258" t="str">
        <f>+IF(LEN(Participação!A268)&gt;0,Participação!I268,"")</f>
        <v/>
      </c>
      <c r="N258" s="22" t="str">
        <f>+IF(LEN(Participação!A268)&gt;0,VLOOKUP(Participação!F268,Variedades!B:C,2,0),"")</f>
        <v/>
      </c>
      <c r="O258" s="26" t="str">
        <f t="shared" si="3"/>
        <v/>
      </c>
      <c r="P258" s="26" t="str">
        <f>+IF(LEN(Participação!A268)&gt;0,G258,"")</f>
        <v/>
      </c>
    </row>
    <row r="259" spans="1:16" x14ac:dyDescent="0.25">
      <c r="A259" t="str">
        <f>+IF(LEN(Participação!A269)&gt;0,Participação!$D$4,"")</f>
        <v/>
      </c>
      <c r="B259" t="str">
        <f>+IF(LEN(Participação!A269)&gt;0,2021,"")</f>
        <v/>
      </c>
      <c r="C259" t="str">
        <f>+IF(LEN(Participação!A269)&gt;0,5017,"")</f>
        <v/>
      </c>
      <c r="D259" t="str">
        <f>+IF(LEN(Participação!A269)&gt;0,IF(Participação!$B$3="Individual",1,1),"")</f>
        <v/>
      </c>
      <c r="E259" t="str">
        <f>+IF(LEN(Participação!A269)&gt;0,Participação!C269,"")</f>
        <v/>
      </c>
      <c r="F259" t="str">
        <f>+IF(LEN(Participação!A269)&gt;0,Participação!D269,"")</f>
        <v/>
      </c>
      <c r="G259" t="str">
        <f>+IF(LEN(Participação!A269)&gt;0,Participação!A269,"")</f>
        <v/>
      </c>
      <c r="H259" t="str">
        <f>+IF(LEN(Participação!A269)&gt;0,VLOOKUP(O259,Pivot!A:B,2,0),"")</f>
        <v/>
      </c>
      <c r="I259" t="str">
        <f>+IF(LEN(Participação!A269)&gt;0,Participação!G269*Participação!I269,"")</f>
        <v/>
      </c>
      <c r="J259" t="str">
        <f>+IF(LEN(Participação!A269)&gt;0,Participação!H269,"")</f>
        <v/>
      </c>
      <c r="K259" t="str">
        <f>+IF(LEN(Participação!A269)&gt;0,"N","")</f>
        <v/>
      </c>
      <c r="L259" t="str">
        <f>+IF(LEN(Participação!A269)&gt;0,Participação!E269,"")</f>
        <v/>
      </c>
      <c r="M259" t="str">
        <f>+IF(LEN(Participação!A269)&gt;0,Participação!I269,"")</f>
        <v/>
      </c>
      <c r="N259" s="22" t="str">
        <f>+IF(LEN(Participação!A269)&gt;0,VLOOKUP(Participação!F269,Variedades!B:C,2,0),"")</f>
        <v/>
      </c>
      <c r="O259" s="26" t="str">
        <f t="shared" ref="O259:O322" si="4">+G259&amp;E259&amp;F259&amp;N259</f>
        <v/>
      </c>
      <c r="P259" s="26" t="str">
        <f>+IF(LEN(Participação!A269)&gt;0,G259,"")</f>
        <v/>
      </c>
    </row>
    <row r="260" spans="1:16" x14ac:dyDescent="0.25">
      <c r="A260" t="str">
        <f>+IF(LEN(Participação!A270)&gt;0,Participação!$D$4,"")</f>
        <v/>
      </c>
      <c r="B260" t="str">
        <f>+IF(LEN(Participação!A270)&gt;0,2021,"")</f>
        <v/>
      </c>
      <c r="C260" t="str">
        <f>+IF(LEN(Participação!A270)&gt;0,5017,"")</f>
        <v/>
      </c>
      <c r="D260" t="str">
        <f>+IF(LEN(Participação!A270)&gt;0,IF(Participação!$B$3="Individual",1,1),"")</f>
        <v/>
      </c>
      <c r="E260" t="str">
        <f>+IF(LEN(Participação!A270)&gt;0,Participação!C270,"")</f>
        <v/>
      </c>
      <c r="F260" t="str">
        <f>+IF(LEN(Participação!A270)&gt;0,Participação!D270,"")</f>
        <v/>
      </c>
      <c r="G260" t="str">
        <f>+IF(LEN(Participação!A270)&gt;0,Participação!A270,"")</f>
        <v/>
      </c>
      <c r="H260" t="str">
        <f>+IF(LEN(Participação!A270)&gt;0,VLOOKUP(O260,Pivot!A:B,2,0),"")</f>
        <v/>
      </c>
      <c r="I260" t="str">
        <f>+IF(LEN(Participação!A270)&gt;0,Participação!G270*Participação!I270,"")</f>
        <v/>
      </c>
      <c r="J260" t="str">
        <f>+IF(LEN(Participação!A270)&gt;0,Participação!H270,"")</f>
        <v/>
      </c>
      <c r="K260" t="str">
        <f>+IF(LEN(Participação!A270)&gt;0,"N","")</f>
        <v/>
      </c>
      <c r="L260" t="str">
        <f>+IF(LEN(Participação!A270)&gt;0,Participação!E270,"")</f>
        <v/>
      </c>
      <c r="M260" t="str">
        <f>+IF(LEN(Participação!A270)&gt;0,Participação!I270,"")</f>
        <v/>
      </c>
      <c r="N260" s="22" t="str">
        <f>+IF(LEN(Participação!A270)&gt;0,VLOOKUP(Participação!F270,Variedades!B:C,2,0),"")</f>
        <v/>
      </c>
      <c r="O260" s="26" t="str">
        <f t="shared" si="4"/>
        <v/>
      </c>
      <c r="P260" s="26" t="str">
        <f>+IF(LEN(Participação!A270)&gt;0,G260,"")</f>
        <v/>
      </c>
    </row>
    <row r="261" spans="1:16" x14ac:dyDescent="0.25">
      <c r="A261" t="str">
        <f>+IF(LEN(Participação!A271)&gt;0,Participação!$D$4,"")</f>
        <v/>
      </c>
      <c r="B261" t="str">
        <f>+IF(LEN(Participação!A271)&gt;0,2021,"")</f>
        <v/>
      </c>
      <c r="C261" t="str">
        <f>+IF(LEN(Participação!A271)&gt;0,5017,"")</f>
        <v/>
      </c>
      <c r="D261" t="str">
        <f>+IF(LEN(Participação!A271)&gt;0,IF(Participação!$B$3="Individual",1,1),"")</f>
        <v/>
      </c>
      <c r="E261" t="str">
        <f>+IF(LEN(Participação!A271)&gt;0,Participação!C271,"")</f>
        <v/>
      </c>
      <c r="F261" t="str">
        <f>+IF(LEN(Participação!A271)&gt;0,Participação!D271,"")</f>
        <v/>
      </c>
      <c r="G261" t="str">
        <f>+IF(LEN(Participação!A271)&gt;0,Participação!A271,"")</f>
        <v/>
      </c>
      <c r="H261" t="str">
        <f>+IF(LEN(Participação!A271)&gt;0,VLOOKUP(O261,Pivot!A:B,2,0),"")</f>
        <v/>
      </c>
      <c r="I261" t="str">
        <f>+IF(LEN(Participação!A271)&gt;0,Participação!G271*Participação!I271,"")</f>
        <v/>
      </c>
      <c r="J261" t="str">
        <f>+IF(LEN(Participação!A271)&gt;0,Participação!H271,"")</f>
        <v/>
      </c>
      <c r="K261" t="str">
        <f>+IF(LEN(Participação!A271)&gt;0,"N","")</f>
        <v/>
      </c>
      <c r="L261" t="str">
        <f>+IF(LEN(Participação!A271)&gt;0,Participação!E271,"")</f>
        <v/>
      </c>
      <c r="M261" t="str">
        <f>+IF(LEN(Participação!A271)&gt;0,Participação!I271,"")</f>
        <v/>
      </c>
      <c r="N261" s="22" t="str">
        <f>+IF(LEN(Participação!A271)&gt;0,VLOOKUP(Participação!F271,Variedades!B:C,2,0),"")</f>
        <v/>
      </c>
      <c r="O261" s="26" t="str">
        <f t="shared" si="4"/>
        <v/>
      </c>
      <c r="P261" s="26" t="str">
        <f>+IF(LEN(Participação!A271)&gt;0,G261,"")</f>
        <v/>
      </c>
    </row>
    <row r="262" spans="1:16" x14ac:dyDescent="0.25">
      <c r="A262" t="str">
        <f>+IF(LEN(Participação!A272)&gt;0,Participação!$D$4,"")</f>
        <v/>
      </c>
      <c r="B262" t="str">
        <f>+IF(LEN(Participação!A272)&gt;0,2021,"")</f>
        <v/>
      </c>
      <c r="C262" t="str">
        <f>+IF(LEN(Participação!A272)&gt;0,5017,"")</f>
        <v/>
      </c>
      <c r="D262" t="str">
        <f>+IF(LEN(Participação!A272)&gt;0,IF(Participação!$B$3="Individual",1,1),"")</f>
        <v/>
      </c>
      <c r="E262" t="str">
        <f>+IF(LEN(Participação!A272)&gt;0,Participação!C272,"")</f>
        <v/>
      </c>
      <c r="F262" t="str">
        <f>+IF(LEN(Participação!A272)&gt;0,Participação!D272,"")</f>
        <v/>
      </c>
      <c r="G262" t="str">
        <f>+IF(LEN(Participação!A272)&gt;0,Participação!A272,"")</f>
        <v/>
      </c>
      <c r="H262" t="str">
        <f>+IF(LEN(Participação!A272)&gt;0,VLOOKUP(O262,Pivot!A:B,2,0),"")</f>
        <v/>
      </c>
      <c r="I262" t="str">
        <f>+IF(LEN(Participação!A272)&gt;0,Participação!G272*Participação!I272,"")</f>
        <v/>
      </c>
      <c r="J262" t="str">
        <f>+IF(LEN(Participação!A272)&gt;0,Participação!H272,"")</f>
        <v/>
      </c>
      <c r="K262" t="str">
        <f>+IF(LEN(Participação!A272)&gt;0,"N","")</f>
        <v/>
      </c>
      <c r="L262" t="str">
        <f>+IF(LEN(Participação!A272)&gt;0,Participação!E272,"")</f>
        <v/>
      </c>
      <c r="M262" t="str">
        <f>+IF(LEN(Participação!A272)&gt;0,Participação!I272,"")</f>
        <v/>
      </c>
      <c r="N262" s="22" t="str">
        <f>+IF(LEN(Participação!A272)&gt;0,VLOOKUP(Participação!F272,Variedades!B:C,2,0),"")</f>
        <v/>
      </c>
      <c r="O262" s="26" t="str">
        <f t="shared" si="4"/>
        <v/>
      </c>
      <c r="P262" s="26" t="str">
        <f>+IF(LEN(Participação!A272)&gt;0,G262,"")</f>
        <v/>
      </c>
    </row>
    <row r="263" spans="1:16" x14ac:dyDescent="0.25">
      <c r="A263" t="str">
        <f>+IF(LEN(Participação!A273)&gt;0,Participação!$D$4,"")</f>
        <v/>
      </c>
      <c r="B263" t="str">
        <f>+IF(LEN(Participação!A273)&gt;0,2021,"")</f>
        <v/>
      </c>
      <c r="C263" t="str">
        <f>+IF(LEN(Participação!A273)&gt;0,5017,"")</f>
        <v/>
      </c>
      <c r="D263" t="str">
        <f>+IF(LEN(Participação!A273)&gt;0,IF(Participação!$B$3="Individual",1,1),"")</f>
        <v/>
      </c>
      <c r="E263" t="str">
        <f>+IF(LEN(Participação!A273)&gt;0,Participação!C273,"")</f>
        <v/>
      </c>
      <c r="F263" t="str">
        <f>+IF(LEN(Participação!A273)&gt;0,Participação!D273,"")</f>
        <v/>
      </c>
      <c r="G263" t="str">
        <f>+IF(LEN(Participação!A273)&gt;0,Participação!A273,"")</f>
        <v/>
      </c>
      <c r="H263" t="str">
        <f>+IF(LEN(Participação!A273)&gt;0,VLOOKUP(O263,Pivot!A:B,2,0),"")</f>
        <v/>
      </c>
      <c r="I263" t="str">
        <f>+IF(LEN(Participação!A273)&gt;0,Participação!G273*Participação!I273,"")</f>
        <v/>
      </c>
      <c r="J263" t="str">
        <f>+IF(LEN(Participação!A273)&gt;0,Participação!H273,"")</f>
        <v/>
      </c>
      <c r="K263" t="str">
        <f>+IF(LEN(Participação!A273)&gt;0,"N","")</f>
        <v/>
      </c>
      <c r="L263" t="str">
        <f>+IF(LEN(Participação!A273)&gt;0,Participação!E273,"")</f>
        <v/>
      </c>
      <c r="M263" t="str">
        <f>+IF(LEN(Participação!A273)&gt;0,Participação!I273,"")</f>
        <v/>
      </c>
      <c r="N263" s="22" t="str">
        <f>+IF(LEN(Participação!A273)&gt;0,VLOOKUP(Participação!F273,Variedades!B:C,2,0),"")</f>
        <v/>
      </c>
      <c r="O263" s="26" t="str">
        <f t="shared" si="4"/>
        <v/>
      </c>
      <c r="P263" s="26" t="str">
        <f>+IF(LEN(Participação!A273)&gt;0,G263,"")</f>
        <v/>
      </c>
    </row>
    <row r="264" spans="1:16" x14ac:dyDescent="0.25">
      <c r="A264" t="str">
        <f>+IF(LEN(Participação!A274)&gt;0,Participação!$D$4,"")</f>
        <v/>
      </c>
      <c r="B264" t="str">
        <f>+IF(LEN(Participação!A274)&gt;0,2021,"")</f>
        <v/>
      </c>
      <c r="C264" t="str">
        <f>+IF(LEN(Participação!A274)&gt;0,5017,"")</f>
        <v/>
      </c>
      <c r="D264" t="str">
        <f>+IF(LEN(Participação!A274)&gt;0,IF(Participação!$B$3="Individual",1,1),"")</f>
        <v/>
      </c>
      <c r="E264" t="str">
        <f>+IF(LEN(Participação!A274)&gt;0,Participação!C274,"")</f>
        <v/>
      </c>
      <c r="F264" t="str">
        <f>+IF(LEN(Participação!A274)&gt;0,Participação!D274,"")</f>
        <v/>
      </c>
      <c r="G264" t="str">
        <f>+IF(LEN(Participação!A274)&gt;0,Participação!A274,"")</f>
        <v/>
      </c>
      <c r="H264" t="str">
        <f>+IF(LEN(Participação!A274)&gt;0,VLOOKUP(O264,Pivot!A:B,2,0),"")</f>
        <v/>
      </c>
      <c r="I264" t="str">
        <f>+IF(LEN(Participação!A274)&gt;0,Participação!G274*Participação!I274,"")</f>
        <v/>
      </c>
      <c r="J264" t="str">
        <f>+IF(LEN(Participação!A274)&gt;0,Participação!H274,"")</f>
        <v/>
      </c>
      <c r="K264" t="str">
        <f>+IF(LEN(Participação!A274)&gt;0,"N","")</f>
        <v/>
      </c>
      <c r="L264" t="str">
        <f>+IF(LEN(Participação!A274)&gt;0,Participação!E274,"")</f>
        <v/>
      </c>
      <c r="M264" t="str">
        <f>+IF(LEN(Participação!A274)&gt;0,Participação!I274,"")</f>
        <v/>
      </c>
      <c r="N264" s="22" t="str">
        <f>+IF(LEN(Participação!A274)&gt;0,VLOOKUP(Participação!F274,Variedades!B:C,2,0),"")</f>
        <v/>
      </c>
      <c r="O264" s="26" t="str">
        <f t="shared" si="4"/>
        <v/>
      </c>
      <c r="P264" s="26" t="str">
        <f>+IF(LEN(Participação!A274)&gt;0,G264,"")</f>
        <v/>
      </c>
    </row>
    <row r="265" spans="1:16" x14ac:dyDescent="0.25">
      <c r="A265" t="str">
        <f>+IF(LEN(Participação!A275)&gt;0,Participação!$D$4,"")</f>
        <v/>
      </c>
      <c r="B265" t="str">
        <f>+IF(LEN(Participação!A275)&gt;0,2021,"")</f>
        <v/>
      </c>
      <c r="C265" t="str">
        <f>+IF(LEN(Participação!A275)&gt;0,5017,"")</f>
        <v/>
      </c>
      <c r="D265" t="str">
        <f>+IF(LEN(Participação!A275)&gt;0,IF(Participação!$B$3="Individual",1,1),"")</f>
        <v/>
      </c>
      <c r="E265" t="str">
        <f>+IF(LEN(Participação!A275)&gt;0,Participação!C275,"")</f>
        <v/>
      </c>
      <c r="F265" t="str">
        <f>+IF(LEN(Participação!A275)&gt;0,Participação!D275,"")</f>
        <v/>
      </c>
      <c r="G265" t="str">
        <f>+IF(LEN(Participação!A275)&gt;0,Participação!A275,"")</f>
        <v/>
      </c>
      <c r="H265" t="str">
        <f>+IF(LEN(Participação!A275)&gt;0,VLOOKUP(O265,Pivot!A:B,2,0),"")</f>
        <v/>
      </c>
      <c r="I265" t="str">
        <f>+IF(LEN(Participação!A275)&gt;0,Participação!G275*Participação!I275,"")</f>
        <v/>
      </c>
      <c r="J265" t="str">
        <f>+IF(LEN(Participação!A275)&gt;0,Participação!H275,"")</f>
        <v/>
      </c>
      <c r="K265" t="str">
        <f>+IF(LEN(Participação!A275)&gt;0,"N","")</f>
        <v/>
      </c>
      <c r="L265" t="str">
        <f>+IF(LEN(Participação!A275)&gt;0,Participação!E275,"")</f>
        <v/>
      </c>
      <c r="M265" t="str">
        <f>+IF(LEN(Participação!A275)&gt;0,Participação!I275,"")</f>
        <v/>
      </c>
      <c r="N265" s="22" t="str">
        <f>+IF(LEN(Participação!A275)&gt;0,VLOOKUP(Participação!F275,Variedades!B:C,2,0),"")</f>
        <v/>
      </c>
      <c r="O265" s="26" t="str">
        <f t="shared" si="4"/>
        <v/>
      </c>
      <c r="P265" s="26" t="str">
        <f>+IF(LEN(Participação!A275)&gt;0,G265,"")</f>
        <v/>
      </c>
    </row>
    <row r="266" spans="1:16" x14ac:dyDescent="0.25">
      <c r="A266" t="str">
        <f>+IF(LEN(Participação!A276)&gt;0,Participação!$D$4,"")</f>
        <v/>
      </c>
      <c r="B266" t="str">
        <f>+IF(LEN(Participação!A276)&gt;0,2021,"")</f>
        <v/>
      </c>
      <c r="C266" t="str">
        <f>+IF(LEN(Participação!A276)&gt;0,5017,"")</f>
        <v/>
      </c>
      <c r="D266" t="str">
        <f>+IF(LEN(Participação!A276)&gt;0,IF(Participação!$B$3="Individual",1,1),"")</f>
        <v/>
      </c>
      <c r="E266" t="str">
        <f>+IF(LEN(Participação!A276)&gt;0,Participação!C276,"")</f>
        <v/>
      </c>
      <c r="F266" t="str">
        <f>+IF(LEN(Participação!A276)&gt;0,Participação!D276,"")</f>
        <v/>
      </c>
      <c r="G266" t="str">
        <f>+IF(LEN(Participação!A276)&gt;0,Participação!A276,"")</f>
        <v/>
      </c>
      <c r="H266" t="str">
        <f>+IF(LEN(Participação!A276)&gt;0,VLOOKUP(O266,Pivot!A:B,2,0),"")</f>
        <v/>
      </c>
      <c r="I266" t="str">
        <f>+IF(LEN(Participação!A276)&gt;0,Participação!G276*Participação!I276,"")</f>
        <v/>
      </c>
      <c r="J266" t="str">
        <f>+IF(LEN(Participação!A276)&gt;0,Participação!H276,"")</f>
        <v/>
      </c>
      <c r="K266" t="str">
        <f>+IF(LEN(Participação!A276)&gt;0,"N","")</f>
        <v/>
      </c>
      <c r="L266" t="str">
        <f>+IF(LEN(Participação!A276)&gt;0,Participação!E276,"")</f>
        <v/>
      </c>
      <c r="M266" t="str">
        <f>+IF(LEN(Participação!A276)&gt;0,Participação!I276,"")</f>
        <v/>
      </c>
      <c r="N266" s="22" t="str">
        <f>+IF(LEN(Participação!A276)&gt;0,VLOOKUP(Participação!F276,Variedades!B:C,2,0),"")</f>
        <v/>
      </c>
      <c r="O266" s="26" t="str">
        <f t="shared" si="4"/>
        <v/>
      </c>
      <c r="P266" s="26" t="str">
        <f>+IF(LEN(Participação!A276)&gt;0,G266,"")</f>
        <v/>
      </c>
    </row>
    <row r="267" spans="1:16" x14ac:dyDescent="0.25">
      <c r="A267" t="str">
        <f>+IF(LEN(Participação!A277)&gt;0,Participação!$D$4,"")</f>
        <v/>
      </c>
      <c r="B267" t="str">
        <f>+IF(LEN(Participação!A277)&gt;0,2021,"")</f>
        <v/>
      </c>
      <c r="C267" t="str">
        <f>+IF(LEN(Participação!A277)&gt;0,5017,"")</f>
        <v/>
      </c>
      <c r="D267" t="str">
        <f>+IF(LEN(Participação!A277)&gt;0,IF(Participação!$B$3="Individual",1,1),"")</f>
        <v/>
      </c>
      <c r="E267" t="str">
        <f>+IF(LEN(Participação!A277)&gt;0,Participação!C277,"")</f>
        <v/>
      </c>
      <c r="F267" t="str">
        <f>+IF(LEN(Participação!A277)&gt;0,Participação!D277,"")</f>
        <v/>
      </c>
      <c r="G267" t="str">
        <f>+IF(LEN(Participação!A277)&gt;0,Participação!A277,"")</f>
        <v/>
      </c>
      <c r="H267" t="str">
        <f>+IF(LEN(Participação!A277)&gt;0,VLOOKUP(O267,Pivot!A:B,2,0),"")</f>
        <v/>
      </c>
      <c r="I267" t="str">
        <f>+IF(LEN(Participação!A277)&gt;0,Participação!G277*Participação!I277,"")</f>
        <v/>
      </c>
      <c r="J267" t="str">
        <f>+IF(LEN(Participação!A277)&gt;0,Participação!H277,"")</f>
        <v/>
      </c>
      <c r="K267" t="str">
        <f>+IF(LEN(Participação!A277)&gt;0,"N","")</f>
        <v/>
      </c>
      <c r="L267" t="str">
        <f>+IF(LEN(Participação!A277)&gt;0,Participação!E277,"")</f>
        <v/>
      </c>
      <c r="M267" t="str">
        <f>+IF(LEN(Participação!A277)&gt;0,Participação!I277,"")</f>
        <v/>
      </c>
      <c r="N267" s="22" t="str">
        <f>+IF(LEN(Participação!A277)&gt;0,VLOOKUP(Participação!F277,Variedades!B:C,2,0),"")</f>
        <v/>
      </c>
      <c r="O267" s="26" t="str">
        <f t="shared" si="4"/>
        <v/>
      </c>
      <c r="P267" s="26" t="str">
        <f>+IF(LEN(Participação!A277)&gt;0,G267,"")</f>
        <v/>
      </c>
    </row>
    <row r="268" spans="1:16" x14ac:dyDescent="0.25">
      <c r="A268" t="str">
        <f>+IF(LEN(Participação!A278)&gt;0,Participação!$D$4,"")</f>
        <v/>
      </c>
      <c r="B268" t="str">
        <f>+IF(LEN(Participação!A278)&gt;0,2021,"")</f>
        <v/>
      </c>
      <c r="C268" t="str">
        <f>+IF(LEN(Participação!A278)&gt;0,5017,"")</f>
        <v/>
      </c>
      <c r="D268" t="str">
        <f>+IF(LEN(Participação!A278)&gt;0,IF(Participação!$B$3="Individual",1,1),"")</f>
        <v/>
      </c>
      <c r="E268" t="str">
        <f>+IF(LEN(Participação!A278)&gt;0,Participação!C278,"")</f>
        <v/>
      </c>
      <c r="F268" t="str">
        <f>+IF(LEN(Participação!A278)&gt;0,Participação!D278,"")</f>
        <v/>
      </c>
      <c r="G268" t="str">
        <f>+IF(LEN(Participação!A278)&gt;0,Participação!A278,"")</f>
        <v/>
      </c>
      <c r="H268" t="str">
        <f>+IF(LEN(Participação!A278)&gt;0,VLOOKUP(O268,Pivot!A:B,2,0),"")</f>
        <v/>
      </c>
      <c r="I268" t="str">
        <f>+IF(LEN(Participação!A278)&gt;0,Participação!G278*Participação!I278,"")</f>
        <v/>
      </c>
      <c r="J268" t="str">
        <f>+IF(LEN(Participação!A278)&gt;0,Participação!H278,"")</f>
        <v/>
      </c>
      <c r="K268" t="str">
        <f>+IF(LEN(Participação!A278)&gt;0,"N","")</f>
        <v/>
      </c>
      <c r="L268" t="str">
        <f>+IF(LEN(Participação!A278)&gt;0,Participação!E278,"")</f>
        <v/>
      </c>
      <c r="M268" t="str">
        <f>+IF(LEN(Participação!A278)&gt;0,Participação!I278,"")</f>
        <v/>
      </c>
      <c r="N268" s="22" t="str">
        <f>+IF(LEN(Participação!A278)&gt;0,VLOOKUP(Participação!F278,Variedades!B:C,2,0),"")</f>
        <v/>
      </c>
      <c r="O268" s="26" t="str">
        <f t="shared" si="4"/>
        <v/>
      </c>
      <c r="P268" s="26" t="str">
        <f>+IF(LEN(Participação!A278)&gt;0,G268,"")</f>
        <v/>
      </c>
    </row>
    <row r="269" spans="1:16" x14ac:dyDescent="0.25">
      <c r="A269" t="str">
        <f>+IF(LEN(Participação!A279)&gt;0,Participação!$D$4,"")</f>
        <v/>
      </c>
      <c r="B269" t="str">
        <f>+IF(LEN(Participação!A279)&gt;0,2021,"")</f>
        <v/>
      </c>
      <c r="C269" t="str">
        <f>+IF(LEN(Participação!A279)&gt;0,5017,"")</f>
        <v/>
      </c>
      <c r="D269" t="str">
        <f>+IF(LEN(Participação!A279)&gt;0,IF(Participação!$B$3="Individual",1,1),"")</f>
        <v/>
      </c>
      <c r="E269" t="str">
        <f>+IF(LEN(Participação!A279)&gt;0,Participação!C279,"")</f>
        <v/>
      </c>
      <c r="F269" t="str">
        <f>+IF(LEN(Participação!A279)&gt;0,Participação!D279,"")</f>
        <v/>
      </c>
      <c r="G269" t="str">
        <f>+IF(LEN(Participação!A279)&gt;0,Participação!A279,"")</f>
        <v/>
      </c>
      <c r="H269" t="str">
        <f>+IF(LEN(Participação!A279)&gt;0,VLOOKUP(O269,Pivot!A:B,2,0),"")</f>
        <v/>
      </c>
      <c r="I269" t="str">
        <f>+IF(LEN(Participação!A279)&gt;0,Participação!G279*Participação!I279,"")</f>
        <v/>
      </c>
      <c r="J269" t="str">
        <f>+IF(LEN(Participação!A279)&gt;0,Participação!H279,"")</f>
        <v/>
      </c>
      <c r="K269" t="str">
        <f>+IF(LEN(Participação!A279)&gt;0,"N","")</f>
        <v/>
      </c>
      <c r="L269" t="str">
        <f>+IF(LEN(Participação!A279)&gt;0,Participação!E279,"")</f>
        <v/>
      </c>
      <c r="M269" t="str">
        <f>+IF(LEN(Participação!A279)&gt;0,Participação!I279,"")</f>
        <v/>
      </c>
      <c r="N269" s="22" t="str">
        <f>+IF(LEN(Participação!A279)&gt;0,VLOOKUP(Participação!F279,Variedades!B:C,2,0),"")</f>
        <v/>
      </c>
      <c r="O269" s="26" t="str">
        <f t="shared" si="4"/>
        <v/>
      </c>
      <c r="P269" s="26" t="str">
        <f>+IF(LEN(Participação!A279)&gt;0,G269,"")</f>
        <v/>
      </c>
    </row>
    <row r="270" spans="1:16" x14ac:dyDescent="0.25">
      <c r="A270" t="str">
        <f>+IF(LEN(Participação!A280)&gt;0,Participação!$D$4,"")</f>
        <v/>
      </c>
      <c r="B270" t="str">
        <f>+IF(LEN(Participação!A280)&gt;0,2021,"")</f>
        <v/>
      </c>
      <c r="C270" t="str">
        <f>+IF(LEN(Participação!A280)&gt;0,5017,"")</f>
        <v/>
      </c>
      <c r="D270" t="str">
        <f>+IF(LEN(Participação!A280)&gt;0,IF(Participação!$B$3="Individual",1,1),"")</f>
        <v/>
      </c>
      <c r="E270" t="str">
        <f>+IF(LEN(Participação!A280)&gt;0,Participação!C280,"")</f>
        <v/>
      </c>
      <c r="F270" t="str">
        <f>+IF(LEN(Participação!A280)&gt;0,Participação!D280,"")</f>
        <v/>
      </c>
      <c r="G270" t="str">
        <f>+IF(LEN(Participação!A280)&gt;0,Participação!A280,"")</f>
        <v/>
      </c>
      <c r="H270" t="str">
        <f>+IF(LEN(Participação!A280)&gt;0,VLOOKUP(O270,Pivot!A:B,2,0),"")</f>
        <v/>
      </c>
      <c r="I270" t="str">
        <f>+IF(LEN(Participação!A280)&gt;0,Participação!G280*Participação!I280,"")</f>
        <v/>
      </c>
      <c r="J270" t="str">
        <f>+IF(LEN(Participação!A280)&gt;0,Participação!H280,"")</f>
        <v/>
      </c>
      <c r="K270" t="str">
        <f>+IF(LEN(Participação!A280)&gt;0,"N","")</f>
        <v/>
      </c>
      <c r="L270" t="str">
        <f>+IF(LEN(Participação!A280)&gt;0,Participação!E280,"")</f>
        <v/>
      </c>
      <c r="M270" t="str">
        <f>+IF(LEN(Participação!A280)&gt;0,Participação!I280,"")</f>
        <v/>
      </c>
      <c r="N270" s="22" t="str">
        <f>+IF(LEN(Participação!A280)&gt;0,VLOOKUP(Participação!F280,Variedades!B:C,2,0),"")</f>
        <v/>
      </c>
      <c r="O270" s="26" t="str">
        <f t="shared" si="4"/>
        <v/>
      </c>
      <c r="P270" s="26" t="str">
        <f>+IF(LEN(Participação!A280)&gt;0,G270,"")</f>
        <v/>
      </c>
    </row>
    <row r="271" spans="1:16" x14ac:dyDescent="0.25">
      <c r="A271" t="str">
        <f>+IF(LEN(Participação!A281)&gt;0,Participação!$D$4,"")</f>
        <v/>
      </c>
      <c r="B271" t="str">
        <f>+IF(LEN(Participação!A281)&gt;0,2021,"")</f>
        <v/>
      </c>
      <c r="C271" t="str">
        <f>+IF(LEN(Participação!A281)&gt;0,5017,"")</f>
        <v/>
      </c>
      <c r="D271" t="str">
        <f>+IF(LEN(Participação!A281)&gt;0,IF(Participação!$B$3="Individual",1,1),"")</f>
        <v/>
      </c>
      <c r="E271" t="str">
        <f>+IF(LEN(Participação!A281)&gt;0,Participação!C281,"")</f>
        <v/>
      </c>
      <c r="F271" t="str">
        <f>+IF(LEN(Participação!A281)&gt;0,Participação!D281,"")</f>
        <v/>
      </c>
      <c r="G271" t="str">
        <f>+IF(LEN(Participação!A281)&gt;0,Participação!A281,"")</f>
        <v/>
      </c>
      <c r="H271" t="str">
        <f>+IF(LEN(Participação!A281)&gt;0,VLOOKUP(O271,Pivot!A:B,2,0),"")</f>
        <v/>
      </c>
      <c r="I271" t="str">
        <f>+IF(LEN(Participação!A281)&gt;0,Participação!G281*Participação!I281,"")</f>
        <v/>
      </c>
      <c r="J271" t="str">
        <f>+IF(LEN(Participação!A281)&gt;0,Participação!H281,"")</f>
        <v/>
      </c>
      <c r="K271" t="str">
        <f>+IF(LEN(Participação!A281)&gt;0,"N","")</f>
        <v/>
      </c>
      <c r="L271" t="str">
        <f>+IF(LEN(Participação!A281)&gt;0,Participação!E281,"")</f>
        <v/>
      </c>
      <c r="M271" t="str">
        <f>+IF(LEN(Participação!A281)&gt;0,Participação!I281,"")</f>
        <v/>
      </c>
      <c r="N271" s="22" t="str">
        <f>+IF(LEN(Participação!A281)&gt;0,VLOOKUP(Participação!F281,Variedades!B:C,2,0),"")</f>
        <v/>
      </c>
      <c r="O271" s="26" t="str">
        <f t="shared" si="4"/>
        <v/>
      </c>
      <c r="P271" s="26" t="str">
        <f>+IF(LEN(Participação!A281)&gt;0,G271,"")</f>
        <v/>
      </c>
    </row>
    <row r="272" spans="1:16" x14ac:dyDescent="0.25">
      <c r="A272" t="str">
        <f>+IF(LEN(Participação!A282)&gt;0,Participação!$D$4,"")</f>
        <v/>
      </c>
      <c r="B272" t="str">
        <f>+IF(LEN(Participação!A282)&gt;0,2021,"")</f>
        <v/>
      </c>
      <c r="C272" t="str">
        <f>+IF(LEN(Participação!A282)&gt;0,5017,"")</f>
        <v/>
      </c>
      <c r="D272" t="str">
        <f>+IF(LEN(Participação!A282)&gt;0,IF(Participação!$B$3="Individual",1,1),"")</f>
        <v/>
      </c>
      <c r="E272" t="str">
        <f>+IF(LEN(Participação!A282)&gt;0,Participação!C282,"")</f>
        <v/>
      </c>
      <c r="F272" t="str">
        <f>+IF(LEN(Participação!A282)&gt;0,Participação!D282,"")</f>
        <v/>
      </c>
      <c r="G272" t="str">
        <f>+IF(LEN(Participação!A282)&gt;0,Participação!A282,"")</f>
        <v/>
      </c>
      <c r="H272" t="str">
        <f>+IF(LEN(Participação!A282)&gt;0,VLOOKUP(O272,Pivot!A:B,2,0),"")</f>
        <v/>
      </c>
      <c r="I272" t="str">
        <f>+IF(LEN(Participação!A282)&gt;0,Participação!G282*Participação!I282,"")</f>
        <v/>
      </c>
      <c r="J272" t="str">
        <f>+IF(LEN(Participação!A282)&gt;0,Participação!H282,"")</f>
        <v/>
      </c>
      <c r="K272" t="str">
        <f>+IF(LEN(Participação!A282)&gt;0,"N","")</f>
        <v/>
      </c>
      <c r="L272" t="str">
        <f>+IF(LEN(Participação!A282)&gt;0,Participação!E282,"")</f>
        <v/>
      </c>
      <c r="M272" t="str">
        <f>+IF(LEN(Participação!A282)&gt;0,Participação!I282,"")</f>
        <v/>
      </c>
      <c r="N272" s="22" t="str">
        <f>+IF(LEN(Participação!A282)&gt;0,VLOOKUP(Participação!F282,Variedades!B:C,2,0),"")</f>
        <v/>
      </c>
      <c r="O272" s="26" t="str">
        <f t="shared" si="4"/>
        <v/>
      </c>
      <c r="P272" s="26" t="str">
        <f>+IF(LEN(Participação!A282)&gt;0,G272,"")</f>
        <v/>
      </c>
    </row>
    <row r="273" spans="1:16" x14ac:dyDescent="0.25">
      <c r="A273" t="str">
        <f>+IF(LEN(Participação!A283)&gt;0,Participação!$D$4,"")</f>
        <v/>
      </c>
      <c r="B273" t="str">
        <f>+IF(LEN(Participação!A283)&gt;0,2021,"")</f>
        <v/>
      </c>
      <c r="C273" t="str">
        <f>+IF(LEN(Participação!A283)&gt;0,5017,"")</f>
        <v/>
      </c>
      <c r="D273" t="str">
        <f>+IF(LEN(Participação!A283)&gt;0,IF(Participação!$B$3="Individual",1,1),"")</f>
        <v/>
      </c>
      <c r="E273" t="str">
        <f>+IF(LEN(Participação!A283)&gt;0,Participação!C283,"")</f>
        <v/>
      </c>
      <c r="F273" t="str">
        <f>+IF(LEN(Participação!A283)&gt;0,Participação!D283,"")</f>
        <v/>
      </c>
      <c r="G273" t="str">
        <f>+IF(LEN(Participação!A283)&gt;0,Participação!A283,"")</f>
        <v/>
      </c>
      <c r="H273" t="str">
        <f>+IF(LEN(Participação!A283)&gt;0,VLOOKUP(O273,Pivot!A:B,2,0),"")</f>
        <v/>
      </c>
      <c r="I273" t="str">
        <f>+IF(LEN(Participação!A283)&gt;0,Participação!G283*Participação!I283,"")</f>
        <v/>
      </c>
      <c r="J273" t="str">
        <f>+IF(LEN(Participação!A283)&gt;0,Participação!H283,"")</f>
        <v/>
      </c>
      <c r="K273" t="str">
        <f>+IF(LEN(Participação!A283)&gt;0,"N","")</f>
        <v/>
      </c>
      <c r="L273" t="str">
        <f>+IF(LEN(Participação!A283)&gt;0,Participação!E283,"")</f>
        <v/>
      </c>
      <c r="M273" t="str">
        <f>+IF(LEN(Participação!A283)&gt;0,Participação!I283,"")</f>
        <v/>
      </c>
      <c r="N273" s="22" t="str">
        <f>+IF(LEN(Participação!A283)&gt;0,VLOOKUP(Participação!F283,Variedades!B:C,2,0),"")</f>
        <v/>
      </c>
      <c r="O273" s="26" t="str">
        <f t="shared" si="4"/>
        <v/>
      </c>
      <c r="P273" s="26" t="str">
        <f>+IF(LEN(Participação!A283)&gt;0,G273,"")</f>
        <v/>
      </c>
    </row>
    <row r="274" spans="1:16" x14ac:dyDescent="0.25">
      <c r="A274" t="str">
        <f>+IF(LEN(Participação!A284)&gt;0,Participação!$D$4,"")</f>
        <v/>
      </c>
      <c r="B274" t="str">
        <f>+IF(LEN(Participação!A284)&gt;0,2021,"")</f>
        <v/>
      </c>
      <c r="C274" t="str">
        <f>+IF(LEN(Participação!A284)&gt;0,5017,"")</f>
        <v/>
      </c>
      <c r="D274" t="str">
        <f>+IF(LEN(Participação!A284)&gt;0,IF(Participação!$B$3="Individual",1,1),"")</f>
        <v/>
      </c>
      <c r="E274" t="str">
        <f>+IF(LEN(Participação!A284)&gt;0,Participação!C284,"")</f>
        <v/>
      </c>
      <c r="F274" t="str">
        <f>+IF(LEN(Participação!A284)&gt;0,Participação!D284,"")</f>
        <v/>
      </c>
      <c r="G274" t="str">
        <f>+IF(LEN(Participação!A284)&gt;0,Participação!A284,"")</f>
        <v/>
      </c>
      <c r="H274" t="str">
        <f>+IF(LEN(Participação!A284)&gt;0,VLOOKUP(O274,Pivot!A:B,2,0),"")</f>
        <v/>
      </c>
      <c r="I274" t="str">
        <f>+IF(LEN(Participação!A284)&gt;0,Participação!G284*Participação!I284,"")</f>
        <v/>
      </c>
      <c r="J274" t="str">
        <f>+IF(LEN(Participação!A284)&gt;0,Participação!H284,"")</f>
        <v/>
      </c>
      <c r="K274" t="str">
        <f>+IF(LEN(Participação!A284)&gt;0,"N","")</f>
        <v/>
      </c>
      <c r="L274" t="str">
        <f>+IF(LEN(Participação!A284)&gt;0,Participação!E284,"")</f>
        <v/>
      </c>
      <c r="M274" t="str">
        <f>+IF(LEN(Participação!A284)&gt;0,Participação!I284,"")</f>
        <v/>
      </c>
      <c r="N274" s="22" t="str">
        <f>+IF(LEN(Participação!A284)&gt;0,VLOOKUP(Participação!F284,Variedades!B:C,2,0),"")</f>
        <v/>
      </c>
      <c r="O274" s="26" t="str">
        <f t="shared" si="4"/>
        <v/>
      </c>
      <c r="P274" s="26" t="str">
        <f>+IF(LEN(Participação!A284)&gt;0,G274,"")</f>
        <v/>
      </c>
    </row>
    <row r="275" spans="1:16" x14ac:dyDescent="0.25">
      <c r="A275" t="str">
        <f>+IF(LEN(Participação!A285)&gt;0,Participação!$D$4,"")</f>
        <v/>
      </c>
      <c r="B275" t="str">
        <f>+IF(LEN(Participação!A285)&gt;0,2021,"")</f>
        <v/>
      </c>
      <c r="C275" t="str">
        <f>+IF(LEN(Participação!A285)&gt;0,5017,"")</f>
        <v/>
      </c>
      <c r="D275" t="str">
        <f>+IF(LEN(Participação!A285)&gt;0,IF(Participação!$B$3="Individual",1,1),"")</f>
        <v/>
      </c>
      <c r="E275" t="str">
        <f>+IF(LEN(Participação!A285)&gt;0,Participação!C285,"")</f>
        <v/>
      </c>
      <c r="F275" t="str">
        <f>+IF(LEN(Participação!A285)&gt;0,Participação!D285,"")</f>
        <v/>
      </c>
      <c r="G275" t="str">
        <f>+IF(LEN(Participação!A285)&gt;0,Participação!A285,"")</f>
        <v/>
      </c>
      <c r="H275" t="str">
        <f>+IF(LEN(Participação!A285)&gt;0,VLOOKUP(O275,Pivot!A:B,2,0),"")</f>
        <v/>
      </c>
      <c r="I275" t="str">
        <f>+IF(LEN(Participação!A285)&gt;0,Participação!G285*Participação!I285,"")</f>
        <v/>
      </c>
      <c r="J275" t="str">
        <f>+IF(LEN(Participação!A285)&gt;0,Participação!H285,"")</f>
        <v/>
      </c>
      <c r="K275" t="str">
        <f>+IF(LEN(Participação!A285)&gt;0,"N","")</f>
        <v/>
      </c>
      <c r="L275" t="str">
        <f>+IF(LEN(Participação!A285)&gt;0,Participação!E285,"")</f>
        <v/>
      </c>
      <c r="M275" t="str">
        <f>+IF(LEN(Participação!A285)&gt;0,Participação!I285,"")</f>
        <v/>
      </c>
      <c r="N275" s="22" t="str">
        <f>+IF(LEN(Participação!A285)&gt;0,VLOOKUP(Participação!F285,Variedades!B:C,2,0),"")</f>
        <v/>
      </c>
      <c r="O275" s="26" t="str">
        <f t="shared" si="4"/>
        <v/>
      </c>
      <c r="P275" s="26" t="str">
        <f>+IF(LEN(Participação!A285)&gt;0,G275,"")</f>
        <v/>
      </c>
    </row>
    <row r="276" spans="1:16" x14ac:dyDescent="0.25">
      <c r="A276" t="str">
        <f>+IF(LEN(Participação!A286)&gt;0,Participação!$D$4,"")</f>
        <v/>
      </c>
      <c r="B276" t="str">
        <f>+IF(LEN(Participação!A286)&gt;0,2021,"")</f>
        <v/>
      </c>
      <c r="C276" t="str">
        <f>+IF(LEN(Participação!A286)&gt;0,5017,"")</f>
        <v/>
      </c>
      <c r="D276" t="str">
        <f>+IF(LEN(Participação!A286)&gt;0,IF(Participação!$B$3="Individual",1,1),"")</f>
        <v/>
      </c>
      <c r="E276" t="str">
        <f>+IF(LEN(Participação!A286)&gt;0,Participação!C286,"")</f>
        <v/>
      </c>
      <c r="F276" t="str">
        <f>+IF(LEN(Participação!A286)&gt;0,Participação!D286,"")</f>
        <v/>
      </c>
      <c r="G276" t="str">
        <f>+IF(LEN(Participação!A286)&gt;0,Participação!A286,"")</f>
        <v/>
      </c>
      <c r="H276" t="str">
        <f>+IF(LEN(Participação!A286)&gt;0,VLOOKUP(O276,Pivot!A:B,2,0),"")</f>
        <v/>
      </c>
      <c r="I276" t="str">
        <f>+IF(LEN(Participação!A286)&gt;0,Participação!G286*Participação!I286,"")</f>
        <v/>
      </c>
      <c r="J276" t="str">
        <f>+IF(LEN(Participação!A286)&gt;0,Participação!H286,"")</f>
        <v/>
      </c>
      <c r="K276" t="str">
        <f>+IF(LEN(Participação!A286)&gt;0,"N","")</f>
        <v/>
      </c>
      <c r="L276" t="str">
        <f>+IF(LEN(Participação!A286)&gt;0,Participação!E286,"")</f>
        <v/>
      </c>
      <c r="M276" t="str">
        <f>+IF(LEN(Participação!A286)&gt;0,Participação!I286,"")</f>
        <v/>
      </c>
      <c r="N276" s="22" t="str">
        <f>+IF(LEN(Participação!A286)&gt;0,VLOOKUP(Participação!F286,Variedades!B:C,2,0),"")</f>
        <v/>
      </c>
      <c r="O276" s="26" t="str">
        <f t="shared" si="4"/>
        <v/>
      </c>
      <c r="P276" s="26" t="str">
        <f>+IF(LEN(Participação!A286)&gt;0,G276,"")</f>
        <v/>
      </c>
    </row>
    <row r="277" spans="1:16" x14ac:dyDescent="0.25">
      <c r="A277" t="str">
        <f>+IF(LEN(Participação!A287)&gt;0,Participação!$D$4,"")</f>
        <v/>
      </c>
      <c r="B277" t="str">
        <f>+IF(LEN(Participação!A287)&gt;0,2021,"")</f>
        <v/>
      </c>
      <c r="C277" t="str">
        <f>+IF(LEN(Participação!A287)&gt;0,5017,"")</f>
        <v/>
      </c>
      <c r="D277" t="str">
        <f>+IF(LEN(Participação!A287)&gt;0,IF(Participação!$B$3="Individual",1,1),"")</f>
        <v/>
      </c>
      <c r="E277" t="str">
        <f>+IF(LEN(Participação!A287)&gt;0,Participação!C287,"")</f>
        <v/>
      </c>
      <c r="F277" t="str">
        <f>+IF(LEN(Participação!A287)&gt;0,Participação!D287,"")</f>
        <v/>
      </c>
      <c r="G277" t="str">
        <f>+IF(LEN(Participação!A287)&gt;0,Participação!A287,"")</f>
        <v/>
      </c>
      <c r="H277" t="str">
        <f>+IF(LEN(Participação!A287)&gt;0,VLOOKUP(O277,Pivot!A:B,2,0),"")</f>
        <v/>
      </c>
      <c r="I277" t="str">
        <f>+IF(LEN(Participação!A287)&gt;0,Participação!G287*Participação!I287,"")</f>
        <v/>
      </c>
      <c r="J277" t="str">
        <f>+IF(LEN(Participação!A287)&gt;0,Participação!H287,"")</f>
        <v/>
      </c>
      <c r="K277" t="str">
        <f>+IF(LEN(Participação!A287)&gt;0,"N","")</f>
        <v/>
      </c>
      <c r="L277" t="str">
        <f>+IF(LEN(Participação!A287)&gt;0,Participação!E287,"")</f>
        <v/>
      </c>
      <c r="M277" t="str">
        <f>+IF(LEN(Participação!A287)&gt;0,Participação!I287,"")</f>
        <v/>
      </c>
      <c r="N277" s="22" t="str">
        <f>+IF(LEN(Participação!A287)&gt;0,VLOOKUP(Participação!F287,Variedades!B:C,2,0),"")</f>
        <v/>
      </c>
      <c r="O277" s="26" t="str">
        <f t="shared" si="4"/>
        <v/>
      </c>
      <c r="P277" s="26" t="str">
        <f>+IF(LEN(Participação!A287)&gt;0,G277,"")</f>
        <v/>
      </c>
    </row>
    <row r="278" spans="1:16" x14ac:dyDescent="0.25">
      <c r="A278" t="str">
        <f>+IF(LEN(Participação!A288)&gt;0,Participação!$D$4,"")</f>
        <v/>
      </c>
      <c r="B278" t="str">
        <f>+IF(LEN(Participação!A288)&gt;0,2021,"")</f>
        <v/>
      </c>
      <c r="C278" t="str">
        <f>+IF(LEN(Participação!A288)&gt;0,5017,"")</f>
        <v/>
      </c>
      <c r="D278" t="str">
        <f>+IF(LEN(Participação!A288)&gt;0,IF(Participação!$B$3="Individual",1,1),"")</f>
        <v/>
      </c>
      <c r="E278" t="str">
        <f>+IF(LEN(Participação!A288)&gt;0,Participação!C288,"")</f>
        <v/>
      </c>
      <c r="F278" t="str">
        <f>+IF(LEN(Participação!A288)&gt;0,Participação!D288,"")</f>
        <v/>
      </c>
      <c r="G278" t="str">
        <f>+IF(LEN(Participação!A288)&gt;0,Participação!A288,"")</f>
        <v/>
      </c>
      <c r="H278" t="str">
        <f>+IF(LEN(Participação!A288)&gt;0,VLOOKUP(O278,Pivot!A:B,2,0),"")</f>
        <v/>
      </c>
      <c r="I278" t="str">
        <f>+IF(LEN(Participação!A288)&gt;0,Participação!G288*Participação!I288,"")</f>
        <v/>
      </c>
      <c r="J278" t="str">
        <f>+IF(LEN(Participação!A288)&gt;0,Participação!H288,"")</f>
        <v/>
      </c>
      <c r="K278" t="str">
        <f>+IF(LEN(Participação!A288)&gt;0,"N","")</f>
        <v/>
      </c>
      <c r="L278" t="str">
        <f>+IF(LEN(Participação!A288)&gt;0,Participação!E288,"")</f>
        <v/>
      </c>
      <c r="M278" t="str">
        <f>+IF(LEN(Participação!A288)&gt;0,Participação!I288,"")</f>
        <v/>
      </c>
      <c r="N278" s="22" t="str">
        <f>+IF(LEN(Participação!A288)&gt;0,VLOOKUP(Participação!F288,Variedades!B:C,2,0),"")</f>
        <v/>
      </c>
      <c r="O278" s="26" t="str">
        <f t="shared" si="4"/>
        <v/>
      </c>
      <c r="P278" s="26" t="str">
        <f>+IF(LEN(Participação!A288)&gt;0,G278,"")</f>
        <v/>
      </c>
    </row>
    <row r="279" spans="1:16" x14ac:dyDescent="0.25">
      <c r="A279" t="str">
        <f>+IF(LEN(Participação!A289)&gt;0,Participação!$D$4,"")</f>
        <v/>
      </c>
      <c r="B279" t="str">
        <f>+IF(LEN(Participação!A289)&gt;0,2021,"")</f>
        <v/>
      </c>
      <c r="C279" t="str">
        <f>+IF(LEN(Participação!A289)&gt;0,5017,"")</f>
        <v/>
      </c>
      <c r="D279" t="str">
        <f>+IF(LEN(Participação!A289)&gt;0,IF(Participação!$B$3="Individual",1,1),"")</f>
        <v/>
      </c>
      <c r="E279" t="str">
        <f>+IF(LEN(Participação!A289)&gt;0,Participação!C289,"")</f>
        <v/>
      </c>
      <c r="F279" t="str">
        <f>+IF(LEN(Participação!A289)&gt;0,Participação!D289,"")</f>
        <v/>
      </c>
      <c r="G279" t="str">
        <f>+IF(LEN(Participação!A289)&gt;0,Participação!A289,"")</f>
        <v/>
      </c>
      <c r="H279" t="str">
        <f>+IF(LEN(Participação!A289)&gt;0,VLOOKUP(O279,Pivot!A:B,2,0),"")</f>
        <v/>
      </c>
      <c r="I279" t="str">
        <f>+IF(LEN(Participação!A289)&gt;0,Participação!G289*Participação!I289,"")</f>
        <v/>
      </c>
      <c r="J279" t="str">
        <f>+IF(LEN(Participação!A289)&gt;0,Participação!H289,"")</f>
        <v/>
      </c>
      <c r="K279" t="str">
        <f>+IF(LEN(Participação!A289)&gt;0,"N","")</f>
        <v/>
      </c>
      <c r="L279" t="str">
        <f>+IF(LEN(Participação!A289)&gt;0,Participação!E289,"")</f>
        <v/>
      </c>
      <c r="M279" t="str">
        <f>+IF(LEN(Participação!A289)&gt;0,Participação!I289,"")</f>
        <v/>
      </c>
      <c r="N279" s="22" t="str">
        <f>+IF(LEN(Participação!A289)&gt;0,VLOOKUP(Participação!F289,Variedades!B:C,2,0),"")</f>
        <v/>
      </c>
      <c r="O279" s="26" t="str">
        <f t="shared" si="4"/>
        <v/>
      </c>
      <c r="P279" s="26" t="str">
        <f>+IF(LEN(Participação!A289)&gt;0,G279,"")</f>
        <v/>
      </c>
    </row>
    <row r="280" spans="1:16" x14ac:dyDescent="0.25">
      <c r="A280" t="str">
        <f>+IF(LEN(Participação!A290)&gt;0,Participação!$D$4,"")</f>
        <v/>
      </c>
      <c r="B280" t="str">
        <f>+IF(LEN(Participação!A290)&gt;0,2021,"")</f>
        <v/>
      </c>
      <c r="C280" t="str">
        <f>+IF(LEN(Participação!A290)&gt;0,5017,"")</f>
        <v/>
      </c>
      <c r="D280" t="str">
        <f>+IF(LEN(Participação!A290)&gt;0,IF(Participação!$B$3="Individual",1,1),"")</f>
        <v/>
      </c>
      <c r="E280" t="str">
        <f>+IF(LEN(Participação!A290)&gt;0,Participação!C290,"")</f>
        <v/>
      </c>
      <c r="F280" t="str">
        <f>+IF(LEN(Participação!A290)&gt;0,Participação!D290,"")</f>
        <v/>
      </c>
      <c r="G280" t="str">
        <f>+IF(LEN(Participação!A290)&gt;0,Participação!A290,"")</f>
        <v/>
      </c>
      <c r="H280" t="str">
        <f>+IF(LEN(Participação!A290)&gt;0,VLOOKUP(O280,Pivot!A:B,2,0),"")</f>
        <v/>
      </c>
      <c r="I280" t="str">
        <f>+IF(LEN(Participação!A290)&gt;0,Participação!G290*Participação!I290,"")</f>
        <v/>
      </c>
      <c r="J280" t="str">
        <f>+IF(LEN(Participação!A290)&gt;0,Participação!H290,"")</f>
        <v/>
      </c>
      <c r="K280" t="str">
        <f>+IF(LEN(Participação!A290)&gt;0,"N","")</f>
        <v/>
      </c>
      <c r="L280" t="str">
        <f>+IF(LEN(Participação!A290)&gt;0,Participação!E290,"")</f>
        <v/>
      </c>
      <c r="M280" t="str">
        <f>+IF(LEN(Participação!A290)&gt;0,Participação!I290,"")</f>
        <v/>
      </c>
      <c r="N280" s="22" t="str">
        <f>+IF(LEN(Participação!A290)&gt;0,VLOOKUP(Participação!F290,Variedades!B:C,2,0),"")</f>
        <v/>
      </c>
      <c r="O280" s="26" t="str">
        <f t="shared" si="4"/>
        <v/>
      </c>
      <c r="P280" s="26" t="str">
        <f>+IF(LEN(Participação!A290)&gt;0,G280,"")</f>
        <v/>
      </c>
    </row>
    <row r="281" spans="1:16" x14ac:dyDescent="0.25">
      <c r="A281" t="str">
        <f>+IF(LEN(Participação!A291)&gt;0,Participação!$D$4,"")</f>
        <v/>
      </c>
      <c r="B281" t="str">
        <f>+IF(LEN(Participação!A291)&gt;0,2021,"")</f>
        <v/>
      </c>
      <c r="C281" t="str">
        <f>+IF(LEN(Participação!A291)&gt;0,5017,"")</f>
        <v/>
      </c>
      <c r="D281" t="str">
        <f>+IF(LEN(Participação!A291)&gt;0,IF(Participação!$B$3="Individual",1,1),"")</f>
        <v/>
      </c>
      <c r="E281" t="str">
        <f>+IF(LEN(Participação!A291)&gt;0,Participação!C291,"")</f>
        <v/>
      </c>
      <c r="F281" t="str">
        <f>+IF(LEN(Participação!A291)&gt;0,Participação!D291,"")</f>
        <v/>
      </c>
      <c r="G281" t="str">
        <f>+IF(LEN(Participação!A291)&gt;0,Participação!A291,"")</f>
        <v/>
      </c>
      <c r="H281" t="str">
        <f>+IF(LEN(Participação!A291)&gt;0,VLOOKUP(O281,Pivot!A:B,2,0),"")</f>
        <v/>
      </c>
      <c r="I281" t="str">
        <f>+IF(LEN(Participação!A291)&gt;0,Participação!G291*Participação!I291,"")</f>
        <v/>
      </c>
      <c r="J281" t="str">
        <f>+IF(LEN(Participação!A291)&gt;0,Participação!H291,"")</f>
        <v/>
      </c>
      <c r="K281" t="str">
        <f>+IF(LEN(Participação!A291)&gt;0,"N","")</f>
        <v/>
      </c>
      <c r="L281" t="str">
        <f>+IF(LEN(Participação!A291)&gt;0,Participação!E291,"")</f>
        <v/>
      </c>
      <c r="M281" t="str">
        <f>+IF(LEN(Participação!A291)&gt;0,Participação!I291,"")</f>
        <v/>
      </c>
      <c r="N281" s="22" t="str">
        <f>+IF(LEN(Participação!A291)&gt;0,VLOOKUP(Participação!F291,Variedades!B:C,2,0),"")</f>
        <v/>
      </c>
      <c r="O281" s="26" t="str">
        <f t="shared" si="4"/>
        <v/>
      </c>
      <c r="P281" s="26" t="str">
        <f>+IF(LEN(Participação!A291)&gt;0,G281,"")</f>
        <v/>
      </c>
    </row>
    <row r="282" spans="1:16" x14ac:dyDescent="0.25">
      <c r="A282" t="str">
        <f>+IF(LEN(Participação!A292)&gt;0,Participação!$D$4,"")</f>
        <v/>
      </c>
      <c r="B282" t="str">
        <f>+IF(LEN(Participação!A292)&gt;0,2021,"")</f>
        <v/>
      </c>
      <c r="C282" t="str">
        <f>+IF(LEN(Participação!A292)&gt;0,5017,"")</f>
        <v/>
      </c>
      <c r="D282" t="str">
        <f>+IF(LEN(Participação!A292)&gt;0,IF(Participação!$B$3="Individual",1,1),"")</f>
        <v/>
      </c>
      <c r="E282" t="str">
        <f>+IF(LEN(Participação!A292)&gt;0,Participação!C292,"")</f>
        <v/>
      </c>
      <c r="F282" t="str">
        <f>+IF(LEN(Participação!A292)&gt;0,Participação!D292,"")</f>
        <v/>
      </c>
      <c r="G282" t="str">
        <f>+IF(LEN(Participação!A292)&gt;0,Participação!A292,"")</f>
        <v/>
      </c>
      <c r="H282" t="str">
        <f>+IF(LEN(Participação!A292)&gt;0,VLOOKUP(O282,Pivot!A:B,2,0),"")</f>
        <v/>
      </c>
      <c r="I282" t="str">
        <f>+IF(LEN(Participação!A292)&gt;0,Participação!G292*Participação!I292,"")</f>
        <v/>
      </c>
      <c r="J282" t="str">
        <f>+IF(LEN(Participação!A292)&gt;0,Participação!H292,"")</f>
        <v/>
      </c>
      <c r="K282" t="str">
        <f>+IF(LEN(Participação!A292)&gt;0,"N","")</f>
        <v/>
      </c>
      <c r="L282" t="str">
        <f>+IF(LEN(Participação!A292)&gt;0,Participação!E292,"")</f>
        <v/>
      </c>
      <c r="M282" t="str">
        <f>+IF(LEN(Participação!A292)&gt;0,Participação!I292,"")</f>
        <v/>
      </c>
      <c r="N282" s="22" t="str">
        <f>+IF(LEN(Participação!A292)&gt;0,VLOOKUP(Participação!F292,Variedades!B:C,2,0),"")</f>
        <v/>
      </c>
      <c r="O282" s="26" t="str">
        <f t="shared" si="4"/>
        <v/>
      </c>
      <c r="P282" s="26" t="str">
        <f>+IF(LEN(Participação!A292)&gt;0,G282,"")</f>
        <v/>
      </c>
    </row>
    <row r="283" spans="1:16" x14ac:dyDescent="0.25">
      <c r="A283" t="str">
        <f>+IF(LEN(Participação!A293)&gt;0,Participação!$D$4,"")</f>
        <v/>
      </c>
      <c r="B283" t="str">
        <f>+IF(LEN(Participação!A293)&gt;0,2021,"")</f>
        <v/>
      </c>
      <c r="C283" t="str">
        <f>+IF(LEN(Participação!A293)&gt;0,5017,"")</f>
        <v/>
      </c>
      <c r="D283" t="str">
        <f>+IF(LEN(Participação!A293)&gt;0,IF(Participação!$B$3="Individual",1,1),"")</f>
        <v/>
      </c>
      <c r="E283" t="str">
        <f>+IF(LEN(Participação!A293)&gt;0,Participação!C293,"")</f>
        <v/>
      </c>
      <c r="F283" t="str">
        <f>+IF(LEN(Participação!A293)&gt;0,Participação!D293,"")</f>
        <v/>
      </c>
      <c r="G283" t="str">
        <f>+IF(LEN(Participação!A293)&gt;0,Participação!A293,"")</f>
        <v/>
      </c>
      <c r="H283" t="str">
        <f>+IF(LEN(Participação!A293)&gt;0,VLOOKUP(O283,Pivot!A:B,2,0),"")</f>
        <v/>
      </c>
      <c r="I283" t="str">
        <f>+IF(LEN(Participação!A293)&gt;0,Participação!G293*Participação!I293,"")</f>
        <v/>
      </c>
      <c r="J283" t="str">
        <f>+IF(LEN(Participação!A293)&gt;0,Participação!H293,"")</f>
        <v/>
      </c>
      <c r="K283" t="str">
        <f>+IF(LEN(Participação!A293)&gt;0,"N","")</f>
        <v/>
      </c>
      <c r="L283" t="str">
        <f>+IF(LEN(Participação!A293)&gt;0,Participação!E293,"")</f>
        <v/>
      </c>
      <c r="M283" t="str">
        <f>+IF(LEN(Participação!A293)&gt;0,Participação!I293,"")</f>
        <v/>
      </c>
      <c r="N283" s="22" t="str">
        <f>+IF(LEN(Participação!A293)&gt;0,VLOOKUP(Participação!F293,Variedades!B:C,2,0),"")</f>
        <v/>
      </c>
      <c r="O283" s="26" t="str">
        <f t="shared" si="4"/>
        <v/>
      </c>
      <c r="P283" s="26" t="str">
        <f>+IF(LEN(Participação!A293)&gt;0,G283,"")</f>
        <v/>
      </c>
    </row>
    <row r="284" spans="1:16" x14ac:dyDescent="0.25">
      <c r="A284" t="str">
        <f>+IF(LEN(Participação!A294)&gt;0,Participação!$D$4,"")</f>
        <v/>
      </c>
      <c r="B284" t="str">
        <f>+IF(LEN(Participação!A294)&gt;0,2021,"")</f>
        <v/>
      </c>
      <c r="C284" t="str">
        <f>+IF(LEN(Participação!A294)&gt;0,5017,"")</f>
        <v/>
      </c>
      <c r="D284" t="str">
        <f>+IF(LEN(Participação!A294)&gt;0,IF(Participação!$B$3="Individual",1,1),"")</f>
        <v/>
      </c>
      <c r="E284" t="str">
        <f>+IF(LEN(Participação!A294)&gt;0,Participação!C294,"")</f>
        <v/>
      </c>
      <c r="F284" t="str">
        <f>+IF(LEN(Participação!A294)&gt;0,Participação!D294,"")</f>
        <v/>
      </c>
      <c r="G284" t="str">
        <f>+IF(LEN(Participação!A294)&gt;0,Participação!A294,"")</f>
        <v/>
      </c>
      <c r="H284" t="str">
        <f>+IF(LEN(Participação!A294)&gt;0,VLOOKUP(O284,Pivot!A:B,2,0),"")</f>
        <v/>
      </c>
      <c r="I284" t="str">
        <f>+IF(LEN(Participação!A294)&gt;0,Participação!G294*Participação!I294,"")</f>
        <v/>
      </c>
      <c r="J284" t="str">
        <f>+IF(LEN(Participação!A294)&gt;0,Participação!H294,"")</f>
        <v/>
      </c>
      <c r="K284" t="str">
        <f>+IF(LEN(Participação!A294)&gt;0,"N","")</f>
        <v/>
      </c>
      <c r="L284" t="str">
        <f>+IF(LEN(Participação!A294)&gt;0,Participação!E294,"")</f>
        <v/>
      </c>
      <c r="M284" t="str">
        <f>+IF(LEN(Participação!A294)&gt;0,Participação!I294,"")</f>
        <v/>
      </c>
      <c r="N284" s="22" t="str">
        <f>+IF(LEN(Participação!A294)&gt;0,VLOOKUP(Participação!F294,Variedades!B:C,2,0),"")</f>
        <v/>
      </c>
      <c r="O284" s="26" t="str">
        <f t="shared" si="4"/>
        <v/>
      </c>
      <c r="P284" s="26" t="str">
        <f>+IF(LEN(Participação!A294)&gt;0,G284,"")</f>
        <v/>
      </c>
    </row>
    <row r="285" spans="1:16" x14ac:dyDescent="0.25">
      <c r="A285" t="str">
        <f>+IF(LEN(Participação!A295)&gt;0,Participação!$D$4,"")</f>
        <v/>
      </c>
      <c r="B285" t="str">
        <f>+IF(LEN(Participação!A295)&gt;0,2021,"")</f>
        <v/>
      </c>
      <c r="C285" t="str">
        <f>+IF(LEN(Participação!A295)&gt;0,5017,"")</f>
        <v/>
      </c>
      <c r="D285" t="str">
        <f>+IF(LEN(Participação!A295)&gt;0,IF(Participação!$B$3="Individual",1,1),"")</f>
        <v/>
      </c>
      <c r="E285" t="str">
        <f>+IF(LEN(Participação!A295)&gt;0,Participação!C295,"")</f>
        <v/>
      </c>
      <c r="F285" t="str">
        <f>+IF(LEN(Participação!A295)&gt;0,Participação!D295,"")</f>
        <v/>
      </c>
      <c r="G285" t="str">
        <f>+IF(LEN(Participação!A295)&gt;0,Participação!A295,"")</f>
        <v/>
      </c>
      <c r="H285" t="str">
        <f>+IF(LEN(Participação!A295)&gt;0,VLOOKUP(O285,Pivot!A:B,2,0),"")</f>
        <v/>
      </c>
      <c r="I285" t="str">
        <f>+IF(LEN(Participação!A295)&gt;0,Participação!G295*Participação!I295,"")</f>
        <v/>
      </c>
      <c r="J285" t="str">
        <f>+IF(LEN(Participação!A295)&gt;0,Participação!H295,"")</f>
        <v/>
      </c>
      <c r="K285" t="str">
        <f>+IF(LEN(Participação!A295)&gt;0,"N","")</f>
        <v/>
      </c>
      <c r="L285" t="str">
        <f>+IF(LEN(Participação!A295)&gt;0,Participação!E295,"")</f>
        <v/>
      </c>
      <c r="M285" t="str">
        <f>+IF(LEN(Participação!A295)&gt;0,Participação!I295,"")</f>
        <v/>
      </c>
      <c r="N285" s="22" t="str">
        <f>+IF(LEN(Participação!A295)&gt;0,VLOOKUP(Participação!F295,Variedades!B:C,2,0),"")</f>
        <v/>
      </c>
      <c r="O285" s="26" t="str">
        <f t="shared" si="4"/>
        <v/>
      </c>
      <c r="P285" s="26" t="str">
        <f>+IF(LEN(Participação!A295)&gt;0,G285,"")</f>
        <v/>
      </c>
    </row>
    <row r="286" spans="1:16" x14ac:dyDescent="0.25">
      <c r="A286" t="str">
        <f>+IF(LEN(Participação!A296)&gt;0,Participação!$D$4,"")</f>
        <v/>
      </c>
      <c r="B286" t="str">
        <f>+IF(LEN(Participação!A296)&gt;0,2021,"")</f>
        <v/>
      </c>
      <c r="C286" t="str">
        <f>+IF(LEN(Participação!A296)&gt;0,5017,"")</f>
        <v/>
      </c>
      <c r="D286" t="str">
        <f>+IF(LEN(Participação!A296)&gt;0,IF(Participação!$B$3="Individual",1,1),"")</f>
        <v/>
      </c>
      <c r="E286" t="str">
        <f>+IF(LEN(Participação!A296)&gt;0,Participação!C296,"")</f>
        <v/>
      </c>
      <c r="F286" t="str">
        <f>+IF(LEN(Participação!A296)&gt;0,Participação!D296,"")</f>
        <v/>
      </c>
      <c r="G286" t="str">
        <f>+IF(LEN(Participação!A296)&gt;0,Participação!A296,"")</f>
        <v/>
      </c>
      <c r="H286" t="str">
        <f>+IF(LEN(Participação!A296)&gt;0,VLOOKUP(O286,Pivot!A:B,2,0),"")</f>
        <v/>
      </c>
      <c r="I286" t="str">
        <f>+IF(LEN(Participação!A296)&gt;0,Participação!G296*Participação!I296,"")</f>
        <v/>
      </c>
      <c r="J286" t="str">
        <f>+IF(LEN(Participação!A296)&gt;0,Participação!H296,"")</f>
        <v/>
      </c>
      <c r="K286" t="str">
        <f>+IF(LEN(Participação!A296)&gt;0,"N","")</f>
        <v/>
      </c>
      <c r="L286" t="str">
        <f>+IF(LEN(Participação!A296)&gt;0,Participação!E296,"")</f>
        <v/>
      </c>
      <c r="M286" t="str">
        <f>+IF(LEN(Participação!A296)&gt;0,Participação!I296,"")</f>
        <v/>
      </c>
      <c r="N286" s="22" t="str">
        <f>+IF(LEN(Participação!A296)&gt;0,VLOOKUP(Participação!F296,Variedades!B:C,2,0),"")</f>
        <v/>
      </c>
      <c r="O286" s="26" t="str">
        <f t="shared" si="4"/>
        <v/>
      </c>
      <c r="P286" s="26" t="str">
        <f>+IF(LEN(Participação!A296)&gt;0,G286,"")</f>
        <v/>
      </c>
    </row>
    <row r="287" spans="1:16" x14ac:dyDescent="0.25">
      <c r="A287" t="str">
        <f>+IF(LEN(Participação!A297)&gt;0,Participação!$D$4,"")</f>
        <v/>
      </c>
      <c r="B287" t="str">
        <f>+IF(LEN(Participação!A297)&gt;0,2021,"")</f>
        <v/>
      </c>
      <c r="C287" t="str">
        <f>+IF(LEN(Participação!A297)&gt;0,5017,"")</f>
        <v/>
      </c>
      <c r="D287" t="str">
        <f>+IF(LEN(Participação!A297)&gt;0,IF(Participação!$B$3="Individual",1,1),"")</f>
        <v/>
      </c>
      <c r="E287" t="str">
        <f>+IF(LEN(Participação!A297)&gt;0,Participação!C297,"")</f>
        <v/>
      </c>
      <c r="F287" t="str">
        <f>+IF(LEN(Participação!A297)&gt;0,Participação!D297,"")</f>
        <v/>
      </c>
      <c r="G287" t="str">
        <f>+IF(LEN(Participação!A297)&gt;0,Participação!A297,"")</f>
        <v/>
      </c>
      <c r="H287" t="str">
        <f>+IF(LEN(Participação!A297)&gt;0,VLOOKUP(O287,Pivot!A:B,2,0),"")</f>
        <v/>
      </c>
      <c r="I287" t="str">
        <f>+IF(LEN(Participação!A297)&gt;0,Participação!G297*Participação!I297,"")</f>
        <v/>
      </c>
      <c r="J287" t="str">
        <f>+IF(LEN(Participação!A297)&gt;0,Participação!H297,"")</f>
        <v/>
      </c>
      <c r="K287" t="str">
        <f>+IF(LEN(Participação!A297)&gt;0,"N","")</f>
        <v/>
      </c>
      <c r="L287" t="str">
        <f>+IF(LEN(Participação!A297)&gt;0,Participação!E297,"")</f>
        <v/>
      </c>
      <c r="M287" t="str">
        <f>+IF(LEN(Participação!A297)&gt;0,Participação!I297,"")</f>
        <v/>
      </c>
      <c r="N287" s="22" t="str">
        <f>+IF(LEN(Participação!A297)&gt;0,VLOOKUP(Participação!F297,Variedades!B:C,2,0),"")</f>
        <v/>
      </c>
      <c r="O287" s="26" t="str">
        <f t="shared" si="4"/>
        <v/>
      </c>
      <c r="P287" s="26" t="str">
        <f>+IF(LEN(Participação!A297)&gt;0,G287,"")</f>
        <v/>
      </c>
    </row>
    <row r="288" spans="1:16" x14ac:dyDescent="0.25">
      <c r="A288" t="str">
        <f>+IF(LEN(Participação!A298)&gt;0,Participação!$D$4,"")</f>
        <v/>
      </c>
      <c r="B288" t="str">
        <f>+IF(LEN(Participação!A298)&gt;0,2021,"")</f>
        <v/>
      </c>
      <c r="C288" t="str">
        <f>+IF(LEN(Participação!A298)&gt;0,5017,"")</f>
        <v/>
      </c>
      <c r="D288" t="str">
        <f>+IF(LEN(Participação!A298)&gt;0,IF(Participação!$B$3="Individual",1,1),"")</f>
        <v/>
      </c>
      <c r="E288" t="str">
        <f>+IF(LEN(Participação!A298)&gt;0,Participação!C298,"")</f>
        <v/>
      </c>
      <c r="F288" t="str">
        <f>+IF(LEN(Participação!A298)&gt;0,Participação!D298,"")</f>
        <v/>
      </c>
      <c r="G288" t="str">
        <f>+IF(LEN(Participação!A298)&gt;0,Participação!A298,"")</f>
        <v/>
      </c>
      <c r="H288" t="str">
        <f>+IF(LEN(Participação!A298)&gt;0,VLOOKUP(O288,Pivot!A:B,2,0),"")</f>
        <v/>
      </c>
      <c r="I288" t="str">
        <f>+IF(LEN(Participação!A298)&gt;0,Participação!G298*Participação!I298,"")</f>
        <v/>
      </c>
      <c r="J288" t="str">
        <f>+IF(LEN(Participação!A298)&gt;0,Participação!H298,"")</f>
        <v/>
      </c>
      <c r="K288" t="str">
        <f>+IF(LEN(Participação!A298)&gt;0,"N","")</f>
        <v/>
      </c>
      <c r="L288" t="str">
        <f>+IF(LEN(Participação!A298)&gt;0,Participação!E298,"")</f>
        <v/>
      </c>
      <c r="M288" t="str">
        <f>+IF(LEN(Participação!A298)&gt;0,Participação!I298,"")</f>
        <v/>
      </c>
      <c r="N288" s="22" t="str">
        <f>+IF(LEN(Participação!A298)&gt;0,VLOOKUP(Participação!F298,Variedades!B:C,2,0),"")</f>
        <v/>
      </c>
      <c r="O288" s="26" t="str">
        <f t="shared" si="4"/>
        <v/>
      </c>
      <c r="P288" s="26" t="str">
        <f>+IF(LEN(Participação!A298)&gt;0,G288,"")</f>
        <v/>
      </c>
    </row>
    <row r="289" spans="1:16" x14ac:dyDescent="0.25">
      <c r="A289" t="str">
        <f>+IF(LEN(Participação!A299)&gt;0,Participação!$D$4,"")</f>
        <v/>
      </c>
      <c r="B289" t="str">
        <f>+IF(LEN(Participação!A299)&gt;0,2021,"")</f>
        <v/>
      </c>
      <c r="C289" t="str">
        <f>+IF(LEN(Participação!A299)&gt;0,5017,"")</f>
        <v/>
      </c>
      <c r="D289" t="str">
        <f>+IF(LEN(Participação!A299)&gt;0,IF(Participação!$B$3="Individual",1,1),"")</f>
        <v/>
      </c>
      <c r="E289" t="str">
        <f>+IF(LEN(Participação!A299)&gt;0,Participação!C299,"")</f>
        <v/>
      </c>
      <c r="F289" t="str">
        <f>+IF(LEN(Participação!A299)&gt;0,Participação!D299,"")</f>
        <v/>
      </c>
      <c r="G289" t="str">
        <f>+IF(LEN(Participação!A299)&gt;0,Participação!A299,"")</f>
        <v/>
      </c>
      <c r="H289" t="str">
        <f>+IF(LEN(Participação!A299)&gt;0,VLOOKUP(O289,Pivot!A:B,2,0),"")</f>
        <v/>
      </c>
      <c r="I289" t="str">
        <f>+IF(LEN(Participação!A299)&gt;0,Participação!G299*Participação!I299,"")</f>
        <v/>
      </c>
      <c r="J289" t="str">
        <f>+IF(LEN(Participação!A299)&gt;0,Participação!H299,"")</f>
        <v/>
      </c>
      <c r="K289" t="str">
        <f>+IF(LEN(Participação!A299)&gt;0,"N","")</f>
        <v/>
      </c>
      <c r="L289" t="str">
        <f>+IF(LEN(Participação!A299)&gt;0,Participação!E299,"")</f>
        <v/>
      </c>
      <c r="M289" t="str">
        <f>+IF(LEN(Participação!A299)&gt;0,Participação!I299,"")</f>
        <v/>
      </c>
      <c r="N289" s="22" t="str">
        <f>+IF(LEN(Participação!A299)&gt;0,VLOOKUP(Participação!F299,Variedades!B:C,2,0),"")</f>
        <v/>
      </c>
      <c r="O289" s="26" t="str">
        <f t="shared" si="4"/>
        <v/>
      </c>
      <c r="P289" s="26" t="str">
        <f>+IF(LEN(Participação!A299)&gt;0,G289,"")</f>
        <v/>
      </c>
    </row>
    <row r="290" spans="1:16" x14ac:dyDescent="0.25">
      <c r="A290" t="str">
        <f>+IF(LEN(Participação!A300)&gt;0,Participação!$D$4,"")</f>
        <v/>
      </c>
      <c r="B290" t="str">
        <f>+IF(LEN(Participação!A300)&gt;0,2021,"")</f>
        <v/>
      </c>
      <c r="C290" t="str">
        <f>+IF(LEN(Participação!A300)&gt;0,5017,"")</f>
        <v/>
      </c>
      <c r="D290" t="str">
        <f>+IF(LEN(Participação!A300)&gt;0,IF(Participação!$B$3="Individual",1,1),"")</f>
        <v/>
      </c>
      <c r="E290" t="str">
        <f>+IF(LEN(Participação!A300)&gt;0,Participação!C300,"")</f>
        <v/>
      </c>
      <c r="F290" t="str">
        <f>+IF(LEN(Participação!A300)&gt;0,Participação!D300,"")</f>
        <v/>
      </c>
      <c r="G290" t="str">
        <f>+IF(LEN(Participação!A300)&gt;0,Participação!A300,"")</f>
        <v/>
      </c>
      <c r="H290" t="str">
        <f>+IF(LEN(Participação!A300)&gt;0,VLOOKUP(O290,Pivot!A:B,2,0),"")</f>
        <v/>
      </c>
      <c r="I290" t="str">
        <f>+IF(LEN(Participação!A300)&gt;0,Participação!G300*Participação!I300,"")</f>
        <v/>
      </c>
      <c r="J290" t="str">
        <f>+IF(LEN(Participação!A300)&gt;0,Participação!H300,"")</f>
        <v/>
      </c>
      <c r="K290" t="str">
        <f>+IF(LEN(Participação!A300)&gt;0,"N","")</f>
        <v/>
      </c>
      <c r="L290" t="str">
        <f>+IF(LEN(Participação!A300)&gt;0,Participação!E300,"")</f>
        <v/>
      </c>
      <c r="M290" t="str">
        <f>+IF(LEN(Participação!A300)&gt;0,Participação!I300,"")</f>
        <v/>
      </c>
      <c r="N290" s="22" t="str">
        <f>+IF(LEN(Participação!A300)&gt;0,VLOOKUP(Participação!F300,Variedades!B:C,2,0),"")</f>
        <v/>
      </c>
      <c r="O290" s="26" t="str">
        <f t="shared" si="4"/>
        <v/>
      </c>
      <c r="P290" s="26" t="str">
        <f>+IF(LEN(Participação!A300)&gt;0,G290,"")</f>
        <v/>
      </c>
    </row>
    <row r="291" spans="1:16" x14ac:dyDescent="0.25">
      <c r="A291" t="str">
        <f>+IF(LEN(Participação!A301)&gt;0,Participação!$D$4,"")</f>
        <v/>
      </c>
      <c r="B291" t="str">
        <f>+IF(LEN(Participação!A301)&gt;0,2021,"")</f>
        <v/>
      </c>
      <c r="C291" t="str">
        <f>+IF(LEN(Participação!A301)&gt;0,5017,"")</f>
        <v/>
      </c>
      <c r="D291" t="str">
        <f>+IF(LEN(Participação!A301)&gt;0,IF(Participação!$B$3="Individual",1,1),"")</f>
        <v/>
      </c>
      <c r="E291" t="str">
        <f>+IF(LEN(Participação!A301)&gt;0,Participação!C301,"")</f>
        <v/>
      </c>
      <c r="F291" t="str">
        <f>+IF(LEN(Participação!A301)&gt;0,Participação!D301,"")</f>
        <v/>
      </c>
      <c r="G291" t="str">
        <f>+IF(LEN(Participação!A301)&gt;0,Participação!A301,"")</f>
        <v/>
      </c>
      <c r="H291" t="str">
        <f>+IF(LEN(Participação!A301)&gt;0,VLOOKUP(O291,Pivot!A:B,2,0),"")</f>
        <v/>
      </c>
      <c r="I291" t="str">
        <f>+IF(LEN(Participação!A301)&gt;0,Participação!G301*Participação!I301,"")</f>
        <v/>
      </c>
      <c r="J291" t="str">
        <f>+IF(LEN(Participação!A301)&gt;0,Participação!H301,"")</f>
        <v/>
      </c>
      <c r="K291" t="str">
        <f>+IF(LEN(Participação!A301)&gt;0,"N","")</f>
        <v/>
      </c>
      <c r="L291" t="str">
        <f>+IF(LEN(Participação!A301)&gt;0,Participação!E301,"")</f>
        <v/>
      </c>
      <c r="M291" t="str">
        <f>+IF(LEN(Participação!A301)&gt;0,Participação!I301,"")</f>
        <v/>
      </c>
      <c r="N291" s="22" t="str">
        <f>+IF(LEN(Participação!A301)&gt;0,VLOOKUP(Participação!F301,Variedades!B:C,2,0),"")</f>
        <v/>
      </c>
      <c r="O291" s="26" t="str">
        <f t="shared" si="4"/>
        <v/>
      </c>
      <c r="P291" s="26" t="str">
        <f>+IF(LEN(Participação!A301)&gt;0,G291,"")</f>
        <v/>
      </c>
    </row>
    <row r="292" spans="1:16" x14ac:dyDescent="0.25">
      <c r="A292" t="str">
        <f>+IF(LEN(Participação!A302)&gt;0,Participação!$D$4,"")</f>
        <v/>
      </c>
      <c r="B292" t="str">
        <f>+IF(LEN(Participação!A302)&gt;0,2021,"")</f>
        <v/>
      </c>
      <c r="C292" t="str">
        <f>+IF(LEN(Participação!A302)&gt;0,5017,"")</f>
        <v/>
      </c>
      <c r="D292" t="str">
        <f>+IF(LEN(Participação!A302)&gt;0,IF(Participação!$B$3="Individual",1,1),"")</f>
        <v/>
      </c>
      <c r="E292" t="str">
        <f>+IF(LEN(Participação!A302)&gt;0,Participação!C302,"")</f>
        <v/>
      </c>
      <c r="F292" t="str">
        <f>+IF(LEN(Participação!A302)&gt;0,Participação!D302,"")</f>
        <v/>
      </c>
      <c r="G292" t="str">
        <f>+IF(LEN(Participação!A302)&gt;0,Participação!A302,"")</f>
        <v/>
      </c>
      <c r="H292" t="str">
        <f>+IF(LEN(Participação!A302)&gt;0,VLOOKUP(O292,Pivot!A:B,2,0),"")</f>
        <v/>
      </c>
      <c r="I292" t="str">
        <f>+IF(LEN(Participação!A302)&gt;0,Participação!G302*Participação!I302,"")</f>
        <v/>
      </c>
      <c r="J292" t="str">
        <f>+IF(LEN(Participação!A302)&gt;0,Participação!H302,"")</f>
        <v/>
      </c>
      <c r="K292" t="str">
        <f>+IF(LEN(Participação!A302)&gt;0,"N","")</f>
        <v/>
      </c>
      <c r="L292" t="str">
        <f>+IF(LEN(Participação!A302)&gt;0,Participação!E302,"")</f>
        <v/>
      </c>
      <c r="M292" t="str">
        <f>+IF(LEN(Participação!A302)&gt;0,Participação!I302,"")</f>
        <v/>
      </c>
      <c r="N292" s="22" t="str">
        <f>+IF(LEN(Participação!A302)&gt;0,VLOOKUP(Participação!F302,Variedades!B:C,2,0),"")</f>
        <v/>
      </c>
      <c r="O292" s="26" t="str">
        <f t="shared" si="4"/>
        <v/>
      </c>
      <c r="P292" s="26" t="str">
        <f>+IF(LEN(Participação!A302)&gt;0,G292,"")</f>
        <v/>
      </c>
    </row>
    <row r="293" spans="1:16" x14ac:dyDescent="0.25">
      <c r="A293" t="str">
        <f>+IF(LEN(Participação!A303)&gt;0,Participação!$D$4,"")</f>
        <v/>
      </c>
      <c r="B293" t="str">
        <f>+IF(LEN(Participação!A303)&gt;0,2021,"")</f>
        <v/>
      </c>
      <c r="C293" t="str">
        <f>+IF(LEN(Participação!A303)&gt;0,5017,"")</f>
        <v/>
      </c>
      <c r="D293" t="str">
        <f>+IF(LEN(Participação!A303)&gt;0,IF(Participação!$B$3="Individual",1,1),"")</f>
        <v/>
      </c>
      <c r="E293" t="str">
        <f>+IF(LEN(Participação!A303)&gt;0,Participação!C303,"")</f>
        <v/>
      </c>
      <c r="F293" t="str">
        <f>+IF(LEN(Participação!A303)&gt;0,Participação!D303,"")</f>
        <v/>
      </c>
      <c r="G293" t="str">
        <f>+IF(LEN(Participação!A303)&gt;0,Participação!A303,"")</f>
        <v/>
      </c>
      <c r="H293" t="str">
        <f>+IF(LEN(Participação!A303)&gt;0,VLOOKUP(O293,Pivot!A:B,2,0),"")</f>
        <v/>
      </c>
      <c r="I293" t="str">
        <f>+IF(LEN(Participação!A303)&gt;0,Participação!G303*Participação!I303,"")</f>
        <v/>
      </c>
      <c r="J293" t="str">
        <f>+IF(LEN(Participação!A303)&gt;0,Participação!H303,"")</f>
        <v/>
      </c>
      <c r="K293" t="str">
        <f>+IF(LEN(Participação!A303)&gt;0,"N","")</f>
        <v/>
      </c>
      <c r="L293" t="str">
        <f>+IF(LEN(Participação!A303)&gt;0,Participação!E303,"")</f>
        <v/>
      </c>
      <c r="M293" t="str">
        <f>+IF(LEN(Participação!A303)&gt;0,Participação!I303,"")</f>
        <v/>
      </c>
      <c r="N293" s="22" t="str">
        <f>+IF(LEN(Participação!A303)&gt;0,VLOOKUP(Participação!F303,Variedades!B:C,2,0),"")</f>
        <v/>
      </c>
      <c r="O293" s="26" t="str">
        <f t="shared" si="4"/>
        <v/>
      </c>
      <c r="P293" s="26" t="str">
        <f>+IF(LEN(Participação!A303)&gt;0,G293,"")</f>
        <v/>
      </c>
    </row>
    <row r="294" spans="1:16" x14ac:dyDescent="0.25">
      <c r="A294" t="str">
        <f>+IF(LEN(Participação!A304)&gt;0,Participação!$D$4,"")</f>
        <v/>
      </c>
      <c r="B294" t="str">
        <f>+IF(LEN(Participação!A304)&gt;0,2021,"")</f>
        <v/>
      </c>
      <c r="C294" t="str">
        <f>+IF(LEN(Participação!A304)&gt;0,5017,"")</f>
        <v/>
      </c>
      <c r="D294" t="str">
        <f>+IF(LEN(Participação!A304)&gt;0,IF(Participação!$B$3="Individual",1,1),"")</f>
        <v/>
      </c>
      <c r="E294" t="str">
        <f>+IF(LEN(Participação!A304)&gt;0,Participação!C304,"")</f>
        <v/>
      </c>
      <c r="F294" t="str">
        <f>+IF(LEN(Participação!A304)&gt;0,Participação!D304,"")</f>
        <v/>
      </c>
      <c r="G294" t="str">
        <f>+IF(LEN(Participação!A304)&gt;0,Participação!A304,"")</f>
        <v/>
      </c>
      <c r="H294" t="str">
        <f>+IF(LEN(Participação!A304)&gt;0,VLOOKUP(O294,Pivot!A:B,2,0),"")</f>
        <v/>
      </c>
      <c r="I294" t="str">
        <f>+IF(LEN(Participação!A304)&gt;0,Participação!G304*Participação!I304,"")</f>
        <v/>
      </c>
      <c r="J294" t="str">
        <f>+IF(LEN(Participação!A304)&gt;0,Participação!H304,"")</f>
        <v/>
      </c>
      <c r="K294" t="str">
        <f>+IF(LEN(Participação!A304)&gt;0,"N","")</f>
        <v/>
      </c>
      <c r="L294" t="str">
        <f>+IF(LEN(Participação!A304)&gt;0,Participação!E304,"")</f>
        <v/>
      </c>
      <c r="M294" t="str">
        <f>+IF(LEN(Participação!A304)&gt;0,Participação!I304,"")</f>
        <v/>
      </c>
      <c r="N294" s="22" t="str">
        <f>+IF(LEN(Participação!A304)&gt;0,VLOOKUP(Participação!F304,Variedades!B:C,2,0),"")</f>
        <v/>
      </c>
      <c r="O294" s="26" t="str">
        <f t="shared" si="4"/>
        <v/>
      </c>
      <c r="P294" s="26" t="str">
        <f>+IF(LEN(Participação!A304)&gt;0,G294,"")</f>
        <v/>
      </c>
    </row>
    <row r="295" spans="1:16" x14ac:dyDescent="0.25">
      <c r="A295" t="str">
        <f>+IF(LEN(Participação!A305)&gt;0,Participação!$D$4,"")</f>
        <v/>
      </c>
      <c r="B295" t="str">
        <f>+IF(LEN(Participação!A305)&gt;0,2021,"")</f>
        <v/>
      </c>
      <c r="C295" t="str">
        <f>+IF(LEN(Participação!A305)&gt;0,5017,"")</f>
        <v/>
      </c>
      <c r="D295" t="str">
        <f>+IF(LEN(Participação!A305)&gt;0,IF(Participação!$B$3="Individual",1,1),"")</f>
        <v/>
      </c>
      <c r="E295" t="str">
        <f>+IF(LEN(Participação!A305)&gt;0,Participação!C305,"")</f>
        <v/>
      </c>
      <c r="F295" t="str">
        <f>+IF(LEN(Participação!A305)&gt;0,Participação!D305,"")</f>
        <v/>
      </c>
      <c r="G295" t="str">
        <f>+IF(LEN(Participação!A305)&gt;0,Participação!A305,"")</f>
        <v/>
      </c>
      <c r="H295" t="str">
        <f>+IF(LEN(Participação!A305)&gt;0,VLOOKUP(O295,Pivot!A:B,2,0),"")</f>
        <v/>
      </c>
      <c r="I295" t="str">
        <f>+IF(LEN(Participação!A305)&gt;0,Participação!G305*Participação!I305,"")</f>
        <v/>
      </c>
      <c r="J295" t="str">
        <f>+IF(LEN(Participação!A305)&gt;0,Participação!H305,"")</f>
        <v/>
      </c>
      <c r="K295" t="str">
        <f>+IF(LEN(Participação!A305)&gt;0,"N","")</f>
        <v/>
      </c>
      <c r="L295" t="str">
        <f>+IF(LEN(Participação!A305)&gt;0,Participação!E305,"")</f>
        <v/>
      </c>
      <c r="M295" t="str">
        <f>+IF(LEN(Participação!A305)&gt;0,Participação!I305,"")</f>
        <v/>
      </c>
      <c r="N295" s="22" t="str">
        <f>+IF(LEN(Participação!A305)&gt;0,VLOOKUP(Participação!F305,Variedades!B:C,2,0),"")</f>
        <v/>
      </c>
      <c r="O295" s="26" t="str">
        <f t="shared" si="4"/>
        <v/>
      </c>
      <c r="P295" s="26" t="str">
        <f>+IF(LEN(Participação!A305)&gt;0,G295,"")</f>
        <v/>
      </c>
    </row>
    <row r="296" spans="1:16" x14ac:dyDescent="0.25">
      <c r="A296" t="str">
        <f>+IF(LEN(Participação!A306)&gt;0,Participação!$D$4,"")</f>
        <v/>
      </c>
      <c r="B296" t="str">
        <f>+IF(LEN(Participação!A306)&gt;0,2021,"")</f>
        <v/>
      </c>
      <c r="C296" t="str">
        <f>+IF(LEN(Participação!A306)&gt;0,5017,"")</f>
        <v/>
      </c>
      <c r="D296" t="str">
        <f>+IF(LEN(Participação!A306)&gt;0,IF(Participação!$B$3="Individual",1,1),"")</f>
        <v/>
      </c>
      <c r="E296" t="str">
        <f>+IF(LEN(Participação!A306)&gt;0,Participação!C306,"")</f>
        <v/>
      </c>
      <c r="F296" t="str">
        <f>+IF(LEN(Participação!A306)&gt;0,Participação!D306,"")</f>
        <v/>
      </c>
      <c r="G296" t="str">
        <f>+IF(LEN(Participação!A306)&gt;0,Participação!A306,"")</f>
        <v/>
      </c>
      <c r="H296" t="str">
        <f>+IF(LEN(Participação!A306)&gt;0,VLOOKUP(O296,Pivot!A:B,2,0),"")</f>
        <v/>
      </c>
      <c r="I296" t="str">
        <f>+IF(LEN(Participação!A306)&gt;0,Participação!G306*Participação!I306,"")</f>
        <v/>
      </c>
      <c r="J296" t="str">
        <f>+IF(LEN(Participação!A306)&gt;0,Participação!H306,"")</f>
        <v/>
      </c>
      <c r="K296" t="str">
        <f>+IF(LEN(Participação!A306)&gt;0,"N","")</f>
        <v/>
      </c>
      <c r="L296" t="str">
        <f>+IF(LEN(Participação!A306)&gt;0,Participação!E306,"")</f>
        <v/>
      </c>
      <c r="M296" t="str">
        <f>+IF(LEN(Participação!A306)&gt;0,Participação!I306,"")</f>
        <v/>
      </c>
      <c r="N296" s="22" t="str">
        <f>+IF(LEN(Participação!A306)&gt;0,VLOOKUP(Participação!F306,Variedades!B:C,2,0),"")</f>
        <v/>
      </c>
      <c r="O296" s="26" t="str">
        <f t="shared" si="4"/>
        <v/>
      </c>
      <c r="P296" s="26" t="str">
        <f>+IF(LEN(Participação!A306)&gt;0,G296,"")</f>
        <v/>
      </c>
    </row>
    <row r="297" spans="1:16" x14ac:dyDescent="0.25">
      <c r="A297" t="str">
        <f>+IF(LEN(Participação!A307)&gt;0,Participação!$D$4,"")</f>
        <v/>
      </c>
      <c r="B297" t="str">
        <f>+IF(LEN(Participação!A307)&gt;0,2021,"")</f>
        <v/>
      </c>
      <c r="C297" t="str">
        <f>+IF(LEN(Participação!A307)&gt;0,5017,"")</f>
        <v/>
      </c>
      <c r="D297" t="str">
        <f>+IF(LEN(Participação!A307)&gt;0,IF(Participação!$B$3="Individual",1,1),"")</f>
        <v/>
      </c>
      <c r="E297" t="str">
        <f>+IF(LEN(Participação!A307)&gt;0,Participação!C307,"")</f>
        <v/>
      </c>
      <c r="F297" t="str">
        <f>+IF(LEN(Participação!A307)&gt;0,Participação!D307,"")</f>
        <v/>
      </c>
      <c r="G297" t="str">
        <f>+IF(LEN(Participação!A307)&gt;0,Participação!A307,"")</f>
        <v/>
      </c>
      <c r="H297" t="str">
        <f>+IF(LEN(Participação!A307)&gt;0,VLOOKUP(O297,Pivot!A:B,2,0),"")</f>
        <v/>
      </c>
      <c r="I297" t="str">
        <f>+IF(LEN(Participação!A307)&gt;0,Participação!G307*Participação!I307,"")</f>
        <v/>
      </c>
      <c r="J297" t="str">
        <f>+IF(LEN(Participação!A307)&gt;0,Participação!H307,"")</f>
        <v/>
      </c>
      <c r="K297" t="str">
        <f>+IF(LEN(Participação!A307)&gt;0,"N","")</f>
        <v/>
      </c>
      <c r="L297" t="str">
        <f>+IF(LEN(Participação!A307)&gt;0,Participação!E307,"")</f>
        <v/>
      </c>
      <c r="M297" t="str">
        <f>+IF(LEN(Participação!A307)&gt;0,Participação!I307,"")</f>
        <v/>
      </c>
      <c r="N297" s="22" t="str">
        <f>+IF(LEN(Participação!A307)&gt;0,VLOOKUP(Participação!F307,Variedades!B:C,2,0),"")</f>
        <v/>
      </c>
      <c r="O297" s="26" t="str">
        <f t="shared" si="4"/>
        <v/>
      </c>
      <c r="P297" s="26" t="str">
        <f>+IF(LEN(Participação!A307)&gt;0,G297,"")</f>
        <v/>
      </c>
    </row>
    <row r="298" spans="1:16" x14ac:dyDescent="0.25">
      <c r="A298" t="str">
        <f>+IF(LEN(Participação!A308)&gt;0,Participação!$D$4,"")</f>
        <v/>
      </c>
      <c r="B298" t="str">
        <f>+IF(LEN(Participação!A308)&gt;0,2021,"")</f>
        <v/>
      </c>
      <c r="C298" t="str">
        <f>+IF(LEN(Participação!A308)&gt;0,5017,"")</f>
        <v/>
      </c>
      <c r="D298" t="str">
        <f>+IF(LEN(Participação!A308)&gt;0,IF(Participação!$B$3="Individual",1,1),"")</f>
        <v/>
      </c>
      <c r="E298" t="str">
        <f>+IF(LEN(Participação!A308)&gt;0,Participação!C308,"")</f>
        <v/>
      </c>
      <c r="F298" t="str">
        <f>+IF(LEN(Participação!A308)&gt;0,Participação!D308,"")</f>
        <v/>
      </c>
      <c r="G298" t="str">
        <f>+IF(LEN(Participação!A308)&gt;0,Participação!A308,"")</f>
        <v/>
      </c>
      <c r="H298" t="str">
        <f>+IF(LEN(Participação!A308)&gt;0,VLOOKUP(O298,Pivot!A:B,2,0),"")</f>
        <v/>
      </c>
      <c r="I298" t="str">
        <f>+IF(LEN(Participação!A308)&gt;0,Participação!G308*Participação!I308,"")</f>
        <v/>
      </c>
      <c r="J298" t="str">
        <f>+IF(LEN(Participação!A308)&gt;0,Participação!H308,"")</f>
        <v/>
      </c>
      <c r="K298" t="str">
        <f>+IF(LEN(Participação!A308)&gt;0,"N","")</f>
        <v/>
      </c>
      <c r="L298" t="str">
        <f>+IF(LEN(Participação!A308)&gt;0,Participação!E308,"")</f>
        <v/>
      </c>
      <c r="M298" t="str">
        <f>+IF(LEN(Participação!A308)&gt;0,Participação!I308,"")</f>
        <v/>
      </c>
      <c r="N298" s="22" t="str">
        <f>+IF(LEN(Participação!A308)&gt;0,VLOOKUP(Participação!F308,Variedades!B:C,2,0),"")</f>
        <v/>
      </c>
      <c r="O298" s="26" t="str">
        <f t="shared" si="4"/>
        <v/>
      </c>
      <c r="P298" s="26" t="str">
        <f>+IF(LEN(Participação!A308)&gt;0,G298,"")</f>
        <v/>
      </c>
    </row>
    <row r="299" spans="1:16" x14ac:dyDescent="0.25">
      <c r="A299" t="str">
        <f>+IF(LEN(Participação!A309)&gt;0,Participação!$D$4,"")</f>
        <v/>
      </c>
      <c r="B299" t="str">
        <f>+IF(LEN(Participação!A309)&gt;0,2021,"")</f>
        <v/>
      </c>
      <c r="C299" t="str">
        <f>+IF(LEN(Participação!A309)&gt;0,5017,"")</f>
        <v/>
      </c>
      <c r="D299" t="str">
        <f>+IF(LEN(Participação!A309)&gt;0,IF(Participação!$B$3="Individual",1,1),"")</f>
        <v/>
      </c>
      <c r="E299" t="str">
        <f>+IF(LEN(Participação!A309)&gt;0,Participação!C309,"")</f>
        <v/>
      </c>
      <c r="F299" t="str">
        <f>+IF(LEN(Participação!A309)&gt;0,Participação!D309,"")</f>
        <v/>
      </c>
      <c r="G299" t="str">
        <f>+IF(LEN(Participação!A309)&gt;0,Participação!A309,"")</f>
        <v/>
      </c>
      <c r="H299" t="str">
        <f>+IF(LEN(Participação!A309)&gt;0,VLOOKUP(O299,Pivot!A:B,2,0),"")</f>
        <v/>
      </c>
      <c r="I299" t="str">
        <f>+IF(LEN(Participação!A309)&gt;0,Participação!G309*Participação!I309,"")</f>
        <v/>
      </c>
      <c r="J299" t="str">
        <f>+IF(LEN(Participação!A309)&gt;0,Participação!H309,"")</f>
        <v/>
      </c>
      <c r="K299" t="str">
        <f>+IF(LEN(Participação!A309)&gt;0,"N","")</f>
        <v/>
      </c>
      <c r="L299" t="str">
        <f>+IF(LEN(Participação!A309)&gt;0,Participação!E309,"")</f>
        <v/>
      </c>
      <c r="M299" t="str">
        <f>+IF(LEN(Participação!A309)&gt;0,Participação!I309,"")</f>
        <v/>
      </c>
      <c r="N299" s="22" t="str">
        <f>+IF(LEN(Participação!A309)&gt;0,VLOOKUP(Participação!F309,Variedades!B:C,2,0),"")</f>
        <v/>
      </c>
      <c r="O299" s="26" t="str">
        <f t="shared" si="4"/>
        <v/>
      </c>
      <c r="P299" s="26" t="str">
        <f>+IF(LEN(Participação!A309)&gt;0,G299,"")</f>
        <v/>
      </c>
    </row>
    <row r="300" spans="1:16" x14ac:dyDescent="0.25">
      <c r="A300" t="str">
        <f>+IF(LEN(Participação!A310)&gt;0,Participação!$D$4,"")</f>
        <v/>
      </c>
      <c r="B300" t="str">
        <f>+IF(LEN(Participação!A310)&gt;0,2021,"")</f>
        <v/>
      </c>
      <c r="C300" t="str">
        <f>+IF(LEN(Participação!A310)&gt;0,5017,"")</f>
        <v/>
      </c>
      <c r="D300" t="str">
        <f>+IF(LEN(Participação!A310)&gt;0,IF(Participação!$B$3="Individual",1,1),"")</f>
        <v/>
      </c>
      <c r="E300" t="str">
        <f>+IF(LEN(Participação!A310)&gt;0,Participação!C310,"")</f>
        <v/>
      </c>
      <c r="F300" t="str">
        <f>+IF(LEN(Participação!A310)&gt;0,Participação!D310,"")</f>
        <v/>
      </c>
      <c r="G300" t="str">
        <f>+IF(LEN(Participação!A310)&gt;0,Participação!A310,"")</f>
        <v/>
      </c>
      <c r="H300" t="str">
        <f>+IF(LEN(Participação!A310)&gt;0,VLOOKUP(O300,Pivot!A:B,2,0),"")</f>
        <v/>
      </c>
      <c r="I300" t="str">
        <f>+IF(LEN(Participação!A310)&gt;0,Participação!G310*Participação!I310,"")</f>
        <v/>
      </c>
      <c r="J300" t="str">
        <f>+IF(LEN(Participação!A310)&gt;0,Participação!H310,"")</f>
        <v/>
      </c>
      <c r="K300" t="str">
        <f>+IF(LEN(Participação!A310)&gt;0,"N","")</f>
        <v/>
      </c>
      <c r="L300" t="str">
        <f>+IF(LEN(Participação!A310)&gt;0,Participação!E310,"")</f>
        <v/>
      </c>
      <c r="M300" t="str">
        <f>+IF(LEN(Participação!A310)&gt;0,Participação!I310,"")</f>
        <v/>
      </c>
      <c r="N300" s="22" t="str">
        <f>+IF(LEN(Participação!A310)&gt;0,VLOOKUP(Participação!F310,Variedades!B:C,2,0),"")</f>
        <v/>
      </c>
      <c r="O300" s="26" t="str">
        <f t="shared" si="4"/>
        <v/>
      </c>
      <c r="P300" s="26" t="str">
        <f>+IF(LEN(Participação!A310)&gt;0,G300,"")</f>
        <v/>
      </c>
    </row>
    <row r="301" spans="1:16" x14ac:dyDescent="0.25">
      <c r="A301" t="str">
        <f>+IF(LEN(Participação!A311)&gt;0,Participação!$D$4,"")</f>
        <v/>
      </c>
      <c r="B301" t="str">
        <f>+IF(LEN(Participação!A311)&gt;0,2021,"")</f>
        <v/>
      </c>
      <c r="C301" t="str">
        <f>+IF(LEN(Participação!A311)&gt;0,5017,"")</f>
        <v/>
      </c>
      <c r="D301" t="str">
        <f>+IF(LEN(Participação!A311)&gt;0,IF(Participação!$B$3="Individual",1,1),"")</f>
        <v/>
      </c>
      <c r="E301" t="str">
        <f>+IF(LEN(Participação!A311)&gt;0,Participação!C311,"")</f>
        <v/>
      </c>
      <c r="F301" t="str">
        <f>+IF(LEN(Participação!A311)&gt;0,Participação!D311,"")</f>
        <v/>
      </c>
      <c r="G301" t="str">
        <f>+IF(LEN(Participação!A311)&gt;0,Participação!A311,"")</f>
        <v/>
      </c>
      <c r="H301" t="str">
        <f>+IF(LEN(Participação!A311)&gt;0,VLOOKUP(O301,Pivot!A:B,2,0),"")</f>
        <v/>
      </c>
      <c r="I301" t="str">
        <f>+IF(LEN(Participação!A311)&gt;0,Participação!G311*Participação!I311,"")</f>
        <v/>
      </c>
      <c r="J301" t="str">
        <f>+IF(LEN(Participação!A311)&gt;0,Participação!H311,"")</f>
        <v/>
      </c>
      <c r="K301" t="str">
        <f>+IF(LEN(Participação!A311)&gt;0,"N","")</f>
        <v/>
      </c>
      <c r="L301" t="str">
        <f>+IF(LEN(Participação!A311)&gt;0,Participação!E311,"")</f>
        <v/>
      </c>
      <c r="M301" t="str">
        <f>+IF(LEN(Participação!A311)&gt;0,Participação!I311,"")</f>
        <v/>
      </c>
      <c r="N301" s="22" t="str">
        <f>+IF(LEN(Participação!A311)&gt;0,VLOOKUP(Participação!F311,Variedades!B:C,2,0),"")</f>
        <v/>
      </c>
      <c r="O301" s="26" t="str">
        <f t="shared" si="4"/>
        <v/>
      </c>
      <c r="P301" s="26" t="str">
        <f>+IF(LEN(Participação!A311)&gt;0,G301,"")</f>
        <v/>
      </c>
    </row>
    <row r="302" spans="1:16" x14ac:dyDescent="0.25">
      <c r="A302" t="str">
        <f>+IF(LEN(Participação!A312)&gt;0,Participação!$D$4,"")</f>
        <v/>
      </c>
      <c r="B302" t="str">
        <f>+IF(LEN(Participação!A312)&gt;0,2021,"")</f>
        <v/>
      </c>
      <c r="C302" t="str">
        <f>+IF(LEN(Participação!A312)&gt;0,5017,"")</f>
        <v/>
      </c>
      <c r="D302" t="str">
        <f>+IF(LEN(Participação!A312)&gt;0,IF(Participação!$B$3="Individual",1,1),"")</f>
        <v/>
      </c>
      <c r="E302" t="str">
        <f>+IF(LEN(Participação!A312)&gt;0,Participação!C312,"")</f>
        <v/>
      </c>
      <c r="F302" t="str">
        <f>+IF(LEN(Participação!A312)&gt;0,Participação!D312,"")</f>
        <v/>
      </c>
      <c r="G302" t="str">
        <f>+IF(LEN(Participação!A312)&gt;0,Participação!A312,"")</f>
        <v/>
      </c>
      <c r="H302" t="str">
        <f>+IF(LEN(Participação!A312)&gt;0,VLOOKUP(O302,Pivot!A:B,2,0),"")</f>
        <v/>
      </c>
      <c r="I302" t="str">
        <f>+IF(LEN(Participação!A312)&gt;0,Participação!G312*Participação!I312,"")</f>
        <v/>
      </c>
      <c r="J302" t="str">
        <f>+IF(LEN(Participação!A312)&gt;0,Participação!H312,"")</f>
        <v/>
      </c>
      <c r="K302" t="str">
        <f>+IF(LEN(Participação!A312)&gt;0,"N","")</f>
        <v/>
      </c>
      <c r="L302" t="str">
        <f>+IF(LEN(Participação!A312)&gt;0,Participação!E312,"")</f>
        <v/>
      </c>
      <c r="M302" t="str">
        <f>+IF(LEN(Participação!A312)&gt;0,Participação!I312,"")</f>
        <v/>
      </c>
      <c r="N302" s="22" t="str">
        <f>+IF(LEN(Participação!A312)&gt;0,VLOOKUP(Participação!F312,Variedades!B:C,2,0),"")</f>
        <v/>
      </c>
      <c r="O302" s="26" t="str">
        <f t="shared" si="4"/>
        <v/>
      </c>
      <c r="P302" s="26" t="str">
        <f>+IF(LEN(Participação!A312)&gt;0,G302,"")</f>
        <v/>
      </c>
    </row>
    <row r="303" spans="1:16" x14ac:dyDescent="0.25">
      <c r="A303" t="str">
        <f>+IF(LEN(Participação!A313)&gt;0,Participação!$D$4,"")</f>
        <v/>
      </c>
      <c r="B303" t="str">
        <f>+IF(LEN(Participação!A313)&gt;0,2021,"")</f>
        <v/>
      </c>
      <c r="C303" t="str">
        <f>+IF(LEN(Participação!A313)&gt;0,5017,"")</f>
        <v/>
      </c>
      <c r="D303" t="str">
        <f>+IF(LEN(Participação!A313)&gt;0,IF(Participação!$B$3="Individual",1,1),"")</f>
        <v/>
      </c>
      <c r="E303" t="str">
        <f>+IF(LEN(Participação!A313)&gt;0,Participação!C313,"")</f>
        <v/>
      </c>
      <c r="F303" t="str">
        <f>+IF(LEN(Participação!A313)&gt;0,Participação!D313,"")</f>
        <v/>
      </c>
      <c r="G303" t="str">
        <f>+IF(LEN(Participação!A313)&gt;0,Participação!A313,"")</f>
        <v/>
      </c>
      <c r="H303" t="str">
        <f>+IF(LEN(Participação!A313)&gt;0,VLOOKUP(O303,Pivot!A:B,2,0),"")</f>
        <v/>
      </c>
      <c r="I303" t="str">
        <f>+IF(LEN(Participação!A313)&gt;0,Participação!G313*Participação!I313,"")</f>
        <v/>
      </c>
      <c r="J303" t="str">
        <f>+IF(LEN(Participação!A313)&gt;0,Participação!H313,"")</f>
        <v/>
      </c>
      <c r="K303" t="str">
        <f>+IF(LEN(Participação!A313)&gt;0,"N","")</f>
        <v/>
      </c>
      <c r="L303" t="str">
        <f>+IF(LEN(Participação!A313)&gt;0,Participação!E313,"")</f>
        <v/>
      </c>
      <c r="M303" t="str">
        <f>+IF(LEN(Participação!A313)&gt;0,Participação!I313,"")</f>
        <v/>
      </c>
      <c r="N303" s="22" t="str">
        <f>+IF(LEN(Participação!A313)&gt;0,VLOOKUP(Participação!F313,Variedades!B:C,2,0),"")</f>
        <v/>
      </c>
      <c r="O303" s="26" t="str">
        <f t="shared" si="4"/>
        <v/>
      </c>
      <c r="P303" s="26" t="str">
        <f>+IF(LEN(Participação!A313)&gt;0,G303,"")</f>
        <v/>
      </c>
    </row>
    <row r="304" spans="1:16" x14ac:dyDescent="0.25">
      <c r="A304" t="str">
        <f>+IF(LEN(Participação!A314)&gt;0,Participação!$D$4,"")</f>
        <v/>
      </c>
      <c r="B304" t="str">
        <f>+IF(LEN(Participação!A314)&gt;0,2021,"")</f>
        <v/>
      </c>
      <c r="C304" t="str">
        <f>+IF(LEN(Participação!A314)&gt;0,5017,"")</f>
        <v/>
      </c>
      <c r="D304" t="str">
        <f>+IF(LEN(Participação!A314)&gt;0,IF(Participação!$B$3="Individual",1,1),"")</f>
        <v/>
      </c>
      <c r="E304" t="str">
        <f>+IF(LEN(Participação!A314)&gt;0,Participação!C314,"")</f>
        <v/>
      </c>
      <c r="F304" t="str">
        <f>+IF(LEN(Participação!A314)&gt;0,Participação!D314,"")</f>
        <v/>
      </c>
      <c r="G304" t="str">
        <f>+IF(LEN(Participação!A314)&gt;0,Participação!A314,"")</f>
        <v/>
      </c>
      <c r="H304" t="str">
        <f>+IF(LEN(Participação!A314)&gt;0,VLOOKUP(O304,Pivot!A:B,2,0),"")</f>
        <v/>
      </c>
      <c r="I304" t="str">
        <f>+IF(LEN(Participação!A314)&gt;0,Participação!G314*Participação!I314,"")</f>
        <v/>
      </c>
      <c r="J304" t="str">
        <f>+IF(LEN(Participação!A314)&gt;0,Participação!H314,"")</f>
        <v/>
      </c>
      <c r="K304" t="str">
        <f>+IF(LEN(Participação!A314)&gt;0,"N","")</f>
        <v/>
      </c>
      <c r="L304" t="str">
        <f>+IF(LEN(Participação!A314)&gt;0,Participação!E314,"")</f>
        <v/>
      </c>
      <c r="M304" t="str">
        <f>+IF(LEN(Participação!A314)&gt;0,Participação!I314,"")</f>
        <v/>
      </c>
      <c r="N304" s="22" t="str">
        <f>+IF(LEN(Participação!A314)&gt;0,VLOOKUP(Participação!F314,Variedades!B:C,2,0),"")</f>
        <v/>
      </c>
      <c r="O304" s="26" t="str">
        <f t="shared" si="4"/>
        <v/>
      </c>
      <c r="P304" s="26" t="str">
        <f>+IF(LEN(Participação!A314)&gt;0,G304,"")</f>
        <v/>
      </c>
    </row>
    <row r="305" spans="1:16" x14ac:dyDescent="0.25">
      <c r="A305" t="str">
        <f>+IF(LEN(Participação!A315)&gt;0,Participação!$D$4,"")</f>
        <v/>
      </c>
      <c r="B305" t="str">
        <f>+IF(LEN(Participação!A315)&gt;0,2021,"")</f>
        <v/>
      </c>
      <c r="C305" t="str">
        <f>+IF(LEN(Participação!A315)&gt;0,5017,"")</f>
        <v/>
      </c>
      <c r="D305" t="str">
        <f>+IF(LEN(Participação!A315)&gt;0,IF(Participação!$B$3="Individual",1,1),"")</f>
        <v/>
      </c>
      <c r="E305" t="str">
        <f>+IF(LEN(Participação!A315)&gt;0,Participação!C315,"")</f>
        <v/>
      </c>
      <c r="F305" t="str">
        <f>+IF(LEN(Participação!A315)&gt;0,Participação!D315,"")</f>
        <v/>
      </c>
      <c r="G305" t="str">
        <f>+IF(LEN(Participação!A315)&gt;0,Participação!A315,"")</f>
        <v/>
      </c>
      <c r="H305" t="str">
        <f>+IF(LEN(Participação!A315)&gt;0,VLOOKUP(O305,Pivot!A:B,2,0),"")</f>
        <v/>
      </c>
      <c r="I305" t="str">
        <f>+IF(LEN(Participação!A315)&gt;0,Participação!G315*Participação!I315,"")</f>
        <v/>
      </c>
      <c r="J305" t="str">
        <f>+IF(LEN(Participação!A315)&gt;0,Participação!H315,"")</f>
        <v/>
      </c>
      <c r="K305" t="str">
        <f>+IF(LEN(Participação!A315)&gt;0,"N","")</f>
        <v/>
      </c>
      <c r="L305" t="str">
        <f>+IF(LEN(Participação!A315)&gt;0,Participação!E315,"")</f>
        <v/>
      </c>
      <c r="M305" t="str">
        <f>+IF(LEN(Participação!A315)&gt;0,Participação!I315,"")</f>
        <v/>
      </c>
      <c r="N305" s="22" t="str">
        <f>+IF(LEN(Participação!A315)&gt;0,VLOOKUP(Participação!F315,Variedades!B:C,2,0),"")</f>
        <v/>
      </c>
      <c r="O305" s="26" t="str">
        <f t="shared" si="4"/>
        <v/>
      </c>
      <c r="P305" s="26" t="str">
        <f>+IF(LEN(Participação!A315)&gt;0,G305,"")</f>
        <v/>
      </c>
    </row>
    <row r="306" spans="1:16" x14ac:dyDescent="0.25">
      <c r="A306" t="str">
        <f>+IF(LEN(Participação!A316)&gt;0,Participação!$D$4,"")</f>
        <v/>
      </c>
      <c r="B306" t="str">
        <f>+IF(LEN(Participação!A316)&gt;0,2021,"")</f>
        <v/>
      </c>
      <c r="C306" t="str">
        <f>+IF(LEN(Participação!A316)&gt;0,5017,"")</f>
        <v/>
      </c>
      <c r="D306" t="str">
        <f>+IF(LEN(Participação!A316)&gt;0,IF(Participação!$B$3="Individual",1,1),"")</f>
        <v/>
      </c>
      <c r="E306" t="str">
        <f>+IF(LEN(Participação!A316)&gt;0,Participação!C316,"")</f>
        <v/>
      </c>
      <c r="F306" t="str">
        <f>+IF(LEN(Participação!A316)&gt;0,Participação!D316,"")</f>
        <v/>
      </c>
      <c r="G306" t="str">
        <f>+IF(LEN(Participação!A316)&gt;0,Participação!A316,"")</f>
        <v/>
      </c>
      <c r="H306" t="str">
        <f>+IF(LEN(Participação!A316)&gt;0,VLOOKUP(O306,Pivot!A:B,2,0),"")</f>
        <v/>
      </c>
      <c r="I306" t="str">
        <f>+IF(LEN(Participação!A316)&gt;0,Participação!G316*Participação!I316,"")</f>
        <v/>
      </c>
      <c r="J306" t="str">
        <f>+IF(LEN(Participação!A316)&gt;0,Participação!H316,"")</f>
        <v/>
      </c>
      <c r="K306" t="str">
        <f>+IF(LEN(Participação!A316)&gt;0,"N","")</f>
        <v/>
      </c>
      <c r="L306" t="str">
        <f>+IF(LEN(Participação!A316)&gt;0,Participação!E316,"")</f>
        <v/>
      </c>
      <c r="M306" t="str">
        <f>+IF(LEN(Participação!A316)&gt;0,Participação!I316,"")</f>
        <v/>
      </c>
      <c r="N306" s="22" t="str">
        <f>+IF(LEN(Participação!A316)&gt;0,VLOOKUP(Participação!F316,Variedades!B:C,2,0),"")</f>
        <v/>
      </c>
      <c r="O306" s="26" t="str">
        <f t="shared" si="4"/>
        <v/>
      </c>
      <c r="P306" s="26" t="str">
        <f>+IF(LEN(Participação!A316)&gt;0,G306,"")</f>
        <v/>
      </c>
    </row>
    <row r="307" spans="1:16" x14ac:dyDescent="0.25">
      <c r="A307" t="str">
        <f>+IF(LEN(Participação!A317)&gt;0,Participação!$D$4,"")</f>
        <v/>
      </c>
      <c r="B307" t="str">
        <f>+IF(LEN(Participação!A317)&gt;0,2021,"")</f>
        <v/>
      </c>
      <c r="C307" t="str">
        <f>+IF(LEN(Participação!A317)&gt;0,5017,"")</f>
        <v/>
      </c>
      <c r="D307" t="str">
        <f>+IF(LEN(Participação!A317)&gt;0,IF(Participação!$B$3="Individual",1,1),"")</f>
        <v/>
      </c>
      <c r="E307" t="str">
        <f>+IF(LEN(Participação!A317)&gt;0,Participação!C317,"")</f>
        <v/>
      </c>
      <c r="F307" t="str">
        <f>+IF(LEN(Participação!A317)&gt;0,Participação!D317,"")</f>
        <v/>
      </c>
      <c r="G307" t="str">
        <f>+IF(LEN(Participação!A317)&gt;0,Participação!A317,"")</f>
        <v/>
      </c>
      <c r="H307" t="str">
        <f>+IF(LEN(Participação!A317)&gt;0,VLOOKUP(O307,Pivot!A:B,2,0),"")</f>
        <v/>
      </c>
      <c r="I307" t="str">
        <f>+IF(LEN(Participação!A317)&gt;0,Participação!G317*Participação!I317,"")</f>
        <v/>
      </c>
      <c r="J307" t="str">
        <f>+IF(LEN(Participação!A317)&gt;0,Participação!H317,"")</f>
        <v/>
      </c>
      <c r="K307" t="str">
        <f>+IF(LEN(Participação!A317)&gt;0,"N","")</f>
        <v/>
      </c>
      <c r="L307" t="str">
        <f>+IF(LEN(Participação!A317)&gt;0,Participação!E317,"")</f>
        <v/>
      </c>
      <c r="M307" t="str">
        <f>+IF(LEN(Participação!A317)&gt;0,Participação!I317,"")</f>
        <v/>
      </c>
      <c r="N307" s="22" t="str">
        <f>+IF(LEN(Participação!A317)&gt;0,VLOOKUP(Participação!F317,Variedades!B:C,2,0),"")</f>
        <v/>
      </c>
      <c r="O307" s="26" t="str">
        <f t="shared" si="4"/>
        <v/>
      </c>
      <c r="P307" s="26" t="str">
        <f>+IF(LEN(Participação!A317)&gt;0,G307,"")</f>
        <v/>
      </c>
    </row>
    <row r="308" spans="1:16" x14ac:dyDescent="0.25">
      <c r="A308" t="str">
        <f>+IF(LEN(Participação!A318)&gt;0,Participação!$D$4,"")</f>
        <v/>
      </c>
      <c r="B308" t="str">
        <f>+IF(LEN(Participação!A318)&gt;0,2021,"")</f>
        <v/>
      </c>
      <c r="C308" t="str">
        <f>+IF(LEN(Participação!A318)&gt;0,5017,"")</f>
        <v/>
      </c>
      <c r="D308" t="str">
        <f>+IF(LEN(Participação!A318)&gt;0,IF(Participação!$B$3="Individual",1,1),"")</f>
        <v/>
      </c>
      <c r="E308" t="str">
        <f>+IF(LEN(Participação!A318)&gt;0,Participação!C318,"")</f>
        <v/>
      </c>
      <c r="F308" t="str">
        <f>+IF(LEN(Participação!A318)&gt;0,Participação!D318,"")</f>
        <v/>
      </c>
      <c r="G308" t="str">
        <f>+IF(LEN(Participação!A318)&gt;0,Participação!A318,"")</f>
        <v/>
      </c>
      <c r="H308" t="str">
        <f>+IF(LEN(Participação!A318)&gt;0,VLOOKUP(O308,Pivot!A:B,2,0),"")</f>
        <v/>
      </c>
      <c r="I308" t="str">
        <f>+IF(LEN(Participação!A318)&gt;0,Participação!G318*Participação!I318,"")</f>
        <v/>
      </c>
      <c r="J308" t="str">
        <f>+IF(LEN(Participação!A318)&gt;0,Participação!H318,"")</f>
        <v/>
      </c>
      <c r="K308" t="str">
        <f>+IF(LEN(Participação!A318)&gt;0,"N","")</f>
        <v/>
      </c>
      <c r="L308" t="str">
        <f>+IF(LEN(Participação!A318)&gt;0,Participação!E318,"")</f>
        <v/>
      </c>
      <c r="M308" t="str">
        <f>+IF(LEN(Participação!A318)&gt;0,Participação!I318,"")</f>
        <v/>
      </c>
      <c r="N308" s="22" t="str">
        <f>+IF(LEN(Participação!A318)&gt;0,VLOOKUP(Participação!F318,Variedades!B:C,2,0),"")</f>
        <v/>
      </c>
      <c r="O308" s="26" t="str">
        <f t="shared" si="4"/>
        <v/>
      </c>
      <c r="P308" s="26" t="str">
        <f>+IF(LEN(Participação!A318)&gt;0,G308,"")</f>
        <v/>
      </c>
    </row>
    <row r="309" spans="1:16" x14ac:dyDescent="0.25">
      <c r="A309" t="str">
        <f>+IF(LEN(Participação!A319)&gt;0,Participação!$D$4,"")</f>
        <v/>
      </c>
      <c r="B309" t="str">
        <f>+IF(LEN(Participação!A319)&gt;0,2021,"")</f>
        <v/>
      </c>
      <c r="C309" t="str">
        <f>+IF(LEN(Participação!A319)&gt;0,5017,"")</f>
        <v/>
      </c>
      <c r="D309" t="str">
        <f>+IF(LEN(Participação!A319)&gt;0,IF(Participação!$B$3="Individual",1,1),"")</f>
        <v/>
      </c>
      <c r="E309" t="str">
        <f>+IF(LEN(Participação!A319)&gt;0,Participação!C319,"")</f>
        <v/>
      </c>
      <c r="F309" t="str">
        <f>+IF(LEN(Participação!A319)&gt;0,Participação!D319,"")</f>
        <v/>
      </c>
      <c r="G309" t="str">
        <f>+IF(LEN(Participação!A319)&gt;0,Participação!A319,"")</f>
        <v/>
      </c>
      <c r="H309" t="str">
        <f>+IF(LEN(Participação!A319)&gt;0,VLOOKUP(O309,Pivot!A:B,2,0),"")</f>
        <v/>
      </c>
      <c r="I309" t="str">
        <f>+IF(LEN(Participação!A319)&gt;0,Participação!G319*Participação!I319,"")</f>
        <v/>
      </c>
      <c r="J309" t="str">
        <f>+IF(LEN(Participação!A319)&gt;0,Participação!H319,"")</f>
        <v/>
      </c>
      <c r="K309" t="str">
        <f>+IF(LEN(Participação!A319)&gt;0,"N","")</f>
        <v/>
      </c>
      <c r="L309" t="str">
        <f>+IF(LEN(Participação!A319)&gt;0,Participação!E319,"")</f>
        <v/>
      </c>
      <c r="M309" t="str">
        <f>+IF(LEN(Participação!A319)&gt;0,Participação!I319,"")</f>
        <v/>
      </c>
      <c r="N309" s="22" t="str">
        <f>+IF(LEN(Participação!A319)&gt;0,VLOOKUP(Participação!F319,Variedades!B:C,2,0),"")</f>
        <v/>
      </c>
      <c r="O309" s="26" t="str">
        <f t="shared" si="4"/>
        <v/>
      </c>
      <c r="P309" s="26" t="str">
        <f>+IF(LEN(Participação!A319)&gt;0,G309,"")</f>
        <v/>
      </c>
    </row>
    <row r="310" spans="1:16" x14ac:dyDescent="0.25">
      <c r="A310" t="str">
        <f>+IF(LEN(Participação!A320)&gt;0,Participação!$D$4,"")</f>
        <v/>
      </c>
      <c r="B310" t="str">
        <f>+IF(LEN(Participação!A320)&gt;0,2021,"")</f>
        <v/>
      </c>
      <c r="C310" t="str">
        <f>+IF(LEN(Participação!A320)&gt;0,5017,"")</f>
        <v/>
      </c>
      <c r="D310" t="str">
        <f>+IF(LEN(Participação!A320)&gt;0,IF(Participação!$B$3="Individual",1,1),"")</f>
        <v/>
      </c>
      <c r="E310" t="str">
        <f>+IF(LEN(Participação!A320)&gt;0,Participação!C320,"")</f>
        <v/>
      </c>
      <c r="F310" t="str">
        <f>+IF(LEN(Participação!A320)&gt;0,Participação!D320,"")</f>
        <v/>
      </c>
      <c r="G310" t="str">
        <f>+IF(LEN(Participação!A320)&gt;0,Participação!A320,"")</f>
        <v/>
      </c>
      <c r="H310" t="str">
        <f>+IF(LEN(Participação!A320)&gt;0,VLOOKUP(O310,Pivot!A:B,2,0),"")</f>
        <v/>
      </c>
      <c r="I310" t="str">
        <f>+IF(LEN(Participação!A320)&gt;0,Participação!G320*Participação!I320,"")</f>
        <v/>
      </c>
      <c r="J310" t="str">
        <f>+IF(LEN(Participação!A320)&gt;0,Participação!H320,"")</f>
        <v/>
      </c>
      <c r="K310" t="str">
        <f>+IF(LEN(Participação!A320)&gt;0,"N","")</f>
        <v/>
      </c>
      <c r="L310" t="str">
        <f>+IF(LEN(Participação!A320)&gt;0,Participação!E320,"")</f>
        <v/>
      </c>
      <c r="M310" t="str">
        <f>+IF(LEN(Participação!A320)&gt;0,Participação!I320,"")</f>
        <v/>
      </c>
      <c r="N310" s="22" t="str">
        <f>+IF(LEN(Participação!A320)&gt;0,VLOOKUP(Participação!F320,Variedades!B:C,2,0),"")</f>
        <v/>
      </c>
      <c r="O310" s="26" t="str">
        <f t="shared" si="4"/>
        <v/>
      </c>
      <c r="P310" s="26" t="str">
        <f>+IF(LEN(Participação!A320)&gt;0,G310,"")</f>
        <v/>
      </c>
    </row>
    <row r="311" spans="1:16" x14ac:dyDescent="0.25">
      <c r="A311" t="str">
        <f>+IF(LEN(Participação!A321)&gt;0,Participação!$D$4,"")</f>
        <v/>
      </c>
      <c r="B311" t="str">
        <f>+IF(LEN(Participação!A321)&gt;0,2021,"")</f>
        <v/>
      </c>
      <c r="C311" t="str">
        <f>+IF(LEN(Participação!A321)&gt;0,5017,"")</f>
        <v/>
      </c>
      <c r="D311" t="str">
        <f>+IF(LEN(Participação!A321)&gt;0,IF(Participação!$B$3="Individual",1,1),"")</f>
        <v/>
      </c>
      <c r="E311" t="str">
        <f>+IF(LEN(Participação!A321)&gt;0,Participação!C321,"")</f>
        <v/>
      </c>
      <c r="F311" t="str">
        <f>+IF(LEN(Participação!A321)&gt;0,Participação!D321,"")</f>
        <v/>
      </c>
      <c r="G311" t="str">
        <f>+IF(LEN(Participação!A321)&gt;0,Participação!A321,"")</f>
        <v/>
      </c>
      <c r="H311" t="str">
        <f>+IF(LEN(Participação!A321)&gt;0,VLOOKUP(O311,Pivot!A:B,2,0),"")</f>
        <v/>
      </c>
      <c r="I311" t="str">
        <f>+IF(LEN(Participação!A321)&gt;0,Participação!G321*Participação!I321,"")</f>
        <v/>
      </c>
      <c r="J311" t="str">
        <f>+IF(LEN(Participação!A321)&gt;0,Participação!H321,"")</f>
        <v/>
      </c>
      <c r="K311" t="str">
        <f>+IF(LEN(Participação!A321)&gt;0,"N","")</f>
        <v/>
      </c>
      <c r="L311" t="str">
        <f>+IF(LEN(Participação!A321)&gt;0,Participação!E321,"")</f>
        <v/>
      </c>
      <c r="M311" t="str">
        <f>+IF(LEN(Participação!A321)&gt;0,Participação!I321,"")</f>
        <v/>
      </c>
      <c r="N311" s="22" t="str">
        <f>+IF(LEN(Participação!A321)&gt;0,VLOOKUP(Participação!F321,Variedades!B:C,2,0),"")</f>
        <v/>
      </c>
      <c r="O311" s="26" t="str">
        <f t="shared" si="4"/>
        <v/>
      </c>
      <c r="P311" s="26" t="str">
        <f>+IF(LEN(Participação!A321)&gt;0,G311,"")</f>
        <v/>
      </c>
    </row>
    <row r="312" spans="1:16" x14ac:dyDescent="0.25">
      <c r="A312" t="str">
        <f>+IF(LEN(Participação!A322)&gt;0,Participação!$D$4,"")</f>
        <v/>
      </c>
      <c r="B312" t="str">
        <f>+IF(LEN(Participação!A322)&gt;0,2021,"")</f>
        <v/>
      </c>
      <c r="C312" t="str">
        <f>+IF(LEN(Participação!A322)&gt;0,5017,"")</f>
        <v/>
      </c>
      <c r="D312" t="str">
        <f>+IF(LEN(Participação!A322)&gt;0,IF(Participação!$B$3="Individual",1,1),"")</f>
        <v/>
      </c>
      <c r="E312" t="str">
        <f>+IF(LEN(Participação!A322)&gt;0,Participação!C322,"")</f>
        <v/>
      </c>
      <c r="F312" t="str">
        <f>+IF(LEN(Participação!A322)&gt;0,Participação!D322,"")</f>
        <v/>
      </c>
      <c r="G312" t="str">
        <f>+IF(LEN(Participação!A322)&gt;0,Participação!A322,"")</f>
        <v/>
      </c>
      <c r="H312" t="str">
        <f>+IF(LEN(Participação!A322)&gt;0,VLOOKUP(O312,Pivot!A:B,2,0),"")</f>
        <v/>
      </c>
      <c r="I312" t="str">
        <f>+IF(LEN(Participação!A322)&gt;0,Participação!G322*Participação!I322,"")</f>
        <v/>
      </c>
      <c r="J312" t="str">
        <f>+IF(LEN(Participação!A322)&gt;0,Participação!H322,"")</f>
        <v/>
      </c>
      <c r="K312" t="str">
        <f>+IF(LEN(Participação!A322)&gt;0,"N","")</f>
        <v/>
      </c>
      <c r="L312" t="str">
        <f>+IF(LEN(Participação!A322)&gt;0,Participação!E322,"")</f>
        <v/>
      </c>
      <c r="M312" t="str">
        <f>+IF(LEN(Participação!A322)&gt;0,Participação!I322,"")</f>
        <v/>
      </c>
      <c r="N312" s="22" t="str">
        <f>+IF(LEN(Participação!A322)&gt;0,VLOOKUP(Participação!F322,Variedades!B:C,2,0),"")</f>
        <v/>
      </c>
      <c r="O312" s="26" t="str">
        <f t="shared" si="4"/>
        <v/>
      </c>
      <c r="P312" s="26" t="str">
        <f>+IF(LEN(Participação!A322)&gt;0,G312,"")</f>
        <v/>
      </c>
    </row>
    <row r="313" spans="1:16" x14ac:dyDescent="0.25">
      <c r="A313" t="str">
        <f>+IF(LEN(Participação!A323)&gt;0,Participação!$D$4,"")</f>
        <v/>
      </c>
      <c r="B313" t="str">
        <f>+IF(LEN(Participação!A323)&gt;0,2021,"")</f>
        <v/>
      </c>
      <c r="C313" t="str">
        <f>+IF(LEN(Participação!A323)&gt;0,5017,"")</f>
        <v/>
      </c>
      <c r="D313" t="str">
        <f>+IF(LEN(Participação!A323)&gt;0,IF(Participação!$B$3="Individual",1,1),"")</f>
        <v/>
      </c>
      <c r="E313" t="str">
        <f>+IF(LEN(Participação!A323)&gt;0,Participação!C323,"")</f>
        <v/>
      </c>
      <c r="F313" t="str">
        <f>+IF(LEN(Participação!A323)&gt;0,Participação!D323,"")</f>
        <v/>
      </c>
      <c r="G313" t="str">
        <f>+IF(LEN(Participação!A323)&gt;0,Participação!A323,"")</f>
        <v/>
      </c>
      <c r="H313" t="str">
        <f>+IF(LEN(Participação!A323)&gt;0,VLOOKUP(O313,Pivot!A:B,2,0),"")</f>
        <v/>
      </c>
      <c r="I313" t="str">
        <f>+IF(LEN(Participação!A323)&gt;0,Participação!G323*Participação!I323,"")</f>
        <v/>
      </c>
      <c r="J313" t="str">
        <f>+IF(LEN(Participação!A323)&gt;0,Participação!H323,"")</f>
        <v/>
      </c>
      <c r="K313" t="str">
        <f>+IF(LEN(Participação!A323)&gt;0,"N","")</f>
        <v/>
      </c>
      <c r="L313" t="str">
        <f>+IF(LEN(Participação!A323)&gt;0,Participação!E323,"")</f>
        <v/>
      </c>
      <c r="M313" t="str">
        <f>+IF(LEN(Participação!A323)&gt;0,Participação!I323,"")</f>
        <v/>
      </c>
      <c r="N313" s="22" t="str">
        <f>+IF(LEN(Participação!A323)&gt;0,VLOOKUP(Participação!F323,Variedades!B:C,2,0),"")</f>
        <v/>
      </c>
      <c r="O313" s="26" t="str">
        <f t="shared" si="4"/>
        <v/>
      </c>
      <c r="P313" s="26" t="str">
        <f>+IF(LEN(Participação!A323)&gt;0,G313,"")</f>
        <v/>
      </c>
    </row>
    <row r="314" spans="1:16" x14ac:dyDescent="0.25">
      <c r="A314" t="str">
        <f>+IF(LEN(Participação!A324)&gt;0,Participação!$D$4,"")</f>
        <v/>
      </c>
      <c r="B314" t="str">
        <f>+IF(LEN(Participação!A324)&gt;0,2021,"")</f>
        <v/>
      </c>
      <c r="C314" t="str">
        <f>+IF(LEN(Participação!A324)&gt;0,5017,"")</f>
        <v/>
      </c>
      <c r="D314" t="str">
        <f>+IF(LEN(Participação!A324)&gt;0,IF(Participação!$B$3="Individual",1,1),"")</f>
        <v/>
      </c>
      <c r="E314" t="str">
        <f>+IF(LEN(Participação!A324)&gt;0,Participação!C324,"")</f>
        <v/>
      </c>
      <c r="F314" t="str">
        <f>+IF(LEN(Participação!A324)&gt;0,Participação!D324,"")</f>
        <v/>
      </c>
      <c r="G314" t="str">
        <f>+IF(LEN(Participação!A324)&gt;0,Participação!A324,"")</f>
        <v/>
      </c>
      <c r="H314" t="str">
        <f>+IF(LEN(Participação!A324)&gt;0,VLOOKUP(O314,Pivot!A:B,2,0),"")</f>
        <v/>
      </c>
      <c r="I314" t="str">
        <f>+IF(LEN(Participação!A324)&gt;0,Participação!G324*Participação!I324,"")</f>
        <v/>
      </c>
      <c r="J314" t="str">
        <f>+IF(LEN(Participação!A324)&gt;0,Participação!H324,"")</f>
        <v/>
      </c>
      <c r="K314" t="str">
        <f>+IF(LEN(Participação!A324)&gt;0,"N","")</f>
        <v/>
      </c>
      <c r="L314" t="str">
        <f>+IF(LEN(Participação!A324)&gt;0,Participação!E324,"")</f>
        <v/>
      </c>
      <c r="M314" t="str">
        <f>+IF(LEN(Participação!A324)&gt;0,Participação!I324,"")</f>
        <v/>
      </c>
      <c r="N314" s="22" t="str">
        <f>+IF(LEN(Participação!A324)&gt;0,VLOOKUP(Participação!F324,Variedades!B:C,2,0),"")</f>
        <v/>
      </c>
      <c r="O314" s="26" t="str">
        <f t="shared" si="4"/>
        <v/>
      </c>
      <c r="P314" s="26" t="str">
        <f>+IF(LEN(Participação!A324)&gt;0,G314,"")</f>
        <v/>
      </c>
    </row>
    <row r="315" spans="1:16" x14ac:dyDescent="0.25">
      <c r="A315" t="str">
        <f>+IF(LEN(Participação!A325)&gt;0,Participação!$D$4,"")</f>
        <v/>
      </c>
      <c r="B315" t="str">
        <f>+IF(LEN(Participação!A325)&gt;0,2021,"")</f>
        <v/>
      </c>
      <c r="C315" t="str">
        <f>+IF(LEN(Participação!A325)&gt;0,5017,"")</f>
        <v/>
      </c>
      <c r="D315" t="str">
        <f>+IF(LEN(Participação!A325)&gt;0,IF(Participação!$B$3="Individual",1,1),"")</f>
        <v/>
      </c>
      <c r="E315" t="str">
        <f>+IF(LEN(Participação!A325)&gt;0,Participação!C325,"")</f>
        <v/>
      </c>
      <c r="F315" t="str">
        <f>+IF(LEN(Participação!A325)&gt;0,Participação!D325,"")</f>
        <v/>
      </c>
      <c r="G315" t="str">
        <f>+IF(LEN(Participação!A325)&gt;0,Participação!A325,"")</f>
        <v/>
      </c>
      <c r="H315" t="str">
        <f>+IF(LEN(Participação!A325)&gt;0,VLOOKUP(O315,Pivot!A:B,2,0),"")</f>
        <v/>
      </c>
      <c r="I315" t="str">
        <f>+IF(LEN(Participação!A325)&gt;0,Participação!G325*Participação!I325,"")</f>
        <v/>
      </c>
      <c r="J315" t="str">
        <f>+IF(LEN(Participação!A325)&gt;0,Participação!H325,"")</f>
        <v/>
      </c>
      <c r="K315" t="str">
        <f>+IF(LEN(Participação!A325)&gt;0,"N","")</f>
        <v/>
      </c>
      <c r="L315" t="str">
        <f>+IF(LEN(Participação!A325)&gt;0,Participação!E325,"")</f>
        <v/>
      </c>
      <c r="M315" t="str">
        <f>+IF(LEN(Participação!A325)&gt;0,Participação!I325,"")</f>
        <v/>
      </c>
      <c r="N315" s="22" t="str">
        <f>+IF(LEN(Participação!A325)&gt;0,VLOOKUP(Participação!F325,Variedades!B:C,2,0),"")</f>
        <v/>
      </c>
      <c r="O315" s="26" t="str">
        <f t="shared" si="4"/>
        <v/>
      </c>
      <c r="P315" s="26" t="str">
        <f>+IF(LEN(Participação!A325)&gt;0,G315,"")</f>
        <v/>
      </c>
    </row>
    <row r="316" spans="1:16" x14ac:dyDescent="0.25">
      <c r="A316" t="str">
        <f>+IF(LEN(Participação!A326)&gt;0,Participação!$D$4,"")</f>
        <v/>
      </c>
      <c r="B316" t="str">
        <f>+IF(LEN(Participação!A326)&gt;0,2021,"")</f>
        <v/>
      </c>
      <c r="C316" t="str">
        <f>+IF(LEN(Participação!A326)&gt;0,5017,"")</f>
        <v/>
      </c>
      <c r="D316" t="str">
        <f>+IF(LEN(Participação!A326)&gt;0,IF(Participação!$B$3="Individual",1,1),"")</f>
        <v/>
      </c>
      <c r="E316" t="str">
        <f>+IF(LEN(Participação!A326)&gt;0,Participação!C326,"")</f>
        <v/>
      </c>
      <c r="F316" t="str">
        <f>+IF(LEN(Participação!A326)&gt;0,Participação!D326,"")</f>
        <v/>
      </c>
      <c r="G316" t="str">
        <f>+IF(LEN(Participação!A326)&gt;0,Participação!A326,"")</f>
        <v/>
      </c>
      <c r="H316" t="str">
        <f>+IF(LEN(Participação!A326)&gt;0,VLOOKUP(O316,Pivot!A:B,2,0),"")</f>
        <v/>
      </c>
      <c r="I316" t="str">
        <f>+IF(LEN(Participação!A326)&gt;0,Participação!G326*Participação!I326,"")</f>
        <v/>
      </c>
      <c r="J316" t="str">
        <f>+IF(LEN(Participação!A326)&gt;0,Participação!H326,"")</f>
        <v/>
      </c>
      <c r="K316" t="str">
        <f>+IF(LEN(Participação!A326)&gt;0,"N","")</f>
        <v/>
      </c>
      <c r="L316" t="str">
        <f>+IF(LEN(Participação!A326)&gt;0,Participação!E326,"")</f>
        <v/>
      </c>
      <c r="M316" t="str">
        <f>+IF(LEN(Participação!A326)&gt;0,Participação!I326,"")</f>
        <v/>
      </c>
      <c r="N316" s="22" t="str">
        <f>+IF(LEN(Participação!A326)&gt;0,VLOOKUP(Participação!F326,Variedades!B:C,2,0),"")</f>
        <v/>
      </c>
      <c r="O316" s="26" t="str">
        <f t="shared" si="4"/>
        <v/>
      </c>
      <c r="P316" s="26" t="str">
        <f>+IF(LEN(Participação!A326)&gt;0,G316,"")</f>
        <v/>
      </c>
    </row>
    <row r="317" spans="1:16" x14ac:dyDescent="0.25">
      <c r="A317" t="str">
        <f>+IF(LEN(Participação!A327)&gt;0,Participação!$D$4,"")</f>
        <v/>
      </c>
      <c r="B317" t="str">
        <f>+IF(LEN(Participação!A327)&gt;0,2021,"")</f>
        <v/>
      </c>
      <c r="C317" t="str">
        <f>+IF(LEN(Participação!A327)&gt;0,5017,"")</f>
        <v/>
      </c>
      <c r="D317" t="str">
        <f>+IF(LEN(Participação!A327)&gt;0,IF(Participação!$B$3="Individual",1,1),"")</f>
        <v/>
      </c>
      <c r="E317" t="str">
        <f>+IF(LEN(Participação!A327)&gt;0,Participação!C327,"")</f>
        <v/>
      </c>
      <c r="F317" t="str">
        <f>+IF(LEN(Participação!A327)&gt;0,Participação!D327,"")</f>
        <v/>
      </c>
      <c r="G317" t="str">
        <f>+IF(LEN(Participação!A327)&gt;0,Participação!A327,"")</f>
        <v/>
      </c>
      <c r="H317" t="str">
        <f>+IF(LEN(Participação!A327)&gt;0,VLOOKUP(O317,Pivot!A:B,2,0),"")</f>
        <v/>
      </c>
      <c r="I317" t="str">
        <f>+IF(LEN(Participação!A327)&gt;0,Participação!G327*Participação!I327,"")</f>
        <v/>
      </c>
      <c r="J317" t="str">
        <f>+IF(LEN(Participação!A327)&gt;0,Participação!H327,"")</f>
        <v/>
      </c>
      <c r="K317" t="str">
        <f>+IF(LEN(Participação!A327)&gt;0,"N","")</f>
        <v/>
      </c>
      <c r="L317" t="str">
        <f>+IF(LEN(Participação!A327)&gt;0,Participação!E327,"")</f>
        <v/>
      </c>
      <c r="M317" t="str">
        <f>+IF(LEN(Participação!A327)&gt;0,Participação!I327,"")</f>
        <v/>
      </c>
      <c r="N317" s="22" t="str">
        <f>+IF(LEN(Participação!A327)&gt;0,VLOOKUP(Participação!F327,Variedades!B:C,2,0),"")</f>
        <v/>
      </c>
      <c r="O317" s="26" t="str">
        <f t="shared" si="4"/>
        <v/>
      </c>
      <c r="P317" s="26" t="str">
        <f>+IF(LEN(Participação!A327)&gt;0,G317,"")</f>
        <v/>
      </c>
    </row>
    <row r="318" spans="1:16" x14ac:dyDescent="0.25">
      <c r="A318" t="str">
        <f>+IF(LEN(Participação!A328)&gt;0,Participação!$D$4,"")</f>
        <v/>
      </c>
      <c r="B318" t="str">
        <f>+IF(LEN(Participação!A328)&gt;0,2021,"")</f>
        <v/>
      </c>
      <c r="C318" t="str">
        <f>+IF(LEN(Participação!A328)&gt;0,5017,"")</f>
        <v/>
      </c>
      <c r="D318" t="str">
        <f>+IF(LEN(Participação!A328)&gt;0,IF(Participação!$B$3="Individual",1,1),"")</f>
        <v/>
      </c>
      <c r="E318" t="str">
        <f>+IF(LEN(Participação!A328)&gt;0,Participação!C328,"")</f>
        <v/>
      </c>
      <c r="F318" t="str">
        <f>+IF(LEN(Participação!A328)&gt;0,Participação!D328,"")</f>
        <v/>
      </c>
      <c r="G318" t="str">
        <f>+IF(LEN(Participação!A328)&gt;0,Participação!A328,"")</f>
        <v/>
      </c>
      <c r="H318" t="str">
        <f>+IF(LEN(Participação!A328)&gt;0,VLOOKUP(O318,Pivot!A:B,2,0),"")</f>
        <v/>
      </c>
      <c r="I318" t="str">
        <f>+IF(LEN(Participação!A328)&gt;0,Participação!G328*Participação!I328,"")</f>
        <v/>
      </c>
      <c r="J318" t="str">
        <f>+IF(LEN(Participação!A328)&gt;0,Participação!H328,"")</f>
        <v/>
      </c>
      <c r="K318" t="str">
        <f>+IF(LEN(Participação!A328)&gt;0,"N","")</f>
        <v/>
      </c>
      <c r="L318" t="str">
        <f>+IF(LEN(Participação!A328)&gt;0,Participação!E328,"")</f>
        <v/>
      </c>
      <c r="M318" t="str">
        <f>+IF(LEN(Participação!A328)&gt;0,Participação!I328,"")</f>
        <v/>
      </c>
      <c r="N318" s="22" t="str">
        <f>+IF(LEN(Participação!A328)&gt;0,VLOOKUP(Participação!F328,Variedades!B:C,2,0),"")</f>
        <v/>
      </c>
      <c r="O318" s="26" t="str">
        <f t="shared" si="4"/>
        <v/>
      </c>
      <c r="P318" s="26" t="str">
        <f>+IF(LEN(Participação!A328)&gt;0,G318,"")</f>
        <v/>
      </c>
    </row>
    <row r="319" spans="1:16" x14ac:dyDescent="0.25">
      <c r="A319" t="str">
        <f>+IF(LEN(Participação!A329)&gt;0,Participação!$D$4,"")</f>
        <v/>
      </c>
      <c r="B319" t="str">
        <f>+IF(LEN(Participação!A329)&gt;0,2021,"")</f>
        <v/>
      </c>
      <c r="C319" t="str">
        <f>+IF(LEN(Participação!A329)&gt;0,5017,"")</f>
        <v/>
      </c>
      <c r="D319" t="str">
        <f>+IF(LEN(Participação!A329)&gt;0,IF(Participação!$B$3="Individual",1,1),"")</f>
        <v/>
      </c>
      <c r="E319" t="str">
        <f>+IF(LEN(Participação!A329)&gt;0,Participação!C329,"")</f>
        <v/>
      </c>
      <c r="F319" t="str">
        <f>+IF(LEN(Participação!A329)&gt;0,Participação!D329,"")</f>
        <v/>
      </c>
      <c r="G319" t="str">
        <f>+IF(LEN(Participação!A329)&gt;0,Participação!A329,"")</f>
        <v/>
      </c>
      <c r="H319" t="str">
        <f>+IF(LEN(Participação!A329)&gt;0,VLOOKUP(O319,Pivot!A:B,2,0),"")</f>
        <v/>
      </c>
      <c r="I319" t="str">
        <f>+IF(LEN(Participação!A329)&gt;0,Participação!G329*Participação!I329,"")</f>
        <v/>
      </c>
      <c r="J319" t="str">
        <f>+IF(LEN(Participação!A329)&gt;0,Participação!H329,"")</f>
        <v/>
      </c>
      <c r="K319" t="str">
        <f>+IF(LEN(Participação!A329)&gt;0,"N","")</f>
        <v/>
      </c>
      <c r="L319" t="str">
        <f>+IF(LEN(Participação!A329)&gt;0,Participação!E329,"")</f>
        <v/>
      </c>
      <c r="M319" t="str">
        <f>+IF(LEN(Participação!A329)&gt;0,Participação!I329,"")</f>
        <v/>
      </c>
      <c r="N319" s="22" t="str">
        <f>+IF(LEN(Participação!A329)&gt;0,VLOOKUP(Participação!F329,Variedades!B:C,2,0),"")</f>
        <v/>
      </c>
      <c r="O319" s="26" t="str">
        <f t="shared" si="4"/>
        <v/>
      </c>
      <c r="P319" s="26" t="str">
        <f>+IF(LEN(Participação!A329)&gt;0,G319,"")</f>
        <v/>
      </c>
    </row>
    <row r="320" spans="1:16" x14ac:dyDescent="0.25">
      <c r="A320" t="str">
        <f>+IF(LEN(Participação!A330)&gt;0,Participação!$D$4,"")</f>
        <v/>
      </c>
      <c r="B320" t="str">
        <f>+IF(LEN(Participação!A330)&gt;0,2021,"")</f>
        <v/>
      </c>
      <c r="C320" t="str">
        <f>+IF(LEN(Participação!A330)&gt;0,5017,"")</f>
        <v/>
      </c>
      <c r="D320" t="str">
        <f>+IF(LEN(Participação!A330)&gt;0,IF(Participação!$B$3="Individual",1,1),"")</f>
        <v/>
      </c>
      <c r="E320" t="str">
        <f>+IF(LEN(Participação!A330)&gt;0,Participação!C330,"")</f>
        <v/>
      </c>
      <c r="F320" t="str">
        <f>+IF(LEN(Participação!A330)&gt;0,Participação!D330,"")</f>
        <v/>
      </c>
      <c r="G320" t="str">
        <f>+IF(LEN(Participação!A330)&gt;0,Participação!A330,"")</f>
        <v/>
      </c>
      <c r="H320" t="str">
        <f>+IF(LEN(Participação!A330)&gt;0,VLOOKUP(O320,Pivot!A:B,2,0),"")</f>
        <v/>
      </c>
      <c r="I320" t="str">
        <f>+IF(LEN(Participação!A330)&gt;0,Participação!G330*Participação!I330,"")</f>
        <v/>
      </c>
      <c r="J320" t="str">
        <f>+IF(LEN(Participação!A330)&gt;0,Participação!H330,"")</f>
        <v/>
      </c>
      <c r="K320" t="str">
        <f>+IF(LEN(Participação!A330)&gt;0,"N","")</f>
        <v/>
      </c>
      <c r="L320" t="str">
        <f>+IF(LEN(Participação!A330)&gt;0,Participação!E330,"")</f>
        <v/>
      </c>
      <c r="M320" t="str">
        <f>+IF(LEN(Participação!A330)&gt;0,Participação!I330,"")</f>
        <v/>
      </c>
      <c r="N320" s="22" t="str">
        <f>+IF(LEN(Participação!A330)&gt;0,VLOOKUP(Participação!F330,Variedades!B:C,2,0),"")</f>
        <v/>
      </c>
      <c r="O320" s="26" t="str">
        <f t="shared" si="4"/>
        <v/>
      </c>
      <c r="P320" s="26" t="str">
        <f>+IF(LEN(Participação!A330)&gt;0,G320,"")</f>
        <v/>
      </c>
    </row>
    <row r="321" spans="1:16" x14ac:dyDescent="0.25">
      <c r="A321" t="str">
        <f>+IF(LEN(Participação!A331)&gt;0,Participação!$D$4,"")</f>
        <v/>
      </c>
      <c r="B321" t="str">
        <f>+IF(LEN(Participação!A331)&gt;0,2021,"")</f>
        <v/>
      </c>
      <c r="C321" t="str">
        <f>+IF(LEN(Participação!A331)&gt;0,5017,"")</f>
        <v/>
      </c>
      <c r="D321" t="str">
        <f>+IF(LEN(Participação!A331)&gt;0,IF(Participação!$B$3="Individual",1,1),"")</f>
        <v/>
      </c>
      <c r="E321" t="str">
        <f>+IF(LEN(Participação!A331)&gt;0,Participação!C331,"")</f>
        <v/>
      </c>
      <c r="F321" t="str">
        <f>+IF(LEN(Participação!A331)&gt;0,Participação!D331,"")</f>
        <v/>
      </c>
      <c r="G321" t="str">
        <f>+IF(LEN(Participação!A331)&gt;0,Participação!A331,"")</f>
        <v/>
      </c>
      <c r="H321" t="str">
        <f>+IF(LEN(Participação!A331)&gt;0,VLOOKUP(O321,Pivot!A:B,2,0),"")</f>
        <v/>
      </c>
      <c r="I321" t="str">
        <f>+IF(LEN(Participação!A331)&gt;0,Participação!G331*Participação!I331,"")</f>
        <v/>
      </c>
      <c r="J321" t="str">
        <f>+IF(LEN(Participação!A331)&gt;0,Participação!H331,"")</f>
        <v/>
      </c>
      <c r="K321" t="str">
        <f>+IF(LEN(Participação!A331)&gt;0,"N","")</f>
        <v/>
      </c>
      <c r="L321" t="str">
        <f>+IF(LEN(Participação!A331)&gt;0,Participação!E331,"")</f>
        <v/>
      </c>
      <c r="M321" t="str">
        <f>+IF(LEN(Participação!A331)&gt;0,Participação!I331,"")</f>
        <v/>
      </c>
      <c r="N321" s="22" t="str">
        <f>+IF(LEN(Participação!A331)&gt;0,VLOOKUP(Participação!F331,Variedades!B:C,2,0),"")</f>
        <v/>
      </c>
      <c r="O321" s="26" t="str">
        <f t="shared" si="4"/>
        <v/>
      </c>
      <c r="P321" s="26" t="str">
        <f>+IF(LEN(Participação!A331)&gt;0,G321,"")</f>
        <v/>
      </c>
    </row>
    <row r="322" spans="1:16" x14ac:dyDescent="0.25">
      <c r="A322" t="str">
        <f>+IF(LEN(Participação!A332)&gt;0,Participação!$D$4,"")</f>
        <v/>
      </c>
      <c r="B322" t="str">
        <f>+IF(LEN(Participação!A332)&gt;0,2021,"")</f>
        <v/>
      </c>
      <c r="C322" t="str">
        <f>+IF(LEN(Participação!A332)&gt;0,5017,"")</f>
        <v/>
      </c>
      <c r="D322" t="str">
        <f>+IF(LEN(Participação!A332)&gt;0,IF(Participação!$B$3="Individual",1,1),"")</f>
        <v/>
      </c>
      <c r="E322" t="str">
        <f>+IF(LEN(Participação!A332)&gt;0,Participação!C332,"")</f>
        <v/>
      </c>
      <c r="F322" t="str">
        <f>+IF(LEN(Participação!A332)&gt;0,Participação!D332,"")</f>
        <v/>
      </c>
      <c r="G322" t="str">
        <f>+IF(LEN(Participação!A332)&gt;0,Participação!A332,"")</f>
        <v/>
      </c>
      <c r="H322" t="str">
        <f>+IF(LEN(Participação!A332)&gt;0,VLOOKUP(O322,Pivot!A:B,2,0),"")</f>
        <v/>
      </c>
      <c r="I322" t="str">
        <f>+IF(LEN(Participação!A332)&gt;0,Participação!G332*Participação!I332,"")</f>
        <v/>
      </c>
      <c r="J322" t="str">
        <f>+IF(LEN(Participação!A332)&gt;0,Participação!H332,"")</f>
        <v/>
      </c>
      <c r="K322" t="str">
        <f>+IF(LEN(Participação!A332)&gt;0,"N","")</f>
        <v/>
      </c>
      <c r="L322" t="str">
        <f>+IF(LEN(Participação!A332)&gt;0,Participação!E332,"")</f>
        <v/>
      </c>
      <c r="M322" t="str">
        <f>+IF(LEN(Participação!A332)&gt;0,Participação!I332,"")</f>
        <v/>
      </c>
      <c r="N322" s="22" t="str">
        <f>+IF(LEN(Participação!A332)&gt;0,VLOOKUP(Participação!F332,Variedades!B:C,2,0),"")</f>
        <v/>
      </c>
      <c r="O322" s="26" t="str">
        <f t="shared" si="4"/>
        <v/>
      </c>
      <c r="P322" s="26" t="str">
        <f>+IF(LEN(Participação!A332)&gt;0,G322,"")</f>
        <v/>
      </c>
    </row>
    <row r="323" spans="1:16" x14ac:dyDescent="0.25">
      <c r="A323" t="str">
        <f>+IF(LEN(Participação!A333)&gt;0,Participação!$D$4,"")</f>
        <v/>
      </c>
      <c r="B323" t="str">
        <f>+IF(LEN(Participação!A333)&gt;0,2021,"")</f>
        <v/>
      </c>
      <c r="C323" t="str">
        <f>+IF(LEN(Participação!A333)&gt;0,5017,"")</f>
        <v/>
      </c>
      <c r="D323" t="str">
        <f>+IF(LEN(Participação!A333)&gt;0,IF(Participação!$B$3="Individual",1,1),"")</f>
        <v/>
      </c>
      <c r="E323" t="str">
        <f>+IF(LEN(Participação!A333)&gt;0,Participação!C333,"")</f>
        <v/>
      </c>
      <c r="F323" t="str">
        <f>+IF(LEN(Participação!A333)&gt;0,Participação!D333,"")</f>
        <v/>
      </c>
      <c r="G323" t="str">
        <f>+IF(LEN(Participação!A333)&gt;0,Participação!A333,"")</f>
        <v/>
      </c>
      <c r="H323" t="str">
        <f>+IF(LEN(Participação!A333)&gt;0,VLOOKUP(O323,Pivot!A:B,2,0),"")</f>
        <v/>
      </c>
      <c r="I323" t="str">
        <f>+IF(LEN(Participação!A333)&gt;0,Participação!G333*Participação!I333,"")</f>
        <v/>
      </c>
      <c r="J323" t="str">
        <f>+IF(LEN(Participação!A333)&gt;0,Participação!H333,"")</f>
        <v/>
      </c>
      <c r="K323" t="str">
        <f>+IF(LEN(Participação!A333)&gt;0,"N","")</f>
        <v/>
      </c>
      <c r="L323" t="str">
        <f>+IF(LEN(Participação!A333)&gt;0,Participação!E333,"")</f>
        <v/>
      </c>
      <c r="M323" t="str">
        <f>+IF(LEN(Participação!A333)&gt;0,Participação!I333,"")</f>
        <v/>
      </c>
      <c r="N323" s="22" t="str">
        <f>+IF(LEN(Participação!A333)&gt;0,VLOOKUP(Participação!F333,Variedades!B:C,2,0),"")</f>
        <v/>
      </c>
      <c r="O323" s="26" t="str">
        <f t="shared" ref="O323:O386" si="5">+G323&amp;E323&amp;F323&amp;N323</f>
        <v/>
      </c>
      <c r="P323" s="26" t="str">
        <f>+IF(LEN(Participação!A333)&gt;0,G323,"")</f>
        <v/>
      </c>
    </row>
    <row r="324" spans="1:16" x14ac:dyDescent="0.25">
      <c r="A324" t="str">
        <f>+IF(LEN(Participação!A334)&gt;0,Participação!$D$4,"")</f>
        <v/>
      </c>
      <c r="B324" t="str">
        <f>+IF(LEN(Participação!A334)&gt;0,2021,"")</f>
        <v/>
      </c>
      <c r="C324" t="str">
        <f>+IF(LEN(Participação!A334)&gt;0,5017,"")</f>
        <v/>
      </c>
      <c r="D324" t="str">
        <f>+IF(LEN(Participação!A334)&gt;0,IF(Participação!$B$3="Individual",1,1),"")</f>
        <v/>
      </c>
      <c r="E324" t="str">
        <f>+IF(LEN(Participação!A334)&gt;0,Participação!C334,"")</f>
        <v/>
      </c>
      <c r="F324" t="str">
        <f>+IF(LEN(Participação!A334)&gt;0,Participação!D334,"")</f>
        <v/>
      </c>
      <c r="G324" t="str">
        <f>+IF(LEN(Participação!A334)&gt;0,Participação!A334,"")</f>
        <v/>
      </c>
      <c r="H324" t="str">
        <f>+IF(LEN(Participação!A334)&gt;0,VLOOKUP(O324,Pivot!A:B,2,0),"")</f>
        <v/>
      </c>
      <c r="I324" t="str">
        <f>+IF(LEN(Participação!A334)&gt;0,Participação!G334*Participação!I334,"")</f>
        <v/>
      </c>
      <c r="J324" t="str">
        <f>+IF(LEN(Participação!A334)&gt;0,Participação!H334,"")</f>
        <v/>
      </c>
      <c r="K324" t="str">
        <f>+IF(LEN(Participação!A334)&gt;0,"N","")</f>
        <v/>
      </c>
      <c r="L324" t="str">
        <f>+IF(LEN(Participação!A334)&gt;0,Participação!E334,"")</f>
        <v/>
      </c>
      <c r="M324" t="str">
        <f>+IF(LEN(Participação!A334)&gt;0,Participação!I334,"")</f>
        <v/>
      </c>
      <c r="N324" s="22" t="str">
        <f>+IF(LEN(Participação!A334)&gt;0,VLOOKUP(Participação!F334,Variedades!B:C,2,0),"")</f>
        <v/>
      </c>
      <c r="O324" s="26" t="str">
        <f t="shared" si="5"/>
        <v/>
      </c>
      <c r="P324" s="26" t="str">
        <f>+IF(LEN(Participação!A334)&gt;0,G324,"")</f>
        <v/>
      </c>
    </row>
    <row r="325" spans="1:16" x14ac:dyDescent="0.25">
      <c r="A325" t="str">
        <f>+IF(LEN(Participação!A335)&gt;0,Participação!$D$4,"")</f>
        <v/>
      </c>
      <c r="B325" t="str">
        <f>+IF(LEN(Participação!A335)&gt;0,2021,"")</f>
        <v/>
      </c>
      <c r="C325" t="str">
        <f>+IF(LEN(Participação!A335)&gt;0,5017,"")</f>
        <v/>
      </c>
      <c r="D325" t="str">
        <f>+IF(LEN(Participação!A335)&gt;0,IF(Participação!$B$3="Individual",1,1),"")</f>
        <v/>
      </c>
      <c r="E325" t="str">
        <f>+IF(LEN(Participação!A335)&gt;0,Participação!C335,"")</f>
        <v/>
      </c>
      <c r="F325" t="str">
        <f>+IF(LEN(Participação!A335)&gt;0,Participação!D335,"")</f>
        <v/>
      </c>
      <c r="G325" t="str">
        <f>+IF(LEN(Participação!A335)&gt;0,Participação!A335,"")</f>
        <v/>
      </c>
      <c r="H325" t="str">
        <f>+IF(LEN(Participação!A335)&gt;0,VLOOKUP(O325,Pivot!A:B,2,0),"")</f>
        <v/>
      </c>
      <c r="I325" t="str">
        <f>+IF(LEN(Participação!A335)&gt;0,Participação!G335*Participação!I335,"")</f>
        <v/>
      </c>
      <c r="J325" t="str">
        <f>+IF(LEN(Participação!A335)&gt;0,Participação!H335,"")</f>
        <v/>
      </c>
      <c r="K325" t="str">
        <f>+IF(LEN(Participação!A335)&gt;0,"N","")</f>
        <v/>
      </c>
      <c r="L325" t="str">
        <f>+IF(LEN(Participação!A335)&gt;0,Participação!E335,"")</f>
        <v/>
      </c>
      <c r="M325" t="str">
        <f>+IF(LEN(Participação!A335)&gt;0,Participação!I335,"")</f>
        <v/>
      </c>
      <c r="N325" s="22" t="str">
        <f>+IF(LEN(Participação!A335)&gt;0,VLOOKUP(Participação!F335,Variedades!B:C,2,0),"")</f>
        <v/>
      </c>
      <c r="O325" s="26" t="str">
        <f t="shared" si="5"/>
        <v/>
      </c>
      <c r="P325" s="26" t="str">
        <f>+IF(LEN(Participação!A335)&gt;0,G325,"")</f>
        <v/>
      </c>
    </row>
    <row r="326" spans="1:16" x14ac:dyDescent="0.25">
      <c r="A326" t="str">
        <f>+IF(LEN(Participação!A336)&gt;0,Participação!$D$4,"")</f>
        <v/>
      </c>
      <c r="B326" t="str">
        <f>+IF(LEN(Participação!A336)&gt;0,2021,"")</f>
        <v/>
      </c>
      <c r="C326" t="str">
        <f>+IF(LEN(Participação!A336)&gt;0,5017,"")</f>
        <v/>
      </c>
      <c r="D326" t="str">
        <f>+IF(LEN(Participação!A336)&gt;0,IF(Participação!$B$3="Individual",1,1),"")</f>
        <v/>
      </c>
      <c r="E326" t="str">
        <f>+IF(LEN(Participação!A336)&gt;0,Participação!C336,"")</f>
        <v/>
      </c>
      <c r="F326" t="str">
        <f>+IF(LEN(Participação!A336)&gt;0,Participação!D336,"")</f>
        <v/>
      </c>
      <c r="G326" t="str">
        <f>+IF(LEN(Participação!A336)&gt;0,Participação!A336,"")</f>
        <v/>
      </c>
      <c r="H326" t="str">
        <f>+IF(LEN(Participação!A336)&gt;0,VLOOKUP(O326,Pivot!A:B,2,0),"")</f>
        <v/>
      </c>
      <c r="I326" t="str">
        <f>+IF(LEN(Participação!A336)&gt;0,Participação!G336*Participação!I336,"")</f>
        <v/>
      </c>
      <c r="J326" t="str">
        <f>+IF(LEN(Participação!A336)&gt;0,Participação!H336,"")</f>
        <v/>
      </c>
      <c r="K326" t="str">
        <f>+IF(LEN(Participação!A336)&gt;0,"N","")</f>
        <v/>
      </c>
      <c r="L326" t="str">
        <f>+IF(LEN(Participação!A336)&gt;0,Participação!E336,"")</f>
        <v/>
      </c>
      <c r="M326" t="str">
        <f>+IF(LEN(Participação!A336)&gt;0,Participação!I336,"")</f>
        <v/>
      </c>
      <c r="N326" s="22" t="str">
        <f>+IF(LEN(Participação!A336)&gt;0,VLOOKUP(Participação!F336,Variedades!B:C,2,0),"")</f>
        <v/>
      </c>
      <c r="O326" s="26" t="str">
        <f t="shared" si="5"/>
        <v/>
      </c>
      <c r="P326" s="26" t="str">
        <f>+IF(LEN(Participação!A336)&gt;0,G326,"")</f>
        <v/>
      </c>
    </row>
    <row r="327" spans="1:16" x14ac:dyDescent="0.25">
      <c r="A327" t="str">
        <f>+IF(LEN(Participação!A337)&gt;0,Participação!$D$4,"")</f>
        <v/>
      </c>
      <c r="B327" t="str">
        <f>+IF(LEN(Participação!A337)&gt;0,2021,"")</f>
        <v/>
      </c>
      <c r="C327" t="str">
        <f>+IF(LEN(Participação!A337)&gt;0,5017,"")</f>
        <v/>
      </c>
      <c r="D327" t="str">
        <f>+IF(LEN(Participação!A337)&gt;0,IF(Participação!$B$3="Individual",1,1),"")</f>
        <v/>
      </c>
      <c r="E327" t="str">
        <f>+IF(LEN(Participação!A337)&gt;0,Participação!C337,"")</f>
        <v/>
      </c>
      <c r="F327" t="str">
        <f>+IF(LEN(Participação!A337)&gt;0,Participação!D337,"")</f>
        <v/>
      </c>
      <c r="G327" t="str">
        <f>+IF(LEN(Participação!A337)&gt;0,Participação!A337,"")</f>
        <v/>
      </c>
      <c r="H327" t="str">
        <f>+IF(LEN(Participação!A337)&gt;0,VLOOKUP(O327,Pivot!A:B,2,0),"")</f>
        <v/>
      </c>
      <c r="I327" t="str">
        <f>+IF(LEN(Participação!A337)&gt;0,Participação!G337*Participação!I337,"")</f>
        <v/>
      </c>
      <c r="J327" t="str">
        <f>+IF(LEN(Participação!A337)&gt;0,Participação!H337,"")</f>
        <v/>
      </c>
      <c r="K327" t="str">
        <f>+IF(LEN(Participação!A337)&gt;0,"N","")</f>
        <v/>
      </c>
      <c r="L327" t="str">
        <f>+IF(LEN(Participação!A337)&gt;0,Participação!E337,"")</f>
        <v/>
      </c>
      <c r="M327" t="str">
        <f>+IF(LEN(Participação!A337)&gt;0,Participação!I337,"")</f>
        <v/>
      </c>
      <c r="N327" s="22" t="str">
        <f>+IF(LEN(Participação!A337)&gt;0,VLOOKUP(Participação!F337,Variedades!B:C,2,0),"")</f>
        <v/>
      </c>
      <c r="O327" s="26" t="str">
        <f t="shared" si="5"/>
        <v/>
      </c>
      <c r="P327" s="26" t="str">
        <f>+IF(LEN(Participação!A337)&gt;0,G327,"")</f>
        <v/>
      </c>
    </row>
    <row r="328" spans="1:16" x14ac:dyDescent="0.25">
      <c r="A328" t="str">
        <f>+IF(LEN(Participação!A338)&gt;0,Participação!$D$4,"")</f>
        <v/>
      </c>
      <c r="B328" t="str">
        <f>+IF(LEN(Participação!A338)&gt;0,2021,"")</f>
        <v/>
      </c>
      <c r="C328" t="str">
        <f>+IF(LEN(Participação!A338)&gt;0,5017,"")</f>
        <v/>
      </c>
      <c r="D328" t="str">
        <f>+IF(LEN(Participação!A338)&gt;0,IF(Participação!$B$3="Individual",1,1),"")</f>
        <v/>
      </c>
      <c r="E328" t="str">
        <f>+IF(LEN(Participação!A338)&gt;0,Participação!C338,"")</f>
        <v/>
      </c>
      <c r="F328" t="str">
        <f>+IF(LEN(Participação!A338)&gt;0,Participação!D338,"")</f>
        <v/>
      </c>
      <c r="G328" t="str">
        <f>+IF(LEN(Participação!A338)&gt;0,Participação!A338,"")</f>
        <v/>
      </c>
      <c r="H328" t="str">
        <f>+IF(LEN(Participação!A338)&gt;0,VLOOKUP(O328,Pivot!A:B,2,0),"")</f>
        <v/>
      </c>
      <c r="I328" t="str">
        <f>+IF(LEN(Participação!A338)&gt;0,Participação!G338*Participação!I338,"")</f>
        <v/>
      </c>
      <c r="J328" t="str">
        <f>+IF(LEN(Participação!A338)&gt;0,Participação!H338,"")</f>
        <v/>
      </c>
      <c r="K328" t="str">
        <f>+IF(LEN(Participação!A338)&gt;0,"N","")</f>
        <v/>
      </c>
      <c r="L328" t="str">
        <f>+IF(LEN(Participação!A338)&gt;0,Participação!E338,"")</f>
        <v/>
      </c>
      <c r="M328" t="str">
        <f>+IF(LEN(Participação!A338)&gt;0,Participação!I338,"")</f>
        <v/>
      </c>
      <c r="N328" s="22" t="str">
        <f>+IF(LEN(Participação!A338)&gt;0,VLOOKUP(Participação!F338,Variedades!B:C,2,0),"")</f>
        <v/>
      </c>
      <c r="O328" s="26" t="str">
        <f t="shared" si="5"/>
        <v/>
      </c>
      <c r="P328" s="26" t="str">
        <f>+IF(LEN(Participação!A338)&gt;0,G328,"")</f>
        <v/>
      </c>
    </row>
    <row r="329" spans="1:16" x14ac:dyDescent="0.25">
      <c r="A329" t="str">
        <f>+IF(LEN(Participação!A339)&gt;0,Participação!$D$4,"")</f>
        <v/>
      </c>
      <c r="B329" t="str">
        <f>+IF(LEN(Participação!A339)&gt;0,2021,"")</f>
        <v/>
      </c>
      <c r="C329" t="str">
        <f>+IF(LEN(Participação!A339)&gt;0,5017,"")</f>
        <v/>
      </c>
      <c r="D329" t="str">
        <f>+IF(LEN(Participação!A339)&gt;0,IF(Participação!$B$3="Individual",1,1),"")</f>
        <v/>
      </c>
      <c r="E329" t="str">
        <f>+IF(LEN(Participação!A339)&gt;0,Participação!C339,"")</f>
        <v/>
      </c>
      <c r="F329" t="str">
        <f>+IF(LEN(Participação!A339)&gt;0,Participação!D339,"")</f>
        <v/>
      </c>
      <c r="G329" t="str">
        <f>+IF(LEN(Participação!A339)&gt;0,Participação!A339,"")</f>
        <v/>
      </c>
      <c r="H329" t="str">
        <f>+IF(LEN(Participação!A339)&gt;0,VLOOKUP(O329,Pivot!A:B,2,0),"")</f>
        <v/>
      </c>
      <c r="I329" t="str">
        <f>+IF(LEN(Participação!A339)&gt;0,Participação!G339*Participação!I339,"")</f>
        <v/>
      </c>
      <c r="J329" t="str">
        <f>+IF(LEN(Participação!A339)&gt;0,Participação!H339,"")</f>
        <v/>
      </c>
      <c r="K329" t="str">
        <f>+IF(LEN(Participação!A339)&gt;0,"N","")</f>
        <v/>
      </c>
      <c r="L329" t="str">
        <f>+IF(LEN(Participação!A339)&gt;0,Participação!E339,"")</f>
        <v/>
      </c>
      <c r="M329" t="str">
        <f>+IF(LEN(Participação!A339)&gt;0,Participação!I339,"")</f>
        <v/>
      </c>
      <c r="N329" s="22" t="str">
        <f>+IF(LEN(Participação!A339)&gt;0,VLOOKUP(Participação!F339,Variedades!B:C,2,0),"")</f>
        <v/>
      </c>
      <c r="O329" s="26" t="str">
        <f t="shared" si="5"/>
        <v/>
      </c>
      <c r="P329" s="26" t="str">
        <f>+IF(LEN(Participação!A339)&gt;0,G329,"")</f>
        <v/>
      </c>
    </row>
    <row r="330" spans="1:16" x14ac:dyDescent="0.25">
      <c r="A330" t="str">
        <f>+IF(LEN(Participação!A340)&gt;0,Participação!$D$4,"")</f>
        <v/>
      </c>
      <c r="B330" t="str">
        <f>+IF(LEN(Participação!A340)&gt;0,2021,"")</f>
        <v/>
      </c>
      <c r="C330" t="str">
        <f>+IF(LEN(Participação!A340)&gt;0,5017,"")</f>
        <v/>
      </c>
      <c r="D330" t="str">
        <f>+IF(LEN(Participação!A340)&gt;0,IF(Participação!$B$3="Individual",1,1),"")</f>
        <v/>
      </c>
      <c r="E330" t="str">
        <f>+IF(LEN(Participação!A340)&gt;0,Participação!C340,"")</f>
        <v/>
      </c>
      <c r="F330" t="str">
        <f>+IF(LEN(Participação!A340)&gt;0,Participação!D340,"")</f>
        <v/>
      </c>
      <c r="G330" t="str">
        <f>+IF(LEN(Participação!A340)&gt;0,Participação!A340,"")</f>
        <v/>
      </c>
      <c r="H330" t="str">
        <f>+IF(LEN(Participação!A340)&gt;0,VLOOKUP(O330,Pivot!A:B,2,0),"")</f>
        <v/>
      </c>
      <c r="I330" t="str">
        <f>+IF(LEN(Participação!A340)&gt;0,Participação!G340*Participação!I340,"")</f>
        <v/>
      </c>
      <c r="J330" t="str">
        <f>+IF(LEN(Participação!A340)&gt;0,Participação!H340,"")</f>
        <v/>
      </c>
      <c r="K330" t="str">
        <f>+IF(LEN(Participação!A340)&gt;0,"N","")</f>
        <v/>
      </c>
      <c r="L330" t="str">
        <f>+IF(LEN(Participação!A340)&gt;0,Participação!E340,"")</f>
        <v/>
      </c>
      <c r="M330" t="str">
        <f>+IF(LEN(Participação!A340)&gt;0,Participação!I340,"")</f>
        <v/>
      </c>
      <c r="N330" s="22" t="str">
        <f>+IF(LEN(Participação!A340)&gt;0,VLOOKUP(Participação!F340,Variedades!B:C,2,0),"")</f>
        <v/>
      </c>
      <c r="O330" s="26" t="str">
        <f t="shared" si="5"/>
        <v/>
      </c>
      <c r="P330" s="26" t="str">
        <f>+IF(LEN(Participação!A340)&gt;0,G330,"")</f>
        <v/>
      </c>
    </row>
    <row r="331" spans="1:16" x14ac:dyDescent="0.25">
      <c r="A331" t="str">
        <f>+IF(LEN(Participação!A341)&gt;0,Participação!$D$4,"")</f>
        <v/>
      </c>
      <c r="B331" t="str">
        <f>+IF(LEN(Participação!A341)&gt;0,2021,"")</f>
        <v/>
      </c>
      <c r="C331" t="str">
        <f>+IF(LEN(Participação!A341)&gt;0,5017,"")</f>
        <v/>
      </c>
      <c r="D331" t="str">
        <f>+IF(LEN(Participação!A341)&gt;0,IF(Participação!$B$3="Individual",1,1),"")</f>
        <v/>
      </c>
      <c r="E331" t="str">
        <f>+IF(LEN(Participação!A341)&gt;0,Participação!C341,"")</f>
        <v/>
      </c>
      <c r="F331" t="str">
        <f>+IF(LEN(Participação!A341)&gt;0,Participação!D341,"")</f>
        <v/>
      </c>
      <c r="G331" t="str">
        <f>+IF(LEN(Participação!A341)&gt;0,Participação!A341,"")</f>
        <v/>
      </c>
      <c r="H331" t="str">
        <f>+IF(LEN(Participação!A341)&gt;0,VLOOKUP(O331,Pivot!A:B,2,0),"")</f>
        <v/>
      </c>
      <c r="I331" t="str">
        <f>+IF(LEN(Participação!A341)&gt;0,Participação!G341*Participação!I341,"")</f>
        <v/>
      </c>
      <c r="J331" t="str">
        <f>+IF(LEN(Participação!A341)&gt;0,Participação!H341,"")</f>
        <v/>
      </c>
      <c r="K331" t="str">
        <f>+IF(LEN(Participação!A341)&gt;0,"N","")</f>
        <v/>
      </c>
      <c r="L331" t="str">
        <f>+IF(LEN(Participação!A341)&gt;0,Participação!E341,"")</f>
        <v/>
      </c>
      <c r="M331" t="str">
        <f>+IF(LEN(Participação!A341)&gt;0,Participação!I341,"")</f>
        <v/>
      </c>
      <c r="N331" s="22" t="str">
        <f>+IF(LEN(Participação!A341)&gt;0,VLOOKUP(Participação!F341,Variedades!B:C,2,0),"")</f>
        <v/>
      </c>
      <c r="O331" s="26" t="str">
        <f t="shared" si="5"/>
        <v/>
      </c>
      <c r="P331" s="26" t="str">
        <f>+IF(LEN(Participação!A341)&gt;0,G331,"")</f>
        <v/>
      </c>
    </row>
    <row r="332" spans="1:16" x14ac:dyDescent="0.25">
      <c r="A332" t="str">
        <f>+IF(LEN(Participação!A342)&gt;0,Participação!$D$4,"")</f>
        <v/>
      </c>
      <c r="B332" t="str">
        <f>+IF(LEN(Participação!A342)&gt;0,2021,"")</f>
        <v/>
      </c>
      <c r="C332" t="str">
        <f>+IF(LEN(Participação!A342)&gt;0,5017,"")</f>
        <v/>
      </c>
      <c r="D332" t="str">
        <f>+IF(LEN(Participação!A342)&gt;0,IF(Participação!$B$3="Individual",1,1),"")</f>
        <v/>
      </c>
      <c r="E332" t="str">
        <f>+IF(LEN(Participação!A342)&gt;0,Participação!C342,"")</f>
        <v/>
      </c>
      <c r="F332" t="str">
        <f>+IF(LEN(Participação!A342)&gt;0,Participação!D342,"")</f>
        <v/>
      </c>
      <c r="G332" t="str">
        <f>+IF(LEN(Participação!A342)&gt;0,Participação!A342,"")</f>
        <v/>
      </c>
      <c r="H332" t="str">
        <f>+IF(LEN(Participação!A342)&gt;0,VLOOKUP(O332,Pivot!A:B,2,0),"")</f>
        <v/>
      </c>
      <c r="I332" t="str">
        <f>+IF(LEN(Participação!A342)&gt;0,Participação!G342*Participação!I342,"")</f>
        <v/>
      </c>
      <c r="J332" t="str">
        <f>+IF(LEN(Participação!A342)&gt;0,Participação!H342,"")</f>
        <v/>
      </c>
      <c r="K332" t="str">
        <f>+IF(LEN(Participação!A342)&gt;0,"N","")</f>
        <v/>
      </c>
      <c r="L332" t="str">
        <f>+IF(LEN(Participação!A342)&gt;0,Participação!E342,"")</f>
        <v/>
      </c>
      <c r="M332" t="str">
        <f>+IF(LEN(Participação!A342)&gt;0,Participação!I342,"")</f>
        <v/>
      </c>
      <c r="N332" s="22" t="str">
        <f>+IF(LEN(Participação!A342)&gt;0,VLOOKUP(Participação!F342,Variedades!B:C,2,0),"")</f>
        <v/>
      </c>
      <c r="O332" s="26" t="str">
        <f t="shared" si="5"/>
        <v/>
      </c>
      <c r="P332" s="26" t="str">
        <f>+IF(LEN(Participação!A342)&gt;0,G332,"")</f>
        <v/>
      </c>
    </row>
    <row r="333" spans="1:16" x14ac:dyDescent="0.25">
      <c r="A333" t="str">
        <f>+IF(LEN(Participação!A343)&gt;0,Participação!$D$4,"")</f>
        <v/>
      </c>
      <c r="B333" t="str">
        <f>+IF(LEN(Participação!A343)&gt;0,2021,"")</f>
        <v/>
      </c>
      <c r="C333" t="str">
        <f>+IF(LEN(Participação!A343)&gt;0,5017,"")</f>
        <v/>
      </c>
      <c r="D333" t="str">
        <f>+IF(LEN(Participação!A343)&gt;0,IF(Participação!$B$3="Individual",1,1),"")</f>
        <v/>
      </c>
      <c r="E333" t="str">
        <f>+IF(LEN(Participação!A343)&gt;0,Participação!C343,"")</f>
        <v/>
      </c>
      <c r="F333" t="str">
        <f>+IF(LEN(Participação!A343)&gt;0,Participação!D343,"")</f>
        <v/>
      </c>
      <c r="G333" t="str">
        <f>+IF(LEN(Participação!A343)&gt;0,Participação!A343,"")</f>
        <v/>
      </c>
      <c r="H333" t="str">
        <f>+IF(LEN(Participação!A343)&gt;0,VLOOKUP(O333,Pivot!A:B,2,0),"")</f>
        <v/>
      </c>
      <c r="I333" t="str">
        <f>+IF(LEN(Participação!A343)&gt;0,Participação!G343*Participação!I343,"")</f>
        <v/>
      </c>
      <c r="J333" t="str">
        <f>+IF(LEN(Participação!A343)&gt;0,Participação!H343,"")</f>
        <v/>
      </c>
      <c r="K333" t="str">
        <f>+IF(LEN(Participação!A343)&gt;0,"N","")</f>
        <v/>
      </c>
      <c r="L333" t="str">
        <f>+IF(LEN(Participação!A343)&gt;0,Participação!E343,"")</f>
        <v/>
      </c>
      <c r="M333" t="str">
        <f>+IF(LEN(Participação!A343)&gt;0,Participação!I343,"")</f>
        <v/>
      </c>
      <c r="N333" s="22" t="str">
        <f>+IF(LEN(Participação!A343)&gt;0,VLOOKUP(Participação!F343,Variedades!B:C,2,0),"")</f>
        <v/>
      </c>
      <c r="O333" s="26" t="str">
        <f t="shared" si="5"/>
        <v/>
      </c>
      <c r="P333" s="26" t="str">
        <f>+IF(LEN(Participação!A343)&gt;0,G333,"")</f>
        <v/>
      </c>
    </row>
    <row r="334" spans="1:16" x14ac:dyDescent="0.25">
      <c r="A334" t="str">
        <f>+IF(LEN(Participação!A344)&gt;0,Participação!$D$4,"")</f>
        <v/>
      </c>
      <c r="B334" t="str">
        <f>+IF(LEN(Participação!A344)&gt;0,2021,"")</f>
        <v/>
      </c>
      <c r="C334" t="str">
        <f>+IF(LEN(Participação!A344)&gt;0,5017,"")</f>
        <v/>
      </c>
      <c r="D334" t="str">
        <f>+IF(LEN(Participação!A344)&gt;0,IF(Participação!$B$3="Individual",1,1),"")</f>
        <v/>
      </c>
      <c r="E334" t="str">
        <f>+IF(LEN(Participação!A344)&gt;0,Participação!C344,"")</f>
        <v/>
      </c>
      <c r="F334" t="str">
        <f>+IF(LEN(Participação!A344)&gt;0,Participação!D344,"")</f>
        <v/>
      </c>
      <c r="G334" t="str">
        <f>+IF(LEN(Participação!A344)&gt;0,Participação!A344,"")</f>
        <v/>
      </c>
      <c r="H334" t="str">
        <f>+IF(LEN(Participação!A344)&gt;0,VLOOKUP(O334,Pivot!A:B,2,0),"")</f>
        <v/>
      </c>
      <c r="I334" t="str">
        <f>+IF(LEN(Participação!A344)&gt;0,Participação!G344*Participação!I344,"")</f>
        <v/>
      </c>
      <c r="J334" t="str">
        <f>+IF(LEN(Participação!A344)&gt;0,Participação!H344,"")</f>
        <v/>
      </c>
      <c r="K334" t="str">
        <f>+IF(LEN(Participação!A344)&gt;0,"N","")</f>
        <v/>
      </c>
      <c r="L334" t="str">
        <f>+IF(LEN(Participação!A344)&gt;0,Participação!E344,"")</f>
        <v/>
      </c>
      <c r="M334" t="str">
        <f>+IF(LEN(Participação!A344)&gt;0,Participação!I344,"")</f>
        <v/>
      </c>
      <c r="N334" s="22" t="str">
        <f>+IF(LEN(Participação!A344)&gt;0,VLOOKUP(Participação!F344,Variedades!B:C,2,0),"")</f>
        <v/>
      </c>
      <c r="O334" s="26" t="str">
        <f t="shared" si="5"/>
        <v/>
      </c>
      <c r="P334" s="26" t="str">
        <f>+IF(LEN(Participação!A344)&gt;0,G334,"")</f>
        <v/>
      </c>
    </row>
    <row r="335" spans="1:16" x14ac:dyDescent="0.25">
      <c r="A335" t="str">
        <f>+IF(LEN(Participação!A345)&gt;0,Participação!$D$4,"")</f>
        <v/>
      </c>
      <c r="B335" t="str">
        <f>+IF(LEN(Participação!A345)&gt;0,2021,"")</f>
        <v/>
      </c>
      <c r="C335" t="str">
        <f>+IF(LEN(Participação!A345)&gt;0,5017,"")</f>
        <v/>
      </c>
      <c r="D335" t="str">
        <f>+IF(LEN(Participação!A345)&gt;0,IF(Participação!$B$3="Individual",1,1),"")</f>
        <v/>
      </c>
      <c r="E335" t="str">
        <f>+IF(LEN(Participação!A345)&gt;0,Participação!C345,"")</f>
        <v/>
      </c>
      <c r="F335" t="str">
        <f>+IF(LEN(Participação!A345)&gt;0,Participação!D345,"")</f>
        <v/>
      </c>
      <c r="G335" t="str">
        <f>+IF(LEN(Participação!A345)&gt;0,Participação!A345,"")</f>
        <v/>
      </c>
      <c r="H335" t="str">
        <f>+IF(LEN(Participação!A345)&gt;0,VLOOKUP(O335,Pivot!A:B,2,0),"")</f>
        <v/>
      </c>
      <c r="I335" t="str">
        <f>+IF(LEN(Participação!A345)&gt;0,Participação!G345*Participação!I345,"")</f>
        <v/>
      </c>
      <c r="J335" t="str">
        <f>+IF(LEN(Participação!A345)&gt;0,Participação!H345,"")</f>
        <v/>
      </c>
      <c r="K335" t="str">
        <f>+IF(LEN(Participação!A345)&gt;0,"N","")</f>
        <v/>
      </c>
      <c r="L335" t="str">
        <f>+IF(LEN(Participação!A345)&gt;0,Participação!E345,"")</f>
        <v/>
      </c>
      <c r="M335" t="str">
        <f>+IF(LEN(Participação!A345)&gt;0,Participação!I345,"")</f>
        <v/>
      </c>
      <c r="N335" s="22" t="str">
        <f>+IF(LEN(Participação!A345)&gt;0,VLOOKUP(Participação!F345,Variedades!B:C,2,0),"")</f>
        <v/>
      </c>
      <c r="O335" s="26" t="str">
        <f t="shared" si="5"/>
        <v/>
      </c>
      <c r="P335" s="26" t="str">
        <f>+IF(LEN(Participação!A345)&gt;0,G335,"")</f>
        <v/>
      </c>
    </row>
    <row r="336" spans="1:16" x14ac:dyDescent="0.25">
      <c r="A336" t="str">
        <f>+IF(LEN(Participação!A346)&gt;0,Participação!$D$4,"")</f>
        <v/>
      </c>
      <c r="B336" t="str">
        <f>+IF(LEN(Participação!A346)&gt;0,2021,"")</f>
        <v/>
      </c>
      <c r="C336" t="str">
        <f>+IF(LEN(Participação!A346)&gt;0,5017,"")</f>
        <v/>
      </c>
      <c r="D336" t="str">
        <f>+IF(LEN(Participação!A346)&gt;0,IF(Participação!$B$3="Individual",1,1),"")</f>
        <v/>
      </c>
      <c r="E336" t="str">
        <f>+IF(LEN(Participação!A346)&gt;0,Participação!C346,"")</f>
        <v/>
      </c>
      <c r="F336" t="str">
        <f>+IF(LEN(Participação!A346)&gt;0,Participação!D346,"")</f>
        <v/>
      </c>
      <c r="G336" t="str">
        <f>+IF(LEN(Participação!A346)&gt;0,Participação!A346,"")</f>
        <v/>
      </c>
      <c r="H336" t="str">
        <f>+IF(LEN(Participação!A346)&gt;0,VLOOKUP(O336,Pivot!A:B,2,0),"")</f>
        <v/>
      </c>
      <c r="I336" t="str">
        <f>+IF(LEN(Participação!A346)&gt;0,Participação!G346*Participação!I346,"")</f>
        <v/>
      </c>
      <c r="J336" t="str">
        <f>+IF(LEN(Participação!A346)&gt;0,Participação!H346,"")</f>
        <v/>
      </c>
      <c r="K336" t="str">
        <f>+IF(LEN(Participação!A346)&gt;0,"N","")</f>
        <v/>
      </c>
      <c r="L336" t="str">
        <f>+IF(LEN(Participação!A346)&gt;0,Participação!E346,"")</f>
        <v/>
      </c>
      <c r="M336" t="str">
        <f>+IF(LEN(Participação!A346)&gt;0,Participação!I346,"")</f>
        <v/>
      </c>
      <c r="N336" s="22" t="str">
        <f>+IF(LEN(Participação!A346)&gt;0,VLOOKUP(Participação!F346,Variedades!B:C,2,0),"")</f>
        <v/>
      </c>
      <c r="O336" s="26" t="str">
        <f t="shared" si="5"/>
        <v/>
      </c>
      <c r="P336" s="26" t="str">
        <f>+IF(LEN(Participação!A346)&gt;0,G336,"")</f>
        <v/>
      </c>
    </row>
    <row r="337" spans="1:16" x14ac:dyDescent="0.25">
      <c r="A337" t="str">
        <f>+IF(LEN(Participação!A347)&gt;0,Participação!$D$4,"")</f>
        <v/>
      </c>
      <c r="B337" t="str">
        <f>+IF(LEN(Participação!A347)&gt;0,2021,"")</f>
        <v/>
      </c>
      <c r="C337" t="str">
        <f>+IF(LEN(Participação!A347)&gt;0,5017,"")</f>
        <v/>
      </c>
      <c r="D337" t="str">
        <f>+IF(LEN(Participação!A347)&gt;0,IF(Participação!$B$3="Individual",1,1),"")</f>
        <v/>
      </c>
      <c r="E337" t="str">
        <f>+IF(LEN(Participação!A347)&gt;0,Participação!C347,"")</f>
        <v/>
      </c>
      <c r="F337" t="str">
        <f>+IF(LEN(Participação!A347)&gt;0,Participação!D347,"")</f>
        <v/>
      </c>
      <c r="G337" t="str">
        <f>+IF(LEN(Participação!A347)&gt;0,Participação!A347,"")</f>
        <v/>
      </c>
      <c r="H337" t="str">
        <f>+IF(LEN(Participação!A347)&gt;0,VLOOKUP(O337,Pivot!A:B,2,0),"")</f>
        <v/>
      </c>
      <c r="I337" t="str">
        <f>+IF(LEN(Participação!A347)&gt;0,Participação!G347*Participação!I347,"")</f>
        <v/>
      </c>
      <c r="J337" t="str">
        <f>+IF(LEN(Participação!A347)&gt;0,Participação!H347,"")</f>
        <v/>
      </c>
      <c r="K337" t="str">
        <f>+IF(LEN(Participação!A347)&gt;0,"N","")</f>
        <v/>
      </c>
      <c r="L337" t="str">
        <f>+IF(LEN(Participação!A347)&gt;0,Participação!E347,"")</f>
        <v/>
      </c>
      <c r="M337" t="str">
        <f>+IF(LEN(Participação!A347)&gt;0,Participação!I347,"")</f>
        <v/>
      </c>
      <c r="N337" s="22" t="str">
        <f>+IF(LEN(Participação!A347)&gt;0,VLOOKUP(Participação!F347,Variedades!B:C,2,0),"")</f>
        <v/>
      </c>
      <c r="O337" s="26" t="str">
        <f t="shared" si="5"/>
        <v/>
      </c>
      <c r="P337" s="26" t="str">
        <f>+IF(LEN(Participação!A347)&gt;0,G337,"")</f>
        <v/>
      </c>
    </row>
    <row r="338" spans="1:16" x14ac:dyDescent="0.25">
      <c r="A338" t="str">
        <f>+IF(LEN(Participação!A348)&gt;0,Participação!$D$4,"")</f>
        <v/>
      </c>
      <c r="B338" t="str">
        <f>+IF(LEN(Participação!A348)&gt;0,2021,"")</f>
        <v/>
      </c>
      <c r="C338" t="str">
        <f>+IF(LEN(Participação!A348)&gt;0,5017,"")</f>
        <v/>
      </c>
      <c r="D338" t="str">
        <f>+IF(LEN(Participação!A348)&gt;0,IF(Participação!$B$3="Individual",1,1),"")</f>
        <v/>
      </c>
      <c r="E338" t="str">
        <f>+IF(LEN(Participação!A348)&gt;0,Participação!C348,"")</f>
        <v/>
      </c>
      <c r="F338" t="str">
        <f>+IF(LEN(Participação!A348)&gt;0,Participação!D348,"")</f>
        <v/>
      </c>
      <c r="G338" t="str">
        <f>+IF(LEN(Participação!A348)&gt;0,Participação!A348,"")</f>
        <v/>
      </c>
      <c r="H338" t="str">
        <f>+IF(LEN(Participação!A348)&gt;0,VLOOKUP(O338,Pivot!A:B,2,0),"")</f>
        <v/>
      </c>
      <c r="I338" t="str">
        <f>+IF(LEN(Participação!A348)&gt;0,Participação!G348*Participação!I348,"")</f>
        <v/>
      </c>
      <c r="J338" t="str">
        <f>+IF(LEN(Participação!A348)&gt;0,Participação!H348,"")</f>
        <v/>
      </c>
      <c r="K338" t="str">
        <f>+IF(LEN(Participação!A348)&gt;0,"N","")</f>
        <v/>
      </c>
      <c r="L338" t="str">
        <f>+IF(LEN(Participação!A348)&gt;0,Participação!E348,"")</f>
        <v/>
      </c>
      <c r="M338" t="str">
        <f>+IF(LEN(Participação!A348)&gt;0,Participação!I348,"")</f>
        <v/>
      </c>
      <c r="N338" s="22" t="str">
        <f>+IF(LEN(Participação!A348)&gt;0,VLOOKUP(Participação!F348,Variedades!B:C,2,0),"")</f>
        <v/>
      </c>
      <c r="O338" s="26" t="str">
        <f t="shared" si="5"/>
        <v/>
      </c>
      <c r="P338" s="26" t="str">
        <f>+IF(LEN(Participação!A348)&gt;0,G338,"")</f>
        <v/>
      </c>
    </row>
    <row r="339" spans="1:16" x14ac:dyDescent="0.25">
      <c r="A339" t="str">
        <f>+IF(LEN(Participação!A349)&gt;0,Participação!$D$4,"")</f>
        <v/>
      </c>
      <c r="B339" t="str">
        <f>+IF(LEN(Participação!A349)&gt;0,2021,"")</f>
        <v/>
      </c>
      <c r="C339" t="str">
        <f>+IF(LEN(Participação!A349)&gt;0,5017,"")</f>
        <v/>
      </c>
      <c r="D339" t="str">
        <f>+IF(LEN(Participação!A349)&gt;0,IF(Participação!$B$3="Individual",1,1),"")</f>
        <v/>
      </c>
      <c r="E339" t="str">
        <f>+IF(LEN(Participação!A349)&gt;0,Participação!C349,"")</f>
        <v/>
      </c>
      <c r="F339" t="str">
        <f>+IF(LEN(Participação!A349)&gt;0,Participação!D349,"")</f>
        <v/>
      </c>
      <c r="G339" t="str">
        <f>+IF(LEN(Participação!A349)&gt;0,Participação!A349,"")</f>
        <v/>
      </c>
      <c r="H339" t="str">
        <f>+IF(LEN(Participação!A349)&gt;0,VLOOKUP(O339,Pivot!A:B,2,0),"")</f>
        <v/>
      </c>
      <c r="I339" t="str">
        <f>+IF(LEN(Participação!A349)&gt;0,Participação!G349*Participação!I349,"")</f>
        <v/>
      </c>
      <c r="J339" t="str">
        <f>+IF(LEN(Participação!A349)&gt;0,Participação!H349,"")</f>
        <v/>
      </c>
      <c r="K339" t="str">
        <f>+IF(LEN(Participação!A349)&gt;0,"N","")</f>
        <v/>
      </c>
      <c r="L339" t="str">
        <f>+IF(LEN(Participação!A349)&gt;0,Participação!E349,"")</f>
        <v/>
      </c>
      <c r="M339" t="str">
        <f>+IF(LEN(Participação!A349)&gt;0,Participação!I349,"")</f>
        <v/>
      </c>
      <c r="N339" s="22" t="str">
        <f>+IF(LEN(Participação!A349)&gt;0,VLOOKUP(Participação!F349,Variedades!B:C,2,0),"")</f>
        <v/>
      </c>
      <c r="O339" s="26" t="str">
        <f t="shared" si="5"/>
        <v/>
      </c>
      <c r="P339" s="26" t="str">
        <f>+IF(LEN(Participação!A349)&gt;0,G339,"")</f>
        <v/>
      </c>
    </row>
    <row r="340" spans="1:16" x14ac:dyDescent="0.25">
      <c r="A340" t="str">
        <f>+IF(LEN(Participação!A350)&gt;0,Participação!$D$4,"")</f>
        <v/>
      </c>
      <c r="B340" t="str">
        <f>+IF(LEN(Participação!A350)&gt;0,2021,"")</f>
        <v/>
      </c>
      <c r="C340" t="str">
        <f>+IF(LEN(Participação!A350)&gt;0,5017,"")</f>
        <v/>
      </c>
      <c r="D340" t="str">
        <f>+IF(LEN(Participação!A350)&gt;0,IF(Participação!$B$3="Individual",1,1),"")</f>
        <v/>
      </c>
      <c r="E340" t="str">
        <f>+IF(LEN(Participação!A350)&gt;0,Participação!C350,"")</f>
        <v/>
      </c>
      <c r="F340" t="str">
        <f>+IF(LEN(Participação!A350)&gt;0,Participação!D350,"")</f>
        <v/>
      </c>
      <c r="G340" t="str">
        <f>+IF(LEN(Participação!A350)&gt;0,Participação!A350,"")</f>
        <v/>
      </c>
      <c r="H340" t="str">
        <f>+IF(LEN(Participação!A350)&gt;0,VLOOKUP(O340,Pivot!A:B,2,0),"")</f>
        <v/>
      </c>
      <c r="I340" t="str">
        <f>+IF(LEN(Participação!A350)&gt;0,Participação!G350*Participação!I350,"")</f>
        <v/>
      </c>
      <c r="J340" t="str">
        <f>+IF(LEN(Participação!A350)&gt;0,Participação!H350,"")</f>
        <v/>
      </c>
      <c r="K340" t="str">
        <f>+IF(LEN(Participação!A350)&gt;0,"N","")</f>
        <v/>
      </c>
      <c r="L340" t="str">
        <f>+IF(LEN(Participação!A350)&gt;0,Participação!E350,"")</f>
        <v/>
      </c>
      <c r="M340" t="str">
        <f>+IF(LEN(Participação!A350)&gt;0,Participação!I350,"")</f>
        <v/>
      </c>
      <c r="N340" s="22" t="str">
        <f>+IF(LEN(Participação!A350)&gt;0,VLOOKUP(Participação!F350,Variedades!B:C,2,0),"")</f>
        <v/>
      </c>
      <c r="O340" s="26" t="str">
        <f t="shared" si="5"/>
        <v/>
      </c>
      <c r="P340" s="26" t="str">
        <f>+IF(LEN(Participação!A350)&gt;0,G340,"")</f>
        <v/>
      </c>
    </row>
    <row r="341" spans="1:16" x14ac:dyDescent="0.25">
      <c r="A341" t="str">
        <f>+IF(LEN(Participação!A351)&gt;0,Participação!$D$4,"")</f>
        <v/>
      </c>
      <c r="B341" t="str">
        <f>+IF(LEN(Participação!A351)&gt;0,2021,"")</f>
        <v/>
      </c>
      <c r="C341" t="str">
        <f>+IF(LEN(Participação!A351)&gt;0,5017,"")</f>
        <v/>
      </c>
      <c r="D341" t="str">
        <f>+IF(LEN(Participação!A351)&gt;0,IF(Participação!$B$3="Individual",1,1),"")</f>
        <v/>
      </c>
      <c r="E341" t="str">
        <f>+IF(LEN(Participação!A351)&gt;0,Participação!C351,"")</f>
        <v/>
      </c>
      <c r="F341" t="str">
        <f>+IF(LEN(Participação!A351)&gt;0,Participação!D351,"")</f>
        <v/>
      </c>
      <c r="G341" t="str">
        <f>+IF(LEN(Participação!A351)&gt;0,Participação!A351,"")</f>
        <v/>
      </c>
      <c r="H341" t="str">
        <f>+IF(LEN(Participação!A351)&gt;0,VLOOKUP(O341,Pivot!A:B,2,0),"")</f>
        <v/>
      </c>
      <c r="I341" t="str">
        <f>+IF(LEN(Participação!A351)&gt;0,Participação!G351*Participação!I351,"")</f>
        <v/>
      </c>
      <c r="J341" t="str">
        <f>+IF(LEN(Participação!A351)&gt;0,Participação!H351,"")</f>
        <v/>
      </c>
      <c r="K341" t="str">
        <f>+IF(LEN(Participação!A351)&gt;0,"N","")</f>
        <v/>
      </c>
      <c r="L341" t="str">
        <f>+IF(LEN(Participação!A351)&gt;0,Participação!E351,"")</f>
        <v/>
      </c>
      <c r="M341" t="str">
        <f>+IF(LEN(Participação!A351)&gt;0,Participação!I351,"")</f>
        <v/>
      </c>
      <c r="N341" s="22" t="str">
        <f>+IF(LEN(Participação!A351)&gt;0,VLOOKUP(Participação!F351,Variedades!B:C,2,0),"")</f>
        <v/>
      </c>
      <c r="O341" s="26" t="str">
        <f t="shared" si="5"/>
        <v/>
      </c>
      <c r="P341" s="26" t="str">
        <f>+IF(LEN(Participação!A351)&gt;0,G341,"")</f>
        <v/>
      </c>
    </row>
    <row r="342" spans="1:16" x14ac:dyDescent="0.25">
      <c r="A342" t="str">
        <f>+IF(LEN(Participação!A352)&gt;0,Participação!$D$4,"")</f>
        <v/>
      </c>
      <c r="B342" t="str">
        <f>+IF(LEN(Participação!A352)&gt;0,2021,"")</f>
        <v/>
      </c>
      <c r="C342" t="str">
        <f>+IF(LEN(Participação!A352)&gt;0,5017,"")</f>
        <v/>
      </c>
      <c r="D342" t="str">
        <f>+IF(LEN(Participação!A352)&gt;0,IF(Participação!$B$3="Individual",1,1),"")</f>
        <v/>
      </c>
      <c r="E342" t="str">
        <f>+IF(LEN(Participação!A352)&gt;0,Participação!C352,"")</f>
        <v/>
      </c>
      <c r="F342" t="str">
        <f>+IF(LEN(Participação!A352)&gt;0,Participação!D352,"")</f>
        <v/>
      </c>
      <c r="G342" t="str">
        <f>+IF(LEN(Participação!A352)&gt;0,Participação!A352,"")</f>
        <v/>
      </c>
      <c r="H342" t="str">
        <f>+IF(LEN(Participação!A352)&gt;0,VLOOKUP(O342,Pivot!A:B,2,0),"")</f>
        <v/>
      </c>
      <c r="I342" t="str">
        <f>+IF(LEN(Participação!A352)&gt;0,Participação!G352*Participação!I352,"")</f>
        <v/>
      </c>
      <c r="J342" t="str">
        <f>+IF(LEN(Participação!A352)&gt;0,Participação!H352,"")</f>
        <v/>
      </c>
      <c r="K342" t="str">
        <f>+IF(LEN(Participação!A352)&gt;0,"N","")</f>
        <v/>
      </c>
      <c r="L342" t="str">
        <f>+IF(LEN(Participação!A352)&gt;0,Participação!E352,"")</f>
        <v/>
      </c>
      <c r="M342" t="str">
        <f>+IF(LEN(Participação!A352)&gt;0,Participação!I352,"")</f>
        <v/>
      </c>
      <c r="N342" s="22" t="str">
        <f>+IF(LEN(Participação!A352)&gt;0,VLOOKUP(Participação!F352,Variedades!B:C,2,0),"")</f>
        <v/>
      </c>
      <c r="O342" s="26" t="str">
        <f t="shared" si="5"/>
        <v/>
      </c>
      <c r="P342" s="26" t="str">
        <f>+IF(LEN(Participação!A352)&gt;0,G342,"")</f>
        <v/>
      </c>
    </row>
    <row r="343" spans="1:16" x14ac:dyDescent="0.25">
      <c r="A343" t="str">
        <f>+IF(LEN(Participação!A353)&gt;0,Participação!$D$4,"")</f>
        <v/>
      </c>
      <c r="B343" t="str">
        <f>+IF(LEN(Participação!A353)&gt;0,2021,"")</f>
        <v/>
      </c>
      <c r="C343" t="str">
        <f>+IF(LEN(Participação!A353)&gt;0,5017,"")</f>
        <v/>
      </c>
      <c r="D343" t="str">
        <f>+IF(LEN(Participação!A353)&gt;0,IF(Participação!$B$3="Individual",1,1),"")</f>
        <v/>
      </c>
      <c r="E343" t="str">
        <f>+IF(LEN(Participação!A353)&gt;0,Participação!C353,"")</f>
        <v/>
      </c>
      <c r="F343" t="str">
        <f>+IF(LEN(Participação!A353)&gt;0,Participação!D353,"")</f>
        <v/>
      </c>
      <c r="G343" t="str">
        <f>+IF(LEN(Participação!A353)&gt;0,Participação!A353,"")</f>
        <v/>
      </c>
      <c r="H343" t="str">
        <f>+IF(LEN(Participação!A353)&gt;0,VLOOKUP(O343,Pivot!A:B,2,0),"")</f>
        <v/>
      </c>
      <c r="I343" t="str">
        <f>+IF(LEN(Participação!A353)&gt;0,Participação!G353*Participação!I353,"")</f>
        <v/>
      </c>
      <c r="J343" t="str">
        <f>+IF(LEN(Participação!A353)&gt;0,Participação!H353,"")</f>
        <v/>
      </c>
      <c r="K343" t="str">
        <f>+IF(LEN(Participação!A353)&gt;0,"N","")</f>
        <v/>
      </c>
      <c r="L343" t="str">
        <f>+IF(LEN(Participação!A353)&gt;0,Participação!E353,"")</f>
        <v/>
      </c>
      <c r="M343" t="str">
        <f>+IF(LEN(Participação!A353)&gt;0,Participação!I353,"")</f>
        <v/>
      </c>
      <c r="N343" s="22" t="str">
        <f>+IF(LEN(Participação!A353)&gt;0,VLOOKUP(Participação!F353,Variedades!B:C,2,0),"")</f>
        <v/>
      </c>
      <c r="O343" s="26" t="str">
        <f t="shared" si="5"/>
        <v/>
      </c>
      <c r="P343" s="26" t="str">
        <f>+IF(LEN(Participação!A353)&gt;0,G343,"")</f>
        <v/>
      </c>
    </row>
    <row r="344" spans="1:16" x14ac:dyDescent="0.25">
      <c r="A344" t="str">
        <f>+IF(LEN(Participação!A354)&gt;0,Participação!$D$4,"")</f>
        <v/>
      </c>
      <c r="B344" t="str">
        <f>+IF(LEN(Participação!A354)&gt;0,2021,"")</f>
        <v/>
      </c>
      <c r="C344" t="str">
        <f>+IF(LEN(Participação!A354)&gt;0,5017,"")</f>
        <v/>
      </c>
      <c r="D344" t="str">
        <f>+IF(LEN(Participação!A354)&gt;0,IF(Participação!$B$3="Individual",1,1),"")</f>
        <v/>
      </c>
      <c r="E344" t="str">
        <f>+IF(LEN(Participação!A354)&gt;0,Participação!C354,"")</f>
        <v/>
      </c>
      <c r="F344" t="str">
        <f>+IF(LEN(Participação!A354)&gt;0,Participação!D354,"")</f>
        <v/>
      </c>
      <c r="G344" t="str">
        <f>+IF(LEN(Participação!A354)&gt;0,Participação!A354,"")</f>
        <v/>
      </c>
      <c r="H344" t="str">
        <f>+IF(LEN(Participação!A354)&gt;0,VLOOKUP(O344,Pivot!A:B,2,0),"")</f>
        <v/>
      </c>
      <c r="I344" t="str">
        <f>+IF(LEN(Participação!A354)&gt;0,Participação!G354*Participação!I354,"")</f>
        <v/>
      </c>
      <c r="J344" t="str">
        <f>+IF(LEN(Participação!A354)&gt;0,Participação!H354,"")</f>
        <v/>
      </c>
      <c r="K344" t="str">
        <f>+IF(LEN(Participação!A354)&gt;0,"N","")</f>
        <v/>
      </c>
      <c r="L344" t="str">
        <f>+IF(LEN(Participação!A354)&gt;0,Participação!E354,"")</f>
        <v/>
      </c>
      <c r="M344" t="str">
        <f>+IF(LEN(Participação!A354)&gt;0,Participação!I354,"")</f>
        <v/>
      </c>
      <c r="N344" s="22" t="str">
        <f>+IF(LEN(Participação!A354)&gt;0,VLOOKUP(Participação!F354,Variedades!B:C,2,0),"")</f>
        <v/>
      </c>
      <c r="O344" s="26" t="str">
        <f t="shared" si="5"/>
        <v/>
      </c>
      <c r="P344" s="26" t="str">
        <f>+IF(LEN(Participação!A354)&gt;0,G344,"")</f>
        <v/>
      </c>
    </row>
    <row r="345" spans="1:16" x14ac:dyDescent="0.25">
      <c r="A345" t="str">
        <f>+IF(LEN(Participação!A355)&gt;0,Participação!$D$4,"")</f>
        <v/>
      </c>
      <c r="B345" t="str">
        <f>+IF(LEN(Participação!A355)&gt;0,2021,"")</f>
        <v/>
      </c>
      <c r="C345" t="str">
        <f>+IF(LEN(Participação!A355)&gt;0,5017,"")</f>
        <v/>
      </c>
      <c r="D345" t="str">
        <f>+IF(LEN(Participação!A355)&gt;0,IF(Participação!$B$3="Individual",1,1),"")</f>
        <v/>
      </c>
      <c r="E345" t="str">
        <f>+IF(LEN(Participação!A355)&gt;0,Participação!C355,"")</f>
        <v/>
      </c>
      <c r="F345" t="str">
        <f>+IF(LEN(Participação!A355)&gt;0,Participação!D355,"")</f>
        <v/>
      </c>
      <c r="G345" t="str">
        <f>+IF(LEN(Participação!A355)&gt;0,Participação!A355,"")</f>
        <v/>
      </c>
      <c r="H345" t="str">
        <f>+IF(LEN(Participação!A355)&gt;0,VLOOKUP(O345,Pivot!A:B,2,0),"")</f>
        <v/>
      </c>
      <c r="I345" t="str">
        <f>+IF(LEN(Participação!A355)&gt;0,Participação!G355*Participação!I355,"")</f>
        <v/>
      </c>
      <c r="J345" t="str">
        <f>+IF(LEN(Participação!A355)&gt;0,Participação!H355,"")</f>
        <v/>
      </c>
      <c r="K345" t="str">
        <f>+IF(LEN(Participação!A355)&gt;0,"N","")</f>
        <v/>
      </c>
      <c r="L345" t="str">
        <f>+IF(LEN(Participação!A355)&gt;0,Participação!E355,"")</f>
        <v/>
      </c>
      <c r="M345" t="str">
        <f>+IF(LEN(Participação!A355)&gt;0,Participação!I355,"")</f>
        <v/>
      </c>
      <c r="N345" s="22" t="str">
        <f>+IF(LEN(Participação!A355)&gt;0,VLOOKUP(Participação!F355,Variedades!B:C,2,0),"")</f>
        <v/>
      </c>
      <c r="O345" s="26" t="str">
        <f t="shared" si="5"/>
        <v/>
      </c>
      <c r="P345" s="26" t="str">
        <f>+IF(LEN(Participação!A355)&gt;0,G345,"")</f>
        <v/>
      </c>
    </row>
    <row r="346" spans="1:16" x14ac:dyDescent="0.25">
      <c r="A346" t="str">
        <f>+IF(LEN(Participação!A356)&gt;0,Participação!$D$4,"")</f>
        <v/>
      </c>
      <c r="B346" t="str">
        <f>+IF(LEN(Participação!A356)&gt;0,2021,"")</f>
        <v/>
      </c>
      <c r="C346" t="str">
        <f>+IF(LEN(Participação!A356)&gt;0,5017,"")</f>
        <v/>
      </c>
      <c r="D346" t="str">
        <f>+IF(LEN(Participação!A356)&gt;0,IF(Participação!$B$3="Individual",1,1),"")</f>
        <v/>
      </c>
      <c r="E346" t="str">
        <f>+IF(LEN(Participação!A356)&gt;0,Participação!C356,"")</f>
        <v/>
      </c>
      <c r="F346" t="str">
        <f>+IF(LEN(Participação!A356)&gt;0,Participação!D356,"")</f>
        <v/>
      </c>
      <c r="G346" t="str">
        <f>+IF(LEN(Participação!A356)&gt;0,Participação!A356,"")</f>
        <v/>
      </c>
      <c r="H346" t="str">
        <f>+IF(LEN(Participação!A356)&gt;0,VLOOKUP(O346,Pivot!A:B,2,0),"")</f>
        <v/>
      </c>
      <c r="I346" t="str">
        <f>+IF(LEN(Participação!A356)&gt;0,Participação!G356*Participação!I356,"")</f>
        <v/>
      </c>
      <c r="J346" t="str">
        <f>+IF(LEN(Participação!A356)&gt;0,Participação!H356,"")</f>
        <v/>
      </c>
      <c r="K346" t="str">
        <f>+IF(LEN(Participação!A356)&gt;0,"N","")</f>
        <v/>
      </c>
      <c r="L346" t="str">
        <f>+IF(LEN(Participação!A356)&gt;0,Participação!E356,"")</f>
        <v/>
      </c>
      <c r="M346" t="str">
        <f>+IF(LEN(Participação!A356)&gt;0,Participação!I356,"")</f>
        <v/>
      </c>
      <c r="N346" s="22" t="str">
        <f>+IF(LEN(Participação!A356)&gt;0,VLOOKUP(Participação!F356,Variedades!B:C,2,0),"")</f>
        <v/>
      </c>
      <c r="O346" s="26" t="str">
        <f t="shared" si="5"/>
        <v/>
      </c>
      <c r="P346" s="26" t="str">
        <f>+IF(LEN(Participação!A356)&gt;0,G346,"")</f>
        <v/>
      </c>
    </row>
    <row r="347" spans="1:16" x14ac:dyDescent="0.25">
      <c r="A347" t="str">
        <f>+IF(LEN(Participação!A357)&gt;0,Participação!$D$4,"")</f>
        <v/>
      </c>
      <c r="B347" t="str">
        <f>+IF(LEN(Participação!A357)&gt;0,2021,"")</f>
        <v/>
      </c>
      <c r="C347" t="str">
        <f>+IF(LEN(Participação!A357)&gt;0,5017,"")</f>
        <v/>
      </c>
      <c r="D347" t="str">
        <f>+IF(LEN(Participação!A357)&gt;0,IF(Participação!$B$3="Individual",1,1),"")</f>
        <v/>
      </c>
      <c r="E347" t="str">
        <f>+IF(LEN(Participação!A357)&gt;0,Participação!C357,"")</f>
        <v/>
      </c>
      <c r="F347" t="str">
        <f>+IF(LEN(Participação!A357)&gt;0,Participação!D357,"")</f>
        <v/>
      </c>
      <c r="G347" t="str">
        <f>+IF(LEN(Participação!A357)&gt;0,Participação!A357,"")</f>
        <v/>
      </c>
      <c r="H347" t="str">
        <f>+IF(LEN(Participação!A357)&gt;0,VLOOKUP(O347,Pivot!A:B,2,0),"")</f>
        <v/>
      </c>
      <c r="I347" t="str">
        <f>+IF(LEN(Participação!A357)&gt;0,Participação!G357*Participação!I357,"")</f>
        <v/>
      </c>
      <c r="J347" t="str">
        <f>+IF(LEN(Participação!A357)&gt;0,Participação!H357,"")</f>
        <v/>
      </c>
      <c r="K347" t="str">
        <f>+IF(LEN(Participação!A357)&gt;0,"N","")</f>
        <v/>
      </c>
      <c r="L347" t="str">
        <f>+IF(LEN(Participação!A357)&gt;0,Participação!E357,"")</f>
        <v/>
      </c>
      <c r="M347" t="str">
        <f>+IF(LEN(Participação!A357)&gt;0,Participação!I357,"")</f>
        <v/>
      </c>
      <c r="N347" s="22" t="str">
        <f>+IF(LEN(Participação!A357)&gt;0,VLOOKUP(Participação!F357,Variedades!B:C,2,0),"")</f>
        <v/>
      </c>
      <c r="O347" s="26" t="str">
        <f t="shared" si="5"/>
        <v/>
      </c>
      <c r="P347" s="26" t="str">
        <f>+IF(LEN(Participação!A357)&gt;0,G347,"")</f>
        <v/>
      </c>
    </row>
    <row r="348" spans="1:16" x14ac:dyDescent="0.25">
      <c r="A348" t="str">
        <f>+IF(LEN(Participação!A358)&gt;0,Participação!$D$4,"")</f>
        <v/>
      </c>
      <c r="B348" t="str">
        <f>+IF(LEN(Participação!A358)&gt;0,2021,"")</f>
        <v/>
      </c>
      <c r="C348" t="str">
        <f>+IF(LEN(Participação!A358)&gt;0,5017,"")</f>
        <v/>
      </c>
      <c r="D348" t="str">
        <f>+IF(LEN(Participação!A358)&gt;0,IF(Participação!$B$3="Individual",1,1),"")</f>
        <v/>
      </c>
      <c r="E348" t="str">
        <f>+IF(LEN(Participação!A358)&gt;0,Participação!C358,"")</f>
        <v/>
      </c>
      <c r="F348" t="str">
        <f>+IF(LEN(Participação!A358)&gt;0,Participação!D358,"")</f>
        <v/>
      </c>
      <c r="G348" t="str">
        <f>+IF(LEN(Participação!A358)&gt;0,Participação!A358,"")</f>
        <v/>
      </c>
      <c r="H348" t="str">
        <f>+IF(LEN(Participação!A358)&gt;0,VLOOKUP(O348,Pivot!A:B,2,0),"")</f>
        <v/>
      </c>
      <c r="I348" t="str">
        <f>+IF(LEN(Participação!A358)&gt;0,Participação!G358*Participação!I358,"")</f>
        <v/>
      </c>
      <c r="J348" t="str">
        <f>+IF(LEN(Participação!A358)&gt;0,Participação!H358,"")</f>
        <v/>
      </c>
      <c r="K348" t="str">
        <f>+IF(LEN(Participação!A358)&gt;0,"N","")</f>
        <v/>
      </c>
      <c r="L348" t="str">
        <f>+IF(LEN(Participação!A358)&gt;0,Participação!E358,"")</f>
        <v/>
      </c>
      <c r="M348" t="str">
        <f>+IF(LEN(Participação!A358)&gt;0,Participação!I358,"")</f>
        <v/>
      </c>
      <c r="N348" s="22" t="str">
        <f>+IF(LEN(Participação!A358)&gt;0,VLOOKUP(Participação!F358,Variedades!B:C,2,0),"")</f>
        <v/>
      </c>
      <c r="O348" s="26" t="str">
        <f t="shared" si="5"/>
        <v/>
      </c>
      <c r="P348" s="26" t="str">
        <f>+IF(LEN(Participação!A358)&gt;0,G348,"")</f>
        <v/>
      </c>
    </row>
    <row r="349" spans="1:16" x14ac:dyDescent="0.25">
      <c r="A349" t="str">
        <f>+IF(LEN(Participação!A359)&gt;0,Participação!$D$4,"")</f>
        <v/>
      </c>
      <c r="B349" t="str">
        <f>+IF(LEN(Participação!A359)&gt;0,2021,"")</f>
        <v/>
      </c>
      <c r="C349" t="str">
        <f>+IF(LEN(Participação!A359)&gt;0,5017,"")</f>
        <v/>
      </c>
      <c r="D349" t="str">
        <f>+IF(LEN(Participação!A359)&gt;0,IF(Participação!$B$3="Individual",1,1),"")</f>
        <v/>
      </c>
      <c r="E349" t="str">
        <f>+IF(LEN(Participação!A359)&gt;0,Participação!C359,"")</f>
        <v/>
      </c>
      <c r="F349" t="str">
        <f>+IF(LEN(Participação!A359)&gt;0,Participação!D359,"")</f>
        <v/>
      </c>
      <c r="G349" t="str">
        <f>+IF(LEN(Participação!A359)&gt;0,Participação!A359,"")</f>
        <v/>
      </c>
      <c r="H349" t="str">
        <f>+IF(LEN(Participação!A359)&gt;0,VLOOKUP(O349,Pivot!A:B,2,0),"")</f>
        <v/>
      </c>
      <c r="I349" t="str">
        <f>+IF(LEN(Participação!A359)&gt;0,Participação!G359*Participação!I359,"")</f>
        <v/>
      </c>
      <c r="J349" t="str">
        <f>+IF(LEN(Participação!A359)&gt;0,Participação!H359,"")</f>
        <v/>
      </c>
      <c r="K349" t="str">
        <f>+IF(LEN(Participação!A359)&gt;0,"N","")</f>
        <v/>
      </c>
      <c r="L349" t="str">
        <f>+IF(LEN(Participação!A359)&gt;0,Participação!E359,"")</f>
        <v/>
      </c>
      <c r="M349" t="str">
        <f>+IF(LEN(Participação!A359)&gt;0,Participação!I359,"")</f>
        <v/>
      </c>
      <c r="N349" s="22" t="str">
        <f>+IF(LEN(Participação!A359)&gt;0,VLOOKUP(Participação!F359,Variedades!B:C,2,0),"")</f>
        <v/>
      </c>
      <c r="O349" s="26" t="str">
        <f t="shared" si="5"/>
        <v/>
      </c>
      <c r="P349" s="26" t="str">
        <f>+IF(LEN(Participação!A359)&gt;0,G349,"")</f>
        <v/>
      </c>
    </row>
    <row r="350" spans="1:16" x14ac:dyDescent="0.25">
      <c r="A350" t="str">
        <f>+IF(LEN(Participação!A360)&gt;0,Participação!$D$4,"")</f>
        <v/>
      </c>
      <c r="B350" t="str">
        <f>+IF(LEN(Participação!A360)&gt;0,2021,"")</f>
        <v/>
      </c>
      <c r="C350" t="str">
        <f>+IF(LEN(Participação!A360)&gt;0,5017,"")</f>
        <v/>
      </c>
      <c r="D350" t="str">
        <f>+IF(LEN(Participação!A360)&gt;0,IF(Participação!$B$3="Individual",1,1),"")</f>
        <v/>
      </c>
      <c r="E350" t="str">
        <f>+IF(LEN(Participação!A360)&gt;0,Participação!C360,"")</f>
        <v/>
      </c>
      <c r="F350" t="str">
        <f>+IF(LEN(Participação!A360)&gt;0,Participação!D360,"")</f>
        <v/>
      </c>
      <c r="G350" t="str">
        <f>+IF(LEN(Participação!A360)&gt;0,Participação!A360,"")</f>
        <v/>
      </c>
      <c r="H350" t="str">
        <f>+IF(LEN(Participação!A360)&gt;0,VLOOKUP(O350,Pivot!A:B,2,0),"")</f>
        <v/>
      </c>
      <c r="I350" t="str">
        <f>+IF(LEN(Participação!A360)&gt;0,Participação!G360*Participação!I360,"")</f>
        <v/>
      </c>
      <c r="J350" t="str">
        <f>+IF(LEN(Participação!A360)&gt;0,Participação!H360,"")</f>
        <v/>
      </c>
      <c r="K350" t="str">
        <f>+IF(LEN(Participação!A360)&gt;0,"N","")</f>
        <v/>
      </c>
      <c r="L350" t="str">
        <f>+IF(LEN(Participação!A360)&gt;0,Participação!E360,"")</f>
        <v/>
      </c>
      <c r="M350" t="str">
        <f>+IF(LEN(Participação!A360)&gt;0,Participação!I360,"")</f>
        <v/>
      </c>
      <c r="N350" s="22" t="str">
        <f>+IF(LEN(Participação!A360)&gt;0,VLOOKUP(Participação!F360,Variedades!B:C,2,0),"")</f>
        <v/>
      </c>
      <c r="O350" s="26" t="str">
        <f t="shared" si="5"/>
        <v/>
      </c>
      <c r="P350" s="26" t="str">
        <f>+IF(LEN(Participação!A360)&gt;0,G350,"")</f>
        <v/>
      </c>
    </row>
    <row r="351" spans="1:16" x14ac:dyDescent="0.25">
      <c r="A351" t="str">
        <f>+IF(LEN(Participação!A361)&gt;0,Participação!$D$4,"")</f>
        <v/>
      </c>
      <c r="B351" t="str">
        <f>+IF(LEN(Participação!A361)&gt;0,2021,"")</f>
        <v/>
      </c>
      <c r="C351" t="str">
        <f>+IF(LEN(Participação!A361)&gt;0,5017,"")</f>
        <v/>
      </c>
      <c r="D351" t="str">
        <f>+IF(LEN(Participação!A361)&gt;0,IF(Participação!$B$3="Individual",1,1),"")</f>
        <v/>
      </c>
      <c r="E351" t="str">
        <f>+IF(LEN(Participação!A361)&gt;0,Participação!C361,"")</f>
        <v/>
      </c>
      <c r="F351" t="str">
        <f>+IF(LEN(Participação!A361)&gt;0,Participação!D361,"")</f>
        <v/>
      </c>
      <c r="G351" t="str">
        <f>+IF(LEN(Participação!A361)&gt;0,Participação!A361,"")</f>
        <v/>
      </c>
      <c r="H351" t="str">
        <f>+IF(LEN(Participação!A361)&gt;0,VLOOKUP(O351,Pivot!A:B,2,0),"")</f>
        <v/>
      </c>
      <c r="I351" t="str">
        <f>+IF(LEN(Participação!A361)&gt;0,Participação!G361*Participação!I361,"")</f>
        <v/>
      </c>
      <c r="J351" t="str">
        <f>+IF(LEN(Participação!A361)&gt;0,Participação!H361,"")</f>
        <v/>
      </c>
      <c r="K351" t="str">
        <f>+IF(LEN(Participação!A361)&gt;0,"N","")</f>
        <v/>
      </c>
      <c r="L351" t="str">
        <f>+IF(LEN(Participação!A361)&gt;0,Participação!E361,"")</f>
        <v/>
      </c>
      <c r="M351" t="str">
        <f>+IF(LEN(Participação!A361)&gt;0,Participação!I361,"")</f>
        <v/>
      </c>
      <c r="N351" s="22" t="str">
        <f>+IF(LEN(Participação!A361)&gt;0,VLOOKUP(Participação!F361,Variedades!B:C,2,0),"")</f>
        <v/>
      </c>
      <c r="O351" s="26" t="str">
        <f t="shared" si="5"/>
        <v/>
      </c>
      <c r="P351" s="26" t="str">
        <f>+IF(LEN(Participação!A361)&gt;0,G351,"")</f>
        <v/>
      </c>
    </row>
    <row r="352" spans="1:16" x14ac:dyDescent="0.25">
      <c r="A352" t="str">
        <f>+IF(LEN(Participação!A362)&gt;0,Participação!$D$4,"")</f>
        <v/>
      </c>
      <c r="B352" t="str">
        <f>+IF(LEN(Participação!A362)&gt;0,2021,"")</f>
        <v/>
      </c>
      <c r="C352" t="str">
        <f>+IF(LEN(Participação!A362)&gt;0,5017,"")</f>
        <v/>
      </c>
      <c r="D352" t="str">
        <f>+IF(LEN(Participação!A362)&gt;0,IF(Participação!$B$3="Individual",1,1),"")</f>
        <v/>
      </c>
      <c r="E352" t="str">
        <f>+IF(LEN(Participação!A362)&gt;0,Participação!C362,"")</f>
        <v/>
      </c>
      <c r="F352" t="str">
        <f>+IF(LEN(Participação!A362)&gt;0,Participação!D362,"")</f>
        <v/>
      </c>
      <c r="G352" t="str">
        <f>+IF(LEN(Participação!A362)&gt;0,Participação!A362,"")</f>
        <v/>
      </c>
      <c r="H352" t="str">
        <f>+IF(LEN(Participação!A362)&gt;0,VLOOKUP(O352,Pivot!A:B,2,0),"")</f>
        <v/>
      </c>
      <c r="I352" t="str">
        <f>+IF(LEN(Participação!A362)&gt;0,Participação!G362*Participação!I362,"")</f>
        <v/>
      </c>
      <c r="J352" t="str">
        <f>+IF(LEN(Participação!A362)&gt;0,Participação!H362,"")</f>
        <v/>
      </c>
      <c r="K352" t="str">
        <f>+IF(LEN(Participação!A362)&gt;0,"N","")</f>
        <v/>
      </c>
      <c r="L352" t="str">
        <f>+IF(LEN(Participação!A362)&gt;0,Participação!E362,"")</f>
        <v/>
      </c>
      <c r="M352" t="str">
        <f>+IF(LEN(Participação!A362)&gt;0,Participação!I362,"")</f>
        <v/>
      </c>
      <c r="N352" s="22" t="str">
        <f>+IF(LEN(Participação!A362)&gt;0,VLOOKUP(Participação!F362,Variedades!B:C,2,0),"")</f>
        <v/>
      </c>
      <c r="O352" s="26" t="str">
        <f t="shared" si="5"/>
        <v/>
      </c>
      <c r="P352" s="26" t="str">
        <f>+IF(LEN(Participação!A362)&gt;0,G352,"")</f>
        <v/>
      </c>
    </row>
    <row r="353" spans="1:16" x14ac:dyDescent="0.25">
      <c r="A353" t="str">
        <f>+IF(LEN(Participação!A363)&gt;0,Participação!$D$4,"")</f>
        <v/>
      </c>
      <c r="B353" t="str">
        <f>+IF(LEN(Participação!A363)&gt;0,2021,"")</f>
        <v/>
      </c>
      <c r="C353" t="str">
        <f>+IF(LEN(Participação!A363)&gt;0,5017,"")</f>
        <v/>
      </c>
      <c r="D353" t="str">
        <f>+IF(LEN(Participação!A363)&gt;0,IF(Participação!$B$3="Individual",1,1),"")</f>
        <v/>
      </c>
      <c r="E353" t="str">
        <f>+IF(LEN(Participação!A363)&gt;0,Participação!C363,"")</f>
        <v/>
      </c>
      <c r="F353" t="str">
        <f>+IF(LEN(Participação!A363)&gt;0,Participação!D363,"")</f>
        <v/>
      </c>
      <c r="G353" t="str">
        <f>+IF(LEN(Participação!A363)&gt;0,Participação!A363,"")</f>
        <v/>
      </c>
      <c r="H353" t="str">
        <f>+IF(LEN(Participação!A363)&gt;0,VLOOKUP(O353,Pivot!A:B,2,0),"")</f>
        <v/>
      </c>
      <c r="I353" t="str">
        <f>+IF(LEN(Participação!A363)&gt;0,Participação!G363*Participação!I363,"")</f>
        <v/>
      </c>
      <c r="J353" t="str">
        <f>+IF(LEN(Participação!A363)&gt;0,Participação!H363,"")</f>
        <v/>
      </c>
      <c r="K353" t="str">
        <f>+IF(LEN(Participação!A363)&gt;0,"N","")</f>
        <v/>
      </c>
      <c r="L353" t="str">
        <f>+IF(LEN(Participação!A363)&gt;0,Participação!E363,"")</f>
        <v/>
      </c>
      <c r="M353" t="str">
        <f>+IF(LEN(Participação!A363)&gt;0,Participação!I363,"")</f>
        <v/>
      </c>
      <c r="N353" s="22" t="str">
        <f>+IF(LEN(Participação!A363)&gt;0,VLOOKUP(Participação!F363,Variedades!B:C,2,0),"")</f>
        <v/>
      </c>
      <c r="O353" s="26" t="str">
        <f t="shared" si="5"/>
        <v/>
      </c>
      <c r="P353" s="26" t="str">
        <f>+IF(LEN(Participação!A363)&gt;0,G353,"")</f>
        <v/>
      </c>
    </row>
    <row r="354" spans="1:16" x14ac:dyDescent="0.25">
      <c r="A354" t="str">
        <f>+IF(LEN(Participação!A364)&gt;0,Participação!$D$4,"")</f>
        <v/>
      </c>
      <c r="B354" t="str">
        <f>+IF(LEN(Participação!A364)&gt;0,2021,"")</f>
        <v/>
      </c>
      <c r="C354" t="str">
        <f>+IF(LEN(Participação!A364)&gt;0,5017,"")</f>
        <v/>
      </c>
      <c r="D354" t="str">
        <f>+IF(LEN(Participação!A364)&gt;0,IF(Participação!$B$3="Individual",1,1),"")</f>
        <v/>
      </c>
      <c r="E354" t="str">
        <f>+IF(LEN(Participação!A364)&gt;0,Participação!C364,"")</f>
        <v/>
      </c>
      <c r="F354" t="str">
        <f>+IF(LEN(Participação!A364)&gt;0,Participação!D364,"")</f>
        <v/>
      </c>
      <c r="G354" t="str">
        <f>+IF(LEN(Participação!A364)&gt;0,Participação!A364,"")</f>
        <v/>
      </c>
      <c r="H354" t="str">
        <f>+IF(LEN(Participação!A364)&gt;0,VLOOKUP(O354,Pivot!A:B,2,0),"")</f>
        <v/>
      </c>
      <c r="I354" t="str">
        <f>+IF(LEN(Participação!A364)&gt;0,Participação!G364*Participação!I364,"")</f>
        <v/>
      </c>
      <c r="J354" t="str">
        <f>+IF(LEN(Participação!A364)&gt;0,Participação!H364,"")</f>
        <v/>
      </c>
      <c r="K354" t="str">
        <f>+IF(LEN(Participação!A364)&gt;0,"N","")</f>
        <v/>
      </c>
      <c r="L354" t="str">
        <f>+IF(LEN(Participação!A364)&gt;0,Participação!E364,"")</f>
        <v/>
      </c>
      <c r="M354" t="str">
        <f>+IF(LEN(Participação!A364)&gt;0,Participação!I364,"")</f>
        <v/>
      </c>
      <c r="N354" s="22" t="str">
        <f>+IF(LEN(Participação!A364)&gt;0,VLOOKUP(Participação!F364,Variedades!B:C,2,0),"")</f>
        <v/>
      </c>
      <c r="O354" s="26" t="str">
        <f t="shared" si="5"/>
        <v/>
      </c>
      <c r="P354" s="26" t="str">
        <f>+IF(LEN(Participação!A364)&gt;0,G354,"")</f>
        <v/>
      </c>
    </row>
    <row r="355" spans="1:16" x14ac:dyDescent="0.25">
      <c r="A355" t="str">
        <f>+IF(LEN(Participação!A365)&gt;0,Participação!$D$4,"")</f>
        <v/>
      </c>
      <c r="B355" t="str">
        <f>+IF(LEN(Participação!A365)&gt;0,2021,"")</f>
        <v/>
      </c>
      <c r="C355" t="str">
        <f>+IF(LEN(Participação!A365)&gt;0,5017,"")</f>
        <v/>
      </c>
      <c r="D355" t="str">
        <f>+IF(LEN(Participação!A365)&gt;0,IF(Participação!$B$3="Individual",1,1),"")</f>
        <v/>
      </c>
      <c r="E355" t="str">
        <f>+IF(LEN(Participação!A365)&gt;0,Participação!C365,"")</f>
        <v/>
      </c>
      <c r="F355" t="str">
        <f>+IF(LEN(Participação!A365)&gt;0,Participação!D365,"")</f>
        <v/>
      </c>
      <c r="G355" t="str">
        <f>+IF(LEN(Participação!A365)&gt;0,Participação!A365,"")</f>
        <v/>
      </c>
      <c r="H355" t="str">
        <f>+IF(LEN(Participação!A365)&gt;0,VLOOKUP(O355,Pivot!A:B,2,0),"")</f>
        <v/>
      </c>
      <c r="I355" t="str">
        <f>+IF(LEN(Participação!A365)&gt;0,Participação!G365*Participação!I365,"")</f>
        <v/>
      </c>
      <c r="J355" t="str">
        <f>+IF(LEN(Participação!A365)&gt;0,Participação!H365,"")</f>
        <v/>
      </c>
      <c r="K355" t="str">
        <f>+IF(LEN(Participação!A365)&gt;0,"N","")</f>
        <v/>
      </c>
      <c r="L355" t="str">
        <f>+IF(LEN(Participação!A365)&gt;0,Participação!E365,"")</f>
        <v/>
      </c>
      <c r="M355" t="str">
        <f>+IF(LEN(Participação!A365)&gt;0,Participação!I365,"")</f>
        <v/>
      </c>
      <c r="N355" s="22" t="str">
        <f>+IF(LEN(Participação!A365)&gt;0,VLOOKUP(Participação!F365,Variedades!B:C,2,0),"")</f>
        <v/>
      </c>
      <c r="O355" s="26" t="str">
        <f t="shared" si="5"/>
        <v/>
      </c>
      <c r="P355" s="26" t="str">
        <f>+IF(LEN(Participação!A365)&gt;0,G355,"")</f>
        <v/>
      </c>
    </row>
    <row r="356" spans="1:16" x14ac:dyDescent="0.25">
      <c r="A356" t="str">
        <f>+IF(LEN(Participação!A366)&gt;0,Participação!$D$4,"")</f>
        <v/>
      </c>
      <c r="B356" t="str">
        <f>+IF(LEN(Participação!A366)&gt;0,2021,"")</f>
        <v/>
      </c>
      <c r="C356" t="str">
        <f>+IF(LEN(Participação!A366)&gt;0,5017,"")</f>
        <v/>
      </c>
      <c r="D356" t="str">
        <f>+IF(LEN(Participação!A366)&gt;0,IF(Participação!$B$3="Individual",1,1),"")</f>
        <v/>
      </c>
      <c r="E356" t="str">
        <f>+IF(LEN(Participação!A366)&gt;0,Participação!C366,"")</f>
        <v/>
      </c>
      <c r="F356" t="str">
        <f>+IF(LEN(Participação!A366)&gt;0,Participação!D366,"")</f>
        <v/>
      </c>
      <c r="G356" t="str">
        <f>+IF(LEN(Participação!A366)&gt;0,Participação!A366,"")</f>
        <v/>
      </c>
      <c r="H356" t="str">
        <f>+IF(LEN(Participação!A366)&gt;0,VLOOKUP(O356,Pivot!A:B,2,0),"")</f>
        <v/>
      </c>
      <c r="I356" t="str">
        <f>+IF(LEN(Participação!A366)&gt;0,Participação!G366*Participação!I366,"")</f>
        <v/>
      </c>
      <c r="J356" t="str">
        <f>+IF(LEN(Participação!A366)&gt;0,Participação!H366,"")</f>
        <v/>
      </c>
      <c r="K356" t="str">
        <f>+IF(LEN(Participação!A366)&gt;0,"N","")</f>
        <v/>
      </c>
      <c r="L356" t="str">
        <f>+IF(LEN(Participação!A366)&gt;0,Participação!E366,"")</f>
        <v/>
      </c>
      <c r="M356" t="str">
        <f>+IF(LEN(Participação!A366)&gt;0,Participação!I366,"")</f>
        <v/>
      </c>
      <c r="N356" s="22" t="str">
        <f>+IF(LEN(Participação!A366)&gt;0,VLOOKUP(Participação!F366,Variedades!B:C,2,0),"")</f>
        <v/>
      </c>
      <c r="O356" s="26" t="str">
        <f t="shared" si="5"/>
        <v/>
      </c>
      <c r="P356" s="26" t="str">
        <f>+IF(LEN(Participação!A366)&gt;0,G356,"")</f>
        <v/>
      </c>
    </row>
    <row r="357" spans="1:16" x14ac:dyDescent="0.25">
      <c r="A357" t="str">
        <f>+IF(LEN(Participação!A367)&gt;0,Participação!$D$4,"")</f>
        <v/>
      </c>
      <c r="B357" t="str">
        <f>+IF(LEN(Participação!A367)&gt;0,2021,"")</f>
        <v/>
      </c>
      <c r="C357" t="str">
        <f>+IF(LEN(Participação!A367)&gt;0,5017,"")</f>
        <v/>
      </c>
      <c r="D357" t="str">
        <f>+IF(LEN(Participação!A367)&gt;0,IF(Participação!$B$3="Individual",1,1),"")</f>
        <v/>
      </c>
      <c r="E357" t="str">
        <f>+IF(LEN(Participação!A367)&gt;0,Participação!C367,"")</f>
        <v/>
      </c>
      <c r="F357" t="str">
        <f>+IF(LEN(Participação!A367)&gt;0,Participação!D367,"")</f>
        <v/>
      </c>
      <c r="G357" t="str">
        <f>+IF(LEN(Participação!A367)&gt;0,Participação!A367,"")</f>
        <v/>
      </c>
      <c r="H357" t="str">
        <f>+IF(LEN(Participação!A367)&gt;0,VLOOKUP(O357,Pivot!A:B,2,0),"")</f>
        <v/>
      </c>
      <c r="I357" t="str">
        <f>+IF(LEN(Participação!A367)&gt;0,Participação!G367*Participação!I367,"")</f>
        <v/>
      </c>
      <c r="J357" t="str">
        <f>+IF(LEN(Participação!A367)&gt;0,Participação!H367,"")</f>
        <v/>
      </c>
      <c r="K357" t="str">
        <f>+IF(LEN(Participação!A367)&gt;0,"N","")</f>
        <v/>
      </c>
      <c r="L357" t="str">
        <f>+IF(LEN(Participação!A367)&gt;0,Participação!E367,"")</f>
        <v/>
      </c>
      <c r="M357" t="str">
        <f>+IF(LEN(Participação!A367)&gt;0,Participação!I367,"")</f>
        <v/>
      </c>
      <c r="N357" s="22" t="str">
        <f>+IF(LEN(Participação!A367)&gt;0,VLOOKUP(Participação!F367,Variedades!B:C,2,0),"")</f>
        <v/>
      </c>
      <c r="O357" s="26" t="str">
        <f t="shared" si="5"/>
        <v/>
      </c>
      <c r="P357" s="26" t="str">
        <f>+IF(LEN(Participação!A367)&gt;0,G357,"")</f>
        <v/>
      </c>
    </row>
    <row r="358" spans="1:16" x14ac:dyDescent="0.25">
      <c r="A358" t="str">
        <f>+IF(LEN(Participação!A368)&gt;0,Participação!$D$4,"")</f>
        <v/>
      </c>
      <c r="B358" t="str">
        <f>+IF(LEN(Participação!A368)&gt;0,2021,"")</f>
        <v/>
      </c>
      <c r="C358" t="str">
        <f>+IF(LEN(Participação!A368)&gt;0,5017,"")</f>
        <v/>
      </c>
      <c r="D358" t="str">
        <f>+IF(LEN(Participação!A368)&gt;0,IF(Participação!$B$3="Individual",1,1),"")</f>
        <v/>
      </c>
      <c r="E358" t="str">
        <f>+IF(LEN(Participação!A368)&gt;0,Participação!C368,"")</f>
        <v/>
      </c>
      <c r="F358" t="str">
        <f>+IF(LEN(Participação!A368)&gt;0,Participação!D368,"")</f>
        <v/>
      </c>
      <c r="G358" t="str">
        <f>+IF(LEN(Participação!A368)&gt;0,Participação!A368,"")</f>
        <v/>
      </c>
      <c r="H358" t="str">
        <f>+IF(LEN(Participação!A368)&gt;0,VLOOKUP(O358,Pivot!A:B,2,0),"")</f>
        <v/>
      </c>
      <c r="I358" t="str">
        <f>+IF(LEN(Participação!A368)&gt;0,Participação!G368*Participação!I368,"")</f>
        <v/>
      </c>
      <c r="J358" t="str">
        <f>+IF(LEN(Participação!A368)&gt;0,Participação!H368,"")</f>
        <v/>
      </c>
      <c r="K358" t="str">
        <f>+IF(LEN(Participação!A368)&gt;0,"N","")</f>
        <v/>
      </c>
      <c r="L358" t="str">
        <f>+IF(LEN(Participação!A368)&gt;0,Participação!E368,"")</f>
        <v/>
      </c>
      <c r="M358" t="str">
        <f>+IF(LEN(Participação!A368)&gt;0,Participação!I368,"")</f>
        <v/>
      </c>
      <c r="N358" s="22" t="str">
        <f>+IF(LEN(Participação!A368)&gt;0,VLOOKUP(Participação!F368,Variedades!B:C,2,0),"")</f>
        <v/>
      </c>
      <c r="O358" s="26" t="str">
        <f t="shared" si="5"/>
        <v/>
      </c>
      <c r="P358" s="26" t="str">
        <f>+IF(LEN(Participação!A368)&gt;0,G358,"")</f>
        <v/>
      </c>
    </row>
    <row r="359" spans="1:16" x14ac:dyDescent="0.25">
      <c r="A359" t="str">
        <f>+IF(LEN(Participação!A369)&gt;0,Participação!$D$4,"")</f>
        <v/>
      </c>
      <c r="B359" t="str">
        <f>+IF(LEN(Participação!A369)&gt;0,2021,"")</f>
        <v/>
      </c>
      <c r="C359" t="str">
        <f>+IF(LEN(Participação!A369)&gt;0,5017,"")</f>
        <v/>
      </c>
      <c r="D359" t="str">
        <f>+IF(LEN(Participação!A369)&gt;0,IF(Participação!$B$3="Individual",1,1),"")</f>
        <v/>
      </c>
      <c r="E359" t="str">
        <f>+IF(LEN(Participação!A369)&gt;0,Participação!C369,"")</f>
        <v/>
      </c>
      <c r="F359" t="str">
        <f>+IF(LEN(Participação!A369)&gt;0,Participação!D369,"")</f>
        <v/>
      </c>
      <c r="G359" t="str">
        <f>+IF(LEN(Participação!A369)&gt;0,Participação!A369,"")</f>
        <v/>
      </c>
      <c r="H359" t="str">
        <f>+IF(LEN(Participação!A369)&gt;0,VLOOKUP(O359,Pivot!A:B,2,0),"")</f>
        <v/>
      </c>
      <c r="I359" t="str">
        <f>+IF(LEN(Participação!A369)&gt;0,Participação!G369*Participação!I369,"")</f>
        <v/>
      </c>
      <c r="J359" t="str">
        <f>+IF(LEN(Participação!A369)&gt;0,Participação!H369,"")</f>
        <v/>
      </c>
      <c r="K359" t="str">
        <f>+IF(LEN(Participação!A369)&gt;0,"N","")</f>
        <v/>
      </c>
      <c r="L359" t="str">
        <f>+IF(LEN(Participação!A369)&gt;0,Participação!E369,"")</f>
        <v/>
      </c>
      <c r="M359" t="str">
        <f>+IF(LEN(Participação!A369)&gt;0,Participação!I369,"")</f>
        <v/>
      </c>
      <c r="N359" s="22" t="str">
        <f>+IF(LEN(Participação!A369)&gt;0,VLOOKUP(Participação!F369,Variedades!B:C,2,0),"")</f>
        <v/>
      </c>
      <c r="O359" s="26" t="str">
        <f t="shared" si="5"/>
        <v/>
      </c>
      <c r="P359" s="26" t="str">
        <f>+IF(LEN(Participação!A369)&gt;0,G359,"")</f>
        <v/>
      </c>
    </row>
    <row r="360" spans="1:16" x14ac:dyDescent="0.25">
      <c r="A360" t="str">
        <f>+IF(LEN(Participação!A370)&gt;0,Participação!$D$4,"")</f>
        <v/>
      </c>
      <c r="B360" t="str">
        <f>+IF(LEN(Participação!A370)&gt;0,2021,"")</f>
        <v/>
      </c>
      <c r="C360" t="str">
        <f>+IF(LEN(Participação!A370)&gt;0,5017,"")</f>
        <v/>
      </c>
      <c r="D360" t="str">
        <f>+IF(LEN(Participação!A370)&gt;0,IF(Participação!$B$3="Individual",1,1),"")</f>
        <v/>
      </c>
      <c r="E360" t="str">
        <f>+IF(LEN(Participação!A370)&gt;0,Participação!C370,"")</f>
        <v/>
      </c>
      <c r="F360" t="str">
        <f>+IF(LEN(Participação!A370)&gt;0,Participação!D370,"")</f>
        <v/>
      </c>
      <c r="G360" t="str">
        <f>+IF(LEN(Participação!A370)&gt;0,Participação!A370,"")</f>
        <v/>
      </c>
      <c r="H360" t="str">
        <f>+IF(LEN(Participação!A370)&gt;0,VLOOKUP(O360,Pivot!A:B,2,0),"")</f>
        <v/>
      </c>
      <c r="I360" t="str">
        <f>+IF(LEN(Participação!A370)&gt;0,Participação!G370*Participação!I370,"")</f>
        <v/>
      </c>
      <c r="J360" t="str">
        <f>+IF(LEN(Participação!A370)&gt;0,Participação!H370,"")</f>
        <v/>
      </c>
      <c r="K360" t="str">
        <f>+IF(LEN(Participação!A370)&gt;0,"N","")</f>
        <v/>
      </c>
      <c r="L360" t="str">
        <f>+IF(LEN(Participação!A370)&gt;0,Participação!E370,"")</f>
        <v/>
      </c>
      <c r="M360" t="str">
        <f>+IF(LEN(Participação!A370)&gt;0,Participação!I370,"")</f>
        <v/>
      </c>
      <c r="N360" s="22" t="str">
        <f>+IF(LEN(Participação!A370)&gt;0,VLOOKUP(Participação!F370,Variedades!B:C,2,0),"")</f>
        <v/>
      </c>
      <c r="O360" s="26" t="str">
        <f t="shared" si="5"/>
        <v/>
      </c>
      <c r="P360" s="26" t="str">
        <f>+IF(LEN(Participação!A370)&gt;0,G360,"")</f>
        <v/>
      </c>
    </row>
    <row r="361" spans="1:16" x14ac:dyDescent="0.25">
      <c r="A361" t="str">
        <f>+IF(LEN(Participação!A371)&gt;0,Participação!$D$4,"")</f>
        <v/>
      </c>
      <c r="B361" t="str">
        <f>+IF(LEN(Participação!A371)&gt;0,2021,"")</f>
        <v/>
      </c>
      <c r="C361" t="str">
        <f>+IF(LEN(Participação!A371)&gt;0,5017,"")</f>
        <v/>
      </c>
      <c r="D361" t="str">
        <f>+IF(LEN(Participação!A371)&gt;0,IF(Participação!$B$3="Individual",1,1),"")</f>
        <v/>
      </c>
      <c r="E361" t="str">
        <f>+IF(LEN(Participação!A371)&gt;0,Participação!C371,"")</f>
        <v/>
      </c>
      <c r="F361" t="str">
        <f>+IF(LEN(Participação!A371)&gt;0,Participação!D371,"")</f>
        <v/>
      </c>
      <c r="G361" t="str">
        <f>+IF(LEN(Participação!A371)&gt;0,Participação!A371,"")</f>
        <v/>
      </c>
      <c r="H361" t="str">
        <f>+IF(LEN(Participação!A371)&gt;0,VLOOKUP(O361,Pivot!A:B,2,0),"")</f>
        <v/>
      </c>
      <c r="I361" t="str">
        <f>+IF(LEN(Participação!A371)&gt;0,Participação!G371*Participação!I371,"")</f>
        <v/>
      </c>
      <c r="J361" t="str">
        <f>+IF(LEN(Participação!A371)&gt;0,Participação!H371,"")</f>
        <v/>
      </c>
      <c r="K361" t="str">
        <f>+IF(LEN(Participação!A371)&gt;0,"N","")</f>
        <v/>
      </c>
      <c r="L361" t="str">
        <f>+IF(LEN(Participação!A371)&gt;0,Participação!E371,"")</f>
        <v/>
      </c>
      <c r="M361" t="str">
        <f>+IF(LEN(Participação!A371)&gt;0,Participação!I371,"")</f>
        <v/>
      </c>
      <c r="N361" s="22" t="str">
        <f>+IF(LEN(Participação!A371)&gt;0,VLOOKUP(Participação!F371,Variedades!B:C,2,0),"")</f>
        <v/>
      </c>
      <c r="O361" s="26" t="str">
        <f t="shared" si="5"/>
        <v/>
      </c>
      <c r="P361" s="26" t="str">
        <f>+IF(LEN(Participação!A371)&gt;0,G361,"")</f>
        <v/>
      </c>
    </row>
    <row r="362" spans="1:16" x14ac:dyDescent="0.25">
      <c r="A362" t="str">
        <f>+IF(LEN(Participação!A372)&gt;0,Participação!$D$4,"")</f>
        <v/>
      </c>
      <c r="B362" t="str">
        <f>+IF(LEN(Participação!A372)&gt;0,2021,"")</f>
        <v/>
      </c>
      <c r="C362" t="str">
        <f>+IF(LEN(Participação!A372)&gt;0,5017,"")</f>
        <v/>
      </c>
      <c r="D362" t="str">
        <f>+IF(LEN(Participação!A372)&gt;0,IF(Participação!$B$3="Individual",1,1),"")</f>
        <v/>
      </c>
      <c r="E362" t="str">
        <f>+IF(LEN(Participação!A372)&gt;0,Participação!C372,"")</f>
        <v/>
      </c>
      <c r="F362" t="str">
        <f>+IF(LEN(Participação!A372)&gt;0,Participação!D372,"")</f>
        <v/>
      </c>
      <c r="G362" t="str">
        <f>+IF(LEN(Participação!A372)&gt;0,Participação!A372,"")</f>
        <v/>
      </c>
      <c r="H362" t="str">
        <f>+IF(LEN(Participação!A372)&gt;0,VLOOKUP(O362,Pivot!A:B,2,0),"")</f>
        <v/>
      </c>
      <c r="I362" t="str">
        <f>+IF(LEN(Participação!A372)&gt;0,Participação!G372*Participação!I372,"")</f>
        <v/>
      </c>
      <c r="J362" t="str">
        <f>+IF(LEN(Participação!A372)&gt;0,Participação!H372,"")</f>
        <v/>
      </c>
      <c r="K362" t="str">
        <f>+IF(LEN(Participação!A372)&gt;0,"N","")</f>
        <v/>
      </c>
      <c r="L362" t="str">
        <f>+IF(LEN(Participação!A372)&gt;0,Participação!E372,"")</f>
        <v/>
      </c>
      <c r="M362" t="str">
        <f>+IF(LEN(Participação!A372)&gt;0,Participação!I372,"")</f>
        <v/>
      </c>
      <c r="N362" s="22" t="str">
        <f>+IF(LEN(Participação!A372)&gt;0,VLOOKUP(Participação!F372,Variedades!B:C,2,0),"")</f>
        <v/>
      </c>
      <c r="O362" s="26" t="str">
        <f t="shared" si="5"/>
        <v/>
      </c>
      <c r="P362" s="26" t="str">
        <f>+IF(LEN(Participação!A372)&gt;0,G362,"")</f>
        <v/>
      </c>
    </row>
    <row r="363" spans="1:16" x14ac:dyDescent="0.25">
      <c r="A363" t="str">
        <f>+IF(LEN(Participação!A373)&gt;0,Participação!$D$4,"")</f>
        <v/>
      </c>
      <c r="B363" t="str">
        <f>+IF(LEN(Participação!A373)&gt;0,2021,"")</f>
        <v/>
      </c>
      <c r="C363" t="str">
        <f>+IF(LEN(Participação!A373)&gt;0,5017,"")</f>
        <v/>
      </c>
      <c r="D363" t="str">
        <f>+IF(LEN(Participação!A373)&gt;0,IF(Participação!$B$3="Individual",1,1),"")</f>
        <v/>
      </c>
      <c r="E363" t="str">
        <f>+IF(LEN(Participação!A373)&gt;0,Participação!C373,"")</f>
        <v/>
      </c>
      <c r="F363" t="str">
        <f>+IF(LEN(Participação!A373)&gt;0,Participação!D373,"")</f>
        <v/>
      </c>
      <c r="G363" t="str">
        <f>+IF(LEN(Participação!A373)&gt;0,Participação!A373,"")</f>
        <v/>
      </c>
      <c r="H363" t="str">
        <f>+IF(LEN(Participação!A373)&gt;0,VLOOKUP(O363,Pivot!A:B,2,0),"")</f>
        <v/>
      </c>
      <c r="I363" t="str">
        <f>+IF(LEN(Participação!A373)&gt;0,Participação!G373*Participação!I373,"")</f>
        <v/>
      </c>
      <c r="J363" t="str">
        <f>+IF(LEN(Participação!A373)&gt;0,Participação!H373,"")</f>
        <v/>
      </c>
      <c r="K363" t="str">
        <f>+IF(LEN(Participação!A373)&gt;0,"N","")</f>
        <v/>
      </c>
      <c r="L363" t="str">
        <f>+IF(LEN(Participação!A373)&gt;0,Participação!E373,"")</f>
        <v/>
      </c>
      <c r="M363" t="str">
        <f>+IF(LEN(Participação!A373)&gt;0,Participação!I373,"")</f>
        <v/>
      </c>
      <c r="N363" s="22" t="str">
        <f>+IF(LEN(Participação!A373)&gt;0,VLOOKUP(Participação!F373,Variedades!B:C,2,0),"")</f>
        <v/>
      </c>
      <c r="O363" s="26" t="str">
        <f t="shared" si="5"/>
        <v/>
      </c>
      <c r="P363" s="26" t="str">
        <f>+IF(LEN(Participação!A373)&gt;0,G363,"")</f>
        <v/>
      </c>
    </row>
    <row r="364" spans="1:16" x14ac:dyDescent="0.25">
      <c r="A364" t="str">
        <f>+IF(LEN(Participação!A374)&gt;0,Participação!$D$4,"")</f>
        <v/>
      </c>
      <c r="B364" t="str">
        <f>+IF(LEN(Participação!A374)&gt;0,2021,"")</f>
        <v/>
      </c>
      <c r="C364" t="str">
        <f>+IF(LEN(Participação!A374)&gt;0,5017,"")</f>
        <v/>
      </c>
      <c r="D364" t="str">
        <f>+IF(LEN(Participação!A374)&gt;0,IF(Participação!$B$3="Individual",1,1),"")</f>
        <v/>
      </c>
      <c r="E364" t="str">
        <f>+IF(LEN(Participação!A374)&gt;0,Participação!C374,"")</f>
        <v/>
      </c>
      <c r="F364" t="str">
        <f>+IF(LEN(Participação!A374)&gt;0,Participação!D374,"")</f>
        <v/>
      </c>
      <c r="G364" t="str">
        <f>+IF(LEN(Participação!A374)&gt;0,Participação!A374,"")</f>
        <v/>
      </c>
      <c r="H364" t="str">
        <f>+IF(LEN(Participação!A374)&gt;0,VLOOKUP(O364,Pivot!A:B,2,0),"")</f>
        <v/>
      </c>
      <c r="I364" t="str">
        <f>+IF(LEN(Participação!A374)&gt;0,Participação!G374*Participação!I374,"")</f>
        <v/>
      </c>
      <c r="J364" t="str">
        <f>+IF(LEN(Participação!A374)&gt;0,Participação!H374,"")</f>
        <v/>
      </c>
      <c r="K364" t="str">
        <f>+IF(LEN(Participação!A374)&gt;0,"N","")</f>
        <v/>
      </c>
      <c r="L364" t="str">
        <f>+IF(LEN(Participação!A374)&gt;0,Participação!E374,"")</f>
        <v/>
      </c>
      <c r="M364" t="str">
        <f>+IF(LEN(Participação!A374)&gt;0,Participação!I374,"")</f>
        <v/>
      </c>
      <c r="N364" s="22" t="str">
        <f>+IF(LEN(Participação!A374)&gt;0,VLOOKUP(Participação!F374,Variedades!B:C,2,0),"")</f>
        <v/>
      </c>
      <c r="O364" s="26" t="str">
        <f t="shared" si="5"/>
        <v/>
      </c>
      <c r="P364" s="26" t="str">
        <f>+IF(LEN(Participação!A374)&gt;0,G364,"")</f>
        <v/>
      </c>
    </row>
    <row r="365" spans="1:16" x14ac:dyDescent="0.25">
      <c r="A365" t="str">
        <f>+IF(LEN(Participação!A375)&gt;0,Participação!$D$4,"")</f>
        <v/>
      </c>
      <c r="B365" t="str">
        <f>+IF(LEN(Participação!A375)&gt;0,2021,"")</f>
        <v/>
      </c>
      <c r="C365" t="str">
        <f>+IF(LEN(Participação!A375)&gt;0,5017,"")</f>
        <v/>
      </c>
      <c r="D365" t="str">
        <f>+IF(LEN(Participação!A375)&gt;0,IF(Participação!$B$3="Individual",1,1),"")</f>
        <v/>
      </c>
      <c r="E365" t="str">
        <f>+IF(LEN(Participação!A375)&gt;0,Participação!C375,"")</f>
        <v/>
      </c>
      <c r="F365" t="str">
        <f>+IF(LEN(Participação!A375)&gt;0,Participação!D375,"")</f>
        <v/>
      </c>
      <c r="G365" t="str">
        <f>+IF(LEN(Participação!A375)&gt;0,Participação!A375,"")</f>
        <v/>
      </c>
      <c r="H365" t="str">
        <f>+IF(LEN(Participação!A375)&gt;0,VLOOKUP(O365,Pivot!A:B,2,0),"")</f>
        <v/>
      </c>
      <c r="I365" t="str">
        <f>+IF(LEN(Participação!A375)&gt;0,Participação!G375*Participação!I375,"")</f>
        <v/>
      </c>
      <c r="J365" t="str">
        <f>+IF(LEN(Participação!A375)&gt;0,Participação!H375,"")</f>
        <v/>
      </c>
      <c r="K365" t="str">
        <f>+IF(LEN(Participação!A375)&gt;0,"N","")</f>
        <v/>
      </c>
      <c r="L365" t="str">
        <f>+IF(LEN(Participação!A375)&gt;0,Participação!E375,"")</f>
        <v/>
      </c>
      <c r="M365" t="str">
        <f>+IF(LEN(Participação!A375)&gt;0,Participação!I375,"")</f>
        <v/>
      </c>
      <c r="N365" s="22" t="str">
        <f>+IF(LEN(Participação!A375)&gt;0,VLOOKUP(Participação!F375,Variedades!B:C,2,0),"")</f>
        <v/>
      </c>
      <c r="O365" s="26" t="str">
        <f t="shared" si="5"/>
        <v/>
      </c>
      <c r="P365" s="26" t="str">
        <f>+IF(LEN(Participação!A375)&gt;0,G365,"")</f>
        <v/>
      </c>
    </row>
    <row r="366" spans="1:16" x14ac:dyDescent="0.25">
      <c r="A366" t="str">
        <f>+IF(LEN(Participação!A376)&gt;0,Participação!$D$4,"")</f>
        <v/>
      </c>
      <c r="B366" t="str">
        <f>+IF(LEN(Participação!A376)&gt;0,2021,"")</f>
        <v/>
      </c>
      <c r="C366" t="str">
        <f>+IF(LEN(Participação!A376)&gt;0,5017,"")</f>
        <v/>
      </c>
      <c r="D366" t="str">
        <f>+IF(LEN(Participação!A376)&gt;0,IF(Participação!$B$3="Individual",1,1),"")</f>
        <v/>
      </c>
      <c r="E366" t="str">
        <f>+IF(LEN(Participação!A376)&gt;0,Participação!C376,"")</f>
        <v/>
      </c>
      <c r="F366" t="str">
        <f>+IF(LEN(Participação!A376)&gt;0,Participação!D376,"")</f>
        <v/>
      </c>
      <c r="G366" t="str">
        <f>+IF(LEN(Participação!A376)&gt;0,Participação!A376,"")</f>
        <v/>
      </c>
      <c r="H366" t="str">
        <f>+IF(LEN(Participação!A376)&gt;0,VLOOKUP(O366,Pivot!A:B,2,0),"")</f>
        <v/>
      </c>
      <c r="I366" t="str">
        <f>+IF(LEN(Participação!A376)&gt;0,Participação!G376*Participação!I376,"")</f>
        <v/>
      </c>
      <c r="J366" t="str">
        <f>+IF(LEN(Participação!A376)&gt;0,Participação!H376,"")</f>
        <v/>
      </c>
      <c r="K366" t="str">
        <f>+IF(LEN(Participação!A376)&gt;0,"N","")</f>
        <v/>
      </c>
      <c r="L366" t="str">
        <f>+IF(LEN(Participação!A376)&gt;0,Participação!E376,"")</f>
        <v/>
      </c>
      <c r="M366" t="str">
        <f>+IF(LEN(Participação!A376)&gt;0,Participação!I376,"")</f>
        <v/>
      </c>
      <c r="N366" s="22" t="str">
        <f>+IF(LEN(Participação!A376)&gt;0,VLOOKUP(Participação!F376,Variedades!B:C,2,0),"")</f>
        <v/>
      </c>
      <c r="O366" s="26" t="str">
        <f t="shared" si="5"/>
        <v/>
      </c>
      <c r="P366" s="26" t="str">
        <f>+IF(LEN(Participação!A376)&gt;0,G366,"")</f>
        <v/>
      </c>
    </row>
    <row r="367" spans="1:16" x14ac:dyDescent="0.25">
      <c r="A367" t="str">
        <f>+IF(LEN(Participação!A377)&gt;0,Participação!$D$4,"")</f>
        <v/>
      </c>
      <c r="B367" t="str">
        <f>+IF(LEN(Participação!A377)&gt;0,2021,"")</f>
        <v/>
      </c>
      <c r="C367" t="str">
        <f>+IF(LEN(Participação!A377)&gt;0,5017,"")</f>
        <v/>
      </c>
      <c r="D367" t="str">
        <f>+IF(LEN(Participação!A377)&gt;0,IF(Participação!$B$3="Individual",1,1),"")</f>
        <v/>
      </c>
      <c r="E367" t="str">
        <f>+IF(LEN(Participação!A377)&gt;0,Participação!C377,"")</f>
        <v/>
      </c>
      <c r="F367" t="str">
        <f>+IF(LEN(Participação!A377)&gt;0,Participação!D377,"")</f>
        <v/>
      </c>
      <c r="G367" t="str">
        <f>+IF(LEN(Participação!A377)&gt;0,Participação!A377,"")</f>
        <v/>
      </c>
      <c r="H367" t="str">
        <f>+IF(LEN(Participação!A377)&gt;0,VLOOKUP(O367,Pivot!A:B,2,0),"")</f>
        <v/>
      </c>
      <c r="I367" t="str">
        <f>+IF(LEN(Participação!A377)&gt;0,Participação!G377*Participação!I377,"")</f>
        <v/>
      </c>
      <c r="J367" t="str">
        <f>+IF(LEN(Participação!A377)&gt;0,Participação!H377,"")</f>
        <v/>
      </c>
      <c r="K367" t="str">
        <f>+IF(LEN(Participação!A377)&gt;0,"N","")</f>
        <v/>
      </c>
      <c r="L367" t="str">
        <f>+IF(LEN(Participação!A377)&gt;0,Participação!E377,"")</f>
        <v/>
      </c>
      <c r="M367" t="str">
        <f>+IF(LEN(Participação!A377)&gt;0,Participação!I377,"")</f>
        <v/>
      </c>
      <c r="N367" s="22" t="str">
        <f>+IF(LEN(Participação!A377)&gt;0,VLOOKUP(Participação!F377,Variedades!B:C,2,0),"")</f>
        <v/>
      </c>
      <c r="O367" s="26" t="str">
        <f t="shared" si="5"/>
        <v/>
      </c>
      <c r="P367" s="26" t="str">
        <f>+IF(LEN(Participação!A377)&gt;0,G367,"")</f>
        <v/>
      </c>
    </row>
    <row r="368" spans="1:16" x14ac:dyDescent="0.25">
      <c r="A368" t="str">
        <f>+IF(LEN(Participação!A378)&gt;0,Participação!$D$4,"")</f>
        <v/>
      </c>
      <c r="B368" t="str">
        <f>+IF(LEN(Participação!A378)&gt;0,2021,"")</f>
        <v/>
      </c>
      <c r="C368" t="str">
        <f>+IF(LEN(Participação!A378)&gt;0,5017,"")</f>
        <v/>
      </c>
      <c r="D368" t="str">
        <f>+IF(LEN(Participação!A378)&gt;0,IF(Participação!$B$3="Individual",1,1),"")</f>
        <v/>
      </c>
      <c r="E368" t="str">
        <f>+IF(LEN(Participação!A378)&gt;0,Participação!C378,"")</f>
        <v/>
      </c>
      <c r="F368" t="str">
        <f>+IF(LEN(Participação!A378)&gt;0,Participação!D378,"")</f>
        <v/>
      </c>
      <c r="G368" t="str">
        <f>+IF(LEN(Participação!A378)&gt;0,Participação!A378,"")</f>
        <v/>
      </c>
      <c r="H368" t="str">
        <f>+IF(LEN(Participação!A378)&gt;0,VLOOKUP(O368,Pivot!A:B,2,0),"")</f>
        <v/>
      </c>
      <c r="I368" t="str">
        <f>+IF(LEN(Participação!A378)&gt;0,Participação!G378*Participação!I378,"")</f>
        <v/>
      </c>
      <c r="J368" t="str">
        <f>+IF(LEN(Participação!A378)&gt;0,Participação!H378,"")</f>
        <v/>
      </c>
      <c r="K368" t="str">
        <f>+IF(LEN(Participação!A378)&gt;0,"N","")</f>
        <v/>
      </c>
      <c r="L368" t="str">
        <f>+IF(LEN(Participação!A378)&gt;0,Participação!E378,"")</f>
        <v/>
      </c>
      <c r="M368" t="str">
        <f>+IF(LEN(Participação!A378)&gt;0,Participação!I378,"")</f>
        <v/>
      </c>
      <c r="N368" s="22" t="str">
        <f>+IF(LEN(Participação!A378)&gt;0,VLOOKUP(Participação!F378,Variedades!B:C,2,0),"")</f>
        <v/>
      </c>
      <c r="O368" s="26" t="str">
        <f t="shared" si="5"/>
        <v/>
      </c>
      <c r="P368" s="26" t="str">
        <f>+IF(LEN(Participação!A378)&gt;0,G368,"")</f>
        <v/>
      </c>
    </row>
    <row r="369" spans="1:16" x14ac:dyDescent="0.25">
      <c r="A369" t="str">
        <f>+IF(LEN(Participação!A379)&gt;0,Participação!$D$4,"")</f>
        <v/>
      </c>
      <c r="B369" t="str">
        <f>+IF(LEN(Participação!A379)&gt;0,2021,"")</f>
        <v/>
      </c>
      <c r="C369" t="str">
        <f>+IF(LEN(Participação!A379)&gt;0,5017,"")</f>
        <v/>
      </c>
      <c r="D369" t="str">
        <f>+IF(LEN(Participação!A379)&gt;0,IF(Participação!$B$3="Individual",1,1),"")</f>
        <v/>
      </c>
      <c r="E369" t="str">
        <f>+IF(LEN(Participação!A379)&gt;0,Participação!C379,"")</f>
        <v/>
      </c>
      <c r="F369" t="str">
        <f>+IF(LEN(Participação!A379)&gt;0,Participação!D379,"")</f>
        <v/>
      </c>
      <c r="G369" t="str">
        <f>+IF(LEN(Participação!A379)&gt;0,Participação!A379,"")</f>
        <v/>
      </c>
      <c r="H369" t="str">
        <f>+IF(LEN(Participação!A379)&gt;0,VLOOKUP(O369,Pivot!A:B,2,0),"")</f>
        <v/>
      </c>
      <c r="I369" t="str">
        <f>+IF(LEN(Participação!A379)&gt;0,Participação!G379*Participação!I379,"")</f>
        <v/>
      </c>
      <c r="J369" t="str">
        <f>+IF(LEN(Participação!A379)&gt;0,Participação!H379,"")</f>
        <v/>
      </c>
      <c r="K369" t="str">
        <f>+IF(LEN(Participação!A379)&gt;0,"N","")</f>
        <v/>
      </c>
      <c r="L369" t="str">
        <f>+IF(LEN(Participação!A379)&gt;0,Participação!E379,"")</f>
        <v/>
      </c>
      <c r="M369" t="str">
        <f>+IF(LEN(Participação!A379)&gt;0,Participação!I379,"")</f>
        <v/>
      </c>
      <c r="N369" s="22" t="str">
        <f>+IF(LEN(Participação!A379)&gt;0,VLOOKUP(Participação!F379,Variedades!B:C,2,0),"")</f>
        <v/>
      </c>
      <c r="O369" s="26" t="str">
        <f t="shared" si="5"/>
        <v/>
      </c>
      <c r="P369" s="26" t="str">
        <f>+IF(LEN(Participação!A379)&gt;0,G369,"")</f>
        <v/>
      </c>
    </row>
    <row r="370" spans="1:16" x14ac:dyDescent="0.25">
      <c r="A370" t="str">
        <f>+IF(LEN(Participação!A380)&gt;0,Participação!$D$4,"")</f>
        <v/>
      </c>
      <c r="B370" t="str">
        <f>+IF(LEN(Participação!A380)&gt;0,2021,"")</f>
        <v/>
      </c>
      <c r="C370" t="str">
        <f>+IF(LEN(Participação!A380)&gt;0,5017,"")</f>
        <v/>
      </c>
      <c r="D370" t="str">
        <f>+IF(LEN(Participação!A380)&gt;0,IF(Participação!$B$3="Individual",1,1),"")</f>
        <v/>
      </c>
      <c r="E370" t="str">
        <f>+IF(LEN(Participação!A380)&gt;0,Participação!C380,"")</f>
        <v/>
      </c>
      <c r="F370" t="str">
        <f>+IF(LEN(Participação!A380)&gt;0,Participação!D380,"")</f>
        <v/>
      </c>
      <c r="G370" t="str">
        <f>+IF(LEN(Participação!A380)&gt;0,Participação!A380,"")</f>
        <v/>
      </c>
      <c r="H370" t="str">
        <f>+IF(LEN(Participação!A380)&gt;0,VLOOKUP(O370,Pivot!A:B,2,0),"")</f>
        <v/>
      </c>
      <c r="I370" t="str">
        <f>+IF(LEN(Participação!A380)&gt;0,Participação!G380*Participação!I380,"")</f>
        <v/>
      </c>
      <c r="J370" t="str">
        <f>+IF(LEN(Participação!A380)&gt;0,Participação!H380,"")</f>
        <v/>
      </c>
      <c r="K370" t="str">
        <f>+IF(LEN(Participação!A380)&gt;0,"N","")</f>
        <v/>
      </c>
      <c r="L370" t="str">
        <f>+IF(LEN(Participação!A380)&gt;0,Participação!E380,"")</f>
        <v/>
      </c>
      <c r="M370" t="str">
        <f>+IF(LEN(Participação!A380)&gt;0,Participação!I380,"")</f>
        <v/>
      </c>
      <c r="N370" s="22" t="str">
        <f>+IF(LEN(Participação!A380)&gt;0,VLOOKUP(Participação!F380,Variedades!B:C,2,0),"")</f>
        <v/>
      </c>
      <c r="O370" s="26" t="str">
        <f t="shared" si="5"/>
        <v/>
      </c>
      <c r="P370" s="26" t="str">
        <f>+IF(LEN(Participação!A380)&gt;0,G370,"")</f>
        <v/>
      </c>
    </row>
    <row r="371" spans="1:16" x14ac:dyDescent="0.25">
      <c r="A371" t="str">
        <f>+IF(LEN(Participação!A381)&gt;0,Participação!$D$4,"")</f>
        <v/>
      </c>
      <c r="B371" t="str">
        <f>+IF(LEN(Participação!A381)&gt;0,2021,"")</f>
        <v/>
      </c>
      <c r="C371" t="str">
        <f>+IF(LEN(Participação!A381)&gt;0,5017,"")</f>
        <v/>
      </c>
      <c r="D371" t="str">
        <f>+IF(LEN(Participação!A381)&gt;0,IF(Participação!$B$3="Individual",1,1),"")</f>
        <v/>
      </c>
      <c r="E371" t="str">
        <f>+IF(LEN(Participação!A381)&gt;0,Participação!C381,"")</f>
        <v/>
      </c>
      <c r="F371" t="str">
        <f>+IF(LEN(Participação!A381)&gt;0,Participação!D381,"")</f>
        <v/>
      </c>
      <c r="G371" t="str">
        <f>+IF(LEN(Participação!A381)&gt;0,Participação!A381,"")</f>
        <v/>
      </c>
      <c r="H371" t="str">
        <f>+IF(LEN(Participação!A381)&gt;0,VLOOKUP(O371,Pivot!A:B,2,0),"")</f>
        <v/>
      </c>
      <c r="I371" t="str">
        <f>+IF(LEN(Participação!A381)&gt;0,Participação!G381*Participação!I381,"")</f>
        <v/>
      </c>
      <c r="J371" t="str">
        <f>+IF(LEN(Participação!A381)&gt;0,Participação!H381,"")</f>
        <v/>
      </c>
      <c r="K371" t="str">
        <f>+IF(LEN(Participação!A381)&gt;0,"N","")</f>
        <v/>
      </c>
      <c r="L371" t="str">
        <f>+IF(LEN(Participação!A381)&gt;0,Participação!E381,"")</f>
        <v/>
      </c>
      <c r="M371" t="str">
        <f>+IF(LEN(Participação!A381)&gt;0,Participação!I381,"")</f>
        <v/>
      </c>
      <c r="N371" s="22" t="str">
        <f>+IF(LEN(Participação!A381)&gt;0,VLOOKUP(Participação!F381,Variedades!B:C,2,0),"")</f>
        <v/>
      </c>
      <c r="O371" s="26" t="str">
        <f t="shared" si="5"/>
        <v/>
      </c>
      <c r="P371" s="26" t="str">
        <f>+IF(LEN(Participação!A381)&gt;0,G371,"")</f>
        <v/>
      </c>
    </row>
    <row r="372" spans="1:16" x14ac:dyDescent="0.25">
      <c r="A372" t="str">
        <f>+IF(LEN(Participação!A382)&gt;0,Participação!$D$4,"")</f>
        <v/>
      </c>
      <c r="B372" t="str">
        <f>+IF(LEN(Participação!A382)&gt;0,2021,"")</f>
        <v/>
      </c>
      <c r="C372" t="str">
        <f>+IF(LEN(Participação!A382)&gt;0,5017,"")</f>
        <v/>
      </c>
      <c r="D372" t="str">
        <f>+IF(LEN(Participação!A382)&gt;0,IF(Participação!$B$3="Individual",1,1),"")</f>
        <v/>
      </c>
      <c r="E372" t="str">
        <f>+IF(LEN(Participação!A382)&gt;0,Participação!C382,"")</f>
        <v/>
      </c>
      <c r="F372" t="str">
        <f>+IF(LEN(Participação!A382)&gt;0,Participação!D382,"")</f>
        <v/>
      </c>
      <c r="G372" t="str">
        <f>+IF(LEN(Participação!A382)&gt;0,Participação!A382,"")</f>
        <v/>
      </c>
      <c r="H372" t="str">
        <f>+IF(LEN(Participação!A382)&gt;0,VLOOKUP(O372,Pivot!A:B,2,0),"")</f>
        <v/>
      </c>
      <c r="I372" t="str">
        <f>+IF(LEN(Participação!A382)&gt;0,Participação!G382*Participação!I382,"")</f>
        <v/>
      </c>
      <c r="J372" t="str">
        <f>+IF(LEN(Participação!A382)&gt;0,Participação!H382,"")</f>
        <v/>
      </c>
      <c r="K372" t="str">
        <f>+IF(LEN(Participação!A382)&gt;0,"N","")</f>
        <v/>
      </c>
      <c r="L372" t="str">
        <f>+IF(LEN(Participação!A382)&gt;0,Participação!E382,"")</f>
        <v/>
      </c>
      <c r="M372" t="str">
        <f>+IF(LEN(Participação!A382)&gt;0,Participação!I382,"")</f>
        <v/>
      </c>
      <c r="N372" s="22" t="str">
        <f>+IF(LEN(Participação!A382)&gt;0,VLOOKUP(Participação!F382,Variedades!B:C,2,0),"")</f>
        <v/>
      </c>
      <c r="O372" s="26" t="str">
        <f t="shared" si="5"/>
        <v/>
      </c>
      <c r="P372" s="26" t="str">
        <f>+IF(LEN(Participação!A382)&gt;0,G372,"")</f>
        <v/>
      </c>
    </row>
    <row r="373" spans="1:16" x14ac:dyDescent="0.25">
      <c r="A373" t="str">
        <f>+IF(LEN(Participação!A383)&gt;0,Participação!$D$4,"")</f>
        <v/>
      </c>
      <c r="B373" t="str">
        <f>+IF(LEN(Participação!A383)&gt;0,2021,"")</f>
        <v/>
      </c>
      <c r="C373" t="str">
        <f>+IF(LEN(Participação!A383)&gt;0,5017,"")</f>
        <v/>
      </c>
      <c r="D373" t="str">
        <f>+IF(LEN(Participação!A383)&gt;0,IF(Participação!$B$3="Individual",1,1),"")</f>
        <v/>
      </c>
      <c r="E373" t="str">
        <f>+IF(LEN(Participação!A383)&gt;0,Participação!C383,"")</f>
        <v/>
      </c>
      <c r="F373" t="str">
        <f>+IF(LEN(Participação!A383)&gt;0,Participação!D383,"")</f>
        <v/>
      </c>
      <c r="G373" t="str">
        <f>+IF(LEN(Participação!A383)&gt;0,Participação!A383,"")</f>
        <v/>
      </c>
      <c r="H373" t="str">
        <f>+IF(LEN(Participação!A383)&gt;0,VLOOKUP(O373,Pivot!A:B,2,0),"")</f>
        <v/>
      </c>
      <c r="I373" t="str">
        <f>+IF(LEN(Participação!A383)&gt;0,Participação!G383*Participação!I383,"")</f>
        <v/>
      </c>
      <c r="J373" t="str">
        <f>+IF(LEN(Participação!A383)&gt;0,Participação!H383,"")</f>
        <v/>
      </c>
      <c r="K373" t="str">
        <f>+IF(LEN(Participação!A383)&gt;0,"N","")</f>
        <v/>
      </c>
      <c r="L373" t="str">
        <f>+IF(LEN(Participação!A383)&gt;0,Participação!E383,"")</f>
        <v/>
      </c>
      <c r="M373" t="str">
        <f>+IF(LEN(Participação!A383)&gt;0,Participação!I383,"")</f>
        <v/>
      </c>
      <c r="N373" s="22" t="str">
        <f>+IF(LEN(Participação!A383)&gt;0,VLOOKUP(Participação!F383,Variedades!B:C,2,0),"")</f>
        <v/>
      </c>
      <c r="O373" s="26" t="str">
        <f t="shared" si="5"/>
        <v/>
      </c>
      <c r="P373" s="26" t="str">
        <f>+IF(LEN(Participação!A383)&gt;0,G373,"")</f>
        <v/>
      </c>
    </row>
    <row r="374" spans="1:16" x14ac:dyDescent="0.25">
      <c r="A374" t="str">
        <f>+IF(LEN(Participação!A384)&gt;0,Participação!$D$4,"")</f>
        <v/>
      </c>
      <c r="B374" t="str">
        <f>+IF(LEN(Participação!A384)&gt;0,2021,"")</f>
        <v/>
      </c>
      <c r="C374" t="str">
        <f>+IF(LEN(Participação!A384)&gt;0,5017,"")</f>
        <v/>
      </c>
      <c r="D374" t="str">
        <f>+IF(LEN(Participação!A384)&gt;0,IF(Participação!$B$3="Individual",1,1),"")</f>
        <v/>
      </c>
      <c r="E374" t="str">
        <f>+IF(LEN(Participação!A384)&gt;0,Participação!C384,"")</f>
        <v/>
      </c>
      <c r="F374" t="str">
        <f>+IF(LEN(Participação!A384)&gt;0,Participação!D384,"")</f>
        <v/>
      </c>
      <c r="G374" t="str">
        <f>+IF(LEN(Participação!A384)&gt;0,Participação!A384,"")</f>
        <v/>
      </c>
      <c r="H374" t="str">
        <f>+IF(LEN(Participação!A384)&gt;0,VLOOKUP(O374,Pivot!A:B,2,0),"")</f>
        <v/>
      </c>
      <c r="I374" t="str">
        <f>+IF(LEN(Participação!A384)&gt;0,Participação!G384*Participação!I384,"")</f>
        <v/>
      </c>
      <c r="J374" t="str">
        <f>+IF(LEN(Participação!A384)&gt;0,Participação!H384,"")</f>
        <v/>
      </c>
      <c r="K374" t="str">
        <f>+IF(LEN(Participação!A384)&gt;0,"N","")</f>
        <v/>
      </c>
      <c r="L374" t="str">
        <f>+IF(LEN(Participação!A384)&gt;0,Participação!E384,"")</f>
        <v/>
      </c>
      <c r="M374" t="str">
        <f>+IF(LEN(Participação!A384)&gt;0,Participação!I384,"")</f>
        <v/>
      </c>
      <c r="N374" s="22" t="str">
        <f>+IF(LEN(Participação!A384)&gt;0,VLOOKUP(Participação!F384,Variedades!B:C,2,0),"")</f>
        <v/>
      </c>
      <c r="O374" s="26" t="str">
        <f t="shared" si="5"/>
        <v/>
      </c>
      <c r="P374" s="26" t="str">
        <f>+IF(LEN(Participação!A384)&gt;0,G374,"")</f>
        <v/>
      </c>
    </row>
    <row r="375" spans="1:16" x14ac:dyDescent="0.25">
      <c r="A375" t="str">
        <f>+IF(LEN(Participação!A385)&gt;0,Participação!$D$4,"")</f>
        <v/>
      </c>
      <c r="B375" t="str">
        <f>+IF(LEN(Participação!A385)&gt;0,2021,"")</f>
        <v/>
      </c>
      <c r="C375" t="str">
        <f>+IF(LEN(Participação!A385)&gt;0,5017,"")</f>
        <v/>
      </c>
      <c r="D375" t="str">
        <f>+IF(LEN(Participação!A385)&gt;0,IF(Participação!$B$3="Individual",1,1),"")</f>
        <v/>
      </c>
      <c r="E375" t="str">
        <f>+IF(LEN(Participação!A385)&gt;0,Participação!C385,"")</f>
        <v/>
      </c>
      <c r="F375" t="str">
        <f>+IF(LEN(Participação!A385)&gt;0,Participação!D385,"")</f>
        <v/>
      </c>
      <c r="G375" t="str">
        <f>+IF(LEN(Participação!A385)&gt;0,Participação!A385,"")</f>
        <v/>
      </c>
      <c r="H375" t="str">
        <f>+IF(LEN(Participação!A385)&gt;0,VLOOKUP(O375,Pivot!A:B,2,0),"")</f>
        <v/>
      </c>
      <c r="I375" t="str">
        <f>+IF(LEN(Participação!A385)&gt;0,Participação!G385*Participação!I385,"")</f>
        <v/>
      </c>
      <c r="J375" t="str">
        <f>+IF(LEN(Participação!A385)&gt;0,Participação!H385,"")</f>
        <v/>
      </c>
      <c r="K375" t="str">
        <f>+IF(LEN(Participação!A385)&gt;0,"N","")</f>
        <v/>
      </c>
      <c r="L375" t="str">
        <f>+IF(LEN(Participação!A385)&gt;0,Participação!E385,"")</f>
        <v/>
      </c>
      <c r="M375" t="str">
        <f>+IF(LEN(Participação!A385)&gt;0,Participação!I385,"")</f>
        <v/>
      </c>
      <c r="N375" s="22" t="str">
        <f>+IF(LEN(Participação!A385)&gt;0,VLOOKUP(Participação!F385,Variedades!B:C,2,0),"")</f>
        <v/>
      </c>
      <c r="O375" s="26" t="str">
        <f t="shared" si="5"/>
        <v/>
      </c>
      <c r="P375" s="26" t="str">
        <f>+IF(LEN(Participação!A385)&gt;0,G375,"")</f>
        <v/>
      </c>
    </row>
    <row r="376" spans="1:16" x14ac:dyDescent="0.25">
      <c r="A376" t="str">
        <f>+IF(LEN(Participação!A386)&gt;0,Participação!$D$4,"")</f>
        <v/>
      </c>
      <c r="B376" t="str">
        <f>+IF(LEN(Participação!A386)&gt;0,2021,"")</f>
        <v/>
      </c>
      <c r="C376" t="str">
        <f>+IF(LEN(Participação!A386)&gt;0,5017,"")</f>
        <v/>
      </c>
      <c r="D376" t="str">
        <f>+IF(LEN(Participação!A386)&gt;0,IF(Participação!$B$3="Individual",1,1),"")</f>
        <v/>
      </c>
      <c r="E376" t="str">
        <f>+IF(LEN(Participação!A386)&gt;0,Participação!C386,"")</f>
        <v/>
      </c>
      <c r="F376" t="str">
        <f>+IF(LEN(Participação!A386)&gt;0,Participação!D386,"")</f>
        <v/>
      </c>
      <c r="G376" t="str">
        <f>+IF(LEN(Participação!A386)&gt;0,Participação!A386,"")</f>
        <v/>
      </c>
      <c r="H376" t="str">
        <f>+IF(LEN(Participação!A386)&gt;0,VLOOKUP(O376,Pivot!A:B,2,0),"")</f>
        <v/>
      </c>
      <c r="I376" t="str">
        <f>+IF(LEN(Participação!A386)&gt;0,Participação!G386*Participação!I386,"")</f>
        <v/>
      </c>
      <c r="J376" t="str">
        <f>+IF(LEN(Participação!A386)&gt;0,Participação!H386,"")</f>
        <v/>
      </c>
      <c r="K376" t="str">
        <f>+IF(LEN(Participação!A386)&gt;0,"N","")</f>
        <v/>
      </c>
      <c r="L376" t="str">
        <f>+IF(LEN(Participação!A386)&gt;0,Participação!E386,"")</f>
        <v/>
      </c>
      <c r="M376" t="str">
        <f>+IF(LEN(Participação!A386)&gt;0,Participação!I386,"")</f>
        <v/>
      </c>
      <c r="N376" s="22" t="str">
        <f>+IF(LEN(Participação!A386)&gt;0,VLOOKUP(Participação!F386,Variedades!B:C,2,0),"")</f>
        <v/>
      </c>
      <c r="O376" s="26" t="str">
        <f t="shared" si="5"/>
        <v/>
      </c>
      <c r="P376" s="26" t="str">
        <f>+IF(LEN(Participação!A386)&gt;0,G376,"")</f>
        <v/>
      </c>
    </row>
    <row r="377" spans="1:16" x14ac:dyDescent="0.25">
      <c r="A377" t="str">
        <f>+IF(LEN(Participação!A387)&gt;0,Participação!$D$4,"")</f>
        <v/>
      </c>
      <c r="B377" t="str">
        <f>+IF(LEN(Participação!A387)&gt;0,2021,"")</f>
        <v/>
      </c>
      <c r="C377" t="str">
        <f>+IF(LEN(Participação!A387)&gt;0,5017,"")</f>
        <v/>
      </c>
      <c r="D377" t="str">
        <f>+IF(LEN(Participação!A387)&gt;0,IF(Participação!$B$3="Individual",1,1),"")</f>
        <v/>
      </c>
      <c r="E377" t="str">
        <f>+IF(LEN(Participação!A387)&gt;0,Participação!C387,"")</f>
        <v/>
      </c>
      <c r="F377" t="str">
        <f>+IF(LEN(Participação!A387)&gt;0,Participação!D387,"")</f>
        <v/>
      </c>
      <c r="G377" t="str">
        <f>+IF(LEN(Participação!A387)&gt;0,Participação!A387,"")</f>
        <v/>
      </c>
      <c r="H377" t="str">
        <f>+IF(LEN(Participação!A387)&gt;0,VLOOKUP(O377,Pivot!A:B,2,0),"")</f>
        <v/>
      </c>
      <c r="I377" t="str">
        <f>+IF(LEN(Participação!A387)&gt;0,Participação!G387*Participação!I387,"")</f>
        <v/>
      </c>
      <c r="J377" t="str">
        <f>+IF(LEN(Participação!A387)&gt;0,Participação!H387,"")</f>
        <v/>
      </c>
      <c r="K377" t="str">
        <f>+IF(LEN(Participação!A387)&gt;0,"N","")</f>
        <v/>
      </c>
      <c r="L377" t="str">
        <f>+IF(LEN(Participação!A387)&gt;0,Participação!E387,"")</f>
        <v/>
      </c>
      <c r="M377" t="str">
        <f>+IF(LEN(Participação!A387)&gt;0,Participação!I387,"")</f>
        <v/>
      </c>
      <c r="N377" s="22" t="str">
        <f>+IF(LEN(Participação!A387)&gt;0,VLOOKUP(Participação!F387,Variedades!B:C,2,0),"")</f>
        <v/>
      </c>
      <c r="O377" s="26" t="str">
        <f t="shared" si="5"/>
        <v/>
      </c>
      <c r="P377" s="26" t="str">
        <f>+IF(LEN(Participação!A387)&gt;0,G377,"")</f>
        <v/>
      </c>
    </row>
    <row r="378" spans="1:16" x14ac:dyDescent="0.25">
      <c r="A378" t="str">
        <f>+IF(LEN(Participação!A388)&gt;0,Participação!$D$4,"")</f>
        <v/>
      </c>
      <c r="B378" t="str">
        <f>+IF(LEN(Participação!A388)&gt;0,2021,"")</f>
        <v/>
      </c>
      <c r="C378" t="str">
        <f>+IF(LEN(Participação!A388)&gt;0,5017,"")</f>
        <v/>
      </c>
      <c r="D378" t="str">
        <f>+IF(LEN(Participação!A388)&gt;0,IF(Participação!$B$3="Individual",1,1),"")</f>
        <v/>
      </c>
      <c r="E378" t="str">
        <f>+IF(LEN(Participação!A388)&gt;0,Participação!C388,"")</f>
        <v/>
      </c>
      <c r="F378" t="str">
        <f>+IF(LEN(Participação!A388)&gt;0,Participação!D388,"")</f>
        <v/>
      </c>
      <c r="G378" t="str">
        <f>+IF(LEN(Participação!A388)&gt;0,Participação!A388,"")</f>
        <v/>
      </c>
      <c r="H378" t="str">
        <f>+IF(LEN(Participação!A388)&gt;0,VLOOKUP(O378,Pivot!A:B,2,0),"")</f>
        <v/>
      </c>
      <c r="I378" t="str">
        <f>+IF(LEN(Participação!A388)&gt;0,Participação!G388*Participação!I388,"")</f>
        <v/>
      </c>
      <c r="J378" t="str">
        <f>+IF(LEN(Participação!A388)&gt;0,Participação!H388,"")</f>
        <v/>
      </c>
      <c r="K378" t="str">
        <f>+IF(LEN(Participação!A388)&gt;0,"N","")</f>
        <v/>
      </c>
      <c r="L378" t="str">
        <f>+IF(LEN(Participação!A388)&gt;0,Participação!E388,"")</f>
        <v/>
      </c>
      <c r="M378" t="str">
        <f>+IF(LEN(Participação!A388)&gt;0,Participação!I388,"")</f>
        <v/>
      </c>
      <c r="N378" s="22" t="str">
        <f>+IF(LEN(Participação!A388)&gt;0,VLOOKUP(Participação!F388,Variedades!B:C,2,0),"")</f>
        <v/>
      </c>
      <c r="O378" s="26" t="str">
        <f t="shared" si="5"/>
        <v/>
      </c>
      <c r="P378" s="26" t="str">
        <f>+IF(LEN(Participação!A388)&gt;0,G378,"")</f>
        <v/>
      </c>
    </row>
    <row r="379" spans="1:16" x14ac:dyDescent="0.25">
      <c r="A379" t="str">
        <f>+IF(LEN(Participação!A389)&gt;0,Participação!$D$4,"")</f>
        <v/>
      </c>
      <c r="B379" t="str">
        <f>+IF(LEN(Participação!A389)&gt;0,2021,"")</f>
        <v/>
      </c>
      <c r="C379" t="str">
        <f>+IF(LEN(Participação!A389)&gt;0,5017,"")</f>
        <v/>
      </c>
      <c r="D379" t="str">
        <f>+IF(LEN(Participação!A389)&gt;0,IF(Participação!$B$3="Individual",1,1),"")</f>
        <v/>
      </c>
      <c r="E379" t="str">
        <f>+IF(LEN(Participação!A389)&gt;0,Participação!C389,"")</f>
        <v/>
      </c>
      <c r="F379" t="str">
        <f>+IF(LEN(Participação!A389)&gt;0,Participação!D389,"")</f>
        <v/>
      </c>
      <c r="G379" t="str">
        <f>+IF(LEN(Participação!A389)&gt;0,Participação!A389,"")</f>
        <v/>
      </c>
      <c r="H379" t="str">
        <f>+IF(LEN(Participação!A389)&gt;0,VLOOKUP(O379,Pivot!A:B,2,0),"")</f>
        <v/>
      </c>
      <c r="I379" t="str">
        <f>+IF(LEN(Participação!A389)&gt;0,Participação!G389*Participação!I389,"")</f>
        <v/>
      </c>
      <c r="J379" t="str">
        <f>+IF(LEN(Participação!A389)&gt;0,Participação!H389,"")</f>
        <v/>
      </c>
      <c r="K379" t="str">
        <f>+IF(LEN(Participação!A389)&gt;0,"N","")</f>
        <v/>
      </c>
      <c r="L379" t="str">
        <f>+IF(LEN(Participação!A389)&gt;0,Participação!E389,"")</f>
        <v/>
      </c>
      <c r="M379" t="str">
        <f>+IF(LEN(Participação!A389)&gt;0,Participação!I389,"")</f>
        <v/>
      </c>
      <c r="N379" s="22" t="str">
        <f>+IF(LEN(Participação!A389)&gt;0,VLOOKUP(Participação!F389,Variedades!B:C,2,0),"")</f>
        <v/>
      </c>
      <c r="O379" s="26" t="str">
        <f t="shared" si="5"/>
        <v/>
      </c>
      <c r="P379" s="26" t="str">
        <f>+IF(LEN(Participação!A389)&gt;0,G379,"")</f>
        <v/>
      </c>
    </row>
    <row r="380" spans="1:16" x14ac:dyDescent="0.25">
      <c r="A380" t="str">
        <f>+IF(LEN(Participação!A390)&gt;0,Participação!$D$4,"")</f>
        <v/>
      </c>
      <c r="B380" t="str">
        <f>+IF(LEN(Participação!A390)&gt;0,2021,"")</f>
        <v/>
      </c>
      <c r="C380" t="str">
        <f>+IF(LEN(Participação!A390)&gt;0,5017,"")</f>
        <v/>
      </c>
      <c r="D380" t="str">
        <f>+IF(LEN(Participação!A390)&gt;0,IF(Participação!$B$3="Individual",1,1),"")</f>
        <v/>
      </c>
      <c r="E380" t="str">
        <f>+IF(LEN(Participação!A390)&gt;0,Participação!C390,"")</f>
        <v/>
      </c>
      <c r="F380" t="str">
        <f>+IF(LEN(Participação!A390)&gt;0,Participação!D390,"")</f>
        <v/>
      </c>
      <c r="G380" t="str">
        <f>+IF(LEN(Participação!A390)&gt;0,Participação!A390,"")</f>
        <v/>
      </c>
      <c r="H380" t="str">
        <f>+IF(LEN(Participação!A390)&gt;0,VLOOKUP(O380,Pivot!A:B,2,0),"")</f>
        <v/>
      </c>
      <c r="I380" t="str">
        <f>+IF(LEN(Participação!A390)&gt;0,Participação!G390*Participação!I390,"")</f>
        <v/>
      </c>
      <c r="J380" t="str">
        <f>+IF(LEN(Participação!A390)&gt;0,Participação!H390,"")</f>
        <v/>
      </c>
      <c r="K380" t="str">
        <f>+IF(LEN(Participação!A390)&gt;0,"N","")</f>
        <v/>
      </c>
      <c r="L380" t="str">
        <f>+IF(LEN(Participação!A390)&gt;0,Participação!E390,"")</f>
        <v/>
      </c>
      <c r="M380" t="str">
        <f>+IF(LEN(Participação!A390)&gt;0,Participação!I390,"")</f>
        <v/>
      </c>
      <c r="N380" s="22" t="str">
        <f>+IF(LEN(Participação!A390)&gt;0,VLOOKUP(Participação!F390,Variedades!B:C,2,0),"")</f>
        <v/>
      </c>
      <c r="O380" s="26" t="str">
        <f t="shared" si="5"/>
        <v/>
      </c>
      <c r="P380" s="26" t="str">
        <f>+IF(LEN(Participação!A390)&gt;0,G380,"")</f>
        <v/>
      </c>
    </row>
    <row r="381" spans="1:16" x14ac:dyDescent="0.25">
      <c r="A381" t="str">
        <f>+IF(LEN(Participação!A391)&gt;0,Participação!$D$4,"")</f>
        <v/>
      </c>
      <c r="B381" t="str">
        <f>+IF(LEN(Participação!A391)&gt;0,2021,"")</f>
        <v/>
      </c>
      <c r="C381" t="str">
        <f>+IF(LEN(Participação!A391)&gt;0,5017,"")</f>
        <v/>
      </c>
      <c r="D381" t="str">
        <f>+IF(LEN(Participação!A391)&gt;0,IF(Participação!$B$3="Individual",1,1),"")</f>
        <v/>
      </c>
      <c r="E381" t="str">
        <f>+IF(LEN(Participação!A391)&gt;0,Participação!C391,"")</f>
        <v/>
      </c>
      <c r="F381" t="str">
        <f>+IF(LEN(Participação!A391)&gt;0,Participação!D391,"")</f>
        <v/>
      </c>
      <c r="G381" t="str">
        <f>+IF(LEN(Participação!A391)&gt;0,Participação!A391,"")</f>
        <v/>
      </c>
      <c r="H381" t="str">
        <f>+IF(LEN(Participação!A391)&gt;0,VLOOKUP(O381,Pivot!A:B,2,0),"")</f>
        <v/>
      </c>
      <c r="I381" t="str">
        <f>+IF(LEN(Participação!A391)&gt;0,Participação!G391*Participação!I391,"")</f>
        <v/>
      </c>
      <c r="J381" t="str">
        <f>+IF(LEN(Participação!A391)&gt;0,Participação!H391,"")</f>
        <v/>
      </c>
      <c r="K381" t="str">
        <f>+IF(LEN(Participação!A391)&gt;0,"N","")</f>
        <v/>
      </c>
      <c r="L381" t="str">
        <f>+IF(LEN(Participação!A391)&gt;0,Participação!E391,"")</f>
        <v/>
      </c>
      <c r="M381" t="str">
        <f>+IF(LEN(Participação!A391)&gt;0,Participação!I391,"")</f>
        <v/>
      </c>
      <c r="N381" s="22" t="str">
        <f>+IF(LEN(Participação!A391)&gt;0,VLOOKUP(Participação!F391,Variedades!B:C,2,0),"")</f>
        <v/>
      </c>
      <c r="O381" s="26" t="str">
        <f t="shared" si="5"/>
        <v/>
      </c>
      <c r="P381" s="26" t="str">
        <f>+IF(LEN(Participação!A391)&gt;0,G381,"")</f>
        <v/>
      </c>
    </row>
    <row r="382" spans="1:16" x14ac:dyDescent="0.25">
      <c r="A382" t="str">
        <f>+IF(LEN(Participação!A392)&gt;0,Participação!$D$4,"")</f>
        <v/>
      </c>
      <c r="B382" t="str">
        <f>+IF(LEN(Participação!A392)&gt;0,2021,"")</f>
        <v/>
      </c>
      <c r="C382" t="str">
        <f>+IF(LEN(Participação!A392)&gt;0,5017,"")</f>
        <v/>
      </c>
      <c r="D382" t="str">
        <f>+IF(LEN(Participação!A392)&gt;0,IF(Participação!$B$3="Individual",1,1),"")</f>
        <v/>
      </c>
      <c r="E382" t="str">
        <f>+IF(LEN(Participação!A392)&gt;0,Participação!C392,"")</f>
        <v/>
      </c>
      <c r="F382" t="str">
        <f>+IF(LEN(Participação!A392)&gt;0,Participação!D392,"")</f>
        <v/>
      </c>
      <c r="G382" t="str">
        <f>+IF(LEN(Participação!A392)&gt;0,Participação!A392,"")</f>
        <v/>
      </c>
      <c r="H382" t="str">
        <f>+IF(LEN(Participação!A392)&gt;0,VLOOKUP(O382,Pivot!A:B,2,0),"")</f>
        <v/>
      </c>
      <c r="I382" t="str">
        <f>+IF(LEN(Participação!A392)&gt;0,Participação!G392*Participação!I392,"")</f>
        <v/>
      </c>
      <c r="J382" t="str">
        <f>+IF(LEN(Participação!A392)&gt;0,Participação!H392,"")</f>
        <v/>
      </c>
      <c r="K382" t="str">
        <f>+IF(LEN(Participação!A392)&gt;0,"N","")</f>
        <v/>
      </c>
      <c r="L382" t="str">
        <f>+IF(LEN(Participação!A392)&gt;0,Participação!E392,"")</f>
        <v/>
      </c>
      <c r="M382" t="str">
        <f>+IF(LEN(Participação!A392)&gt;0,Participação!I392,"")</f>
        <v/>
      </c>
      <c r="N382" s="22" t="str">
        <f>+IF(LEN(Participação!A392)&gt;0,VLOOKUP(Participação!F392,Variedades!B:C,2,0),"")</f>
        <v/>
      </c>
      <c r="O382" s="26" t="str">
        <f t="shared" si="5"/>
        <v/>
      </c>
      <c r="P382" s="26" t="str">
        <f>+IF(LEN(Participação!A392)&gt;0,G382,"")</f>
        <v/>
      </c>
    </row>
    <row r="383" spans="1:16" x14ac:dyDescent="0.25">
      <c r="A383" t="str">
        <f>+IF(LEN(Participação!A393)&gt;0,Participação!$D$4,"")</f>
        <v/>
      </c>
      <c r="B383" t="str">
        <f>+IF(LEN(Participação!A393)&gt;0,2021,"")</f>
        <v/>
      </c>
      <c r="C383" t="str">
        <f>+IF(LEN(Participação!A393)&gt;0,5017,"")</f>
        <v/>
      </c>
      <c r="D383" t="str">
        <f>+IF(LEN(Participação!A393)&gt;0,IF(Participação!$B$3="Individual",1,1),"")</f>
        <v/>
      </c>
      <c r="E383" t="str">
        <f>+IF(LEN(Participação!A393)&gt;0,Participação!C393,"")</f>
        <v/>
      </c>
      <c r="F383" t="str">
        <f>+IF(LEN(Participação!A393)&gt;0,Participação!D393,"")</f>
        <v/>
      </c>
      <c r="G383" t="str">
        <f>+IF(LEN(Participação!A393)&gt;0,Participação!A393,"")</f>
        <v/>
      </c>
      <c r="H383" t="str">
        <f>+IF(LEN(Participação!A393)&gt;0,VLOOKUP(O383,Pivot!A:B,2,0),"")</f>
        <v/>
      </c>
      <c r="I383" t="str">
        <f>+IF(LEN(Participação!A393)&gt;0,Participação!G393*Participação!I393,"")</f>
        <v/>
      </c>
      <c r="J383" t="str">
        <f>+IF(LEN(Participação!A393)&gt;0,Participação!H393,"")</f>
        <v/>
      </c>
      <c r="K383" t="str">
        <f>+IF(LEN(Participação!A393)&gt;0,"N","")</f>
        <v/>
      </c>
      <c r="L383" t="str">
        <f>+IF(LEN(Participação!A393)&gt;0,Participação!E393,"")</f>
        <v/>
      </c>
      <c r="M383" t="str">
        <f>+IF(LEN(Participação!A393)&gt;0,Participação!I393,"")</f>
        <v/>
      </c>
      <c r="N383" s="22" t="str">
        <f>+IF(LEN(Participação!A393)&gt;0,VLOOKUP(Participação!F393,Variedades!B:C,2,0),"")</f>
        <v/>
      </c>
      <c r="O383" s="26" t="str">
        <f t="shared" si="5"/>
        <v/>
      </c>
      <c r="P383" s="26" t="str">
        <f>+IF(LEN(Participação!A393)&gt;0,G383,"")</f>
        <v/>
      </c>
    </row>
    <row r="384" spans="1:16" x14ac:dyDescent="0.25">
      <c r="A384" t="str">
        <f>+IF(LEN(Participação!A394)&gt;0,Participação!$D$4,"")</f>
        <v/>
      </c>
      <c r="B384" t="str">
        <f>+IF(LEN(Participação!A394)&gt;0,2021,"")</f>
        <v/>
      </c>
      <c r="C384" t="str">
        <f>+IF(LEN(Participação!A394)&gt;0,5017,"")</f>
        <v/>
      </c>
      <c r="D384" t="str">
        <f>+IF(LEN(Participação!A394)&gt;0,IF(Participação!$B$3="Individual",1,1),"")</f>
        <v/>
      </c>
      <c r="E384" t="str">
        <f>+IF(LEN(Participação!A394)&gt;0,Participação!C394,"")</f>
        <v/>
      </c>
      <c r="F384" t="str">
        <f>+IF(LEN(Participação!A394)&gt;0,Participação!D394,"")</f>
        <v/>
      </c>
      <c r="G384" t="str">
        <f>+IF(LEN(Participação!A394)&gt;0,Participação!A394,"")</f>
        <v/>
      </c>
      <c r="H384" t="str">
        <f>+IF(LEN(Participação!A394)&gt;0,VLOOKUP(O384,Pivot!A:B,2,0),"")</f>
        <v/>
      </c>
      <c r="I384" t="str">
        <f>+IF(LEN(Participação!A394)&gt;0,Participação!G394*Participação!I394,"")</f>
        <v/>
      </c>
      <c r="J384" t="str">
        <f>+IF(LEN(Participação!A394)&gt;0,Participação!H394,"")</f>
        <v/>
      </c>
      <c r="K384" t="str">
        <f>+IF(LEN(Participação!A394)&gt;0,"N","")</f>
        <v/>
      </c>
      <c r="L384" t="str">
        <f>+IF(LEN(Participação!A394)&gt;0,Participação!E394,"")</f>
        <v/>
      </c>
      <c r="M384" t="str">
        <f>+IF(LEN(Participação!A394)&gt;0,Participação!I394,"")</f>
        <v/>
      </c>
      <c r="N384" s="22" t="str">
        <f>+IF(LEN(Participação!A394)&gt;0,VLOOKUP(Participação!F394,Variedades!B:C,2,0),"")</f>
        <v/>
      </c>
      <c r="O384" s="26" t="str">
        <f t="shared" si="5"/>
        <v/>
      </c>
      <c r="P384" s="26" t="str">
        <f>+IF(LEN(Participação!A394)&gt;0,G384,"")</f>
        <v/>
      </c>
    </row>
    <row r="385" spans="1:16" x14ac:dyDescent="0.25">
      <c r="A385" t="str">
        <f>+IF(LEN(Participação!A395)&gt;0,Participação!$D$4,"")</f>
        <v/>
      </c>
      <c r="B385" t="str">
        <f>+IF(LEN(Participação!A395)&gt;0,2021,"")</f>
        <v/>
      </c>
      <c r="C385" t="str">
        <f>+IF(LEN(Participação!A395)&gt;0,5017,"")</f>
        <v/>
      </c>
      <c r="D385" t="str">
        <f>+IF(LEN(Participação!A395)&gt;0,IF(Participação!$B$3="Individual",1,1),"")</f>
        <v/>
      </c>
      <c r="E385" t="str">
        <f>+IF(LEN(Participação!A395)&gt;0,Participação!C395,"")</f>
        <v/>
      </c>
      <c r="F385" t="str">
        <f>+IF(LEN(Participação!A395)&gt;0,Participação!D395,"")</f>
        <v/>
      </c>
      <c r="G385" t="str">
        <f>+IF(LEN(Participação!A395)&gt;0,Participação!A395,"")</f>
        <v/>
      </c>
      <c r="H385" t="str">
        <f>+IF(LEN(Participação!A395)&gt;0,VLOOKUP(O385,Pivot!A:B,2,0),"")</f>
        <v/>
      </c>
      <c r="I385" t="str">
        <f>+IF(LEN(Participação!A395)&gt;0,Participação!G395*Participação!I395,"")</f>
        <v/>
      </c>
      <c r="J385" t="str">
        <f>+IF(LEN(Participação!A395)&gt;0,Participação!H395,"")</f>
        <v/>
      </c>
      <c r="K385" t="str">
        <f>+IF(LEN(Participação!A395)&gt;0,"N","")</f>
        <v/>
      </c>
      <c r="L385" t="str">
        <f>+IF(LEN(Participação!A395)&gt;0,Participação!E395,"")</f>
        <v/>
      </c>
      <c r="M385" t="str">
        <f>+IF(LEN(Participação!A395)&gt;0,Participação!I395,"")</f>
        <v/>
      </c>
      <c r="N385" s="22" t="str">
        <f>+IF(LEN(Participação!A395)&gt;0,VLOOKUP(Participação!F395,Variedades!B:C,2,0),"")</f>
        <v/>
      </c>
      <c r="O385" s="26" t="str">
        <f t="shared" si="5"/>
        <v/>
      </c>
      <c r="P385" s="26" t="str">
        <f>+IF(LEN(Participação!A395)&gt;0,G385,"")</f>
        <v/>
      </c>
    </row>
    <row r="386" spans="1:16" x14ac:dyDescent="0.25">
      <c r="A386" t="str">
        <f>+IF(LEN(Participação!A396)&gt;0,Participação!$D$4,"")</f>
        <v/>
      </c>
      <c r="B386" t="str">
        <f>+IF(LEN(Participação!A396)&gt;0,2021,"")</f>
        <v/>
      </c>
      <c r="C386" t="str">
        <f>+IF(LEN(Participação!A396)&gt;0,5017,"")</f>
        <v/>
      </c>
      <c r="D386" t="str">
        <f>+IF(LEN(Participação!A396)&gt;0,IF(Participação!$B$3="Individual",1,1),"")</f>
        <v/>
      </c>
      <c r="E386" t="str">
        <f>+IF(LEN(Participação!A396)&gt;0,Participação!C396,"")</f>
        <v/>
      </c>
      <c r="F386" t="str">
        <f>+IF(LEN(Participação!A396)&gt;0,Participação!D396,"")</f>
        <v/>
      </c>
      <c r="G386" t="str">
        <f>+IF(LEN(Participação!A396)&gt;0,Participação!A396,"")</f>
        <v/>
      </c>
      <c r="H386" t="str">
        <f>+IF(LEN(Participação!A396)&gt;0,VLOOKUP(O386,Pivot!A:B,2,0),"")</f>
        <v/>
      </c>
      <c r="I386" t="str">
        <f>+IF(LEN(Participação!A396)&gt;0,Participação!G396*Participação!I396,"")</f>
        <v/>
      </c>
      <c r="J386" t="str">
        <f>+IF(LEN(Participação!A396)&gt;0,Participação!H396,"")</f>
        <v/>
      </c>
      <c r="K386" t="str">
        <f>+IF(LEN(Participação!A396)&gt;0,"N","")</f>
        <v/>
      </c>
      <c r="L386" t="str">
        <f>+IF(LEN(Participação!A396)&gt;0,Participação!E396,"")</f>
        <v/>
      </c>
      <c r="M386" t="str">
        <f>+IF(LEN(Participação!A396)&gt;0,Participação!I396,"")</f>
        <v/>
      </c>
      <c r="N386" s="22" t="str">
        <f>+IF(LEN(Participação!A396)&gt;0,VLOOKUP(Participação!F396,Variedades!B:C,2,0),"")</f>
        <v/>
      </c>
      <c r="O386" s="26" t="str">
        <f t="shared" si="5"/>
        <v/>
      </c>
      <c r="P386" s="26" t="str">
        <f>+IF(LEN(Participação!A396)&gt;0,G386,"")</f>
        <v/>
      </c>
    </row>
    <row r="387" spans="1:16" x14ac:dyDescent="0.25">
      <c r="A387" t="str">
        <f>+IF(LEN(Participação!A397)&gt;0,Participação!$D$4,"")</f>
        <v/>
      </c>
      <c r="B387" t="str">
        <f>+IF(LEN(Participação!A397)&gt;0,2021,"")</f>
        <v/>
      </c>
      <c r="C387" t="str">
        <f>+IF(LEN(Participação!A397)&gt;0,5017,"")</f>
        <v/>
      </c>
      <c r="D387" t="str">
        <f>+IF(LEN(Participação!A397)&gt;0,IF(Participação!$B$3="Individual",1,1),"")</f>
        <v/>
      </c>
      <c r="E387" t="str">
        <f>+IF(LEN(Participação!A397)&gt;0,Participação!C397,"")</f>
        <v/>
      </c>
      <c r="F387" t="str">
        <f>+IF(LEN(Participação!A397)&gt;0,Participação!D397,"")</f>
        <v/>
      </c>
      <c r="G387" t="str">
        <f>+IF(LEN(Participação!A397)&gt;0,Participação!A397,"")</f>
        <v/>
      </c>
      <c r="H387" t="str">
        <f>+IF(LEN(Participação!A397)&gt;0,VLOOKUP(O387,Pivot!A:B,2,0),"")</f>
        <v/>
      </c>
      <c r="I387" t="str">
        <f>+IF(LEN(Participação!A397)&gt;0,Participação!G397*Participação!I397,"")</f>
        <v/>
      </c>
      <c r="J387" t="str">
        <f>+IF(LEN(Participação!A397)&gt;0,Participação!H397,"")</f>
        <v/>
      </c>
      <c r="K387" t="str">
        <f>+IF(LEN(Participação!A397)&gt;0,"N","")</f>
        <v/>
      </c>
      <c r="L387" t="str">
        <f>+IF(LEN(Participação!A397)&gt;0,Participação!E397,"")</f>
        <v/>
      </c>
      <c r="M387" t="str">
        <f>+IF(LEN(Participação!A397)&gt;0,Participação!I397,"")</f>
        <v/>
      </c>
      <c r="N387" s="22" t="str">
        <f>+IF(LEN(Participação!A397)&gt;0,VLOOKUP(Participação!F397,Variedades!B:C,2,0),"")</f>
        <v/>
      </c>
      <c r="O387" s="26" t="str">
        <f t="shared" ref="O387:O450" si="6">+G387&amp;E387&amp;F387&amp;N387</f>
        <v/>
      </c>
      <c r="P387" s="26" t="str">
        <f>+IF(LEN(Participação!A397)&gt;0,G387,"")</f>
        <v/>
      </c>
    </row>
    <row r="388" spans="1:16" x14ac:dyDescent="0.25">
      <c r="A388" t="str">
        <f>+IF(LEN(Participação!A398)&gt;0,Participação!$D$4,"")</f>
        <v/>
      </c>
      <c r="B388" t="str">
        <f>+IF(LEN(Participação!A398)&gt;0,2021,"")</f>
        <v/>
      </c>
      <c r="C388" t="str">
        <f>+IF(LEN(Participação!A398)&gt;0,5017,"")</f>
        <v/>
      </c>
      <c r="D388" t="str">
        <f>+IF(LEN(Participação!A398)&gt;0,IF(Participação!$B$3="Individual",1,1),"")</f>
        <v/>
      </c>
      <c r="E388" t="str">
        <f>+IF(LEN(Participação!A398)&gt;0,Participação!C398,"")</f>
        <v/>
      </c>
      <c r="F388" t="str">
        <f>+IF(LEN(Participação!A398)&gt;0,Participação!D398,"")</f>
        <v/>
      </c>
      <c r="G388" t="str">
        <f>+IF(LEN(Participação!A398)&gt;0,Participação!A398,"")</f>
        <v/>
      </c>
      <c r="H388" t="str">
        <f>+IF(LEN(Participação!A398)&gt;0,VLOOKUP(O388,Pivot!A:B,2,0),"")</f>
        <v/>
      </c>
      <c r="I388" t="str">
        <f>+IF(LEN(Participação!A398)&gt;0,Participação!G398*Participação!I398,"")</f>
        <v/>
      </c>
      <c r="J388" t="str">
        <f>+IF(LEN(Participação!A398)&gt;0,Participação!H398,"")</f>
        <v/>
      </c>
      <c r="K388" t="str">
        <f>+IF(LEN(Participação!A398)&gt;0,"N","")</f>
        <v/>
      </c>
      <c r="L388" t="str">
        <f>+IF(LEN(Participação!A398)&gt;0,Participação!E398,"")</f>
        <v/>
      </c>
      <c r="M388" t="str">
        <f>+IF(LEN(Participação!A398)&gt;0,Participação!I398,"")</f>
        <v/>
      </c>
      <c r="N388" s="22" t="str">
        <f>+IF(LEN(Participação!A398)&gt;0,VLOOKUP(Participação!F398,Variedades!B:C,2,0),"")</f>
        <v/>
      </c>
      <c r="O388" s="26" t="str">
        <f t="shared" si="6"/>
        <v/>
      </c>
      <c r="P388" s="26" t="str">
        <f>+IF(LEN(Participação!A398)&gt;0,G388,"")</f>
        <v/>
      </c>
    </row>
    <row r="389" spans="1:16" x14ac:dyDescent="0.25">
      <c r="A389" t="str">
        <f>+IF(LEN(Participação!A399)&gt;0,Participação!$D$4,"")</f>
        <v/>
      </c>
      <c r="B389" t="str">
        <f>+IF(LEN(Participação!A399)&gt;0,2021,"")</f>
        <v/>
      </c>
      <c r="C389" t="str">
        <f>+IF(LEN(Participação!A399)&gt;0,5017,"")</f>
        <v/>
      </c>
      <c r="D389" t="str">
        <f>+IF(LEN(Participação!A399)&gt;0,IF(Participação!$B$3="Individual",1,1),"")</f>
        <v/>
      </c>
      <c r="E389" t="str">
        <f>+IF(LEN(Participação!A399)&gt;0,Participação!C399,"")</f>
        <v/>
      </c>
      <c r="F389" t="str">
        <f>+IF(LEN(Participação!A399)&gt;0,Participação!D399,"")</f>
        <v/>
      </c>
      <c r="G389" t="str">
        <f>+IF(LEN(Participação!A399)&gt;0,Participação!A399,"")</f>
        <v/>
      </c>
      <c r="H389" t="str">
        <f>+IF(LEN(Participação!A399)&gt;0,VLOOKUP(O389,Pivot!A:B,2,0),"")</f>
        <v/>
      </c>
      <c r="I389" t="str">
        <f>+IF(LEN(Participação!A399)&gt;0,Participação!G399*Participação!I399,"")</f>
        <v/>
      </c>
      <c r="J389" t="str">
        <f>+IF(LEN(Participação!A399)&gt;0,Participação!H399,"")</f>
        <v/>
      </c>
      <c r="K389" t="str">
        <f>+IF(LEN(Participação!A399)&gt;0,"N","")</f>
        <v/>
      </c>
      <c r="L389" t="str">
        <f>+IF(LEN(Participação!A399)&gt;0,Participação!E399,"")</f>
        <v/>
      </c>
      <c r="M389" t="str">
        <f>+IF(LEN(Participação!A399)&gt;0,Participação!I399,"")</f>
        <v/>
      </c>
      <c r="N389" s="22" t="str">
        <f>+IF(LEN(Participação!A399)&gt;0,VLOOKUP(Participação!F399,Variedades!B:C,2,0),"")</f>
        <v/>
      </c>
      <c r="O389" s="26" t="str">
        <f t="shared" si="6"/>
        <v/>
      </c>
      <c r="P389" s="26" t="str">
        <f>+IF(LEN(Participação!A399)&gt;0,G389,"")</f>
        <v/>
      </c>
    </row>
    <row r="390" spans="1:16" x14ac:dyDescent="0.25">
      <c r="A390" t="str">
        <f>+IF(LEN(Participação!A400)&gt;0,Participação!$D$4,"")</f>
        <v/>
      </c>
      <c r="B390" t="str">
        <f>+IF(LEN(Participação!A400)&gt;0,2021,"")</f>
        <v/>
      </c>
      <c r="C390" t="str">
        <f>+IF(LEN(Participação!A400)&gt;0,5017,"")</f>
        <v/>
      </c>
      <c r="D390" t="str">
        <f>+IF(LEN(Participação!A400)&gt;0,IF(Participação!$B$3="Individual",1,1),"")</f>
        <v/>
      </c>
      <c r="E390" t="str">
        <f>+IF(LEN(Participação!A400)&gt;0,Participação!C400,"")</f>
        <v/>
      </c>
      <c r="F390" t="str">
        <f>+IF(LEN(Participação!A400)&gt;0,Participação!D400,"")</f>
        <v/>
      </c>
      <c r="G390" t="str">
        <f>+IF(LEN(Participação!A400)&gt;0,Participação!A400,"")</f>
        <v/>
      </c>
      <c r="H390" t="str">
        <f>+IF(LEN(Participação!A400)&gt;0,VLOOKUP(O390,Pivot!A:B,2,0),"")</f>
        <v/>
      </c>
      <c r="I390" t="str">
        <f>+IF(LEN(Participação!A400)&gt;0,Participação!G400*Participação!I400,"")</f>
        <v/>
      </c>
      <c r="J390" t="str">
        <f>+IF(LEN(Participação!A400)&gt;0,Participação!H400,"")</f>
        <v/>
      </c>
      <c r="K390" t="str">
        <f>+IF(LEN(Participação!A400)&gt;0,"N","")</f>
        <v/>
      </c>
      <c r="L390" t="str">
        <f>+IF(LEN(Participação!A400)&gt;0,Participação!E400,"")</f>
        <v/>
      </c>
      <c r="M390" t="str">
        <f>+IF(LEN(Participação!A400)&gt;0,Participação!I400,"")</f>
        <v/>
      </c>
      <c r="N390" s="22" t="str">
        <f>+IF(LEN(Participação!A400)&gt;0,VLOOKUP(Participação!F400,Variedades!B:C,2,0),"")</f>
        <v/>
      </c>
      <c r="O390" s="26" t="str">
        <f t="shared" si="6"/>
        <v/>
      </c>
      <c r="P390" s="26" t="str">
        <f>+IF(LEN(Participação!A400)&gt;0,G390,"")</f>
        <v/>
      </c>
    </row>
    <row r="391" spans="1:16" x14ac:dyDescent="0.25">
      <c r="A391" t="str">
        <f>+IF(LEN(Participação!A401)&gt;0,Participação!$D$4,"")</f>
        <v/>
      </c>
      <c r="B391" t="str">
        <f>+IF(LEN(Participação!A401)&gt;0,2021,"")</f>
        <v/>
      </c>
      <c r="C391" t="str">
        <f>+IF(LEN(Participação!A401)&gt;0,5017,"")</f>
        <v/>
      </c>
      <c r="D391" t="str">
        <f>+IF(LEN(Participação!A401)&gt;0,IF(Participação!$B$3="Individual",1,1),"")</f>
        <v/>
      </c>
      <c r="E391" t="str">
        <f>+IF(LEN(Participação!A401)&gt;0,Participação!C401,"")</f>
        <v/>
      </c>
      <c r="F391" t="str">
        <f>+IF(LEN(Participação!A401)&gt;0,Participação!D401,"")</f>
        <v/>
      </c>
      <c r="G391" t="str">
        <f>+IF(LEN(Participação!A401)&gt;0,Participação!A401,"")</f>
        <v/>
      </c>
      <c r="H391" t="str">
        <f>+IF(LEN(Participação!A401)&gt;0,VLOOKUP(O391,Pivot!A:B,2,0),"")</f>
        <v/>
      </c>
      <c r="I391" t="str">
        <f>+IF(LEN(Participação!A401)&gt;0,Participação!G401*Participação!I401,"")</f>
        <v/>
      </c>
      <c r="J391" t="str">
        <f>+IF(LEN(Participação!A401)&gt;0,Participação!H401,"")</f>
        <v/>
      </c>
      <c r="K391" t="str">
        <f>+IF(LEN(Participação!A401)&gt;0,"N","")</f>
        <v/>
      </c>
      <c r="L391" t="str">
        <f>+IF(LEN(Participação!A401)&gt;0,Participação!E401,"")</f>
        <v/>
      </c>
      <c r="M391" t="str">
        <f>+IF(LEN(Participação!A401)&gt;0,Participação!I401,"")</f>
        <v/>
      </c>
      <c r="N391" s="22" t="str">
        <f>+IF(LEN(Participação!A401)&gt;0,VLOOKUP(Participação!F401,Variedades!B:C,2,0),"")</f>
        <v/>
      </c>
      <c r="O391" s="26" t="str">
        <f t="shared" si="6"/>
        <v/>
      </c>
      <c r="P391" s="26" t="str">
        <f>+IF(LEN(Participação!A401)&gt;0,G391,"")</f>
        <v/>
      </c>
    </row>
    <row r="392" spans="1:16" x14ac:dyDescent="0.25">
      <c r="A392" t="str">
        <f>+IF(LEN(Participação!A402)&gt;0,Participação!$D$4,"")</f>
        <v/>
      </c>
      <c r="B392" t="str">
        <f>+IF(LEN(Participação!A402)&gt;0,2021,"")</f>
        <v/>
      </c>
      <c r="C392" t="str">
        <f>+IF(LEN(Participação!A402)&gt;0,5017,"")</f>
        <v/>
      </c>
      <c r="D392" t="str">
        <f>+IF(LEN(Participação!A402)&gt;0,IF(Participação!$B$3="Individual",1,1),"")</f>
        <v/>
      </c>
      <c r="E392" t="str">
        <f>+IF(LEN(Participação!A402)&gt;0,Participação!C402,"")</f>
        <v/>
      </c>
      <c r="F392" t="str">
        <f>+IF(LEN(Participação!A402)&gt;0,Participação!D402,"")</f>
        <v/>
      </c>
      <c r="G392" t="str">
        <f>+IF(LEN(Participação!A402)&gt;0,Participação!A402,"")</f>
        <v/>
      </c>
      <c r="H392" t="str">
        <f>+IF(LEN(Participação!A402)&gt;0,VLOOKUP(O392,Pivot!A:B,2,0),"")</f>
        <v/>
      </c>
      <c r="I392" t="str">
        <f>+IF(LEN(Participação!A402)&gt;0,Participação!G402*Participação!I402,"")</f>
        <v/>
      </c>
      <c r="J392" t="str">
        <f>+IF(LEN(Participação!A402)&gt;0,Participação!H402,"")</f>
        <v/>
      </c>
      <c r="K392" t="str">
        <f>+IF(LEN(Participação!A402)&gt;0,"N","")</f>
        <v/>
      </c>
      <c r="L392" t="str">
        <f>+IF(LEN(Participação!A402)&gt;0,Participação!E402,"")</f>
        <v/>
      </c>
      <c r="M392" t="str">
        <f>+IF(LEN(Participação!A402)&gt;0,Participação!I402,"")</f>
        <v/>
      </c>
      <c r="N392" s="22" t="str">
        <f>+IF(LEN(Participação!A402)&gt;0,VLOOKUP(Participação!F402,Variedades!B:C,2,0),"")</f>
        <v/>
      </c>
      <c r="O392" s="26" t="str">
        <f t="shared" si="6"/>
        <v/>
      </c>
      <c r="P392" s="26" t="str">
        <f>+IF(LEN(Participação!A402)&gt;0,G392,"")</f>
        <v/>
      </c>
    </row>
    <row r="393" spans="1:16" x14ac:dyDescent="0.25">
      <c r="A393" t="str">
        <f>+IF(LEN(Participação!A403)&gt;0,Participação!$D$4,"")</f>
        <v/>
      </c>
      <c r="B393" t="str">
        <f>+IF(LEN(Participação!A403)&gt;0,2021,"")</f>
        <v/>
      </c>
      <c r="C393" t="str">
        <f>+IF(LEN(Participação!A403)&gt;0,5017,"")</f>
        <v/>
      </c>
      <c r="D393" t="str">
        <f>+IF(LEN(Participação!A403)&gt;0,IF(Participação!$B$3="Individual",1,1),"")</f>
        <v/>
      </c>
      <c r="E393" t="str">
        <f>+IF(LEN(Participação!A403)&gt;0,Participação!C403,"")</f>
        <v/>
      </c>
      <c r="F393" t="str">
        <f>+IF(LEN(Participação!A403)&gt;0,Participação!D403,"")</f>
        <v/>
      </c>
      <c r="G393" t="str">
        <f>+IF(LEN(Participação!A403)&gt;0,Participação!A403,"")</f>
        <v/>
      </c>
      <c r="H393" t="str">
        <f>+IF(LEN(Participação!A403)&gt;0,VLOOKUP(O393,Pivot!A:B,2,0),"")</f>
        <v/>
      </c>
      <c r="I393" t="str">
        <f>+IF(LEN(Participação!A403)&gt;0,Participação!G403*Participação!I403,"")</f>
        <v/>
      </c>
      <c r="J393" t="str">
        <f>+IF(LEN(Participação!A403)&gt;0,Participação!H403,"")</f>
        <v/>
      </c>
      <c r="K393" t="str">
        <f>+IF(LEN(Participação!A403)&gt;0,"N","")</f>
        <v/>
      </c>
      <c r="L393" t="str">
        <f>+IF(LEN(Participação!A403)&gt;0,Participação!E403,"")</f>
        <v/>
      </c>
      <c r="M393" t="str">
        <f>+IF(LEN(Participação!A403)&gt;0,Participação!I403,"")</f>
        <v/>
      </c>
      <c r="N393" s="22" t="str">
        <f>+IF(LEN(Participação!A403)&gt;0,VLOOKUP(Participação!F403,Variedades!B:C,2,0),"")</f>
        <v/>
      </c>
      <c r="O393" s="26" t="str">
        <f t="shared" si="6"/>
        <v/>
      </c>
      <c r="P393" s="26" t="str">
        <f>+IF(LEN(Participação!A403)&gt;0,G393,"")</f>
        <v/>
      </c>
    </row>
    <row r="394" spans="1:16" x14ac:dyDescent="0.25">
      <c r="A394" t="str">
        <f>+IF(LEN(Participação!A404)&gt;0,Participação!$D$4,"")</f>
        <v/>
      </c>
      <c r="B394" t="str">
        <f>+IF(LEN(Participação!A404)&gt;0,2021,"")</f>
        <v/>
      </c>
      <c r="C394" t="str">
        <f>+IF(LEN(Participação!A404)&gt;0,5017,"")</f>
        <v/>
      </c>
      <c r="D394" t="str">
        <f>+IF(LEN(Participação!A404)&gt;0,IF(Participação!$B$3="Individual",1,1),"")</f>
        <v/>
      </c>
      <c r="E394" t="str">
        <f>+IF(LEN(Participação!A404)&gt;0,Participação!C404,"")</f>
        <v/>
      </c>
      <c r="F394" t="str">
        <f>+IF(LEN(Participação!A404)&gt;0,Participação!D404,"")</f>
        <v/>
      </c>
      <c r="G394" t="str">
        <f>+IF(LEN(Participação!A404)&gt;0,Participação!A404,"")</f>
        <v/>
      </c>
      <c r="H394" t="str">
        <f>+IF(LEN(Participação!A404)&gt;0,VLOOKUP(O394,Pivot!A:B,2,0),"")</f>
        <v/>
      </c>
      <c r="I394" t="str">
        <f>+IF(LEN(Participação!A404)&gt;0,Participação!G404*Participação!I404,"")</f>
        <v/>
      </c>
      <c r="J394" t="str">
        <f>+IF(LEN(Participação!A404)&gt;0,Participação!H404,"")</f>
        <v/>
      </c>
      <c r="K394" t="str">
        <f>+IF(LEN(Participação!A404)&gt;0,"N","")</f>
        <v/>
      </c>
      <c r="L394" t="str">
        <f>+IF(LEN(Participação!A404)&gt;0,Participação!E404,"")</f>
        <v/>
      </c>
      <c r="M394" t="str">
        <f>+IF(LEN(Participação!A404)&gt;0,Participação!I404,"")</f>
        <v/>
      </c>
      <c r="N394" s="22" t="str">
        <f>+IF(LEN(Participação!A404)&gt;0,VLOOKUP(Participação!F404,Variedades!B:C,2,0),"")</f>
        <v/>
      </c>
      <c r="O394" s="26" t="str">
        <f t="shared" si="6"/>
        <v/>
      </c>
      <c r="P394" s="26" t="str">
        <f>+IF(LEN(Participação!A404)&gt;0,G394,"")</f>
        <v/>
      </c>
    </row>
    <row r="395" spans="1:16" x14ac:dyDescent="0.25">
      <c r="A395" t="str">
        <f>+IF(LEN(Participação!A405)&gt;0,Participação!$D$4,"")</f>
        <v/>
      </c>
      <c r="B395" t="str">
        <f>+IF(LEN(Participação!A405)&gt;0,2021,"")</f>
        <v/>
      </c>
      <c r="C395" t="str">
        <f>+IF(LEN(Participação!A405)&gt;0,5017,"")</f>
        <v/>
      </c>
      <c r="D395" t="str">
        <f>+IF(LEN(Participação!A405)&gt;0,IF(Participação!$B$3="Individual",1,1),"")</f>
        <v/>
      </c>
      <c r="E395" t="str">
        <f>+IF(LEN(Participação!A405)&gt;0,Participação!C405,"")</f>
        <v/>
      </c>
      <c r="F395" t="str">
        <f>+IF(LEN(Participação!A405)&gt;0,Participação!D405,"")</f>
        <v/>
      </c>
      <c r="G395" t="str">
        <f>+IF(LEN(Participação!A405)&gt;0,Participação!A405,"")</f>
        <v/>
      </c>
      <c r="H395" t="str">
        <f>+IF(LEN(Participação!A405)&gt;0,VLOOKUP(O395,Pivot!A:B,2,0),"")</f>
        <v/>
      </c>
      <c r="I395" t="str">
        <f>+IF(LEN(Participação!A405)&gt;0,Participação!G405*Participação!I405,"")</f>
        <v/>
      </c>
      <c r="J395" t="str">
        <f>+IF(LEN(Participação!A405)&gt;0,Participação!H405,"")</f>
        <v/>
      </c>
      <c r="K395" t="str">
        <f>+IF(LEN(Participação!A405)&gt;0,"N","")</f>
        <v/>
      </c>
      <c r="L395" t="str">
        <f>+IF(LEN(Participação!A405)&gt;0,Participação!E405,"")</f>
        <v/>
      </c>
      <c r="M395" t="str">
        <f>+IF(LEN(Participação!A405)&gt;0,Participação!I405,"")</f>
        <v/>
      </c>
      <c r="N395" s="22" t="str">
        <f>+IF(LEN(Participação!A405)&gt;0,VLOOKUP(Participação!F405,Variedades!B:C,2,0),"")</f>
        <v/>
      </c>
      <c r="O395" s="26" t="str">
        <f t="shared" si="6"/>
        <v/>
      </c>
      <c r="P395" s="26" t="str">
        <f>+IF(LEN(Participação!A405)&gt;0,G395,"")</f>
        <v/>
      </c>
    </row>
    <row r="396" spans="1:16" x14ac:dyDescent="0.25">
      <c r="A396" t="str">
        <f>+IF(LEN(Participação!A406)&gt;0,Participação!$D$4,"")</f>
        <v/>
      </c>
      <c r="B396" t="str">
        <f>+IF(LEN(Participação!A406)&gt;0,2021,"")</f>
        <v/>
      </c>
      <c r="C396" t="str">
        <f>+IF(LEN(Participação!A406)&gt;0,5017,"")</f>
        <v/>
      </c>
      <c r="D396" t="str">
        <f>+IF(LEN(Participação!A406)&gt;0,IF(Participação!$B$3="Individual",1,1),"")</f>
        <v/>
      </c>
      <c r="E396" t="str">
        <f>+IF(LEN(Participação!A406)&gt;0,Participação!C406,"")</f>
        <v/>
      </c>
      <c r="F396" t="str">
        <f>+IF(LEN(Participação!A406)&gt;0,Participação!D406,"")</f>
        <v/>
      </c>
      <c r="G396" t="str">
        <f>+IF(LEN(Participação!A406)&gt;0,Participação!A406,"")</f>
        <v/>
      </c>
      <c r="H396" t="str">
        <f>+IF(LEN(Participação!A406)&gt;0,VLOOKUP(O396,Pivot!A:B,2,0),"")</f>
        <v/>
      </c>
      <c r="I396" t="str">
        <f>+IF(LEN(Participação!A406)&gt;0,Participação!G406*Participação!I406,"")</f>
        <v/>
      </c>
      <c r="J396" t="str">
        <f>+IF(LEN(Participação!A406)&gt;0,Participação!H406,"")</f>
        <v/>
      </c>
      <c r="K396" t="str">
        <f>+IF(LEN(Participação!A406)&gt;0,"N","")</f>
        <v/>
      </c>
      <c r="L396" t="str">
        <f>+IF(LEN(Participação!A406)&gt;0,Participação!E406,"")</f>
        <v/>
      </c>
      <c r="M396" t="str">
        <f>+IF(LEN(Participação!A406)&gt;0,Participação!I406,"")</f>
        <v/>
      </c>
      <c r="N396" s="22" t="str">
        <f>+IF(LEN(Participação!A406)&gt;0,VLOOKUP(Participação!F406,Variedades!B:C,2,0),"")</f>
        <v/>
      </c>
      <c r="O396" s="26" t="str">
        <f t="shared" si="6"/>
        <v/>
      </c>
      <c r="P396" s="26" t="str">
        <f>+IF(LEN(Participação!A406)&gt;0,G396,"")</f>
        <v/>
      </c>
    </row>
    <row r="397" spans="1:16" x14ac:dyDescent="0.25">
      <c r="A397" t="str">
        <f>+IF(LEN(Participação!A407)&gt;0,Participação!$D$4,"")</f>
        <v/>
      </c>
      <c r="B397" t="str">
        <f>+IF(LEN(Participação!A407)&gt;0,2021,"")</f>
        <v/>
      </c>
      <c r="C397" t="str">
        <f>+IF(LEN(Participação!A407)&gt;0,5017,"")</f>
        <v/>
      </c>
      <c r="D397" t="str">
        <f>+IF(LEN(Participação!A407)&gt;0,IF(Participação!$B$3="Individual",1,1),"")</f>
        <v/>
      </c>
      <c r="E397" t="str">
        <f>+IF(LEN(Participação!A407)&gt;0,Participação!C407,"")</f>
        <v/>
      </c>
      <c r="F397" t="str">
        <f>+IF(LEN(Participação!A407)&gt;0,Participação!D407,"")</f>
        <v/>
      </c>
      <c r="G397" t="str">
        <f>+IF(LEN(Participação!A407)&gt;0,Participação!A407,"")</f>
        <v/>
      </c>
      <c r="H397" t="str">
        <f>+IF(LEN(Participação!A407)&gt;0,VLOOKUP(O397,Pivot!A:B,2,0),"")</f>
        <v/>
      </c>
      <c r="I397" t="str">
        <f>+IF(LEN(Participação!A407)&gt;0,Participação!G407*Participação!I407,"")</f>
        <v/>
      </c>
      <c r="J397" t="str">
        <f>+IF(LEN(Participação!A407)&gt;0,Participação!H407,"")</f>
        <v/>
      </c>
      <c r="K397" t="str">
        <f>+IF(LEN(Participação!A407)&gt;0,"N","")</f>
        <v/>
      </c>
      <c r="L397" t="str">
        <f>+IF(LEN(Participação!A407)&gt;0,Participação!E407,"")</f>
        <v/>
      </c>
      <c r="M397" t="str">
        <f>+IF(LEN(Participação!A407)&gt;0,Participação!I407,"")</f>
        <v/>
      </c>
      <c r="N397" s="22" t="str">
        <f>+IF(LEN(Participação!A407)&gt;0,VLOOKUP(Participação!F407,Variedades!B:C,2,0),"")</f>
        <v/>
      </c>
      <c r="O397" s="26" t="str">
        <f t="shared" si="6"/>
        <v/>
      </c>
      <c r="P397" s="26" t="str">
        <f>+IF(LEN(Participação!A407)&gt;0,G397,"")</f>
        <v/>
      </c>
    </row>
    <row r="398" spans="1:16" x14ac:dyDescent="0.25">
      <c r="A398" t="str">
        <f>+IF(LEN(Participação!A408)&gt;0,Participação!$D$4,"")</f>
        <v/>
      </c>
      <c r="B398" t="str">
        <f>+IF(LEN(Participação!A408)&gt;0,2021,"")</f>
        <v/>
      </c>
      <c r="C398" t="str">
        <f>+IF(LEN(Participação!A408)&gt;0,5017,"")</f>
        <v/>
      </c>
      <c r="D398" t="str">
        <f>+IF(LEN(Participação!A408)&gt;0,IF(Participação!$B$3="Individual",1,1),"")</f>
        <v/>
      </c>
      <c r="E398" t="str">
        <f>+IF(LEN(Participação!A408)&gt;0,Participação!C408,"")</f>
        <v/>
      </c>
      <c r="F398" t="str">
        <f>+IF(LEN(Participação!A408)&gt;0,Participação!D408,"")</f>
        <v/>
      </c>
      <c r="G398" t="str">
        <f>+IF(LEN(Participação!A408)&gt;0,Participação!A408,"")</f>
        <v/>
      </c>
      <c r="H398" t="str">
        <f>+IF(LEN(Participação!A408)&gt;0,VLOOKUP(O398,Pivot!A:B,2,0),"")</f>
        <v/>
      </c>
      <c r="I398" t="str">
        <f>+IF(LEN(Participação!A408)&gt;0,Participação!G408*Participação!I408,"")</f>
        <v/>
      </c>
      <c r="J398" t="str">
        <f>+IF(LEN(Participação!A408)&gt;0,Participação!H408,"")</f>
        <v/>
      </c>
      <c r="K398" t="str">
        <f>+IF(LEN(Participação!A408)&gt;0,"N","")</f>
        <v/>
      </c>
      <c r="L398" t="str">
        <f>+IF(LEN(Participação!A408)&gt;0,Participação!E408,"")</f>
        <v/>
      </c>
      <c r="M398" t="str">
        <f>+IF(LEN(Participação!A408)&gt;0,Participação!I408,"")</f>
        <v/>
      </c>
      <c r="N398" s="22" t="str">
        <f>+IF(LEN(Participação!A408)&gt;0,VLOOKUP(Participação!F408,Variedades!B:C,2,0),"")</f>
        <v/>
      </c>
      <c r="O398" s="26" t="str">
        <f t="shared" si="6"/>
        <v/>
      </c>
      <c r="P398" s="26" t="str">
        <f>+IF(LEN(Participação!A408)&gt;0,G398,"")</f>
        <v/>
      </c>
    </row>
    <row r="399" spans="1:16" x14ac:dyDescent="0.25">
      <c r="A399" t="str">
        <f>+IF(LEN(Participação!A409)&gt;0,Participação!$D$4,"")</f>
        <v/>
      </c>
      <c r="B399" t="str">
        <f>+IF(LEN(Participação!A409)&gt;0,2021,"")</f>
        <v/>
      </c>
      <c r="C399" t="str">
        <f>+IF(LEN(Participação!A409)&gt;0,5017,"")</f>
        <v/>
      </c>
      <c r="D399" t="str">
        <f>+IF(LEN(Participação!A409)&gt;0,IF(Participação!$B$3="Individual",1,1),"")</f>
        <v/>
      </c>
      <c r="E399" t="str">
        <f>+IF(LEN(Participação!A409)&gt;0,Participação!C409,"")</f>
        <v/>
      </c>
      <c r="F399" t="str">
        <f>+IF(LEN(Participação!A409)&gt;0,Participação!D409,"")</f>
        <v/>
      </c>
      <c r="G399" t="str">
        <f>+IF(LEN(Participação!A409)&gt;0,Participação!A409,"")</f>
        <v/>
      </c>
      <c r="H399" t="str">
        <f>+IF(LEN(Participação!A409)&gt;0,VLOOKUP(O399,Pivot!A:B,2,0),"")</f>
        <v/>
      </c>
      <c r="I399" t="str">
        <f>+IF(LEN(Participação!A409)&gt;0,Participação!G409*Participação!I409,"")</f>
        <v/>
      </c>
      <c r="J399" t="str">
        <f>+IF(LEN(Participação!A409)&gt;0,Participação!H409,"")</f>
        <v/>
      </c>
      <c r="K399" t="str">
        <f>+IF(LEN(Participação!A409)&gt;0,"N","")</f>
        <v/>
      </c>
      <c r="L399" t="str">
        <f>+IF(LEN(Participação!A409)&gt;0,Participação!E409,"")</f>
        <v/>
      </c>
      <c r="M399" t="str">
        <f>+IF(LEN(Participação!A409)&gt;0,Participação!I409,"")</f>
        <v/>
      </c>
      <c r="N399" s="22" t="str">
        <f>+IF(LEN(Participação!A409)&gt;0,VLOOKUP(Participação!F409,Variedades!B:C,2,0),"")</f>
        <v/>
      </c>
      <c r="O399" s="26" t="str">
        <f t="shared" si="6"/>
        <v/>
      </c>
      <c r="P399" s="26" t="str">
        <f>+IF(LEN(Participação!A409)&gt;0,G399,"")</f>
        <v/>
      </c>
    </row>
    <row r="400" spans="1:16" x14ac:dyDescent="0.25">
      <c r="A400" t="str">
        <f>+IF(LEN(Participação!A410)&gt;0,Participação!$D$4,"")</f>
        <v/>
      </c>
      <c r="B400" t="str">
        <f>+IF(LEN(Participação!A410)&gt;0,2021,"")</f>
        <v/>
      </c>
      <c r="C400" t="str">
        <f>+IF(LEN(Participação!A410)&gt;0,5017,"")</f>
        <v/>
      </c>
      <c r="D400" t="str">
        <f>+IF(LEN(Participação!A410)&gt;0,IF(Participação!$B$3="Individual",1,1),"")</f>
        <v/>
      </c>
      <c r="E400" t="str">
        <f>+IF(LEN(Participação!A410)&gt;0,Participação!C410,"")</f>
        <v/>
      </c>
      <c r="F400" t="str">
        <f>+IF(LEN(Participação!A410)&gt;0,Participação!D410,"")</f>
        <v/>
      </c>
      <c r="G400" t="str">
        <f>+IF(LEN(Participação!A410)&gt;0,Participação!A410,"")</f>
        <v/>
      </c>
      <c r="H400" t="str">
        <f>+IF(LEN(Participação!A410)&gt;0,VLOOKUP(O400,Pivot!A:B,2,0),"")</f>
        <v/>
      </c>
      <c r="I400" t="str">
        <f>+IF(LEN(Participação!A410)&gt;0,Participação!G410*Participação!I410,"")</f>
        <v/>
      </c>
      <c r="J400" t="str">
        <f>+IF(LEN(Participação!A410)&gt;0,Participação!H410,"")</f>
        <v/>
      </c>
      <c r="K400" t="str">
        <f>+IF(LEN(Participação!A410)&gt;0,"N","")</f>
        <v/>
      </c>
      <c r="L400" t="str">
        <f>+IF(LEN(Participação!A410)&gt;0,Participação!E410,"")</f>
        <v/>
      </c>
      <c r="M400" t="str">
        <f>+IF(LEN(Participação!A410)&gt;0,Participação!I410,"")</f>
        <v/>
      </c>
      <c r="N400" s="22" t="str">
        <f>+IF(LEN(Participação!A410)&gt;0,VLOOKUP(Participação!F410,Variedades!B:C,2,0),"")</f>
        <v/>
      </c>
      <c r="O400" s="26" t="str">
        <f t="shared" si="6"/>
        <v/>
      </c>
      <c r="P400" s="26" t="str">
        <f>+IF(LEN(Participação!A410)&gt;0,G400,"")</f>
        <v/>
      </c>
    </row>
    <row r="401" spans="1:16" x14ac:dyDescent="0.25">
      <c r="A401" t="str">
        <f>+IF(LEN(Participação!A411)&gt;0,Participação!$D$4,"")</f>
        <v/>
      </c>
      <c r="B401" t="str">
        <f>+IF(LEN(Participação!A411)&gt;0,2021,"")</f>
        <v/>
      </c>
      <c r="C401" t="str">
        <f>+IF(LEN(Participação!A411)&gt;0,5017,"")</f>
        <v/>
      </c>
      <c r="D401" t="str">
        <f>+IF(LEN(Participação!A411)&gt;0,IF(Participação!$B$3="Individual",1,1),"")</f>
        <v/>
      </c>
      <c r="E401" t="str">
        <f>+IF(LEN(Participação!A411)&gt;0,Participação!C411,"")</f>
        <v/>
      </c>
      <c r="F401" t="str">
        <f>+IF(LEN(Participação!A411)&gt;0,Participação!D411,"")</f>
        <v/>
      </c>
      <c r="G401" t="str">
        <f>+IF(LEN(Participação!A411)&gt;0,Participação!A411,"")</f>
        <v/>
      </c>
      <c r="H401" t="str">
        <f>+IF(LEN(Participação!A411)&gt;0,VLOOKUP(O401,Pivot!A:B,2,0),"")</f>
        <v/>
      </c>
      <c r="I401" t="str">
        <f>+IF(LEN(Participação!A411)&gt;0,Participação!G411*Participação!I411,"")</f>
        <v/>
      </c>
      <c r="J401" t="str">
        <f>+IF(LEN(Participação!A411)&gt;0,Participação!H411,"")</f>
        <v/>
      </c>
      <c r="K401" t="str">
        <f>+IF(LEN(Participação!A411)&gt;0,"N","")</f>
        <v/>
      </c>
      <c r="L401" t="str">
        <f>+IF(LEN(Participação!A411)&gt;0,Participação!E411,"")</f>
        <v/>
      </c>
      <c r="M401" t="str">
        <f>+IF(LEN(Participação!A411)&gt;0,Participação!I411,"")</f>
        <v/>
      </c>
      <c r="N401" s="22" t="str">
        <f>+IF(LEN(Participação!A411)&gt;0,VLOOKUP(Participação!F411,Variedades!B:C,2,0),"")</f>
        <v/>
      </c>
      <c r="O401" s="26" t="str">
        <f t="shared" si="6"/>
        <v/>
      </c>
      <c r="P401" s="26" t="str">
        <f>+IF(LEN(Participação!A411)&gt;0,G401,"")</f>
        <v/>
      </c>
    </row>
    <row r="402" spans="1:16" x14ac:dyDescent="0.25">
      <c r="A402" t="str">
        <f>+IF(LEN(Participação!A412)&gt;0,Participação!$D$4,"")</f>
        <v/>
      </c>
      <c r="B402" t="str">
        <f>+IF(LEN(Participação!A412)&gt;0,2021,"")</f>
        <v/>
      </c>
      <c r="C402" t="str">
        <f>+IF(LEN(Participação!A412)&gt;0,5017,"")</f>
        <v/>
      </c>
      <c r="D402" t="str">
        <f>+IF(LEN(Participação!A412)&gt;0,IF(Participação!$B$3="Individual",1,1),"")</f>
        <v/>
      </c>
      <c r="E402" t="str">
        <f>+IF(LEN(Participação!A412)&gt;0,Participação!C412,"")</f>
        <v/>
      </c>
      <c r="F402" t="str">
        <f>+IF(LEN(Participação!A412)&gt;0,Participação!D412,"")</f>
        <v/>
      </c>
      <c r="G402" t="str">
        <f>+IF(LEN(Participação!A412)&gt;0,Participação!A412,"")</f>
        <v/>
      </c>
      <c r="H402" t="str">
        <f>+IF(LEN(Participação!A412)&gt;0,VLOOKUP(O402,Pivot!A:B,2,0),"")</f>
        <v/>
      </c>
      <c r="I402" t="str">
        <f>+IF(LEN(Participação!A412)&gt;0,Participação!G412*Participação!I412,"")</f>
        <v/>
      </c>
      <c r="J402" t="str">
        <f>+IF(LEN(Participação!A412)&gt;0,Participação!H412,"")</f>
        <v/>
      </c>
      <c r="K402" t="str">
        <f>+IF(LEN(Participação!A412)&gt;0,"N","")</f>
        <v/>
      </c>
      <c r="L402" t="str">
        <f>+IF(LEN(Participação!A412)&gt;0,Participação!E412,"")</f>
        <v/>
      </c>
      <c r="M402" t="str">
        <f>+IF(LEN(Participação!A412)&gt;0,Participação!I412,"")</f>
        <v/>
      </c>
      <c r="N402" s="22" t="str">
        <f>+IF(LEN(Participação!A412)&gt;0,VLOOKUP(Participação!F412,Variedades!B:C,2,0),"")</f>
        <v/>
      </c>
      <c r="O402" s="26" t="str">
        <f t="shared" si="6"/>
        <v/>
      </c>
      <c r="P402" s="26" t="str">
        <f>+IF(LEN(Participação!A412)&gt;0,G402,"")</f>
        <v/>
      </c>
    </row>
    <row r="403" spans="1:16" x14ac:dyDescent="0.25">
      <c r="A403" t="str">
        <f>+IF(LEN(Participação!A413)&gt;0,Participação!$D$4,"")</f>
        <v/>
      </c>
      <c r="B403" t="str">
        <f>+IF(LEN(Participação!A413)&gt;0,2021,"")</f>
        <v/>
      </c>
      <c r="C403" t="str">
        <f>+IF(LEN(Participação!A413)&gt;0,5017,"")</f>
        <v/>
      </c>
      <c r="D403" t="str">
        <f>+IF(LEN(Participação!A413)&gt;0,IF(Participação!$B$3="Individual",1,1),"")</f>
        <v/>
      </c>
      <c r="E403" t="str">
        <f>+IF(LEN(Participação!A413)&gt;0,Participação!C413,"")</f>
        <v/>
      </c>
      <c r="F403" t="str">
        <f>+IF(LEN(Participação!A413)&gt;0,Participação!D413,"")</f>
        <v/>
      </c>
      <c r="G403" t="str">
        <f>+IF(LEN(Participação!A413)&gt;0,Participação!A413,"")</f>
        <v/>
      </c>
      <c r="H403" t="str">
        <f>+IF(LEN(Participação!A413)&gt;0,VLOOKUP(O403,Pivot!A:B,2,0),"")</f>
        <v/>
      </c>
      <c r="I403" t="str">
        <f>+IF(LEN(Participação!A413)&gt;0,Participação!G413*Participação!I413,"")</f>
        <v/>
      </c>
      <c r="J403" t="str">
        <f>+IF(LEN(Participação!A413)&gt;0,Participação!H413,"")</f>
        <v/>
      </c>
      <c r="K403" t="str">
        <f>+IF(LEN(Participação!A413)&gt;0,"N","")</f>
        <v/>
      </c>
      <c r="L403" t="str">
        <f>+IF(LEN(Participação!A413)&gt;0,Participação!E413,"")</f>
        <v/>
      </c>
      <c r="M403" t="str">
        <f>+IF(LEN(Participação!A413)&gt;0,Participação!I413,"")</f>
        <v/>
      </c>
      <c r="N403" s="22" t="str">
        <f>+IF(LEN(Participação!A413)&gt;0,VLOOKUP(Participação!F413,Variedades!B:C,2,0),"")</f>
        <v/>
      </c>
      <c r="O403" s="26" t="str">
        <f t="shared" si="6"/>
        <v/>
      </c>
      <c r="P403" s="26" t="str">
        <f>+IF(LEN(Participação!A413)&gt;0,G403,"")</f>
        <v/>
      </c>
    </row>
    <row r="404" spans="1:16" x14ac:dyDescent="0.25">
      <c r="A404" t="str">
        <f>+IF(LEN(Participação!A414)&gt;0,Participação!$D$4,"")</f>
        <v/>
      </c>
      <c r="B404" t="str">
        <f>+IF(LEN(Participação!A414)&gt;0,2021,"")</f>
        <v/>
      </c>
      <c r="C404" t="str">
        <f>+IF(LEN(Participação!A414)&gt;0,5017,"")</f>
        <v/>
      </c>
      <c r="D404" t="str">
        <f>+IF(LEN(Participação!A414)&gt;0,IF(Participação!$B$3="Individual",1,1),"")</f>
        <v/>
      </c>
      <c r="E404" t="str">
        <f>+IF(LEN(Participação!A414)&gt;0,Participação!C414,"")</f>
        <v/>
      </c>
      <c r="F404" t="str">
        <f>+IF(LEN(Participação!A414)&gt;0,Participação!D414,"")</f>
        <v/>
      </c>
      <c r="G404" t="str">
        <f>+IF(LEN(Participação!A414)&gt;0,Participação!A414,"")</f>
        <v/>
      </c>
      <c r="H404" t="str">
        <f>+IF(LEN(Participação!A414)&gt;0,VLOOKUP(O404,Pivot!A:B,2,0),"")</f>
        <v/>
      </c>
      <c r="I404" t="str">
        <f>+IF(LEN(Participação!A414)&gt;0,Participação!G414*Participação!I414,"")</f>
        <v/>
      </c>
      <c r="J404" t="str">
        <f>+IF(LEN(Participação!A414)&gt;0,Participação!H414,"")</f>
        <v/>
      </c>
      <c r="K404" t="str">
        <f>+IF(LEN(Participação!A414)&gt;0,"N","")</f>
        <v/>
      </c>
      <c r="L404" t="str">
        <f>+IF(LEN(Participação!A414)&gt;0,Participação!E414,"")</f>
        <v/>
      </c>
      <c r="M404" t="str">
        <f>+IF(LEN(Participação!A414)&gt;0,Participação!I414,"")</f>
        <v/>
      </c>
      <c r="N404" s="22" t="str">
        <f>+IF(LEN(Participação!A414)&gt;0,VLOOKUP(Participação!F414,Variedades!B:C,2,0),"")</f>
        <v/>
      </c>
      <c r="O404" s="26" t="str">
        <f t="shared" si="6"/>
        <v/>
      </c>
      <c r="P404" s="26" t="str">
        <f>+IF(LEN(Participação!A414)&gt;0,G404,"")</f>
        <v/>
      </c>
    </row>
    <row r="405" spans="1:16" x14ac:dyDescent="0.25">
      <c r="A405" t="str">
        <f>+IF(LEN(Participação!A415)&gt;0,Participação!$D$4,"")</f>
        <v/>
      </c>
      <c r="B405" t="str">
        <f>+IF(LEN(Participação!A415)&gt;0,2021,"")</f>
        <v/>
      </c>
      <c r="C405" t="str">
        <f>+IF(LEN(Participação!A415)&gt;0,5017,"")</f>
        <v/>
      </c>
      <c r="D405" t="str">
        <f>+IF(LEN(Participação!A415)&gt;0,IF(Participação!$B$3="Individual",1,1),"")</f>
        <v/>
      </c>
      <c r="E405" t="str">
        <f>+IF(LEN(Participação!A415)&gt;0,Participação!C415,"")</f>
        <v/>
      </c>
      <c r="F405" t="str">
        <f>+IF(LEN(Participação!A415)&gt;0,Participação!D415,"")</f>
        <v/>
      </c>
      <c r="G405" t="str">
        <f>+IF(LEN(Participação!A415)&gt;0,Participação!A415,"")</f>
        <v/>
      </c>
      <c r="H405" t="str">
        <f>+IF(LEN(Participação!A415)&gt;0,VLOOKUP(O405,Pivot!A:B,2,0),"")</f>
        <v/>
      </c>
      <c r="I405" t="str">
        <f>+IF(LEN(Participação!A415)&gt;0,Participação!G415*Participação!I415,"")</f>
        <v/>
      </c>
      <c r="J405" t="str">
        <f>+IF(LEN(Participação!A415)&gt;0,Participação!H415,"")</f>
        <v/>
      </c>
      <c r="K405" t="str">
        <f>+IF(LEN(Participação!A415)&gt;0,"N","")</f>
        <v/>
      </c>
      <c r="L405" t="str">
        <f>+IF(LEN(Participação!A415)&gt;0,Participação!E415,"")</f>
        <v/>
      </c>
      <c r="M405" t="str">
        <f>+IF(LEN(Participação!A415)&gt;0,Participação!I415,"")</f>
        <v/>
      </c>
      <c r="N405" s="22" t="str">
        <f>+IF(LEN(Participação!A415)&gt;0,VLOOKUP(Participação!F415,Variedades!B:C,2,0),"")</f>
        <v/>
      </c>
      <c r="O405" s="26" t="str">
        <f t="shared" si="6"/>
        <v/>
      </c>
      <c r="P405" s="26" t="str">
        <f>+IF(LEN(Participação!A415)&gt;0,G405,"")</f>
        <v/>
      </c>
    </row>
    <row r="406" spans="1:16" x14ac:dyDescent="0.25">
      <c r="A406" t="str">
        <f>+IF(LEN(Participação!A416)&gt;0,Participação!$D$4,"")</f>
        <v/>
      </c>
      <c r="B406" t="str">
        <f>+IF(LEN(Participação!A416)&gt;0,2021,"")</f>
        <v/>
      </c>
      <c r="C406" t="str">
        <f>+IF(LEN(Participação!A416)&gt;0,5017,"")</f>
        <v/>
      </c>
      <c r="D406" t="str">
        <f>+IF(LEN(Participação!A416)&gt;0,IF(Participação!$B$3="Individual",1,1),"")</f>
        <v/>
      </c>
      <c r="E406" t="str">
        <f>+IF(LEN(Participação!A416)&gt;0,Participação!C416,"")</f>
        <v/>
      </c>
      <c r="F406" t="str">
        <f>+IF(LEN(Participação!A416)&gt;0,Participação!D416,"")</f>
        <v/>
      </c>
      <c r="G406" t="str">
        <f>+IF(LEN(Participação!A416)&gt;0,Participação!A416,"")</f>
        <v/>
      </c>
      <c r="H406" t="str">
        <f>+IF(LEN(Participação!A416)&gt;0,VLOOKUP(O406,Pivot!A:B,2,0),"")</f>
        <v/>
      </c>
      <c r="I406" t="str">
        <f>+IF(LEN(Participação!A416)&gt;0,Participação!G416*Participação!I416,"")</f>
        <v/>
      </c>
      <c r="J406" t="str">
        <f>+IF(LEN(Participação!A416)&gt;0,Participação!H416,"")</f>
        <v/>
      </c>
      <c r="K406" t="str">
        <f>+IF(LEN(Participação!A416)&gt;0,"N","")</f>
        <v/>
      </c>
      <c r="L406" t="str">
        <f>+IF(LEN(Participação!A416)&gt;0,Participação!E416,"")</f>
        <v/>
      </c>
      <c r="M406" t="str">
        <f>+IF(LEN(Participação!A416)&gt;0,Participação!I416,"")</f>
        <v/>
      </c>
      <c r="N406" s="22" t="str">
        <f>+IF(LEN(Participação!A416)&gt;0,VLOOKUP(Participação!F416,Variedades!B:C,2,0),"")</f>
        <v/>
      </c>
      <c r="O406" s="26" t="str">
        <f t="shared" si="6"/>
        <v/>
      </c>
      <c r="P406" s="26" t="str">
        <f>+IF(LEN(Participação!A416)&gt;0,G406,"")</f>
        <v/>
      </c>
    </row>
    <row r="407" spans="1:16" x14ac:dyDescent="0.25">
      <c r="A407" t="str">
        <f>+IF(LEN(Participação!A417)&gt;0,Participação!$D$4,"")</f>
        <v/>
      </c>
      <c r="B407" t="str">
        <f>+IF(LEN(Participação!A417)&gt;0,2021,"")</f>
        <v/>
      </c>
      <c r="C407" t="str">
        <f>+IF(LEN(Participação!A417)&gt;0,5017,"")</f>
        <v/>
      </c>
      <c r="D407" t="str">
        <f>+IF(LEN(Participação!A417)&gt;0,IF(Participação!$B$3="Individual",1,1),"")</f>
        <v/>
      </c>
      <c r="E407" t="str">
        <f>+IF(LEN(Participação!A417)&gt;0,Participação!C417,"")</f>
        <v/>
      </c>
      <c r="F407" t="str">
        <f>+IF(LEN(Participação!A417)&gt;0,Participação!D417,"")</f>
        <v/>
      </c>
      <c r="G407" t="str">
        <f>+IF(LEN(Participação!A417)&gt;0,Participação!A417,"")</f>
        <v/>
      </c>
      <c r="H407" t="str">
        <f>+IF(LEN(Participação!A417)&gt;0,VLOOKUP(O407,Pivot!A:B,2,0),"")</f>
        <v/>
      </c>
      <c r="I407" t="str">
        <f>+IF(LEN(Participação!A417)&gt;0,Participação!G417*Participação!I417,"")</f>
        <v/>
      </c>
      <c r="J407" t="str">
        <f>+IF(LEN(Participação!A417)&gt;0,Participação!H417,"")</f>
        <v/>
      </c>
      <c r="K407" t="str">
        <f>+IF(LEN(Participação!A417)&gt;0,"N","")</f>
        <v/>
      </c>
      <c r="L407" t="str">
        <f>+IF(LEN(Participação!A417)&gt;0,Participação!E417,"")</f>
        <v/>
      </c>
      <c r="M407" t="str">
        <f>+IF(LEN(Participação!A417)&gt;0,Participação!I417,"")</f>
        <v/>
      </c>
      <c r="N407" s="22" t="str">
        <f>+IF(LEN(Participação!A417)&gt;0,VLOOKUP(Participação!F417,Variedades!B:C,2,0),"")</f>
        <v/>
      </c>
      <c r="O407" s="26" t="str">
        <f t="shared" si="6"/>
        <v/>
      </c>
      <c r="P407" s="26" t="str">
        <f>+IF(LEN(Participação!A417)&gt;0,G407,"")</f>
        <v/>
      </c>
    </row>
    <row r="408" spans="1:16" x14ac:dyDescent="0.25">
      <c r="A408" t="str">
        <f>+IF(LEN(Participação!A418)&gt;0,Participação!$D$4,"")</f>
        <v/>
      </c>
      <c r="B408" t="str">
        <f>+IF(LEN(Participação!A418)&gt;0,2021,"")</f>
        <v/>
      </c>
      <c r="C408" t="str">
        <f>+IF(LEN(Participação!A418)&gt;0,5017,"")</f>
        <v/>
      </c>
      <c r="D408" t="str">
        <f>+IF(LEN(Participação!A418)&gt;0,IF(Participação!$B$3="Individual",1,1),"")</f>
        <v/>
      </c>
      <c r="E408" t="str">
        <f>+IF(LEN(Participação!A418)&gt;0,Participação!C418,"")</f>
        <v/>
      </c>
      <c r="F408" t="str">
        <f>+IF(LEN(Participação!A418)&gt;0,Participação!D418,"")</f>
        <v/>
      </c>
      <c r="G408" t="str">
        <f>+IF(LEN(Participação!A418)&gt;0,Participação!A418,"")</f>
        <v/>
      </c>
      <c r="H408" t="str">
        <f>+IF(LEN(Participação!A418)&gt;0,VLOOKUP(O408,Pivot!A:B,2,0),"")</f>
        <v/>
      </c>
      <c r="I408" t="str">
        <f>+IF(LEN(Participação!A418)&gt;0,Participação!G418*Participação!I418,"")</f>
        <v/>
      </c>
      <c r="J408" t="str">
        <f>+IF(LEN(Participação!A418)&gt;0,Participação!H418,"")</f>
        <v/>
      </c>
      <c r="K408" t="str">
        <f>+IF(LEN(Participação!A418)&gt;0,"N","")</f>
        <v/>
      </c>
      <c r="L408" t="str">
        <f>+IF(LEN(Participação!A418)&gt;0,Participação!E418,"")</f>
        <v/>
      </c>
      <c r="M408" t="str">
        <f>+IF(LEN(Participação!A418)&gt;0,Participação!I418,"")</f>
        <v/>
      </c>
      <c r="N408" s="22" t="str">
        <f>+IF(LEN(Participação!A418)&gt;0,VLOOKUP(Participação!F418,Variedades!B:C,2,0),"")</f>
        <v/>
      </c>
      <c r="O408" s="26" t="str">
        <f t="shared" si="6"/>
        <v/>
      </c>
      <c r="P408" s="26" t="str">
        <f>+IF(LEN(Participação!A418)&gt;0,G408,"")</f>
        <v/>
      </c>
    </row>
    <row r="409" spans="1:16" x14ac:dyDescent="0.25">
      <c r="A409" t="str">
        <f>+IF(LEN(Participação!A419)&gt;0,Participação!$D$4,"")</f>
        <v/>
      </c>
      <c r="B409" t="str">
        <f>+IF(LEN(Participação!A419)&gt;0,2021,"")</f>
        <v/>
      </c>
      <c r="C409" t="str">
        <f>+IF(LEN(Participação!A419)&gt;0,5017,"")</f>
        <v/>
      </c>
      <c r="D409" t="str">
        <f>+IF(LEN(Participação!A419)&gt;0,IF(Participação!$B$3="Individual",1,1),"")</f>
        <v/>
      </c>
      <c r="E409" t="str">
        <f>+IF(LEN(Participação!A419)&gt;0,Participação!C419,"")</f>
        <v/>
      </c>
      <c r="F409" t="str">
        <f>+IF(LEN(Participação!A419)&gt;0,Participação!D419,"")</f>
        <v/>
      </c>
      <c r="G409" t="str">
        <f>+IF(LEN(Participação!A419)&gt;0,Participação!A419,"")</f>
        <v/>
      </c>
      <c r="H409" t="str">
        <f>+IF(LEN(Participação!A419)&gt;0,VLOOKUP(O409,Pivot!A:B,2,0),"")</f>
        <v/>
      </c>
      <c r="I409" t="str">
        <f>+IF(LEN(Participação!A419)&gt;0,Participação!G419*Participação!I419,"")</f>
        <v/>
      </c>
      <c r="J409" t="str">
        <f>+IF(LEN(Participação!A419)&gt;0,Participação!H419,"")</f>
        <v/>
      </c>
      <c r="K409" t="str">
        <f>+IF(LEN(Participação!A419)&gt;0,"N","")</f>
        <v/>
      </c>
      <c r="L409" t="str">
        <f>+IF(LEN(Participação!A419)&gt;0,Participação!E419,"")</f>
        <v/>
      </c>
      <c r="M409" t="str">
        <f>+IF(LEN(Participação!A419)&gt;0,Participação!I419,"")</f>
        <v/>
      </c>
      <c r="N409" s="22" t="str">
        <f>+IF(LEN(Participação!A419)&gt;0,VLOOKUP(Participação!F419,Variedades!B:C,2,0),"")</f>
        <v/>
      </c>
      <c r="O409" s="26" t="str">
        <f t="shared" si="6"/>
        <v/>
      </c>
      <c r="P409" s="26" t="str">
        <f>+IF(LEN(Participação!A419)&gt;0,G409,"")</f>
        <v/>
      </c>
    </row>
    <row r="410" spans="1:16" x14ac:dyDescent="0.25">
      <c r="A410" t="str">
        <f>+IF(LEN(Participação!A420)&gt;0,Participação!$D$4,"")</f>
        <v/>
      </c>
      <c r="B410" t="str">
        <f>+IF(LEN(Participação!A420)&gt;0,2021,"")</f>
        <v/>
      </c>
      <c r="C410" t="str">
        <f>+IF(LEN(Participação!A420)&gt;0,5017,"")</f>
        <v/>
      </c>
      <c r="D410" t="str">
        <f>+IF(LEN(Participação!A420)&gt;0,IF(Participação!$B$3="Individual",1,1),"")</f>
        <v/>
      </c>
      <c r="E410" t="str">
        <f>+IF(LEN(Participação!A420)&gt;0,Participação!C420,"")</f>
        <v/>
      </c>
      <c r="F410" t="str">
        <f>+IF(LEN(Participação!A420)&gt;0,Participação!D420,"")</f>
        <v/>
      </c>
      <c r="G410" t="str">
        <f>+IF(LEN(Participação!A420)&gt;0,Participação!A420,"")</f>
        <v/>
      </c>
      <c r="H410" t="str">
        <f>+IF(LEN(Participação!A420)&gt;0,VLOOKUP(O410,Pivot!A:B,2,0),"")</f>
        <v/>
      </c>
      <c r="I410" t="str">
        <f>+IF(LEN(Participação!A420)&gt;0,Participação!G420*Participação!I420,"")</f>
        <v/>
      </c>
      <c r="J410" t="str">
        <f>+IF(LEN(Participação!A420)&gt;0,Participação!H420,"")</f>
        <v/>
      </c>
      <c r="K410" t="str">
        <f>+IF(LEN(Participação!A420)&gt;0,"N","")</f>
        <v/>
      </c>
      <c r="L410" t="str">
        <f>+IF(LEN(Participação!A420)&gt;0,Participação!E420,"")</f>
        <v/>
      </c>
      <c r="M410" t="str">
        <f>+IF(LEN(Participação!A420)&gt;0,Participação!I420,"")</f>
        <v/>
      </c>
      <c r="N410" s="22" t="str">
        <f>+IF(LEN(Participação!A420)&gt;0,VLOOKUP(Participação!F420,Variedades!B:C,2,0),"")</f>
        <v/>
      </c>
      <c r="O410" s="26" t="str">
        <f t="shared" si="6"/>
        <v/>
      </c>
      <c r="P410" s="26" t="str">
        <f>+IF(LEN(Participação!A420)&gt;0,G410,"")</f>
        <v/>
      </c>
    </row>
    <row r="411" spans="1:16" x14ac:dyDescent="0.25">
      <c r="A411" t="str">
        <f>+IF(LEN(Participação!A421)&gt;0,Participação!$D$4,"")</f>
        <v/>
      </c>
      <c r="B411" t="str">
        <f>+IF(LEN(Participação!A421)&gt;0,2021,"")</f>
        <v/>
      </c>
      <c r="C411" t="str">
        <f>+IF(LEN(Participação!A421)&gt;0,5017,"")</f>
        <v/>
      </c>
      <c r="D411" t="str">
        <f>+IF(LEN(Participação!A421)&gt;0,IF(Participação!$B$3="Individual",1,1),"")</f>
        <v/>
      </c>
      <c r="E411" t="str">
        <f>+IF(LEN(Participação!A421)&gt;0,Participação!C421,"")</f>
        <v/>
      </c>
      <c r="F411" t="str">
        <f>+IF(LEN(Participação!A421)&gt;0,Participação!D421,"")</f>
        <v/>
      </c>
      <c r="G411" t="str">
        <f>+IF(LEN(Participação!A421)&gt;0,Participação!A421,"")</f>
        <v/>
      </c>
      <c r="H411" t="str">
        <f>+IF(LEN(Participação!A421)&gt;0,VLOOKUP(O411,Pivot!A:B,2,0),"")</f>
        <v/>
      </c>
      <c r="I411" t="str">
        <f>+IF(LEN(Participação!A421)&gt;0,Participação!G421*Participação!I421,"")</f>
        <v/>
      </c>
      <c r="J411" t="str">
        <f>+IF(LEN(Participação!A421)&gt;0,Participação!H421,"")</f>
        <v/>
      </c>
      <c r="K411" t="str">
        <f>+IF(LEN(Participação!A421)&gt;0,"N","")</f>
        <v/>
      </c>
      <c r="L411" t="str">
        <f>+IF(LEN(Participação!A421)&gt;0,Participação!E421,"")</f>
        <v/>
      </c>
      <c r="M411" t="str">
        <f>+IF(LEN(Participação!A421)&gt;0,Participação!I421,"")</f>
        <v/>
      </c>
      <c r="N411" s="22" t="str">
        <f>+IF(LEN(Participação!A421)&gt;0,VLOOKUP(Participação!F421,Variedades!B:C,2,0),"")</f>
        <v/>
      </c>
      <c r="O411" s="26" t="str">
        <f t="shared" si="6"/>
        <v/>
      </c>
      <c r="P411" s="26" t="str">
        <f>+IF(LEN(Participação!A421)&gt;0,G411,"")</f>
        <v/>
      </c>
    </row>
    <row r="412" spans="1:16" x14ac:dyDescent="0.25">
      <c r="A412" t="str">
        <f>+IF(LEN(Participação!A422)&gt;0,Participação!$D$4,"")</f>
        <v/>
      </c>
      <c r="B412" t="str">
        <f>+IF(LEN(Participação!A422)&gt;0,2021,"")</f>
        <v/>
      </c>
      <c r="C412" t="str">
        <f>+IF(LEN(Participação!A422)&gt;0,5017,"")</f>
        <v/>
      </c>
      <c r="D412" t="str">
        <f>+IF(LEN(Participação!A422)&gt;0,IF(Participação!$B$3="Individual",1,1),"")</f>
        <v/>
      </c>
      <c r="E412" t="str">
        <f>+IF(LEN(Participação!A422)&gt;0,Participação!C422,"")</f>
        <v/>
      </c>
      <c r="F412" t="str">
        <f>+IF(LEN(Participação!A422)&gt;0,Participação!D422,"")</f>
        <v/>
      </c>
      <c r="G412" t="str">
        <f>+IF(LEN(Participação!A422)&gt;0,Participação!A422,"")</f>
        <v/>
      </c>
      <c r="H412" t="str">
        <f>+IF(LEN(Participação!A422)&gt;0,VLOOKUP(O412,Pivot!A:B,2,0),"")</f>
        <v/>
      </c>
      <c r="I412" t="str">
        <f>+IF(LEN(Participação!A422)&gt;0,Participação!G422*Participação!I422,"")</f>
        <v/>
      </c>
      <c r="J412" t="str">
        <f>+IF(LEN(Participação!A422)&gt;0,Participação!H422,"")</f>
        <v/>
      </c>
      <c r="K412" t="str">
        <f>+IF(LEN(Participação!A422)&gt;0,"N","")</f>
        <v/>
      </c>
      <c r="L412" t="str">
        <f>+IF(LEN(Participação!A422)&gt;0,Participação!E422,"")</f>
        <v/>
      </c>
      <c r="M412" t="str">
        <f>+IF(LEN(Participação!A422)&gt;0,Participação!I422,"")</f>
        <v/>
      </c>
      <c r="N412" s="22" t="str">
        <f>+IF(LEN(Participação!A422)&gt;0,VLOOKUP(Participação!F422,Variedades!B:C,2,0),"")</f>
        <v/>
      </c>
      <c r="O412" s="26" t="str">
        <f t="shared" si="6"/>
        <v/>
      </c>
      <c r="P412" s="26" t="str">
        <f>+IF(LEN(Participação!A422)&gt;0,G412,"")</f>
        <v/>
      </c>
    </row>
    <row r="413" spans="1:16" x14ac:dyDescent="0.25">
      <c r="A413" t="str">
        <f>+IF(LEN(Participação!A423)&gt;0,Participação!$D$4,"")</f>
        <v/>
      </c>
      <c r="B413" t="str">
        <f>+IF(LEN(Participação!A423)&gt;0,2021,"")</f>
        <v/>
      </c>
      <c r="C413" t="str">
        <f>+IF(LEN(Participação!A423)&gt;0,5017,"")</f>
        <v/>
      </c>
      <c r="D413" t="str">
        <f>+IF(LEN(Participação!A423)&gt;0,IF(Participação!$B$3="Individual",1,1),"")</f>
        <v/>
      </c>
      <c r="E413" t="str">
        <f>+IF(LEN(Participação!A423)&gt;0,Participação!C423,"")</f>
        <v/>
      </c>
      <c r="F413" t="str">
        <f>+IF(LEN(Participação!A423)&gt;0,Participação!D423,"")</f>
        <v/>
      </c>
      <c r="G413" t="str">
        <f>+IF(LEN(Participação!A423)&gt;0,Participação!A423,"")</f>
        <v/>
      </c>
      <c r="H413" t="str">
        <f>+IF(LEN(Participação!A423)&gt;0,VLOOKUP(O413,Pivot!A:B,2,0),"")</f>
        <v/>
      </c>
      <c r="I413" t="str">
        <f>+IF(LEN(Participação!A423)&gt;0,Participação!G423*Participação!I423,"")</f>
        <v/>
      </c>
      <c r="J413" t="str">
        <f>+IF(LEN(Participação!A423)&gt;0,Participação!H423,"")</f>
        <v/>
      </c>
      <c r="K413" t="str">
        <f>+IF(LEN(Participação!A423)&gt;0,"N","")</f>
        <v/>
      </c>
      <c r="L413" t="str">
        <f>+IF(LEN(Participação!A423)&gt;0,Participação!E423,"")</f>
        <v/>
      </c>
      <c r="M413" t="str">
        <f>+IF(LEN(Participação!A423)&gt;0,Participação!I423,"")</f>
        <v/>
      </c>
      <c r="N413" s="22" t="str">
        <f>+IF(LEN(Participação!A423)&gt;0,VLOOKUP(Participação!F423,Variedades!B:C,2,0),"")</f>
        <v/>
      </c>
      <c r="O413" s="26" t="str">
        <f t="shared" si="6"/>
        <v/>
      </c>
      <c r="P413" s="26" t="str">
        <f>+IF(LEN(Participação!A423)&gt;0,G413,"")</f>
        <v/>
      </c>
    </row>
    <row r="414" spans="1:16" x14ac:dyDescent="0.25">
      <c r="A414" t="str">
        <f>+IF(LEN(Participação!A424)&gt;0,Participação!$D$4,"")</f>
        <v/>
      </c>
      <c r="B414" t="str">
        <f>+IF(LEN(Participação!A424)&gt;0,2021,"")</f>
        <v/>
      </c>
      <c r="C414" t="str">
        <f>+IF(LEN(Participação!A424)&gt;0,5017,"")</f>
        <v/>
      </c>
      <c r="D414" t="str">
        <f>+IF(LEN(Participação!A424)&gt;0,IF(Participação!$B$3="Individual",1,1),"")</f>
        <v/>
      </c>
      <c r="E414" t="str">
        <f>+IF(LEN(Participação!A424)&gt;0,Participação!C424,"")</f>
        <v/>
      </c>
      <c r="F414" t="str">
        <f>+IF(LEN(Participação!A424)&gt;0,Participação!D424,"")</f>
        <v/>
      </c>
      <c r="G414" t="str">
        <f>+IF(LEN(Participação!A424)&gt;0,Participação!A424,"")</f>
        <v/>
      </c>
      <c r="H414" t="str">
        <f>+IF(LEN(Participação!A424)&gt;0,VLOOKUP(O414,Pivot!A:B,2,0),"")</f>
        <v/>
      </c>
      <c r="I414" t="str">
        <f>+IF(LEN(Participação!A424)&gt;0,Participação!G424*Participação!I424,"")</f>
        <v/>
      </c>
      <c r="J414" t="str">
        <f>+IF(LEN(Participação!A424)&gt;0,Participação!H424,"")</f>
        <v/>
      </c>
      <c r="K414" t="str">
        <f>+IF(LEN(Participação!A424)&gt;0,"N","")</f>
        <v/>
      </c>
      <c r="L414" t="str">
        <f>+IF(LEN(Participação!A424)&gt;0,Participação!E424,"")</f>
        <v/>
      </c>
      <c r="M414" t="str">
        <f>+IF(LEN(Participação!A424)&gt;0,Participação!I424,"")</f>
        <v/>
      </c>
      <c r="N414" s="22" t="str">
        <f>+IF(LEN(Participação!A424)&gt;0,VLOOKUP(Participação!F424,Variedades!B:C,2,0),"")</f>
        <v/>
      </c>
      <c r="O414" s="26" t="str">
        <f t="shared" si="6"/>
        <v/>
      </c>
      <c r="P414" s="26" t="str">
        <f>+IF(LEN(Participação!A424)&gt;0,G414,"")</f>
        <v/>
      </c>
    </row>
    <row r="415" spans="1:16" x14ac:dyDescent="0.25">
      <c r="A415" t="str">
        <f>+IF(LEN(Participação!A425)&gt;0,Participação!$D$4,"")</f>
        <v/>
      </c>
      <c r="B415" t="str">
        <f>+IF(LEN(Participação!A425)&gt;0,2021,"")</f>
        <v/>
      </c>
      <c r="C415" t="str">
        <f>+IF(LEN(Participação!A425)&gt;0,5017,"")</f>
        <v/>
      </c>
      <c r="D415" t="str">
        <f>+IF(LEN(Participação!A425)&gt;0,IF(Participação!$B$3="Individual",1,1),"")</f>
        <v/>
      </c>
      <c r="E415" t="str">
        <f>+IF(LEN(Participação!A425)&gt;0,Participação!C425,"")</f>
        <v/>
      </c>
      <c r="F415" t="str">
        <f>+IF(LEN(Participação!A425)&gt;0,Participação!D425,"")</f>
        <v/>
      </c>
      <c r="G415" t="str">
        <f>+IF(LEN(Participação!A425)&gt;0,Participação!A425,"")</f>
        <v/>
      </c>
      <c r="H415" t="str">
        <f>+IF(LEN(Participação!A425)&gt;0,VLOOKUP(O415,Pivot!A:B,2,0),"")</f>
        <v/>
      </c>
      <c r="I415" t="str">
        <f>+IF(LEN(Participação!A425)&gt;0,Participação!G425*Participação!I425,"")</f>
        <v/>
      </c>
      <c r="J415" t="str">
        <f>+IF(LEN(Participação!A425)&gt;0,Participação!H425,"")</f>
        <v/>
      </c>
      <c r="K415" t="str">
        <f>+IF(LEN(Participação!A425)&gt;0,"N","")</f>
        <v/>
      </c>
      <c r="L415" t="str">
        <f>+IF(LEN(Participação!A425)&gt;0,Participação!E425,"")</f>
        <v/>
      </c>
      <c r="M415" t="str">
        <f>+IF(LEN(Participação!A425)&gt;0,Participação!I425,"")</f>
        <v/>
      </c>
      <c r="N415" s="22" t="str">
        <f>+IF(LEN(Participação!A425)&gt;0,VLOOKUP(Participação!F425,Variedades!B:C,2,0),"")</f>
        <v/>
      </c>
      <c r="O415" s="26" t="str">
        <f t="shared" si="6"/>
        <v/>
      </c>
      <c r="P415" s="26" t="str">
        <f>+IF(LEN(Participação!A425)&gt;0,G415,"")</f>
        <v/>
      </c>
    </row>
    <row r="416" spans="1:16" x14ac:dyDescent="0.25">
      <c r="A416" t="str">
        <f>+IF(LEN(Participação!A426)&gt;0,Participação!$D$4,"")</f>
        <v/>
      </c>
      <c r="B416" t="str">
        <f>+IF(LEN(Participação!A426)&gt;0,2021,"")</f>
        <v/>
      </c>
      <c r="C416" t="str">
        <f>+IF(LEN(Participação!A426)&gt;0,5017,"")</f>
        <v/>
      </c>
      <c r="D416" t="str">
        <f>+IF(LEN(Participação!A426)&gt;0,IF(Participação!$B$3="Individual",1,1),"")</f>
        <v/>
      </c>
      <c r="E416" t="str">
        <f>+IF(LEN(Participação!A426)&gt;0,Participação!C426,"")</f>
        <v/>
      </c>
      <c r="F416" t="str">
        <f>+IF(LEN(Participação!A426)&gt;0,Participação!D426,"")</f>
        <v/>
      </c>
      <c r="G416" t="str">
        <f>+IF(LEN(Participação!A426)&gt;0,Participação!A426,"")</f>
        <v/>
      </c>
      <c r="H416" t="str">
        <f>+IF(LEN(Participação!A426)&gt;0,VLOOKUP(O416,Pivot!A:B,2,0),"")</f>
        <v/>
      </c>
      <c r="I416" t="str">
        <f>+IF(LEN(Participação!A426)&gt;0,Participação!G426*Participação!I426,"")</f>
        <v/>
      </c>
      <c r="J416" t="str">
        <f>+IF(LEN(Participação!A426)&gt;0,Participação!H426,"")</f>
        <v/>
      </c>
      <c r="K416" t="str">
        <f>+IF(LEN(Participação!A426)&gt;0,"N","")</f>
        <v/>
      </c>
      <c r="L416" t="str">
        <f>+IF(LEN(Participação!A426)&gt;0,Participação!E426,"")</f>
        <v/>
      </c>
      <c r="M416" t="str">
        <f>+IF(LEN(Participação!A426)&gt;0,Participação!I426,"")</f>
        <v/>
      </c>
      <c r="N416" s="22" t="str">
        <f>+IF(LEN(Participação!A426)&gt;0,VLOOKUP(Participação!F426,Variedades!B:C,2,0),"")</f>
        <v/>
      </c>
      <c r="O416" s="26" t="str">
        <f t="shared" si="6"/>
        <v/>
      </c>
      <c r="P416" s="26" t="str">
        <f>+IF(LEN(Participação!A426)&gt;0,G416,"")</f>
        <v/>
      </c>
    </row>
    <row r="417" spans="1:16" x14ac:dyDescent="0.25">
      <c r="A417" t="str">
        <f>+IF(LEN(Participação!A427)&gt;0,Participação!$D$4,"")</f>
        <v/>
      </c>
      <c r="B417" t="str">
        <f>+IF(LEN(Participação!A427)&gt;0,2021,"")</f>
        <v/>
      </c>
      <c r="C417" t="str">
        <f>+IF(LEN(Participação!A427)&gt;0,5017,"")</f>
        <v/>
      </c>
      <c r="D417" t="str">
        <f>+IF(LEN(Participação!A427)&gt;0,IF(Participação!$B$3="Individual",1,1),"")</f>
        <v/>
      </c>
      <c r="E417" t="str">
        <f>+IF(LEN(Participação!A427)&gt;0,Participação!C427,"")</f>
        <v/>
      </c>
      <c r="F417" t="str">
        <f>+IF(LEN(Participação!A427)&gt;0,Participação!D427,"")</f>
        <v/>
      </c>
      <c r="G417" t="str">
        <f>+IF(LEN(Participação!A427)&gt;0,Participação!A427,"")</f>
        <v/>
      </c>
      <c r="H417" t="str">
        <f>+IF(LEN(Participação!A427)&gt;0,VLOOKUP(O417,Pivot!A:B,2,0),"")</f>
        <v/>
      </c>
      <c r="I417" t="str">
        <f>+IF(LEN(Participação!A427)&gt;0,Participação!G427*Participação!I427,"")</f>
        <v/>
      </c>
      <c r="J417" t="str">
        <f>+IF(LEN(Participação!A427)&gt;0,Participação!H427,"")</f>
        <v/>
      </c>
      <c r="K417" t="str">
        <f>+IF(LEN(Participação!A427)&gt;0,"N","")</f>
        <v/>
      </c>
      <c r="L417" t="str">
        <f>+IF(LEN(Participação!A427)&gt;0,Participação!E427,"")</f>
        <v/>
      </c>
      <c r="M417" t="str">
        <f>+IF(LEN(Participação!A427)&gt;0,Participação!I427,"")</f>
        <v/>
      </c>
      <c r="N417" s="22" t="str">
        <f>+IF(LEN(Participação!A427)&gt;0,VLOOKUP(Participação!F427,Variedades!B:C,2,0),"")</f>
        <v/>
      </c>
      <c r="O417" s="26" t="str">
        <f t="shared" si="6"/>
        <v/>
      </c>
      <c r="P417" s="26" t="str">
        <f>+IF(LEN(Participação!A427)&gt;0,G417,"")</f>
        <v/>
      </c>
    </row>
    <row r="418" spans="1:16" x14ac:dyDescent="0.25">
      <c r="A418" t="str">
        <f>+IF(LEN(Participação!A428)&gt;0,Participação!$D$4,"")</f>
        <v/>
      </c>
      <c r="B418" t="str">
        <f>+IF(LEN(Participação!A428)&gt;0,2021,"")</f>
        <v/>
      </c>
      <c r="C418" t="str">
        <f>+IF(LEN(Participação!A428)&gt;0,5017,"")</f>
        <v/>
      </c>
      <c r="D418" t="str">
        <f>+IF(LEN(Participação!A428)&gt;0,IF(Participação!$B$3="Individual",1,1),"")</f>
        <v/>
      </c>
      <c r="E418" t="str">
        <f>+IF(LEN(Participação!A428)&gt;0,Participação!C428,"")</f>
        <v/>
      </c>
      <c r="F418" t="str">
        <f>+IF(LEN(Participação!A428)&gt;0,Participação!D428,"")</f>
        <v/>
      </c>
      <c r="G418" t="str">
        <f>+IF(LEN(Participação!A428)&gt;0,Participação!A428,"")</f>
        <v/>
      </c>
      <c r="H418" t="str">
        <f>+IF(LEN(Participação!A428)&gt;0,VLOOKUP(O418,Pivot!A:B,2,0),"")</f>
        <v/>
      </c>
      <c r="I418" t="str">
        <f>+IF(LEN(Participação!A428)&gt;0,Participação!G428*Participação!I428,"")</f>
        <v/>
      </c>
      <c r="J418" t="str">
        <f>+IF(LEN(Participação!A428)&gt;0,Participação!H428,"")</f>
        <v/>
      </c>
      <c r="K418" t="str">
        <f>+IF(LEN(Participação!A428)&gt;0,"N","")</f>
        <v/>
      </c>
      <c r="L418" t="str">
        <f>+IF(LEN(Participação!A428)&gt;0,Participação!E428,"")</f>
        <v/>
      </c>
      <c r="M418" t="str">
        <f>+IF(LEN(Participação!A428)&gt;0,Participação!I428,"")</f>
        <v/>
      </c>
      <c r="N418" s="22" t="str">
        <f>+IF(LEN(Participação!A428)&gt;0,VLOOKUP(Participação!F428,Variedades!B:C,2,0),"")</f>
        <v/>
      </c>
      <c r="O418" s="26" t="str">
        <f t="shared" si="6"/>
        <v/>
      </c>
      <c r="P418" s="26" t="str">
        <f>+IF(LEN(Participação!A428)&gt;0,G418,"")</f>
        <v/>
      </c>
    </row>
    <row r="419" spans="1:16" x14ac:dyDescent="0.25">
      <c r="A419" t="str">
        <f>+IF(LEN(Participação!A429)&gt;0,Participação!$D$4,"")</f>
        <v/>
      </c>
      <c r="B419" t="str">
        <f>+IF(LEN(Participação!A429)&gt;0,2021,"")</f>
        <v/>
      </c>
      <c r="C419" t="str">
        <f>+IF(LEN(Participação!A429)&gt;0,5017,"")</f>
        <v/>
      </c>
      <c r="D419" t="str">
        <f>+IF(LEN(Participação!A429)&gt;0,IF(Participação!$B$3="Individual",1,1),"")</f>
        <v/>
      </c>
      <c r="E419" t="str">
        <f>+IF(LEN(Participação!A429)&gt;0,Participação!C429,"")</f>
        <v/>
      </c>
      <c r="F419" t="str">
        <f>+IF(LEN(Participação!A429)&gt;0,Participação!D429,"")</f>
        <v/>
      </c>
      <c r="G419" t="str">
        <f>+IF(LEN(Participação!A429)&gt;0,Participação!A429,"")</f>
        <v/>
      </c>
      <c r="H419" t="str">
        <f>+IF(LEN(Participação!A429)&gt;0,VLOOKUP(O419,Pivot!A:B,2,0),"")</f>
        <v/>
      </c>
      <c r="I419" t="str">
        <f>+IF(LEN(Participação!A429)&gt;0,Participação!G429*Participação!I429,"")</f>
        <v/>
      </c>
      <c r="J419" t="str">
        <f>+IF(LEN(Participação!A429)&gt;0,Participação!H429,"")</f>
        <v/>
      </c>
      <c r="K419" t="str">
        <f>+IF(LEN(Participação!A429)&gt;0,"N","")</f>
        <v/>
      </c>
      <c r="L419" t="str">
        <f>+IF(LEN(Participação!A429)&gt;0,Participação!E429,"")</f>
        <v/>
      </c>
      <c r="M419" t="str">
        <f>+IF(LEN(Participação!A429)&gt;0,Participação!I429,"")</f>
        <v/>
      </c>
      <c r="N419" s="22" t="str">
        <f>+IF(LEN(Participação!A429)&gt;0,VLOOKUP(Participação!F429,Variedades!B:C,2,0),"")</f>
        <v/>
      </c>
      <c r="O419" s="26" t="str">
        <f t="shared" si="6"/>
        <v/>
      </c>
      <c r="P419" s="26" t="str">
        <f>+IF(LEN(Participação!A429)&gt;0,G419,"")</f>
        <v/>
      </c>
    </row>
    <row r="420" spans="1:16" x14ac:dyDescent="0.25">
      <c r="A420" t="str">
        <f>+IF(LEN(Participação!A430)&gt;0,Participação!$D$4,"")</f>
        <v/>
      </c>
      <c r="B420" t="str">
        <f>+IF(LEN(Participação!A430)&gt;0,2021,"")</f>
        <v/>
      </c>
      <c r="C420" t="str">
        <f>+IF(LEN(Participação!A430)&gt;0,5017,"")</f>
        <v/>
      </c>
      <c r="D420" t="str">
        <f>+IF(LEN(Participação!A430)&gt;0,IF(Participação!$B$3="Individual",1,1),"")</f>
        <v/>
      </c>
      <c r="E420" t="str">
        <f>+IF(LEN(Participação!A430)&gt;0,Participação!C430,"")</f>
        <v/>
      </c>
      <c r="F420" t="str">
        <f>+IF(LEN(Participação!A430)&gt;0,Participação!D430,"")</f>
        <v/>
      </c>
      <c r="G420" t="str">
        <f>+IF(LEN(Participação!A430)&gt;0,Participação!A430,"")</f>
        <v/>
      </c>
      <c r="H420" t="str">
        <f>+IF(LEN(Participação!A430)&gt;0,VLOOKUP(O420,Pivot!A:B,2,0),"")</f>
        <v/>
      </c>
      <c r="I420" t="str">
        <f>+IF(LEN(Participação!A430)&gt;0,Participação!G430*Participação!I430,"")</f>
        <v/>
      </c>
      <c r="J420" t="str">
        <f>+IF(LEN(Participação!A430)&gt;0,Participação!H430,"")</f>
        <v/>
      </c>
      <c r="K420" t="str">
        <f>+IF(LEN(Participação!A430)&gt;0,"N","")</f>
        <v/>
      </c>
      <c r="L420" t="str">
        <f>+IF(LEN(Participação!A430)&gt;0,Participação!E430,"")</f>
        <v/>
      </c>
      <c r="M420" t="str">
        <f>+IF(LEN(Participação!A430)&gt;0,Participação!I430,"")</f>
        <v/>
      </c>
      <c r="N420" s="22" t="str">
        <f>+IF(LEN(Participação!A430)&gt;0,VLOOKUP(Participação!F430,Variedades!B:C,2,0),"")</f>
        <v/>
      </c>
      <c r="O420" s="26" t="str">
        <f t="shared" si="6"/>
        <v/>
      </c>
      <c r="P420" s="26" t="str">
        <f>+IF(LEN(Participação!A430)&gt;0,G420,"")</f>
        <v/>
      </c>
    </row>
    <row r="421" spans="1:16" x14ac:dyDescent="0.25">
      <c r="A421" t="str">
        <f>+IF(LEN(Participação!A431)&gt;0,Participação!$D$4,"")</f>
        <v/>
      </c>
      <c r="B421" t="str">
        <f>+IF(LEN(Participação!A431)&gt;0,2021,"")</f>
        <v/>
      </c>
      <c r="C421" t="str">
        <f>+IF(LEN(Participação!A431)&gt;0,5017,"")</f>
        <v/>
      </c>
      <c r="D421" t="str">
        <f>+IF(LEN(Participação!A431)&gt;0,IF(Participação!$B$3="Individual",1,1),"")</f>
        <v/>
      </c>
      <c r="E421" t="str">
        <f>+IF(LEN(Participação!A431)&gt;0,Participação!C431,"")</f>
        <v/>
      </c>
      <c r="F421" t="str">
        <f>+IF(LEN(Participação!A431)&gt;0,Participação!D431,"")</f>
        <v/>
      </c>
      <c r="G421" t="str">
        <f>+IF(LEN(Participação!A431)&gt;0,Participação!A431,"")</f>
        <v/>
      </c>
      <c r="H421" t="str">
        <f>+IF(LEN(Participação!A431)&gt;0,VLOOKUP(O421,Pivot!A:B,2,0),"")</f>
        <v/>
      </c>
      <c r="I421" t="str">
        <f>+IF(LEN(Participação!A431)&gt;0,Participação!G431*Participação!I431,"")</f>
        <v/>
      </c>
      <c r="J421" t="str">
        <f>+IF(LEN(Participação!A431)&gt;0,Participação!H431,"")</f>
        <v/>
      </c>
      <c r="K421" t="str">
        <f>+IF(LEN(Participação!A431)&gt;0,"N","")</f>
        <v/>
      </c>
      <c r="L421" t="str">
        <f>+IF(LEN(Participação!A431)&gt;0,Participação!E431,"")</f>
        <v/>
      </c>
      <c r="M421" t="str">
        <f>+IF(LEN(Participação!A431)&gt;0,Participação!I431,"")</f>
        <v/>
      </c>
      <c r="N421" s="22" t="str">
        <f>+IF(LEN(Participação!A431)&gt;0,VLOOKUP(Participação!F431,Variedades!B:C,2,0),"")</f>
        <v/>
      </c>
      <c r="O421" s="26" t="str">
        <f t="shared" si="6"/>
        <v/>
      </c>
      <c r="P421" s="26" t="str">
        <f>+IF(LEN(Participação!A431)&gt;0,G421,"")</f>
        <v/>
      </c>
    </row>
    <row r="422" spans="1:16" x14ac:dyDescent="0.25">
      <c r="A422" t="str">
        <f>+IF(LEN(Participação!A432)&gt;0,Participação!$D$4,"")</f>
        <v/>
      </c>
      <c r="B422" t="str">
        <f>+IF(LEN(Participação!A432)&gt;0,2021,"")</f>
        <v/>
      </c>
      <c r="C422" t="str">
        <f>+IF(LEN(Participação!A432)&gt;0,5017,"")</f>
        <v/>
      </c>
      <c r="D422" t="str">
        <f>+IF(LEN(Participação!A432)&gt;0,IF(Participação!$B$3="Individual",1,1),"")</f>
        <v/>
      </c>
      <c r="E422" t="str">
        <f>+IF(LEN(Participação!A432)&gt;0,Participação!C432,"")</f>
        <v/>
      </c>
      <c r="F422" t="str">
        <f>+IF(LEN(Participação!A432)&gt;0,Participação!D432,"")</f>
        <v/>
      </c>
      <c r="G422" t="str">
        <f>+IF(LEN(Participação!A432)&gt;0,Participação!A432,"")</f>
        <v/>
      </c>
      <c r="H422" t="str">
        <f>+IF(LEN(Participação!A432)&gt;0,VLOOKUP(O422,Pivot!A:B,2,0),"")</f>
        <v/>
      </c>
      <c r="I422" t="str">
        <f>+IF(LEN(Participação!A432)&gt;0,Participação!G432*Participação!I432,"")</f>
        <v/>
      </c>
      <c r="J422" t="str">
        <f>+IF(LEN(Participação!A432)&gt;0,Participação!H432,"")</f>
        <v/>
      </c>
      <c r="K422" t="str">
        <f>+IF(LEN(Participação!A432)&gt;0,"N","")</f>
        <v/>
      </c>
      <c r="L422" t="str">
        <f>+IF(LEN(Participação!A432)&gt;0,Participação!E432,"")</f>
        <v/>
      </c>
      <c r="M422" t="str">
        <f>+IF(LEN(Participação!A432)&gt;0,Participação!I432,"")</f>
        <v/>
      </c>
      <c r="N422" s="22" t="str">
        <f>+IF(LEN(Participação!A432)&gt;0,VLOOKUP(Participação!F432,Variedades!B:C,2,0),"")</f>
        <v/>
      </c>
      <c r="O422" s="26" t="str">
        <f t="shared" si="6"/>
        <v/>
      </c>
      <c r="P422" s="26" t="str">
        <f>+IF(LEN(Participação!A432)&gt;0,G422,"")</f>
        <v/>
      </c>
    </row>
    <row r="423" spans="1:16" x14ac:dyDescent="0.25">
      <c r="A423" t="str">
        <f>+IF(LEN(Participação!A433)&gt;0,Participação!$D$4,"")</f>
        <v/>
      </c>
      <c r="B423" t="str">
        <f>+IF(LEN(Participação!A433)&gt;0,2021,"")</f>
        <v/>
      </c>
      <c r="C423" t="str">
        <f>+IF(LEN(Participação!A433)&gt;0,5017,"")</f>
        <v/>
      </c>
      <c r="D423" t="str">
        <f>+IF(LEN(Participação!A433)&gt;0,IF(Participação!$B$3="Individual",1,1),"")</f>
        <v/>
      </c>
      <c r="E423" t="str">
        <f>+IF(LEN(Participação!A433)&gt;0,Participação!C433,"")</f>
        <v/>
      </c>
      <c r="F423" t="str">
        <f>+IF(LEN(Participação!A433)&gt;0,Participação!D433,"")</f>
        <v/>
      </c>
      <c r="G423" t="str">
        <f>+IF(LEN(Participação!A433)&gt;0,Participação!A433,"")</f>
        <v/>
      </c>
      <c r="H423" t="str">
        <f>+IF(LEN(Participação!A433)&gt;0,VLOOKUP(O423,Pivot!A:B,2,0),"")</f>
        <v/>
      </c>
      <c r="I423" t="str">
        <f>+IF(LEN(Participação!A433)&gt;0,Participação!G433*Participação!I433,"")</f>
        <v/>
      </c>
      <c r="J423" t="str">
        <f>+IF(LEN(Participação!A433)&gt;0,Participação!H433,"")</f>
        <v/>
      </c>
      <c r="K423" t="str">
        <f>+IF(LEN(Participação!A433)&gt;0,"N","")</f>
        <v/>
      </c>
      <c r="L423" t="str">
        <f>+IF(LEN(Participação!A433)&gt;0,Participação!E433,"")</f>
        <v/>
      </c>
      <c r="M423" t="str">
        <f>+IF(LEN(Participação!A433)&gt;0,Participação!I433,"")</f>
        <v/>
      </c>
      <c r="N423" s="22" t="str">
        <f>+IF(LEN(Participação!A433)&gt;0,VLOOKUP(Participação!F433,Variedades!B:C,2,0),"")</f>
        <v/>
      </c>
      <c r="O423" s="26" t="str">
        <f t="shared" si="6"/>
        <v/>
      </c>
      <c r="P423" s="26" t="str">
        <f>+IF(LEN(Participação!A433)&gt;0,G423,"")</f>
        <v/>
      </c>
    </row>
    <row r="424" spans="1:16" x14ac:dyDescent="0.25">
      <c r="A424" t="str">
        <f>+IF(LEN(Participação!A434)&gt;0,Participação!$D$4,"")</f>
        <v/>
      </c>
      <c r="B424" t="str">
        <f>+IF(LEN(Participação!A434)&gt;0,2021,"")</f>
        <v/>
      </c>
      <c r="C424" t="str">
        <f>+IF(LEN(Participação!A434)&gt;0,5017,"")</f>
        <v/>
      </c>
      <c r="D424" t="str">
        <f>+IF(LEN(Participação!A434)&gt;0,IF(Participação!$B$3="Individual",1,1),"")</f>
        <v/>
      </c>
      <c r="E424" t="str">
        <f>+IF(LEN(Participação!A434)&gt;0,Participação!C434,"")</f>
        <v/>
      </c>
      <c r="F424" t="str">
        <f>+IF(LEN(Participação!A434)&gt;0,Participação!D434,"")</f>
        <v/>
      </c>
      <c r="G424" t="str">
        <f>+IF(LEN(Participação!A434)&gt;0,Participação!A434,"")</f>
        <v/>
      </c>
      <c r="H424" t="str">
        <f>+IF(LEN(Participação!A434)&gt;0,VLOOKUP(O424,Pivot!A:B,2,0),"")</f>
        <v/>
      </c>
      <c r="I424" t="str">
        <f>+IF(LEN(Participação!A434)&gt;0,Participação!G434*Participação!I434,"")</f>
        <v/>
      </c>
      <c r="J424" t="str">
        <f>+IF(LEN(Participação!A434)&gt;0,Participação!H434,"")</f>
        <v/>
      </c>
      <c r="K424" t="str">
        <f>+IF(LEN(Participação!A434)&gt;0,"N","")</f>
        <v/>
      </c>
      <c r="L424" t="str">
        <f>+IF(LEN(Participação!A434)&gt;0,Participação!E434,"")</f>
        <v/>
      </c>
      <c r="M424" t="str">
        <f>+IF(LEN(Participação!A434)&gt;0,Participação!I434,"")</f>
        <v/>
      </c>
      <c r="N424" s="22" t="str">
        <f>+IF(LEN(Participação!A434)&gt;0,VLOOKUP(Participação!F434,Variedades!B:C,2,0),"")</f>
        <v/>
      </c>
      <c r="O424" s="26" t="str">
        <f t="shared" si="6"/>
        <v/>
      </c>
      <c r="P424" s="26" t="str">
        <f>+IF(LEN(Participação!A434)&gt;0,G424,"")</f>
        <v/>
      </c>
    </row>
    <row r="425" spans="1:16" x14ac:dyDescent="0.25">
      <c r="A425" t="str">
        <f>+IF(LEN(Participação!A435)&gt;0,Participação!$D$4,"")</f>
        <v/>
      </c>
      <c r="B425" t="str">
        <f>+IF(LEN(Participação!A435)&gt;0,2021,"")</f>
        <v/>
      </c>
      <c r="C425" t="str">
        <f>+IF(LEN(Participação!A435)&gt;0,5017,"")</f>
        <v/>
      </c>
      <c r="D425" t="str">
        <f>+IF(LEN(Participação!A435)&gt;0,IF(Participação!$B$3="Individual",1,1),"")</f>
        <v/>
      </c>
      <c r="E425" t="str">
        <f>+IF(LEN(Participação!A435)&gt;0,Participação!C435,"")</f>
        <v/>
      </c>
      <c r="F425" t="str">
        <f>+IF(LEN(Participação!A435)&gt;0,Participação!D435,"")</f>
        <v/>
      </c>
      <c r="G425" t="str">
        <f>+IF(LEN(Participação!A435)&gt;0,Participação!A435,"")</f>
        <v/>
      </c>
      <c r="H425" t="str">
        <f>+IF(LEN(Participação!A435)&gt;0,VLOOKUP(O425,Pivot!A:B,2,0),"")</f>
        <v/>
      </c>
      <c r="I425" t="str">
        <f>+IF(LEN(Participação!A435)&gt;0,Participação!G435*Participação!I435,"")</f>
        <v/>
      </c>
      <c r="J425" t="str">
        <f>+IF(LEN(Participação!A435)&gt;0,Participação!H435,"")</f>
        <v/>
      </c>
      <c r="K425" t="str">
        <f>+IF(LEN(Participação!A435)&gt;0,"N","")</f>
        <v/>
      </c>
      <c r="L425" t="str">
        <f>+IF(LEN(Participação!A435)&gt;0,Participação!E435,"")</f>
        <v/>
      </c>
      <c r="M425" t="str">
        <f>+IF(LEN(Participação!A435)&gt;0,Participação!I435,"")</f>
        <v/>
      </c>
      <c r="N425" s="22" t="str">
        <f>+IF(LEN(Participação!A435)&gt;0,VLOOKUP(Participação!F435,Variedades!B:C,2,0),"")</f>
        <v/>
      </c>
      <c r="O425" s="26" t="str">
        <f t="shared" si="6"/>
        <v/>
      </c>
      <c r="P425" s="26" t="str">
        <f>+IF(LEN(Participação!A435)&gt;0,G425,"")</f>
        <v/>
      </c>
    </row>
    <row r="426" spans="1:16" x14ac:dyDescent="0.25">
      <c r="A426" t="str">
        <f>+IF(LEN(Participação!A436)&gt;0,Participação!$D$4,"")</f>
        <v/>
      </c>
      <c r="B426" t="str">
        <f>+IF(LEN(Participação!A436)&gt;0,2021,"")</f>
        <v/>
      </c>
      <c r="C426" t="str">
        <f>+IF(LEN(Participação!A436)&gt;0,5017,"")</f>
        <v/>
      </c>
      <c r="D426" t="str">
        <f>+IF(LEN(Participação!A436)&gt;0,IF(Participação!$B$3="Individual",1,1),"")</f>
        <v/>
      </c>
      <c r="E426" t="str">
        <f>+IF(LEN(Participação!A436)&gt;0,Participação!C436,"")</f>
        <v/>
      </c>
      <c r="F426" t="str">
        <f>+IF(LEN(Participação!A436)&gt;0,Participação!D436,"")</f>
        <v/>
      </c>
      <c r="G426" t="str">
        <f>+IF(LEN(Participação!A436)&gt;0,Participação!A436,"")</f>
        <v/>
      </c>
      <c r="H426" t="str">
        <f>+IF(LEN(Participação!A436)&gt;0,VLOOKUP(O426,Pivot!A:B,2,0),"")</f>
        <v/>
      </c>
      <c r="I426" t="str">
        <f>+IF(LEN(Participação!A436)&gt;0,Participação!G436*Participação!I436,"")</f>
        <v/>
      </c>
      <c r="J426" t="str">
        <f>+IF(LEN(Participação!A436)&gt;0,Participação!H436,"")</f>
        <v/>
      </c>
      <c r="K426" t="str">
        <f>+IF(LEN(Participação!A436)&gt;0,"N","")</f>
        <v/>
      </c>
      <c r="L426" t="str">
        <f>+IF(LEN(Participação!A436)&gt;0,Participação!E436,"")</f>
        <v/>
      </c>
      <c r="M426" t="str">
        <f>+IF(LEN(Participação!A436)&gt;0,Participação!I436,"")</f>
        <v/>
      </c>
      <c r="N426" s="22" t="str">
        <f>+IF(LEN(Participação!A436)&gt;0,VLOOKUP(Participação!F436,Variedades!B:C,2,0),"")</f>
        <v/>
      </c>
      <c r="O426" s="26" t="str">
        <f t="shared" si="6"/>
        <v/>
      </c>
      <c r="P426" s="26" t="str">
        <f>+IF(LEN(Participação!A436)&gt;0,G426,"")</f>
        <v/>
      </c>
    </row>
    <row r="427" spans="1:16" x14ac:dyDescent="0.25">
      <c r="A427" t="str">
        <f>+IF(LEN(Participação!A437)&gt;0,Participação!$D$4,"")</f>
        <v/>
      </c>
      <c r="B427" t="str">
        <f>+IF(LEN(Participação!A437)&gt;0,2021,"")</f>
        <v/>
      </c>
      <c r="C427" t="str">
        <f>+IF(LEN(Participação!A437)&gt;0,5017,"")</f>
        <v/>
      </c>
      <c r="D427" t="str">
        <f>+IF(LEN(Participação!A437)&gt;0,IF(Participação!$B$3="Individual",1,1),"")</f>
        <v/>
      </c>
      <c r="E427" t="str">
        <f>+IF(LEN(Participação!A437)&gt;0,Participação!C437,"")</f>
        <v/>
      </c>
      <c r="F427" t="str">
        <f>+IF(LEN(Participação!A437)&gt;0,Participação!D437,"")</f>
        <v/>
      </c>
      <c r="G427" t="str">
        <f>+IF(LEN(Participação!A437)&gt;0,Participação!A437,"")</f>
        <v/>
      </c>
      <c r="H427" t="str">
        <f>+IF(LEN(Participação!A437)&gt;0,VLOOKUP(O427,Pivot!A:B,2,0),"")</f>
        <v/>
      </c>
      <c r="I427" t="str">
        <f>+IF(LEN(Participação!A437)&gt;0,Participação!G437*Participação!I437,"")</f>
        <v/>
      </c>
      <c r="J427" t="str">
        <f>+IF(LEN(Participação!A437)&gt;0,Participação!H437,"")</f>
        <v/>
      </c>
      <c r="K427" t="str">
        <f>+IF(LEN(Participação!A437)&gt;0,"N","")</f>
        <v/>
      </c>
      <c r="L427" t="str">
        <f>+IF(LEN(Participação!A437)&gt;0,Participação!E437,"")</f>
        <v/>
      </c>
      <c r="M427" t="str">
        <f>+IF(LEN(Participação!A437)&gt;0,Participação!I437,"")</f>
        <v/>
      </c>
      <c r="N427" s="22" t="str">
        <f>+IF(LEN(Participação!A437)&gt;0,VLOOKUP(Participação!F437,Variedades!B:C,2,0),"")</f>
        <v/>
      </c>
      <c r="O427" s="26" t="str">
        <f t="shared" si="6"/>
        <v/>
      </c>
      <c r="P427" s="26" t="str">
        <f>+IF(LEN(Participação!A437)&gt;0,G427,"")</f>
        <v/>
      </c>
    </row>
    <row r="428" spans="1:16" x14ac:dyDescent="0.25">
      <c r="A428" t="str">
        <f>+IF(LEN(Participação!A438)&gt;0,Participação!$D$4,"")</f>
        <v/>
      </c>
      <c r="B428" t="str">
        <f>+IF(LEN(Participação!A438)&gt;0,2021,"")</f>
        <v/>
      </c>
      <c r="C428" t="str">
        <f>+IF(LEN(Participação!A438)&gt;0,5017,"")</f>
        <v/>
      </c>
      <c r="D428" t="str">
        <f>+IF(LEN(Participação!A438)&gt;0,IF(Participação!$B$3="Individual",1,1),"")</f>
        <v/>
      </c>
      <c r="E428" t="str">
        <f>+IF(LEN(Participação!A438)&gt;0,Participação!C438,"")</f>
        <v/>
      </c>
      <c r="F428" t="str">
        <f>+IF(LEN(Participação!A438)&gt;0,Participação!D438,"")</f>
        <v/>
      </c>
      <c r="G428" t="str">
        <f>+IF(LEN(Participação!A438)&gt;0,Participação!A438,"")</f>
        <v/>
      </c>
      <c r="H428" t="str">
        <f>+IF(LEN(Participação!A438)&gt;0,VLOOKUP(O428,Pivot!A:B,2,0),"")</f>
        <v/>
      </c>
      <c r="I428" t="str">
        <f>+IF(LEN(Participação!A438)&gt;0,Participação!G438*Participação!I438,"")</f>
        <v/>
      </c>
      <c r="J428" t="str">
        <f>+IF(LEN(Participação!A438)&gt;0,Participação!H438,"")</f>
        <v/>
      </c>
      <c r="K428" t="str">
        <f>+IF(LEN(Participação!A438)&gt;0,"N","")</f>
        <v/>
      </c>
      <c r="L428" t="str">
        <f>+IF(LEN(Participação!A438)&gt;0,Participação!E438,"")</f>
        <v/>
      </c>
      <c r="M428" t="str">
        <f>+IF(LEN(Participação!A438)&gt;0,Participação!I438,"")</f>
        <v/>
      </c>
      <c r="N428" s="22" t="str">
        <f>+IF(LEN(Participação!A438)&gt;0,VLOOKUP(Participação!F438,Variedades!B:C,2,0),"")</f>
        <v/>
      </c>
      <c r="O428" s="26" t="str">
        <f t="shared" si="6"/>
        <v/>
      </c>
      <c r="P428" s="26" t="str">
        <f>+IF(LEN(Participação!A438)&gt;0,G428,"")</f>
        <v/>
      </c>
    </row>
    <row r="429" spans="1:16" x14ac:dyDescent="0.25">
      <c r="A429" t="str">
        <f>+IF(LEN(Participação!A439)&gt;0,Participação!$D$4,"")</f>
        <v/>
      </c>
      <c r="B429" t="str">
        <f>+IF(LEN(Participação!A439)&gt;0,2021,"")</f>
        <v/>
      </c>
      <c r="C429" t="str">
        <f>+IF(LEN(Participação!A439)&gt;0,5017,"")</f>
        <v/>
      </c>
      <c r="D429" t="str">
        <f>+IF(LEN(Participação!A439)&gt;0,IF(Participação!$B$3="Individual",1,1),"")</f>
        <v/>
      </c>
      <c r="E429" t="str">
        <f>+IF(LEN(Participação!A439)&gt;0,Participação!C439,"")</f>
        <v/>
      </c>
      <c r="F429" t="str">
        <f>+IF(LEN(Participação!A439)&gt;0,Participação!D439,"")</f>
        <v/>
      </c>
      <c r="G429" t="str">
        <f>+IF(LEN(Participação!A439)&gt;0,Participação!A439,"")</f>
        <v/>
      </c>
      <c r="H429" t="str">
        <f>+IF(LEN(Participação!A439)&gt;0,VLOOKUP(O429,Pivot!A:B,2,0),"")</f>
        <v/>
      </c>
      <c r="I429" t="str">
        <f>+IF(LEN(Participação!A439)&gt;0,Participação!G439*Participação!I439,"")</f>
        <v/>
      </c>
      <c r="J429" t="str">
        <f>+IF(LEN(Participação!A439)&gt;0,Participação!H439,"")</f>
        <v/>
      </c>
      <c r="K429" t="str">
        <f>+IF(LEN(Participação!A439)&gt;0,"N","")</f>
        <v/>
      </c>
      <c r="L429" t="str">
        <f>+IF(LEN(Participação!A439)&gt;0,Participação!E439,"")</f>
        <v/>
      </c>
      <c r="M429" t="str">
        <f>+IF(LEN(Participação!A439)&gt;0,Participação!I439,"")</f>
        <v/>
      </c>
      <c r="N429" s="22" t="str">
        <f>+IF(LEN(Participação!A439)&gt;0,VLOOKUP(Participação!F439,Variedades!B:C,2,0),"")</f>
        <v/>
      </c>
      <c r="O429" s="26" t="str">
        <f t="shared" si="6"/>
        <v/>
      </c>
      <c r="P429" s="26" t="str">
        <f>+IF(LEN(Participação!A439)&gt;0,G429,"")</f>
        <v/>
      </c>
    </row>
    <row r="430" spans="1:16" x14ac:dyDescent="0.25">
      <c r="A430" t="str">
        <f>+IF(LEN(Participação!A440)&gt;0,Participação!$D$4,"")</f>
        <v/>
      </c>
      <c r="B430" t="str">
        <f>+IF(LEN(Participação!A440)&gt;0,2021,"")</f>
        <v/>
      </c>
      <c r="C430" t="str">
        <f>+IF(LEN(Participação!A440)&gt;0,5017,"")</f>
        <v/>
      </c>
      <c r="D430" t="str">
        <f>+IF(LEN(Participação!A440)&gt;0,IF(Participação!$B$3="Individual",1,1),"")</f>
        <v/>
      </c>
      <c r="E430" t="str">
        <f>+IF(LEN(Participação!A440)&gt;0,Participação!C440,"")</f>
        <v/>
      </c>
      <c r="F430" t="str">
        <f>+IF(LEN(Participação!A440)&gt;0,Participação!D440,"")</f>
        <v/>
      </c>
      <c r="G430" t="str">
        <f>+IF(LEN(Participação!A440)&gt;0,Participação!A440,"")</f>
        <v/>
      </c>
      <c r="H430" t="str">
        <f>+IF(LEN(Participação!A440)&gt;0,VLOOKUP(O430,Pivot!A:B,2,0),"")</f>
        <v/>
      </c>
      <c r="I430" t="str">
        <f>+IF(LEN(Participação!A440)&gt;0,Participação!G440*Participação!I440,"")</f>
        <v/>
      </c>
      <c r="J430" t="str">
        <f>+IF(LEN(Participação!A440)&gt;0,Participação!H440,"")</f>
        <v/>
      </c>
      <c r="K430" t="str">
        <f>+IF(LEN(Participação!A440)&gt;0,"N","")</f>
        <v/>
      </c>
      <c r="L430" t="str">
        <f>+IF(LEN(Participação!A440)&gt;0,Participação!E440,"")</f>
        <v/>
      </c>
      <c r="M430" t="str">
        <f>+IF(LEN(Participação!A440)&gt;0,Participação!I440,"")</f>
        <v/>
      </c>
      <c r="N430" s="22" t="str">
        <f>+IF(LEN(Participação!A440)&gt;0,VLOOKUP(Participação!F440,Variedades!B:C,2,0),"")</f>
        <v/>
      </c>
      <c r="O430" s="26" t="str">
        <f t="shared" si="6"/>
        <v/>
      </c>
      <c r="P430" s="26" t="str">
        <f>+IF(LEN(Participação!A440)&gt;0,G430,"")</f>
        <v/>
      </c>
    </row>
    <row r="431" spans="1:16" x14ac:dyDescent="0.25">
      <c r="A431" t="str">
        <f>+IF(LEN(Participação!A441)&gt;0,Participação!$D$4,"")</f>
        <v/>
      </c>
      <c r="B431" t="str">
        <f>+IF(LEN(Participação!A441)&gt;0,2021,"")</f>
        <v/>
      </c>
      <c r="C431" t="str">
        <f>+IF(LEN(Participação!A441)&gt;0,5017,"")</f>
        <v/>
      </c>
      <c r="D431" t="str">
        <f>+IF(LEN(Participação!A441)&gt;0,IF(Participação!$B$3="Individual",1,1),"")</f>
        <v/>
      </c>
      <c r="E431" t="str">
        <f>+IF(LEN(Participação!A441)&gt;0,Participação!C441,"")</f>
        <v/>
      </c>
      <c r="F431" t="str">
        <f>+IF(LEN(Participação!A441)&gt;0,Participação!D441,"")</f>
        <v/>
      </c>
      <c r="G431" t="str">
        <f>+IF(LEN(Participação!A441)&gt;0,Participação!A441,"")</f>
        <v/>
      </c>
      <c r="H431" t="str">
        <f>+IF(LEN(Participação!A441)&gt;0,VLOOKUP(O431,Pivot!A:B,2,0),"")</f>
        <v/>
      </c>
      <c r="I431" t="str">
        <f>+IF(LEN(Participação!A441)&gt;0,Participação!G441*Participação!I441,"")</f>
        <v/>
      </c>
      <c r="J431" t="str">
        <f>+IF(LEN(Participação!A441)&gt;0,Participação!H441,"")</f>
        <v/>
      </c>
      <c r="K431" t="str">
        <f>+IF(LEN(Participação!A441)&gt;0,"N","")</f>
        <v/>
      </c>
      <c r="L431" t="str">
        <f>+IF(LEN(Participação!A441)&gt;0,Participação!E441,"")</f>
        <v/>
      </c>
      <c r="M431" t="str">
        <f>+IF(LEN(Participação!A441)&gt;0,Participação!I441,"")</f>
        <v/>
      </c>
      <c r="N431" s="22" t="str">
        <f>+IF(LEN(Participação!A441)&gt;0,VLOOKUP(Participação!F441,Variedades!B:C,2,0),"")</f>
        <v/>
      </c>
      <c r="O431" s="26" t="str">
        <f t="shared" si="6"/>
        <v/>
      </c>
      <c r="P431" s="26" t="str">
        <f>+IF(LEN(Participação!A441)&gt;0,G431,"")</f>
        <v/>
      </c>
    </row>
    <row r="432" spans="1:16" x14ac:dyDescent="0.25">
      <c r="A432" t="str">
        <f>+IF(LEN(Participação!A442)&gt;0,Participação!$D$4,"")</f>
        <v/>
      </c>
      <c r="B432" t="str">
        <f>+IF(LEN(Participação!A442)&gt;0,2021,"")</f>
        <v/>
      </c>
      <c r="C432" t="str">
        <f>+IF(LEN(Participação!A442)&gt;0,5017,"")</f>
        <v/>
      </c>
      <c r="D432" t="str">
        <f>+IF(LEN(Participação!A442)&gt;0,IF(Participação!$B$3="Individual",1,1),"")</f>
        <v/>
      </c>
      <c r="E432" t="str">
        <f>+IF(LEN(Participação!A442)&gt;0,Participação!C442,"")</f>
        <v/>
      </c>
      <c r="F432" t="str">
        <f>+IF(LEN(Participação!A442)&gt;0,Participação!D442,"")</f>
        <v/>
      </c>
      <c r="G432" t="str">
        <f>+IF(LEN(Participação!A442)&gt;0,Participação!A442,"")</f>
        <v/>
      </c>
      <c r="H432" t="str">
        <f>+IF(LEN(Participação!A442)&gt;0,VLOOKUP(O432,Pivot!A:B,2,0),"")</f>
        <v/>
      </c>
      <c r="I432" t="str">
        <f>+IF(LEN(Participação!A442)&gt;0,Participação!G442*Participação!I442,"")</f>
        <v/>
      </c>
      <c r="J432" t="str">
        <f>+IF(LEN(Participação!A442)&gt;0,Participação!H442,"")</f>
        <v/>
      </c>
      <c r="K432" t="str">
        <f>+IF(LEN(Participação!A442)&gt;0,"N","")</f>
        <v/>
      </c>
      <c r="L432" t="str">
        <f>+IF(LEN(Participação!A442)&gt;0,Participação!E442,"")</f>
        <v/>
      </c>
      <c r="M432" t="str">
        <f>+IF(LEN(Participação!A442)&gt;0,Participação!I442,"")</f>
        <v/>
      </c>
      <c r="N432" s="22" t="str">
        <f>+IF(LEN(Participação!A442)&gt;0,VLOOKUP(Participação!F442,Variedades!B:C,2,0),"")</f>
        <v/>
      </c>
      <c r="O432" s="26" t="str">
        <f t="shared" si="6"/>
        <v/>
      </c>
      <c r="P432" s="26" t="str">
        <f>+IF(LEN(Participação!A442)&gt;0,G432,"")</f>
        <v/>
      </c>
    </row>
    <row r="433" spans="1:16" x14ac:dyDescent="0.25">
      <c r="A433" t="str">
        <f>+IF(LEN(Participação!A443)&gt;0,Participação!$D$4,"")</f>
        <v/>
      </c>
      <c r="B433" t="str">
        <f>+IF(LEN(Participação!A443)&gt;0,2021,"")</f>
        <v/>
      </c>
      <c r="C433" t="str">
        <f>+IF(LEN(Participação!A443)&gt;0,5017,"")</f>
        <v/>
      </c>
      <c r="D433" t="str">
        <f>+IF(LEN(Participação!A443)&gt;0,IF(Participação!$B$3="Individual",1,1),"")</f>
        <v/>
      </c>
      <c r="E433" t="str">
        <f>+IF(LEN(Participação!A443)&gt;0,Participação!C443,"")</f>
        <v/>
      </c>
      <c r="F433" t="str">
        <f>+IF(LEN(Participação!A443)&gt;0,Participação!D443,"")</f>
        <v/>
      </c>
      <c r="G433" t="str">
        <f>+IF(LEN(Participação!A443)&gt;0,Participação!A443,"")</f>
        <v/>
      </c>
      <c r="H433" t="str">
        <f>+IF(LEN(Participação!A443)&gt;0,VLOOKUP(O433,Pivot!A:B,2,0),"")</f>
        <v/>
      </c>
      <c r="I433" t="str">
        <f>+IF(LEN(Participação!A443)&gt;0,Participação!G443*Participação!I443,"")</f>
        <v/>
      </c>
      <c r="J433" t="str">
        <f>+IF(LEN(Participação!A443)&gt;0,Participação!H443,"")</f>
        <v/>
      </c>
      <c r="K433" t="str">
        <f>+IF(LEN(Participação!A443)&gt;0,"N","")</f>
        <v/>
      </c>
      <c r="L433" t="str">
        <f>+IF(LEN(Participação!A443)&gt;0,Participação!E443,"")</f>
        <v/>
      </c>
      <c r="M433" t="str">
        <f>+IF(LEN(Participação!A443)&gt;0,Participação!I443,"")</f>
        <v/>
      </c>
      <c r="N433" s="22" t="str">
        <f>+IF(LEN(Participação!A443)&gt;0,VLOOKUP(Participação!F443,Variedades!B:C,2,0),"")</f>
        <v/>
      </c>
      <c r="O433" s="26" t="str">
        <f t="shared" si="6"/>
        <v/>
      </c>
      <c r="P433" s="26" t="str">
        <f>+IF(LEN(Participação!A443)&gt;0,G433,"")</f>
        <v/>
      </c>
    </row>
    <row r="434" spans="1:16" x14ac:dyDescent="0.25">
      <c r="A434" t="str">
        <f>+IF(LEN(Participação!A444)&gt;0,Participação!$D$4,"")</f>
        <v/>
      </c>
      <c r="B434" t="str">
        <f>+IF(LEN(Participação!A444)&gt;0,2021,"")</f>
        <v/>
      </c>
      <c r="C434" t="str">
        <f>+IF(LEN(Participação!A444)&gt;0,5017,"")</f>
        <v/>
      </c>
      <c r="D434" t="str">
        <f>+IF(LEN(Participação!A444)&gt;0,IF(Participação!$B$3="Individual",1,1),"")</f>
        <v/>
      </c>
      <c r="E434" t="str">
        <f>+IF(LEN(Participação!A444)&gt;0,Participação!C444,"")</f>
        <v/>
      </c>
      <c r="F434" t="str">
        <f>+IF(LEN(Participação!A444)&gt;0,Participação!D444,"")</f>
        <v/>
      </c>
      <c r="G434" t="str">
        <f>+IF(LEN(Participação!A444)&gt;0,Participação!A444,"")</f>
        <v/>
      </c>
      <c r="H434" t="str">
        <f>+IF(LEN(Participação!A444)&gt;0,VLOOKUP(O434,Pivot!A:B,2,0),"")</f>
        <v/>
      </c>
      <c r="I434" t="str">
        <f>+IF(LEN(Participação!A444)&gt;0,Participação!G444*Participação!I444,"")</f>
        <v/>
      </c>
      <c r="J434" t="str">
        <f>+IF(LEN(Participação!A444)&gt;0,Participação!H444,"")</f>
        <v/>
      </c>
      <c r="K434" t="str">
        <f>+IF(LEN(Participação!A444)&gt;0,"N","")</f>
        <v/>
      </c>
      <c r="L434" t="str">
        <f>+IF(LEN(Participação!A444)&gt;0,Participação!E444,"")</f>
        <v/>
      </c>
      <c r="M434" t="str">
        <f>+IF(LEN(Participação!A444)&gt;0,Participação!I444,"")</f>
        <v/>
      </c>
      <c r="N434" s="22" t="str">
        <f>+IF(LEN(Participação!A444)&gt;0,VLOOKUP(Participação!F444,Variedades!B:C,2,0),"")</f>
        <v/>
      </c>
      <c r="O434" s="26" t="str">
        <f t="shared" si="6"/>
        <v/>
      </c>
      <c r="P434" s="26" t="str">
        <f>+IF(LEN(Participação!A444)&gt;0,G434,"")</f>
        <v/>
      </c>
    </row>
    <row r="435" spans="1:16" x14ac:dyDescent="0.25">
      <c r="A435" t="str">
        <f>+IF(LEN(Participação!A445)&gt;0,Participação!$D$4,"")</f>
        <v/>
      </c>
      <c r="B435" t="str">
        <f>+IF(LEN(Participação!A445)&gt;0,2021,"")</f>
        <v/>
      </c>
      <c r="C435" t="str">
        <f>+IF(LEN(Participação!A445)&gt;0,5017,"")</f>
        <v/>
      </c>
      <c r="D435" t="str">
        <f>+IF(LEN(Participação!A445)&gt;0,IF(Participação!$B$3="Individual",1,1),"")</f>
        <v/>
      </c>
      <c r="E435" t="str">
        <f>+IF(LEN(Participação!A445)&gt;0,Participação!C445,"")</f>
        <v/>
      </c>
      <c r="F435" t="str">
        <f>+IF(LEN(Participação!A445)&gt;0,Participação!D445,"")</f>
        <v/>
      </c>
      <c r="G435" t="str">
        <f>+IF(LEN(Participação!A445)&gt;0,Participação!A445,"")</f>
        <v/>
      </c>
      <c r="H435" t="str">
        <f>+IF(LEN(Participação!A445)&gt;0,VLOOKUP(O435,Pivot!A:B,2,0),"")</f>
        <v/>
      </c>
      <c r="I435" t="str">
        <f>+IF(LEN(Participação!A445)&gt;0,Participação!G445*Participação!I445,"")</f>
        <v/>
      </c>
      <c r="J435" t="str">
        <f>+IF(LEN(Participação!A445)&gt;0,Participação!H445,"")</f>
        <v/>
      </c>
      <c r="K435" t="str">
        <f>+IF(LEN(Participação!A445)&gt;0,"N","")</f>
        <v/>
      </c>
      <c r="L435" t="str">
        <f>+IF(LEN(Participação!A445)&gt;0,Participação!E445,"")</f>
        <v/>
      </c>
      <c r="M435" t="str">
        <f>+IF(LEN(Participação!A445)&gt;0,Participação!I445,"")</f>
        <v/>
      </c>
      <c r="N435" s="22" t="str">
        <f>+IF(LEN(Participação!A445)&gt;0,VLOOKUP(Participação!F445,Variedades!B:C,2,0),"")</f>
        <v/>
      </c>
      <c r="O435" s="26" t="str">
        <f t="shared" si="6"/>
        <v/>
      </c>
      <c r="P435" s="26" t="str">
        <f>+IF(LEN(Participação!A445)&gt;0,G435,"")</f>
        <v/>
      </c>
    </row>
    <row r="436" spans="1:16" x14ac:dyDescent="0.25">
      <c r="A436" t="str">
        <f>+IF(LEN(Participação!A446)&gt;0,Participação!$D$4,"")</f>
        <v/>
      </c>
      <c r="B436" t="str">
        <f>+IF(LEN(Participação!A446)&gt;0,2021,"")</f>
        <v/>
      </c>
      <c r="C436" t="str">
        <f>+IF(LEN(Participação!A446)&gt;0,5017,"")</f>
        <v/>
      </c>
      <c r="D436" t="str">
        <f>+IF(LEN(Participação!A446)&gt;0,IF(Participação!$B$3="Individual",1,1),"")</f>
        <v/>
      </c>
      <c r="E436" t="str">
        <f>+IF(LEN(Participação!A446)&gt;0,Participação!C446,"")</f>
        <v/>
      </c>
      <c r="F436" t="str">
        <f>+IF(LEN(Participação!A446)&gt;0,Participação!D446,"")</f>
        <v/>
      </c>
      <c r="G436" t="str">
        <f>+IF(LEN(Participação!A446)&gt;0,Participação!A446,"")</f>
        <v/>
      </c>
      <c r="H436" t="str">
        <f>+IF(LEN(Participação!A446)&gt;0,VLOOKUP(O436,Pivot!A:B,2,0),"")</f>
        <v/>
      </c>
      <c r="I436" t="str">
        <f>+IF(LEN(Participação!A446)&gt;0,Participação!G446*Participação!I446,"")</f>
        <v/>
      </c>
      <c r="J436" t="str">
        <f>+IF(LEN(Participação!A446)&gt;0,Participação!H446,"")</f>
        <v/>
      </c>
      <c r="K436" t="str">
        <f>+IF(LEN(Participação!A446)&gt;0,"N","")</f>
        <v/>
      </c>
      <c r="L436" t="str">
        <f>+IF(LEN(Participação!A446)&gt;0,Participação!E446,"")</f>
        <v/>
      </c>
      <c r="M436" t="str">
        <f>+IF(LEN(Participação!A446)&gt;0,Participação!I446,"")</f>
        <v/>
      </c>
      <c r="N436" s="22" t="str">
        <f>+IF(LEN(Participação!A446)&gt;0,VLOOKUP(Participação!F446,Variedades!B:C,2,0),"")</f>
        <v/>
      </c>
      <c r="O436" s="26" t="str">
        <f t="shared" si="6"/>
        <v/>
      </c>
      <c r="P436" s="26" t="str">
        <f>+IF(LEN(Participação!A446)&gt;0,G436,"")</f>
        <v/>
      </c>
    </row>
    <row r="437" spans="1:16" x14ac:dyDescent="0.25">
      <c r="A437" t="str">
        <f>+IF(LEN(Participação!A447)&gt;0,Participação!$D$4,"")</f>
        <v/>
      </c>
      <c r="B437" t="str">
        <f>+IF(LEN(Participação!A447)&gt;0,2021,"")</f>
        <v/>
      </c>
      <c r="C437" t="str">
        <f>+IF(LEN(Participação!A447)&gt;0,5017,"")</f>
        <v/>
      </c>
      <c r="D437" t="str">
        <f>+IF(LEN(Participação!A447)&gt;0,IF(Participação!$B$3="Individual",1,1),"")</f>
        <v/>
      </c>
      <c r="E437" t="str">
        <f>+IF(LEN(Participação!A447)&gt;0,Participação!C447,"")</f>
        <v/>
      </c>
      <c r="F437" t="str">
        <f>+IF(LEN(Participação!A447)&gt;0,Participação!D447,"")</f>
        <v/>
      </c>
      <c r="G437" t="str">
        <f>+IF(LEN(Participação!A447)&gt;0,Participação!A447,"")</f>
        <v/>
      </c>
      <c r="H437" t="str">
        <f>+IF(LEN(Participação!A447)&gt;0,VLOOKUP(O437,Pivot!A:B,2,0),"")</f>
        <v/>
      </c>
      <c r="I437" t="str">
        <f>+IF(LEN(Participação!A447)&gt;0,Participação!G447*Participação!I447,"")</f>
        <v/>
      </c>
      <c r="J437" t="str">
        <f>+IF(LEN(Participação!A447)&gt;0,Participação!H447,"")</f>
        <v/>
      </c>
      <c r="K437" t="str">
        <f>+IF(LEN(Participação!A447)&gt;0,"N","")</f>
        <v/>
      </c>
      <c r="L437" t="str">
        <f>+IF(LEN(Participação!A447)&gt;0,Participação!E447,"")</f>
        <v/>
      </c>
      <c r="M437" t="str">
        <f>+IF(LEN(Participação!A447)&gt;0,Participação!I447,"")</f>
        <v/>
      </c>
      <c r="N437" s="22" t="str">
        <f>+IF(LEN(Participação!A447)&gt;0,VLOOKUP(Participação!F447,Variedades!B:C,2,0),"")</f>
        <v/>
      </c>
      <c r="O437" s="26" t="str">
        <f t="shared" si="6"/>
        <v/>
      </c>
      <c r="P437" s="26" t="str">
        <f>+IF(LEN(Participação!A447)&gt;0,G437,"")</f>
        <v/>
      </c>
    </row>
    <row r="438" spans="1:16" x14ac:dyDescent="0.25">
      <c r="A438" t="str">
        <f>+IF(LEN(Participação!A448)&gt;0,Participação!$D$4,"")</f>
        <v/>
      </c>
      <c r="B438" t="str">
        <f>+IF(LEN(Participação!A448)&gt;0,2021,"")</f>
        <v/>
      </c>
      <c r="C438" t="str">
        <f>+IF(LEN(Participação!A448)&gt;0,5017,"")</f>
        <v/>
      </c>
      <c r="D438" t="str">
        <f>+IF(LEN(Participação!A448)&gt;0,IF(Participação!$B$3="Individual",1,1),"")</f>
        <v/>
      </c>
      <c r="E438" t="str">
        <f>+IF(LEN(Participação!A448)&gt;0,Participação!C448,"")</f>
        <v/>
      </c>
      <c r="F438" t="str">
        <f>+IF(LEN(Participação!A448)&gt;0,Participação!D448,"")</f>
        <v/>
      </c>
      <c r="G438" t="str">
        <f>+IF(LEN(Participação!A448)&gt;0,Participação!A448,"")</f>
        <v/>
      </c>
      <c r="H438" t="str">
        <f>+IF(LEN(Participação!A448)&gt;0,VLOOKUP(O438,Pivot!A:B,2,0),"")</f>
        <v/>
      </c>
      <c r="I438" t="str">
        <f>+IF(LEN(Participação!A448)&gt;0,Participação!G448*Participação!I448,"")</f>
        <v/>
      </c>
      <c r="J438" t="str">
        <f>+IF(LEN(Participação!A448)&gt;0,Participação!H448,"")</f>
        <v/>
      </c>
      <c r="K438" t="str">
        <f>+IF(LEN(Participação!A448)&gt;0,"N","")</f>
        <v/>
      </c>
      <c r="L438" t="str">
        <f>+IF(LEN(Participação!A448)&gt;0,Participação!E448,"")</f>
        <v/>
      </c>
      <c r="M438" t="str">
        <f>+IF(LEN(Participação!A448)&gt;0,Participação!I448,"")</f>
        <v/>
      </c>
      <c r="N438" s="22" t="str">
        <f>+IF(LEN(Participação!A448)&gt;0,VLOOKUP(Participação!F448,Variedades!B:C,2,0),"")</f>
        <v/>
      </c>
      <c r="O438" s="26" t="str">
        <f t="shared" si="6"/>
        <v/>
      </c>
      <c r="P438" s="26" t="str">
        <f>+IF(LEN(Participação!A448)&gt;0,G438,"")</f>
        <v/>
      </c>
    </row>
    <row r="439" spans="1:16" x14ac:dyDescent="0.25">
      <c r="A439" t="str">
        <f>+IF(LEN(Participação!A449)&gt;0,Participação!$D$4,"")</f>
        <v/>
      </c>
      <c r="B439" t="str">
        <f>+IF(LEN(Participação!A449)&gt;0,2021,"")</f>
        <v/>
      </c>
      <c r="C439" t="str">
        <f>+IF(LEN(Participação!A449)&gt;0,5017,"")</f>
        <v/>
      </c>
      <c r="D439" t="str">
        <f>+IF(LEN(Participação!A449)&gt;0,IF(Participação!$B$3="Individual",1,1),"")</f>
        <v/>
      </c>
      <c r="E439" t="str">
        <f>+IF(LEN(Participação!A449)&gt;0,Participação!C449,"")</f>
        <v/>
      </c>
      <c r="F439" t="str">
        <f>+IF(LEN(Participação!A449)&gt;0,Participação!D449,"")</f>
        <v/>
      </c>
      <c r="G439" t="str">
        <f>+IF(LEN(Participação!A449)&gt;0,Participação!A449,"")</f>
        <v/>
      </c>
      <c r="H439" t="str">
        <f>+IF(LEN(Participação!A449)&gt;0,VLOOKUP(O439,Pivot!A:B,2,0),"")</f>
        <v/>
      </c>
      <c r="I439" t="str">
        <f>+IF(LEN(Participação!A449)&gt;0,Participação!G449*Participação!I449,"")</f>
        <v/>
      </c>
      <c r="J439" t="str">
        <f>+IF(LEN(Participação!A449)&gt;0,Participação!H449,"")</f>
        <v/>
      </c>
      <c r="K439" t="str">
        <f>+IF(LEN(Participação!A449)&gt;0,"N","")</f>
        <v/>
      </c>
      <c r="L439" t="str">
        <f>+IF(LEN(Participação!A449)&gt;0,Participação!E449,"")</f>
        <v/>
      </c>
      <c r="M439" t="str">
        <f>+IF(LEN(Participação!A449)&gt;0,Participação!I449,"")</f>
        <v/>
      </c>
      <c r="N439" s="22" t="str">
        <f>+IF(LEN(Participação!A449)&gt;0,VLOOKUP(Participação!F449,Variedades!B:C,2,0),"")</f>
        <v/>
      </c>
      <c r="O439" s="26" t="str">
        <f t="shared" si="6"/>
        <v/>
      </c>
      <c r="P439" s="26" t="str">
        <f>+IF(LEN(Participação!A449)&gt;0,G439,"")</f>
        <v/>
      </c>
    </row>
    <row r="440" spans="1:16" x14ac:dyDescent="0.25">
      <c r="A440" t="str">
        <f>+IF(LEN(Participação!A450)&gt;0,Participação!$D$4,"")</f>
        <v/>
      </c>
      <c r="B440" t="str">
        <f>+IF(LEN(Participação!A450)&gt;0,2021,"")</f>
        <v/>
      </c>
      <c r="C440" t="str">
        <f>+IF(LEN(Participação!A450)&gt;0,5017,"")</f>
        <v/>
      </c>
      <c r="D440" t="str">
        <f>+IF(LEN(Participação!A450)&gt;0,IF(Participação!$B$3="Individual",1,1),"")</f>
        <v/>
      </c>
      <c r="E440" t="str">
        <f>+IF(LEN(Participação!A450)&gt;0,Participação!C450,"")</f>
        <v/>
      </c>
      <c r="F440" t="str">
        <f>+IF(LEN(Participação!A450)&gt;0,Participação!D450,"")</f>
        <v/>
      </c>
      <c r="G440" t="str">
        <f>+IF(LEN(Participação!A450)&gt;0,Participação!A450,"")</f>
        <v/>
      </c>
      <c r="H440" t="str">
        <f>+IF(LEN(Participação!A450)&gt;0,VLOOKUP(O440,Pivot!A:B,2,0),"")</f>
        <v/>
      </c>
      <c r="I440" t="str">
        <f>+IF(LEN(Participação!A450)&gt;0,Participação!G450*Participação!I450,"")</f>
        <v/>
      </c>
      <c r="J440" t="str">
        <f>+IF(LEN(Participação!A450)&gt;0,Participação!H450,"")</f>
        <v/>
      </c>
      <c r="K440" t="str">
        <f>+IF(LEN(Participação!A450)&gt;0,"N","")</f>
        <v/>
      </c>
      <c r="L440" t="str">
        <f>+IF(LEN(Participação!A450)&gt;0,Participação!E450,"")</f>
        <v/>
      </c>
      <c r="M440" t="str">
        <f>+IF(LEN(Participação!A450)&gt;0,Participação!I450,"")</f>
        <v/>
      </c>
      <c r="N440" s="22" t="str">
        <f>+IF(LEN(Participação!A450)&gt;0,VLOOKUP(Participação!F450,Variedades!B:C,2,0),"")</f>
        <v/>
      </c>
      <c r="O440" s="26" t="str">
        <f t="shared" si="6"/>
        <v/>
      </c>
      <c r="P440" s="26" t="str">
        <f>+IF(LEN(Participação!A450)&gt;0,G440,"")</f>
        <v/>
      </c>
    </row>
    <row r="441" spans="1:16" x14ac:dyDescent="0.25">
      <c r="A441" t="str">
        <f>+IF(LEN(Participação!A451)&gt;0,Participação!$D$4,"")</f>
        <v/>
      </c>
      <c r="B441" t="str">
        <f>+IF(LEN(Participação!A451)&gt;0,2021,"")</f>
        <v/>
      </c>
      <c r="C441" t="str">
        <f>+IF(LEN(Participação!A451)&gt;0,5017,"")</f>
        <v/>
      </c>
      <c r="D441" t="str">
        <f>+IF(LEN(Participação!A451)&gt;0,IF(Participação!$B$3="Individual",1,1),"")</f>
        <v/>
      </c>
      <c r="E441" t="str">
        <f>+IF(LEN(Participação!A451)&gt;0,Participação!C451,"")</f>
        <v/>
      </c>
      <c r="F441" t="str">
        <f>+IF(LEN(Participação!A451)&gt;0,Participação!D451,"")</f>
        <v/>
      </c>
      <c r="G441" t="str">
        <f>+IF(LEN(Participação!A451)&gt;0,Participação!A451,"")</f>
        <v/>
      </c>
      <c r="H441" t="str">
        <f>+IF(LEN(Participação!A451)&gt;0,VLOOKUP(O441,Pivot!A:B,2,0),"")</f>
        <v/>
      </c>
      <c r="I441" t="str">
        <f>+IF(LEN(Participação!A451)&gt;0,Participação!G451*Participação!I451,"")</f>
        <v/>
      </c>
      <c r="J441" t="str">
        <f>+IF(LEN(Participação!A451)&gt;0,Participação!H451,"")</f>
        <v/>
      </c>
      <c r="K441" t="str">
        <f>+IF(LEN(Participação!A451)&gt;0,"N","")</f>
        <v/>
      </c>
      <c r="L441" t="str">
        <f>+IF(LEN(Participação!A451)&gt;0,Participação!E451,"")</f>
        <v/>
      </c>
      <c r="M441" t="str">
        <f>+IF(LEN(Participação!A451)&gt;0,Participação!I451,"")</f>
        <v/>
      </c>
      <c r="N441" s="22" t="str">
        <f>+IF(LEN(Participação!A451)&gt;0,VLOOKUP(Participação!F451,Variedades!B:C,2,0),"")</f>
        <v/>
      </c>
      <c r="O441" s="26" t="str">
        <f t="shared" si="6"/>
        <v/>
      </c>
      <c r="P441" s="26" t="str">
        <f>+IF(LEN(Participação!A451)&gt;0,G441,"")</f>
        <v/>
      </c>
    </row>
    <row r="442" spans="1:16" x14ac:dyDescent="0.25">
      <c r="A442" t="str">
        <f>+IF(LEN(Participação!A452)&gt;0,Participação!$D$4,"")</f>
        <v/>
      </c>
      <c r="B442" t="str">
        <f>+IF(LEN(Participação!A452)&gt;0,2021,"")</f>
        <v/>
      </c>
      <c r="C442" t="str">
        <f>+IF(LEN(Participação!A452)&gt;0,5017,"")</f>
        <v/>
      </c>
      <c r="D442" t="str">
        <f>+IF(LEN(Participação!A452)&gt;0,IF(Participação!$B$3="Individual",1,1),"")</f>
        <v/>
      </c>
      <c r="E442" t="str">
        <f>+IF(LEN(Participação!A452)&gt;0,Participação!C452,"")</f>
        <v/>
      </c>
      <c r="F442" t="str">
        <f>+IF(LEN(Participação!A452)&gt;0,Participação!D452,"")</f>
        <v/>
      </c>
      <c r="G442" t="str">
        <f>+IF(LEN(Participação!A452)&gt;0,Participação!A452,"")</f>
        <v/>
      </c>
      <c r="H442" t="str">
        <f>+IF(LEN(Participação!A452)&gt;0,VLOOKUP(O442,Pivot!A:B,2,0),"")</f>
        <v/>
      </c>
      <c r="I442" t="str">
        <f>+IF(LEN(Participação!A452)&gt;0,Participação!G452*Participação!I452,"")</f>
        <v/>
      </c>
      <c r="J442" t="str">
        <f>+IF(LEN(Participação!A452)&gt;0,Participação!H452,"")</f>
        <v/>
      </c>
      <c r="K442" t="str">
        <f>+IF(LEN(Participação!A452)&gt;0,"N","")</f>
        <v/>
      </c>
      <c r="L442" t="str">
        <f>+IF(LEN(Participação!A452)&gt;0,Participação!E452,"")</f>
        <v/>
      </c>
      <c r="M442" t="str">
        <f>+IF(LEN(Participação!A452)&gt;0,Participação!I452,"")</f>
        <v/>
      </c>
      <c r="N442" s="22" t="str">
        <f>+IF(LEN(Participação!A452)&gt;0,VLOOKUP(Participação!F452,Variedades!B:C,2,0),"")</f>
        <v/>
      </c>
      <c r="O442" s="26" t="str">
        <f t="shared" si="6"/>
        <v/>
      </c>
      <c r="P442" s="26" t="str">
        <f>+IF(LEN(Participação!A452)&gt;0,G442,"")</f>
        <v/>
      </c>
    </row>
    <row r="443" spans="1:16" x14ac:dyDescent="0.25">
      <c r="A443" t="str">
        <f>+IF(LEN(Participação!A453)&gt;0,Participação!$D$4,"")</f>
        <v/>
      </c>
      <c r="B443" t="str">
        <f>+IF(LEN(Participação!A453)&gt;0,2021,"")</f>
        <v/>
      </c>
      <c r="C443" t="str">
        <f>+IF(LEN(Participação!A453)&gt;0,5017,"")</f>
        <v/>
      </c>
      <c r="D443" t="str">
        <f>+IF(LEN(Participação!A453)&gt;0,IF(Participação!$B$3="Individual",1,1),"")</f>
        <v/>
      </c>
      <c r="E443" t="str">
        <f>+IF(LEN(Participação!A453)&gt;0,Participação!C453,"")</f>
        <v/>
      </c>
      <c r="F443" t="str">
        <f>+IF(LEN(Participação!A453)&gt;0,Participação!D453,"")</f>
        <v/>
      </c>
      <c r="G443" t="str">
        <f>+IF(LEN(Participação!A453)&gt;0,Participação!A453,"")</f>
        <v/>
      </c>
      <c r="H443" t="str">
        <f>+IF(LEN(Participação!A453)&gt;0,VLOOKUP(O443,Pivot!A:B,2,0),"")</f>
        <v/>
      </c>
      <c r="I443" t="str">
        <f>+IF(LEN(Participação!A453)&gt;0,Participação!G453*Participação!I453,"")</f>
        <v/>
      </c>
      <c r="J443" t="str">
        <f>+IF(LEN(Participação!A453)&gt;0,Participação!H453,"")</f>
        <v/>
      </c>
      <c r="K443" t="str">
        <f>+IF(LEN(Participação!A453)&gt;0,"N","")</f>
        <v/>
      </c>
      <c r="L443" t="str">
        <f>+IF(LEN(Participação!A453)&gt;0,Participação!E453,"")</f>
        <v/>
      </c>
      <c r="M443" t="str">
        <f>+IF(LEN(Participação!A453)&gt;0,Participação!I453,"")</f>
        <v/>
      </c>
      <c r="N443" s="22" t="str">
        <f>+IF(LEN(Participação!A453)&gt;0,VLOOKUP(Participação!F453,Variedades!B:C,2,0),"")</f>
        <v/>
      </c>
      <c r="O443" s="26" t="str">
        <f t="shared" si="6"/>
        <v/>
      </c>
      <c r="P443" s="26" t="str">
        <f>+IF(LEN(Participação!A453)&gt;0,G443,"")</f>
        <v/>
      </c>
    </row>
    <row r="444" spans="1:16" x14ac:dyDescent="0.25">
      <c r="A444" t="str">
        <f>+IF(LEN(Participação!A454)&gt;0,Participação!$D$4,"")</f>
        <v/>
      </c>
      <c r="B444" t="str">
        <f>+IF(LEN(Participação!A454)&gt;0,2021,"")</f>
        <v/>
      </c>
      <c r="C444" t="str">
        <f>+IF(LEN(Participação!A454)&gt;0,5017,"")</f>
        <v/>
      </c>
      <c r="D444" t="str">
        <f>+IF(LEN(Participação!A454)&gt;0,IF(Participação!$B$3="Individual",1,1),"")</f>
        <v/>
      </c>
      <c r="E444" t="str">
        <f>+IF(LEN(Participação!A454)&gt;0,Participação!C454,"")</f>
        <v/>
      </c>
      <c r="F444" t="str">
        <f>+IF(LEN(Participação!A454)&gt;0,Participação!D454,"")</f>
        <v/>
      </c>
      <c r="G444" t="str">
        <f>+IF(LEN(Participação!A454)&gt;0,Participação!A454,"")</f>
        <v/>
      </c>
      <c r="H444" t="str">
        <f>+IF(LEN(Participação!A454)&gt;0,VLOOKUP(O444,Pivot!A:B,2,0),"")</f>
        <v/>
      </c>
      <c r="I444" t="str">
        <f>+IF(LEN(Participação!A454)&gt;0,Participação!G454*Participação!I454,"")</f>
        <v/>
      </c>
      <c r="J444" t="str">
        <f>+IF(LEN(Participação!A454)&gt;0,Participação!H454,"")</f>
        <v/>
      </c>
      <c r="K444" t="str">
        <f>+IF(LEN(Participação!A454)&gt;0,"N","")</f>
        <v/>
      </c>
      <c r="L444" t="str">
        <f>+IF(LEN(Participação!A454)&gt;0,Participação!E454,"")</f>
        <v/>
      </c>
      <c r="M444" t="str">
        <f>+IF(LEN(Participação!A454)&gt;0,Participação!I454,"")</f>
        <v/>
      </c>
      <c r="N444" s="22" t="str">
        <f>+IF(LEN(Participação!A454)&gt;0,VLOOKUP(Participação!F454,Variedades!B:C,2,0),"")</f>
        <v/>
      </c>
      <c r="O444" s="26" t="str">
        <f t="shared" si="6"/>
        <v/>
      </c>
      <c r="P444" s="26" t="str">
        <f>+IF(LEN(Participação!A454)&gt;0,G444,"")</f>
        <v/>
      </c>
    </row>
    <row r="445" spans="1:16" x14ac:dyDescent="0.25">
      <c r="A445" t="str">
        <f>+IF(LEN(Participação!A455)&gt;0,Participação!$D$4,"")</f>
        <v/>
      </c>
      <c r="B445" t="str">
        <f>+IF(LEN(Participação!A455)&gt;0,2021,"")</f>
        <v/>
      </c>
      <c r="C445" t="str">
        <f>+IF(LEN(Participação!A455)&gt;0,5017,"")</f>
        <v/>
      </c>
      <c r="D445" t="str">
        <f>+IF(LEN(Participação!A455)&gt;0,IF(Participação!$B$3="Individual",1,1),"")</f>
        <v/>
      </c>
      <c r="E445" t="str">
        <f>+IF(LEN(Participação!A455)&gt;0,Participação!C455,"")</f>
        <v/>
      </c>
      <c r="F445" t="str">
        <f>+IF(LEN(Participação!A455)&gt;0,Participação!D455,"")</f>
        <v/>
      </c>
      <c r="G445" t="str">
        <f>+IF(LEN(Participação!A455)&gt;0,Participação!A455,"")</f>
        <v/>
      </c>
      <c r="H445" t="str">
        <f>+IF(LEN(Participação!A455)&gt;0,VLOOKUP(O445,Pivot!A:B,2,0),"")</f>
        <v/>
      </c>
      <c r="I445" t="str">
        <f>+IF(LEN(Participação!A455)&gt;0,Participação!G455*Participação!I455,"")</f>
        <v/>
      </c>
      <c r="J445" t="str">
        <f>+IF(LEN(Participação!A455)&gt;0,Participação!H455,"")</f>
        <v/>
      </c>
      <c r="K445" t="str">
        <f>+IF(LEN(Participação!A455)&gt;0,"N","")</f>
        <v/>
      </c>
      <c r="L445" t="str">
        <f>+IF(LEN(Participação!A455)&gt;0,Participação!E455,"")</f>
        <v/>
      </c>
      <c r="M445" t="str">
        <f>+IF(LEN(Participação!A455)&gt;0,Participação!I455,"")</f>
        <v/>
      </c>
      <c r="N445" s="22" t="str">
        <f>+IF(LEN(Participação!A455)&gt;0,VLOOKUP(Participação!F455,Variedades!B:C,2,0),"")</f>
        <v/>
      </c>
      <c r="O445" s="26" t="str">
        <f t="shared" si="6"/>
        <v/>
      </c>
      <c r="P445" s="26" t="str">
        <f>+IF(LEN(Participação!A455)&gt;0,G445,"")</f>
        <v/>
      </c>
    </row>
    <row r="446" spans="1:16" x14ac:dyDescent="0.25">
      <c r="A446" t="str">
        <f>+IF(LEN(Participação!A456)&gt;0,Participação!$D$4,"")</f>
        <v/>
      </c>
      <c r="B446" t="str">
        <f>+IF(LEN(Participação!A456)&gt;0,2021,"")</f>
        <v/>
      </c>
      <c r="C446" t="str">
        <f>+IF(LEN(Participação!A456)&gt;0,5017,"")</f>
        <v/>
      </c>
      <c r="D446" t="str">
        <f>+IF(LEN(Participação!A456)&gt;0,IF(Participação!$B$3="Individual",1,1),"")</f>
        <v/>
      </c>
      <c r="E446" t="str">
        <f>+IF(LEN(Participação!A456)&gt;0,Participação!C456,"")</f>
        <v/>
      </c>
      <c r="F446" t="str">
        <f>+IF(LEN(Participação!A456)&gt;0,Participação!D456,"")</f>
        <v/>
      </c>
      <c r="G446" t="str">
        <f>+IF(LEN(Participação!A456)&gt;0,Participação!A456,"")</f>
        <v/>
      </c>
      <c r="H446" t="str">
        <f>+IF(LEN(Participação!A456)&gt;0,VLOOKUP(O446,Pivot!A:B,2,0),"")</f>
        <v/>
      </c>
      <c r="I446" t="str">
        <f>+IF(LEN(Participação!A456)&gt;0,Participação!G456*Participação!I456,"")</f>
        <v/>
      </c>
      <c r="J446" t="str">
        <f>+IF(LEN(Participação!A456)&gt;0,Participação!H456,"")</f>
        <v/>
      </c>
      <c r="K446" t="str">
        <f>+IF(LEN(Participação!A456)&gt;0,"N","")</f>
        <v/>
      </c>
      <c r="L446" t="str">
        <f>+IF(LEN(Participação!A456)&gt;0,Participação!E456,"")</f>
        <v/>
      </c>
      <c r="M446" t="str">
        <f>+IF(LEN(Participação!A456)&gt;0,Participação!I456,"")</f>
        <v/>
      </c>
      <c r="N446" s="22" t="str">
        <f>+IF(LEN(Participação!A456)&gt;0,VLOOKUP(Participação!F456,Variedades!B:C,2,0),"")</f>
        <v/>
      </c>
      <c r="O446" s="26" t="str">
        <f t="shared" si="6"/>
        <v/>
      </c>
      <c r="P446" s="26" t="str">
        <f>+IF(LEN(Participação!A456)&gt;0,G446,"")</f>
        <v/>
      </c>
    </row>
    <row r="447" spans="1:16" x14ac:dyDescent="0.25">
      <c r="A447" t="str">
        <f>+IF(LEN(Participação!A457)&gt;0,Participação!$D$4,"")</f>
        <v/>
      </c>
      <c r="B447" t="str">
        <f>+IF(LEN(Participação!A457)&gt;0,2021,"")</f>
        <v/>
      </c>
      <c r="C447" t="str">
        <f>+IF(LEN(Participação!A457)&gt;0,5017,"")</f>
        <v/>
      </c>
      <c r="D447" t="str">
        <f>+IF(LEN(Participação!A457)&gt;0,IF(Participação!$B$3="Individual",1,1),"")</f>
        <v/>
      </c>
      <c r="E447" t="str">
        <f>+IF(LEN(Participação!A457)&gt;0,Participação!C457,"")</f>
        <v/>
      </c>
      <c r="F447" t="str">
        <f>+IF(LEN(Participação!A457)&gt;0,Participação!D457,"")</f>
        <v/>
      </c>
      <c r="G447" t="str">
        <f>+IF(LEN(Participação!A457)&gt;0,Participação!A457,"")</f>
        <v/>
      </c>
      <c r="H447" t="str">
        <f>+IF(LEN(Participação!A457)&gt;0,VLOOKUP(O447,Pivot!A:B,2,0),"")</f>
        <v/>
      </c>
      <c r="I447" t="str">
        <f>+IF(LEN(Participação!A457)&gt;0,Participação!G457*Participação!I457,"")</f>
        <v/>
      </c>
      <c r="J447" t="str">
        <f>+IF(LEN(Participação!A457)&gt;0,Participação!H457,"")</f>
        <v/>
      </c>
      <c r="K447" t="str">
        <f>+IF(LEN(Participação!A457)&gt;0,"N","")</f>
        <v/>
      </c>
      <c r="L447" t="str">
        <f>+IF(LEN(Participação!A457)&gt;0,Participação!E457,"")</f>
        <v/>
      </c>
      <c r="M447" t="str">
        <f>+IF(LEN(Participação!A457)&gt;0,Participação!I457,"")</f>
        <v/>
      </c>
      <c r="N447" s="22" t="str">
        <f>+IF(LEN(Participação!A457)&gt;0,VLOOKUP(Participação!F457,Variedades!B:C,2,0),"")</f>
        <v/>
      </c>
      <c r="O447" s="26" t="str">
        <f t="shared" si="6"/>
        <v/>
      </c>
      <c r="P447" s="26" t="str">
        <f>+IF(LEN(Participação!A457)&gt;0,G447,"")</f>
        <v/>
      </c>
    </row>
    <row r="448" spans="1:16" x14ac:dyDescent="0.25">
      <c r="A448" t="str">
        <f>+IF(LEN(Participação!A458)&gt;0,Participação!$D$4,"")</f>
        <v/>
      </c>
      <c r="B448" t="str">
        <f>+IF(LEN(Participação!A458)&gt;0,2021,"")</f>
        <v/>
      </c>
      <c r="C448" t="str">
        <f>+IF(LEN(Participação!A458)&gt;0,5017,"")</f>
        <v/>
      </c>
      <c r="D448" t="str">
        <f>+IF(LEN(Participação!A458)&gt;0,IF(Participação!$B$3="Individual",1,1),"")</f>
        <v/>
      </c>
      <c r="E448" t="str">
        <f>+IF(LEN(Participação!A458)&gt;0,Participação!C458,"")</f>
        <v/>
      </c>
      <c r="F448" t="str">
        <f>+IF(LEN(Participação!A458)&gt;0,Participação!D458,"")</f>
        <v/>
      </c>
      <c r="G448" t="str">
        <f>+IF(LEN(Participação!A458)&gt;0,Participação!A458,"")</f>
        <v/>
      </c>
      <c r="H448" t="str">
        <f>+IF(LEN(Participação!A458)&gt;0,VLOOKUP(O448,Pivot!A:B,2,0),"")</f>
        <v/>
      </c>
      <c r="I448" t="str">
        <f>+IF(LEN(Participação!A458)&gt;0,Participação!G458*Participação!I458,"")</f>
        <v/>
      </c>
      <c r="J448" t="str">
        <f>+IF(LEN(Participação!A458)&gt;0,Participação!H458,"")</f>
        <v/>
      </c>
      <c r="K448" t="str">
        <f>+IF(LEN(Participação!A458)&gt;0,"N","")</f>
        <v/>
      </c>
      <c r="L448" t="str">
        <f>+IF(LEN(Participação!A458)&gt;0,Participação!E458,"")</f>
        <v/>
      </c>
      <c r="M448" t="str">
        <f>+IF(LEN(Participação!A458)&gt;0,Participação!I458,"")</f>
        <v/>
      </c>
      <c r="N448" s="22" t="str">
        <f>+IF(LEN(Participação!A458)&gt;0,VLOOKUP(Participação!F458,Variedades!B:C,2,0),"")</f>
        <v/>
      </c>
      <c r="O448" s="26" t="str">
        <f t="shared" si="6"/>
        <v/>
      </c>
      <c r="P448" s="26" t="str">
        <f>+IF(LEN(Participação!A458)&gt;0,G448,"")</f>
        <v/>
      </c>
    </row>
    <row r="449" spans="1:16" x14ac:dyDescent="0.25">
      <c r="A449" t="str">
        <f>+IF(LEN(Participação!A459)&gt;0,Participação!$D$4,"")</f>
        <v/>
      </c>
      <c r="B449" t="str">
        <f>+IF(LEN(Participação!A459)&gt;0,2021,"")</f>
        <v/>
      </c>
      <c r="C449" t="str">
        <f>+IF(LEN(Participação!A459)&gt;0,5017,"")</f>
        <v/>
      </c>
      <c r="D449" t="str">
        <f>+IF(LEN(Participação!A459)&gt;0,IF(Participação!$B$3="Individual",1,1),"")</f>
        <v/>
      </c>
      <c r="E449" t="str">
        <f>+IF(LEN(Participação!A459)&gt;0,Participação!C459,"")</f>
        <v/>
      </c>
      <c r="F449" t="str">
        <f>+IF(LEN(Participação!A459)&gt;0,Participação!D459,"")</f>
        <v/>
      </c>
      <c r="G449" t="str">
        <f>+IF(LEN(Participação!A459)&gt;0,Participação!A459,"")</f>
        <v/>
      </c>
      <c r="H449" t="str">
        <f>+IF(LEN(Participação!A459)&gt;0,VLOOKUP(O449,Pivot!A:B,2,0),"")</f>
        <v/>
      </c>
      <c r="I449" t="str">
        <f>+IF(LEN(Participação!A459)&gt;0,Participação!G459*Participação!I459,"")</f>
        <v/>
      </c>
      <c r="J449" t="str">
        <f>+IF(LEN(Participação!A459)&gt;0,Participação!H459,"")</f>
        <v/>
      </c>
      <c r="K449" t="str">
        <f>+IF(LEN(Participação!A459)&gt;0,"N","")</f>
        <v/>
      </c>
      <c r="L449" t="str">
        <f>+IF(LEN(Participação!A459)&gt;0,Participação!E459,"")</f>
        <v/>
      </c>
      <c r="M449" t="str">
        <f>+IF(LEN(Participação!A459)&gt;0,Participação!I459,"")</f>
        <v/>
      </c>
      <c r="N449" s="22" t="str">
        <f>+IF(LEN(Participação!A459)&gt;0,VLOOKUP(Participação!F459,Variedades!B:C,2,0),"")</f>
        <v/>
      </c>
      <c r="O449" s="26" t="str">
        <f t="shared" si="6"/>
        <v/>
      </c>
      <c r="P449" s="26" t="str">
        <f>+IF(LEN(Participação!A459)&gt;0,G449,"")</f>
        <v/>
      </c>
    </row>
    <row r="450" spans="1:16" x14ac:dyDescent="0.25">
      <c r="A450" t="str">
        <f>+IF(LEN(Participação!A460)&gt;0,Participação!$D$4,"")</f>
        <v/>
      </c>
      <c r="B450" t="str">
        <f>+IF(LEN(Participação!A460)&gt;0,2021,"")</f>
        <v/>
      </c>
      <c r="C450" t="str">
        <f>+IF(LEN(Participação!A460)&gt;0,5017,"")</f>
        <v/>
      </c>
      <c r="D450" t="str">
        <f>+IF(LEN(Participação!A460)&gt;0,IF(Participação!$B$3="Individual",1,1),"")</f>
        <v/>
      </c>
      <c r="E450" t="str">
        <f>+IF(LEN(Participação!A460)&gt;0,Participação!C460,"")</f>
        <v/>
      </c>
      <c r="F450" t="str">
        <f>+IF(LEN(Participação!A460)&gt;0,Participação!D460,"")</f>
        <v/>
      </c>
      <c r="G450" t="str">
        <f>+IF(LEN(Participação!A460)&gt;0,Participação!A460,"")</f>
        <v/>
      </c>
      <c r="H450" t="str">
        <f>+IF(LEN(Participação!A460)&gt;0,VLOOKUP(O450,Pivot!A:B,2,0),"")</f>
        <v/>
      </c>
      <c r="I450" t="str">
        <f>+IF(LEN(Participação!A460)&gt;0,Participação!G460*Participação!I460,"")</f>
        <v/>
      </c>
      <c r="J450" t="str">
        <f>+IF(LEN(Participação!A460)&gt;0,Participação!H460,"")</f>
        <v/>
      </c>
      <c r="K450" t="str">
        <f>+IF(LEN(Participação!A460)&gt;0,"N","")</f>
        <v/>
      </c>
      <c r="L450" t="str">
        <f>+IF(LEN(Participação!A460)&gt;0,Participação!E460,"")</f>
        <v/>
      </c>
      <c r="M450" t="str">
        <f>+IF(LEN(Participação!A460)&gt;0,Participação!I460,"")</f>
        <v/>
      </c>
      <c r="N450" s="22" t="str">
        <f>+IF(LEN(Participação!A460)&gt;0,VLOOKUP(Participação!F460,Variedades!B:C,2,0),"")</f>
        <v/>
      </c>
      <c r="O450" s="26" t="str">
        <f t="shared" si="6"/>
        <v/>
      </c>
      <c r="P450" s="26" t="str">
        <f>+IF(LEN(Participação!A460)&gt;0,G450,"")</f>
        <v/>
      </c>
    </row>
    <row r="451" spans="1:16" x14ac:dyDescent="0.25">
      <c r="A451" t="str">
        <f>+IF(LEN(Participação!A461)&gt;0,Participação!$D$4,"")</f>
        <v/>
      </c>
      <c r="B451" t="str">
        <f>+IF(LEN(Participação!A461)&gt;0,2021,"")</f>
        <v/>
      </c>
      <c r="C451" t="str">
        <f>+IF(LEN(Participação!A461)&gt;0,5017,"")</f>
        <v/>
      </c>
      <c r="D451" t="str">
        <f>+IF(LEN(Participação!A461)&gt;0,IF(Participação!$B$3="Individual",1,1),"")</f>
        <v/>
      </c>
      <c r="E451" t="str">
        <f>+IF(LEN(Participação!A461)&gt;0,Participação!C461,"")</f>
        <v/>
      </c>
      <c r="F451" t="str">
        <f>+IF(LEN(Participação!A461)&gt;0,Participação!D461,"")</f>
        <v/>
      </c>
      <c r="G451" t="str">
        <f>+IF(LEN(Participação!A461)&gt;0,Participação!A461,"")</f>
        <v/>
      </c>
      <c r="H451" t="str">
        <f>+IF(LEN(Participação!A461)&gt;0,VLOOKUP(O451,Pivot!A:B,2,0),"")</f>
        <v/>
      </c>
      <c r="I451" t="str">
        <f>+IF(LEN(Participação!A461)&gt;0,Participação!G461*Participação!I461,"")</f>
        <v/>
      </c>
      <c r="J451" t="str">
        <f>+IF(LEN(Participação!A461)&gt;0,Participação!H461,"")</f>
        <v/>
      </c>
      <c r="K451" t="str">
        <f>+IF(LEN(Participação!A461)&gt;0,"N","")</f>
        <v/>
      </c>
      <c r="L451" t="str">
        <f>+IF(LEN(Participação!A461)&gt;0,Participação!E461,"")</f>
        <v/>
      </c>
      <c r="M451" t="str">
        <f>+IF(LEN(Participação!A461)&gt;0,Participação!I461,"")</f>
        <v/>
      </c>
      <c r="N451" s="22" t="str">
        <f>+IF(LEN(Participação!A461)&gt;0,VLOOKUP(Participação!F461,Variedades!B:C,2,0),"")</f>
        <v/>
      </c>
      <c r="O451" s="26" t="str">
        <f t="shared" ref="O451:O514" si="7">+G451&amp;E451&amp;F451&amp;N451</f>
        <v/>
      </c>
      <c r="P451" s="26" t="str">
        <f>+IF(LEN(Participação!A461)&gt;0,G451,"")</f>
        <v/>
      </c>
    </row>
    <row r="452" spans="1:16" x14ac:dyDescent="0.25">
      <c r="A452" t="str">
        <f>+IF(LEN(Participação!A462)&gt;0,Participação!$D$4,"")</f>
        <v/>
      </c>
      <c r="B452" t="str">
        <f>+IF(LEN(Participação!A462)&gt;0,2021,"")</f>
        <v/>
      </c>
      <c r="C452" t="str">
        <f>+IF(LEN(Participação!A462)&gt;0,5017,"")</f>
        <v/>
      </c>
      <c r="D452" t="str">
        <f>+IF(LEN(Participação!A462)&gt;0,IF(Participação!$B$3="Individual",1,1),"")</f>
        <v/>
      </c>
      <c r="E452" t="str">
        <f>+IF(LEN(Participação!A462)&gt;0,Participação!C462,"")</f>
        <v/>
      </c>
      <c r="F452" t="str">
        <f>+IF(LEN(Participação!A462)&gt;0,Participação!D462,"")</f>
        <v/>
      </c>
      <c r="G452" t="str">
        <f>+IF(LEN(Participação!A462)&gt;0,Participação!A462,"")</f>
        <v/>
      </c>
      <c r="H452" t="str">
        <f>+IF(LEN(Participação!A462)&gt;0,VLOOKUP(O452,Pivot!A:B,2,0),"")</f>
        <v/>
      </c>
      <c r="I452" t="str">
        <f>+IF(LEN(Participação!A462)&gt;0,Participação!G462*Participação!I462,"")</f>
        <v/>
      </c>
      <c r="J452" t="str">
        <f>+IF(LEN(Participação!A462)&gt;0,Participação!H462,"")</f>
        <v/>
      </c>
      <c r="K452" t="str">
        <f>+IF(LEN(Participação!A462)&gt;0,"N","")</f>
        <v/>
      </c>
      <c r="L452" t="str">
        <f>+IF(LEN(Participação!A462)&gt;0,Participação!E462,"")</f>
        <v/>
      </c>
      <c r="M452" t="str">
        <f>+IF(LEN(Participação!A462)&gt;0,Participação!I462,"")</f>
        <v/>
      </c>
      <c r="N452" s="22" t="str">
        <f>+IF(LEN(Participação!A462)&gt;0,VLOOKUP(Participação!F462,Variedades!B:C,2,0),"")</f>
        <v/>
      </c>
      <c r="O452" s="26" t="str">
        <f t="shared" si="7"/>
        <v/>
      </c>
      <c r="P452" s="26" t="str">
        <f>+IF(LEN(Participação!A462)&gt;0,G452,"")</f>
        <v/>
      </c>
    </row>
    <row r="453" spans="1:16" x14ac:dyDescent="0.25">
      <c r="A453" t="str">
        <f>+IF(LEN(Participação!A463)&gt;0,Participação!$D$4,"")</f>
        <v/>
      </c>
      <c r="B453" t="str">
        <f>+IF(LEN(Participação!A463)&gt;0,2021,"")</f>
        <v/>
      </c>
      <c r="C453" t="str">
        <f>+IF(LEN(Participação!A463)&gt;0,5017,"")</f>
        <v/>
      </c>
      <c r="D453" t="str">
        <f>+IF(LEN(Participação!A463)&gt;0,IF(Participação!$B$3="Individual",1,1),"")</f>
        <v/>
      </c>
      <c r="E453" t="str">
        <f>+IF(LEN(Participação!A463)&gt;0,Participação!C463,"")</f>
        <v/>
      </c>
      <c r="F453" t="str">
        <f>+IF(LEN(Participação!A463)&gt;0,Participação!D463,"")</f>
        <v/>
      </c>
      <c r="G453" t="str">
        <f>+IF(LEN(Participação!A463)&gt;0,Participação!A463,"")</f>
        <v/>
      </c>
      <c r="H453" t="str">
        <f>+IF(LEN(Participação!A463)&gt;0,VLOOKUP(O453,Pivot!A:B,2,0),"")</f>
        <v/>
      </c>
      <c r="I453" t="str">
        <f>+IF(LEN(Participação!A463)&gt;0,Participação!G463*Participação!I463,"")</f>
        <v/>
      </c>
      <c r="J453" t="str">
        <f>+IF(LEN(Participação!A463)&gt;0,Participação!H463,"")</f>
        <v/>
      </c>
      <c r="K453" t="str">
        <f>+IF(LEN(Participação!A463)&gt;0,"N","")</f>
        <v/>
      </c>
      <c r="L453" t="str">
        <f>+IF(LEN(Participação!A463)&gt;0,Participação!E463,"")</f>
        <v/>
      </c>
      <c r="M453" t="str">
        <f>+IF(LEN(Participação!A463)&gt;0,Participação!I463,"")</f>
        <v/>
      </c>
      <c r="N453" s="22" t="str">
        <f>+IF(LEN(Participação!A463)&gt;0,VLOOKUP(Participação!F463,Variedades!B:C,2,0),"")</f>
        <v/>
      </c>
      <c r="O453" s="26" t="str">
        <f t="shared" si="7"/>
        <v/>
      </c>
      <c r="P453" s="26" t="str">
        <f>+IF(LEN(Participação!A463)&gt;0,G453,"")</f>
        <v/>
      </c>
    </row>
    <row r="454" spans="1:16" x14ac:dyDescent="0.25">
      <c r="A454" t="str">
        <f>+IF(LEN(Participação!A464)&gt;0,Participação!$D$4,"")</f>
        <v/>
      </c>
      <c r="B454" t="str">
        <f>+IF(LEN(Participação!A464)&gt;0,2021,"")</f>
        <v/>
      </c>
      <c r="C454" t="str">
        <f>+IF(LEN(Participação!A464)&gt;0,5017,"")</f>
        <v/>
      </c>
      <c r="D454" t="str">
        <f>+IF(LEN(Participação!A464)&gt;0,IF(Participação!$B$3="Individual",1,1),"")</f>
        <v/>
      </c>
      <c r="E454" t="str">
        <f>+IF(LEN(Participação!A464)&gt;0,Participação!C464,"")</f>
        <v/>
      </c>
      <c r="F454" t="str">
        <f>+IF(LEN(Participação!A464)&gt;0,Participação!D464,"")</f>
        <v/>
      </c>
      <c r="G454" t="str">
        <f>+IF(LEN(Participação!A464)&gt;0,Participação!A464,"")</f>
        <v/>
      </c>
      <c r="H454" t="str">
        <f>+IF(LEN(Participação!A464)&gt;0,VLOOKUP(O454,Pivot!A:B,2,0),"")</f>
        <v/>
      </c>
      <c r="I454" t="str">
        <f>+IF(LEN(Participação!A464)&gt;0,Participação!G464*Participação!I464,"")</f>
        <v/>
      </c>
      <c r="J454" t="str">
        <f>+IF(LEN(Participação!A464)&gt;0,Participação!H464,"")</f>
        <v/>
      </c>
      <c r="K454" t="str">
        <f>+IF(LEN(Participação!A464)&gt;0,"N","")</f>
        <v/>
      </c>
      <c r="L454" t="str">
        <f>+IF(LEN(Participação!A464)&gt;0,Participação!E464,"")</f>
        <v/>
      </c>
      <c r="M454" t="str">
        <f>+IF(LEN(Participação!A464)&gt;0,Participação!I464,"")</f>
        <v/>
      </c>
      <c r="N454" s="22" t="str">
        <f>+IF(LEN(Participação!A464)&gt;0,VLOOKUP(Participação!F464,Variedades!B:C,2,0),"")</f>
        <v/>
      </c>
      <c r="O454" s="26" t="str">
        <f t="shared" si="7"/>
        <v/>
      </c>
      <c r="P454" s="26" t="str">
        <f>+IF(LEN(Participação!A464)&gt;0,G454,"")</f>
        <v/>
      </c>
    </row>
    <row r="455" spans="1:16" x14ac:dyDescent="0.25">
      <c r="A455" t="str">
        <f>+IF(LEN(Participação!A465)&gt;0,Participação!$D$4,"")</f>
        <v/>
      </c>
      <c r="B455" t="str">
        <f>+IF(LEN(Participação!A465)&gt;0,2021,"")</f>
        <v/>
      </c>
      <c r="C455" t="str">
        <f>+IF(LEN(Participação!A465)&gt;0,5017,"")</f>
        <v/>
      </c>
      <c r="D455" t="str">
        <f>+IF(LEN(Participação!A465)&gt;0,IF(Participação!$B$3="Individual",1,1),"")</f>
        <v/>
      </c>
      <c r="E455" t="str">
        <f>+IF(LEN(Participação!A465)&gt;0,Participação!C465,"")</f>
        <v/>
      </c>
      <c r="F455" t="str">
        <f>+IF(LEN(Participação!A465)&gt;0,Participação!D465,"")</f>
        <v/>
      </c>
      <c r="G455" t="str">
        <f>+IF(LEN(Participação!A465)&gt;0,Participação!A465,"")</f>
        <v/>
      </c>
      <c r="H455" t="str">
        <f>+IF(LEN(Participação!A465)&gt;0,VLOOKUP(O455,Pivot!A:B,2,0),"")</f>
        <v/>
      </c>
      <c r="I455" t="str">
        <f>+IF(LEN(Participação!A465)&gt;0,Participação!G465*Participação!I465,"")</f>
        <v/>
      </c>
      <c r="J455" t="str">
        <f>+IF(LEN(Participação!A465)&gt;0,Participação!H465,"")</f>
        <v/>
      </c>
      <c r="K455" t="str">
        <f>+IF(LEN(Participação!A465)&gt;0,"N","")</f>
        <v/>
      </c>
      <c r="L455" t="str">
        <f>+IF(LEN(Participação!A465)&gt;0,Participação!E465,"")</f>
        <v/>
      </c>
      <c r="M455" t="str">
        <f>+IF(LEN(Participação!A465)&gt;0,Participação!I465,"")</f>
        <v/>
      </c>
      <c r="N455" s="22" t="str">
        <f>+IF(LEN(Participação!A465)&gt;0,VLOOKUP(Participação!F465,Variedades!B:C,2,0),"")</f>
        <v/>
      </c>
      <c r="O455" s="26" t="str">
        <f t="shared" si="7"/>
        <v/>
      </c>
      <c r="P455" s="26" t="str">
        <f>+IF(LEN(Participação!A465)&gt;0,G455,"")</f>
        <v/>
      </c>
    </row>
    <row r="456" spans="1:16" x14ac:dyDescent="0.25">
      <c r="A456" t="str">
        <f>+IF(LEN(Participação!A466)&gt;0,Participação!$D$4,"")</f>
        <v/>
      </c>
      <c r="B456" t="str">
        <f>+IF(LEN(Participação!A466)&gt;0,2021,"")</f>
        <v/>
      </c>
      <c r="C456" t="str">
        <f>+IF(LEN(Participação!A466)&gt;0,5017,"")</f>
        <v/>
      </c>
      <c r="D456" t="str">
        <f>+IF(LEN(Participação!A466)&gt;0,IF(Participação!$B$3="Individual",1,1),"")</f>
        <v/>
      </c>
      <c r="E456" t="str">
        <f>+IF(LEN(Participação!A466)&gt;0,Participação!C466,"")</f>
        <v/>
      </c>
      <c r="F456" t="str">
        <f>+IF(LEN(Participação!A466)&gt;0,Participação!D466,"")</f>
        <v/>
      </c>
      <c r="G456" t="str">
        <f>+IF(LEN(Participação!A466)&gt;0,Participação!A466,"")</f>
        <v/>
      </c>
      <c r="H456" t="str">
        <f>+IF(LEN(Participação!A466)&gt;0,VLOOKUP(O456,Pivot!A:B,2,0),"")</f>
        <v/>
      </c>
      <c r="I456" t="str">
        <f>+IF(LEN(Participação!A466)&gt;0,Participação!G466*Participação!I466,"")</f>
        <v/>
      </c>
      <c r="J456" t="str">
        <f>+IF(LEN(Participação!A466)&gt;0,Participação!H466,"")</f>
        <v/>
      </c>
      <c r="K456" t="str">
        <f>+IF(LEN(Participação!A466)&gt;0,"N","")</f>
        <v/>
      </c>
      <c r="L456" t="str">
        <f>+IF(LEN(Participação!A466)&gt;0,Participação!E466,"")</f>
        <v/>
      </c>
      <c r="M456" t="str">
        <f>+IF(LEN(Participação!A466)&gt;0,Participação!I466,"")</f>
        <v/>
      </c>
      <c r="N456" s="22" t="str">
        <f>+IF(LEN(Participação!A466)&gt;0,VLOOKUP(Participação!F466,Variedades!B:C,2,0),"")</f>
        <v/>
      </c>
      <c r="O456" s="26" t="str">
        <f t="shared" si="7"/>
        <v/>
      </c>
      <c r="P456" s="26" t="str">
        <f>+IF(LEN(Participação!A466)&gt;0,G456,"")</f>
        <v/>
      </c>
    </row>
    <row r="457" spans="1:16" x14ac:dyDescent="0.25">
      <c r="A457" t="str">
        <f>+IF(LEN(Participação!A467)&gt;0,Participação!$D$4,"")</f>
        <v/>
      </c>
      <c r="B457" t="str">
        <f>+IF(LEN(Participação!A467)&gt;0,2021,"")</f>
        <v/>
      </c>
      <c r="C457" t="str">
        <f>+IF(LEN(Participação!A467)&gt;0,5017,"")</f>
        <v/>
      </c>
      <c r="D457" t="str">
        <f>+IF(LEN(Participação!A467)&gt;0,IF(Participação!$B$3="Individual",1,1),"")</f>
        <v/>
      </c>
      <c r="E457" t="str">
        <f>+IF(LEN(Participação!A467)&gt;0,Participação!C467,"")</f>
        <v/>
      </c>
      <c r="F457" t="str">
        <f>+IF(LEN(Participação!A467)&gt;0,Participação!D467,"")</f>
        <v/>
      </c>
      <c r="G457" t="str">
        <f>+IF(LEN(Participação!A467)&gt;0,Participação!A467,"")</f>
        <v/>
      </c>
      <c r="H457" t="str">
        <f>+IF(LEN(Participação!A467)&gt;0,VLOOKUP(O457,Pivot!A:B,2,0),"")</f>
        <v/>
      </c>
      <c r="I457" t="str">
        <f>+IF(LEN(Participação!A467)&gt;0,Participação!G467*Participação!I467,"")</f>
        <v/>
      </c>
      <c r="J457" t="str">
        <f>+IF(LEN(Participação!A467)&gt;0,Participação!H467,"")</f>
        <v/>
      </c>
      <c r="K457" t="str">
        <f>+IF(LEN(Participação!A467)&gt;0,"N","")</f>
        <v/>
      </c>
      <c r="L457" t="str">
        <f>+IF(LEN(Participação!A467)&gt;0,Participação!E467,"")</f>
        <v/>
      </c>
      <c r="M457" t="str">
        <f>+IF(LEN(Participação!A467)&gt;0,Participação!I467,"")</f>
        <v/>
      </c>
      <c r="N457" s="22" t="str">
        <f>+IF(LEN(Participação!A467)&gt;0,VLOOKUP(Participação!F467,Variedades!B:C,2,0),"")</f>
        <v/>
      </c>
      <c r="O457" s="26" t="str">
        <f t="shared" si="7"/>
        <v/>
      </c>
      <c r="P457" s="26" t="str">
        <f>+IF(LEN(Participação!A467)&gt;0,G457,"")</f>
        <v/>
      </c>
    </row>
    <row r="458" spans="1:16" x14ac:dyDescent="0.25">
      <c r="A458" t="str">
        <f>+IF(LEN(Participação!A468)&gt;0,Participação!$D$4,"")</f>
        <v/>
      </c>
      <c r="B458" t="str">
        <f>+IF(LEN(Participação!A468)&gt;0,2021,"")</f>
        <v/>
      </c>
      <c r="C458" t="str">
        <f>+IF(LEN(Participação!A468)&gt;0,5017,"")</f>
        <v/>
      </c>
      <c r="D458" t="str">
        <f>+IF(LEN(Participação!A468)&gt;0,IF(Participação!$B$3="Individual",1,1),"")</f>
        <v/>
      </c>
      <c r="E458" t="str">
        <f>+IF(LEN(Participação!A468)&gt;0,Participação!C468,"")</f>
        <v/>
      </c>
      <c r="F458" t="str">
        <f>+IF(LEN(Participação!A468)&gt;0,Participação!D468,"")</f>
        <v/>
      </c>
      <c r="G458" t="str">
        <f>+IF(LEN(Participação!A468)&gt;0,Participação!A468,"")</f>
        <v/>
      </c>
      <c r="H458" t="str">
        <f>+IF(LEN(Participação!A468)&gt;0,VLOOKUP(O458,Pivot!A:B,2,0),"")</f>
        <v/>
      </c>
      <c r="I458" t="str">
        <f>+IF(LEN(Participação!A468)&gt;0,Participação!G468*Participação!I468,"")</f>
        <v/>
      </c>
      <c r="J458" t="str">
        <f>+IF(LEN(Participação!A468)&gt;0,Participação!H468,"")</f>
        <v/>
      </c>
      <c r="K458" t="str">
        <f>+IF(LEN(Participação!A468)&gt;0,"N","")</f>
        <v/>
      </c>
      <c r="L458" t="str">
        <f>+IF(LEN(Participação!A468)&gt;0,Participação!E468,"")</f>
        <v/>
      </c>
      <c r="M458" t="str">
        <f>+IF(LEN(Participação!A468)&gt;0,Participação!I468,"")</f>
        <v/>
      </c>
      <c r="N458" s="22" t="str">
        <f>+IF(LEN(Participação!A468)&gt;0,VLOOKUP(Participação!F468,Variedades!B:C,2,0),"")</f>
        <v/>
      </c>
      <c r="O458" s="26" t="str">
        <f t="shared" si="7"/>
        <v/>
      </c>
      <c r="P458" s="26" t="str">
        <f>+IF(LEN(Participação!A468)&gt;0,G458,"")</f>
        <v/>
      </c>
    </row>
    <row r="459" spans="1:16" x14ac:dyDescent="0.25">
      <c r="A459" t="str">
        <f>+IF(LEN(Participação!A469)&gt;0,Participação!$D$4,"")</f>
        <v/>
      </c>
      <c r="B459" t="str">
        <f>+IF(LEN(Participação!A469)&gt;0,2021,"")</f>
        <v/>
      </c>
      <c r="C459" t="str">
        <f>+IF(LEN(Participação!A469)&gt;0,5017,"")</f>
        <v/>
      </c>
      <c r="D459" t="str">
        <f>+IF(LEN(Participação!A469)&gt;0,IF(Participação!$B$3="Individual",1,1),"")</f>
        <v/>
      </c>
      <c r="E459" t="str">
        <f>+IF(LEN(Participação!A469)&gt;0,Participação!C469,"")</f>
        <v/>
      </c>
      <c r="F459" t="str">
        <f>+IF(LEN(Participação!A469)&gt;0,Participação!D469,"")</f>
        <v/>
      </c>
      <c r="G459" t="str">
        <f>+IF(LEN(Participação!A469)&gt;0,Participação!A469,"")</f>
        <v/>
      </c>
      <c r="H459" t="str">
        <f>+IF(LEN(Participação!A469)&gt;0,VLOOKUP(O459,Pivot!A:B,2,0),"")</f>
        <v/>
      </c>
      <c r="I459" t="str">
        <f>+IF(LEN(Participação!A469)&gt;0,Participação!G469*Participação!I469,"")</f>
        <v/>
      </c>
      <c r="J459" t="str">
        <f>+IF(LEN(Participação!A469)&gt;0,Participação!H469,"")</f>
        <v/>
      </c>
      <c r="K459" t="str">
        <f>+IF(LEN(Participação!A469)&gt;0,"N","")</f>
        <v/>
      </c>
      <c r="L459" t="str">
        <f>+IF(LEN(Participação!A469)&gt;0,Participação!E469,"")</f>
        <v/>
      </c>
      <c r="M459" t="str">
        <f>+IF(LEN(Participação!A469)&gt;0,Participação!I469,"")</f>
        <v/>
      </c>
      <c r="N459" s="22" t="str">
        <f>+IF(LEN(Participação!A469)&gt;0,VLOOKUP(Participação!F469,Variedades!B:C,2,0),"")</f>
        <v/>
      </c>
      <c r="O459" s="26" t="str">
        <f t="shared" si="7"/>
        <v/>
      </c>
      <c r="P459" s="26" t="str">
        <f>+IF(LEN(Participação!A469)&gt;0,G459,"")</f>
        <v/>
      </c>
    </row>
    <row r="460" spans="1:16" x14ac:dyDescent="0.25">
      <c r="A460" t="str">
        <f>+IF(LEN(Participação!A470)&gt;0,Participação!$D$4,"")</f>
        <v/>
      </c>
      <c r="B460" t="str">
        <f>+IF(LEN(Participação!A470)&gt;0,2021,"")</f>
        <v/>
      </c>
      <c r="C460" t="str">
        <f>+IF(LEN(Participação!A470)&gt;0,5017,"")</f>
        <v/>
      </c>
      <c r="D460" t="str">
        <f>+IF(LEN(Participação!A470)&gt;0,IF(Participação!$B$3="Individual",1,1),"")</f>
        <v/>
      </c>
      <c r="E460" t="str">
        <f>+IF(LEN(Participação!A470)&gt;0,Participação!C470,"")</f>
        <v/>
      </c>
      <c r="F460" t="str">
        <f>+IF(LEN(Participação!A470)&gt;0,Participação!D470,"")</f>
        <v/>
      </c>
      <c r="G460" t="str">
        <f>+IF(LEN(Participação!A470)&gt;0,Participação!A470,"")</f>
        <v/>
      </c>
      <c r="H460" t="str">
        <f>+IF(LEN(Participação!A470)&gt;0,VLOOKUP(O460,Pivot!A:B,2,0),"")</f>
        <v/>
      </c>
      <c r="I460" t="str">
        <f>+IF(LEN(Participação!A470)&gt;0,Participação!G470*Participação!I470,"")</f>
        <v/>
      </c>
      <c r="J460" t="str">
        <f>+IF(LEN(Participação!A470)&gt;0,Participação!H470,"")</f>
        <v/>
      </c>
      <c r="K460" t="str">
        <f>+IF(LEN(Participação!A470)&gt;0,"N","")</f>
        <v/>
      </c>
      <c r="L460" t="str">
        <f>+IF(LEN(Participação!A470)&gt;0,Participação!E470,"")</f>
        <v/>
      </c>
      <c r="M460" t="str">
        <f>+IF(LEN(Participação!A470)&gt;0,Participação!I470,"")</f>
        <v/>
      </c>
      <c r="N460" s="22" t="str">
        <f>+IF(LEN(Participação!A470)&gt;0,VLOOKUP(Participação!F470,Variedades!B:C,2,0),"")</f>
        <v/>
      </c>
      <c r="O460" s="26" t="str">
        <f t="shared" si="7"/>
        <v/>
      </c>
      <c r="P460" s="26" t="str">
        <f>+IF(LEN(Participação!A470)&gt;0,G460,"")</f>
        <v/>
      </c>
    </row>
    <row r="461" spans="1:16" x14ac:dyDescent="0.25">
      <c r="A461" t="str">
        <f>+IF(LEN(Participação!A471)&gt;0,Participação!$D$4,"")</f>
        <v/>
      </c>
      <c r="B461" t="str">
        <f>+IF(LEN(Participação!A471)&gt;0,2021,"")</f>
        <v/>
      </c>
      <c r="C461" t="str">
        <f>+IF(LEN(Participação!A471)&gt;0,5017,"")</f>
        <v/>
      </c>
      <c r="D461" t="str">
        <f>+IF(LEN(Participação!A471)&gt;0,IF(Participação!$B$3="Individual",1,1),"")</f>
        <v/>
      </c>
      <c r="E461" t="str">
        <f>+IF(LEN(Participação!A471)&gt;0,Participação!C471,"")</f>
        <v/>
      </c>
      <c r="F461" t="str">
        <f>+IF(LEN(Participação!A471)&gt;0,Participação!D471,"")</f>
        <v/>
      </c>
      <c r="G461" t="str">
        <f>+IF(LEN(Participação!A471)&gt;0,Participação!A471,"")</f>
        <v/>
      </c>
      <c r="H461" t="str">
        <f>+IF(LEN(Participação!A471)&gt;0,VLOOKUP(O461,Pivot!A:B,2,0),"")</f>
        <v/>
      </c>
      <c r="I461" t="str">
        <f>+IF(LEN(Participação!A471)&gt;0,Participação!G471*Participação!I471,"")</f>
        <v/>
      </c>
      <c r="J461" t="str">
        <f>+IF(LEN(Participação!A471)&gt;0,Participação!H471,"")</f>
        <v/>
      </c>
      <c r="K461" t="str">
        <f>+IF(LEN(Participação!A471)&gt;0,"N","")</f>
        <v/>
      </c>
      <c r="L461" t="str">
        <f>+IF(LEN(Participação!A471)&gt;0,Participação!E471,"")</f>
        <v/>
      </c>
      <c r="M461" t="str">
        <f>+IF(LEN(Participação!A471)&gt;0,Participação!I471,"")</f>
        <v/>
      </c>
      <c r="N461" s="22" t="str">
        <f>+IF(LEN(Participação!A471)&gt;0,VLOOKUP(Participação!F471,Variedades!B:C,2,0),"")</f>
        <v/>
      </c>
      <c r="O461" s="26" t="str">
        <f t="shared" si="7"/>
        <v/>
      </c>
      <c r="P461" s="26" t="str">
        <f>+IF(LEN(Participação!A471)&gt;0,G461,"")</f>
        <v/>
      </c>
    </row>
    <row r="462" spans="1:16" x14ac:dyDescent="0.25">
      <c r="A462" t="str">
        <f>+IF(LEN(Participação!A472)&gt;0,Participação!$D$4,"")</f>
        <v/>
      </c>
      <c r="B462" t="str">
        <f>+IF(LEN(Participação!A472)&gt;0,2021,"")</f>
        <v/>
      </c>
      <c r="C462" t="str">
        <f>+IF(LEN(Participação!A472)&gt;0,5017,"")</f>
        <v/>
      </c>
      <c r="D462" t="str">
        <f>+IF(LEN(Participação!A472)&gt;0,IF(Participação!$B$3="Individual",1,1),"")</f>
        <v/>
      </c>
      <c r="E462" t="str">
        <f>+IF(LEN(Participação!A472)&gt;0,Participação!C472,"")</f>
        <v/>
      </c>
      <c r="F462" t="str">
        <f>+IF(LEN(Participação!A472)&gt;0,Participação!D472,"")</f>
        <v/>
      </c>
      <c r="G462" t="str">
        <f>+IF(LEN(Participação!A472)&gt;0,Participação!A472,"")</f>
        <v/>
      </c>
      <c r="H462" t="str">
        <f>+IF(LEN(Participação!A472)&gt;0,VLOOKUP(O462,Pivot!A:B,2,0),"")</f>
        <v/>
      </c>
      <c r="I462" t="str">
        <f>+IF(LEN(Participação!A472)&gt;0,Participação!G472*Participação!I472,"")</f>
        <v/>
      </c>
      <c r="J462" t="str">
        <f>+IF(LEN(Participação!A472)&gt;0,Participação!H472,"")</f>
        <v/>
      </c>
      <c r="K462" t="str">
        <f>+IF(LEN(Participação!A472)&gt;0,"N","")</f>
        <v/>
      </c>
      <c r="L462" t="str">
        <f>+IF(LEN(Participação!A472)&gt;0,Participação!E472,"")</f>
        <v/>
      </c>
      <c r="M462" t="str">
        <f>+IF(LEN(Participação!A472)&gt;0,Participação!I472,"")</f>
        <v/>
      </c>
      <c r="N462" s="22" t="str">
        <f>+IF(LEN(Participação!A472)&gt;0,VLOOKUP(Participação!F472,Variedades!B:C,2,0),"")</f>
        <v/>
      </c>
      <c r="O462" s="26" t="str">
        <f t="shared" si="7"/>
        <v/>
      </c>
      <c r="P462" s="26" t="str">
        <f>+IF(LEN(Participação!A472)&gt;0,G462,"")</f>
        <v/>
      </c>
    </row>
    <row r="463" spans="1:16" x14ac:dyDescent="0.25">
      <c r="A463" t="str">
        <f>+IF(LEN(Participação!A473)&gt;0,Participação!$D$4,"")</f>
        <v/>
      </c>
      <c r="B463" t="str">
        <f>+IF(LEN(Participação!A473)&gt;0,2021,"")</f>
        <v/>
      </c>
      <c r="C463" t="str">
        <f>+IF(LEN(Participação!A473)&gt;0,5017,"")</f>
        <v/>
      </c>
      <c r="D463" t="str">
        <f>+IF(LEN(Participação!A473)&gt;0,IF(Participação!$B$3="Individual",1,1),"")</f>
        <v/>
      </c>
      <c r="E463" t="str">
        <f>+IF(LEN(Participação!A473)&gt;0,Participação!C473,"")</f>
        <v/>
      </c>
      <c r="F463" t="str">
        <f>+IF(LEN(Participação!A473)&gt;0,Participação!D473,"")</f>
        <v/>
      </c>
      <c r="G463" t="str">
        <f>+IF(LEN(Participação!A473)&gt;0,Participação!A473,"")</f>
        <v/>
      </c>
      <c r="H463" t="str">
        <f>+IF(LEN(Participação!A473)&gt;0,VLOOKUP(O463,Pivot!A:B,2,0),"")</f>
        <v/>
      </c>
      <c r="I463" t="str">
        <f>+IF(LEN(Participação!A473)&gt;0,Participação!G473*Participação!I473,"")</f>
        <v/>
      </c>
      <c r="J463" t="str">
        <f>+IF(LEN(Participação!A473)&gt;0,Participação!H473,"")</f>
        <v/>
      </c>
      <c r="K463" t="str">
        <f>+IF(LEN(Participação!A473)&gt;0,"N","")</f>
        <v/>
      </c>
      <c r="L463" t="str">
        <f>+IF(LEN(Participação!A473)&gt;0,Participação!E473,"")</f>
        <v/>
      </c>
      <c r="M463" t="str">
        <f>+IF(LEN(Participação!A473)&gt;0,Participação!I473,"")</f>
        <v/>
      </c>
      <c r="N463" s="22" t="str">
        <f>+IF(LEN(Participação!A473)&gt;0,VLOOKUP(Participação!F473,Variedades!B:C,2,0),"")</f>
        <v/>
      </c>
      <c r="O463" s="26" t="str">
        <f t="shared" si="7"/>
        <v/>
      </c>
      <c r="P463" s="26" t="str">
        <f>+IF(LEN(Participação!A473)&gt;0,G463,"")</f>
        <v/>
      </c>
    </row>
    <row r="464" spans="1:16" x14ac:dyDescent="0.25">
      <c r="A464" t="str">
        <f>+IF(LEN(Participação!A474)&gt;0,Participação!$D$4,"")</f>
        <v/>
      </c>
      <c r="B464" t="str">
        <f>+IF(LEN(Participação!A474)&gt;0,2021,"")</f>
        <v/>
      </c>
      <c r="C464" t="str">
        <f>+IF(LEN(Participação!A474)&gt;0,5017,"")</f>
        <v/>
      </c>
      <c r="D464" t="str">
        <f>+IF(LEN(Participação!A474)&gt;0,IF(Participação!$B$3="Individual",1,1),"")</f>
        <v/>
      </c>
      <c r="E464" t="str">
        <f>+IF(LEN(Participação!A474)&gt;0,Participação!C474,"")</f>
        <v/>
      </c>
      <c r="F464" t="str">
        <f>+IF(LEN(Participação!A474)&gt;0,Participação!D474,"")</f>
        <v/>
      </c>
      <c r="G464" t="str">
        <f>+IF(LEN(Participação!A474)&gt;0,Participação!A474,"")</f>
        <v/>
      </c>
      <c r="H464" t="str">
        <f>+IF(LEN(Participação!A474)&gt;0,VLOOKUP(O464,Pivot!A:B,2,0),"")</f>
        <v/>
      </c>
      <c r="I464" t="str">
        <f>+IF(LEN(Participação!A474)&gt;0,Participação!G474*Participação!I474,"")</f>
        <v/>
      </c>
      <c r="J464" t="str">
        <f>+IF(LEN(Participação!A474)&gt;0,Participação!H474,"")</f>
        <v/>
      </c>
      <c r="K464" t="str">
        <f>+IF(LEN(Participação!A474)&gt;0,"N","")</f>
        <v/>
      </c>
      <c r="L464" t="str">
        <f>+IF(LEN(Participação!A474)&gt;0,Participação!E474,"")</f>
        <v/>
      </c>
      <c r="M464" t="str">
        <f>+IF(LEN(Participação!A474)&gt;0,Participação!I474,"")</f>
        <v/>
      </c>
      <c r="N464" s="22" t="str">
        <f>+IF(LEN(Participação!A474)&gt;0,VLOOKUP(Participação!F474,Variedades!B:C,2,0),"")</f>
        <v/>
      </c>
      <c r="O464" s="26" t="str">
        <f t="shared" si="7"/>
        <v/>
      </c>
      <c r="P464" s="26" t="str">
        <f>+IF(LEN(Participação!A474)&gt;0,G464,"")</f>
        <v/>
      </c>
    </row>
    <row r="465" spans="1:16" x14ac:dyDescent="0.25">
      <c r="A465" t="str">
        <f>+IF(LEN(Participação!A475)&gt;0,Participação!$D$4,"")</f>
        <v/>
      </c>
      <c r="B465" t="str">
        <f>+IF(LEN(Participação!A475)&gt;0,2021,"")</f>
        <v/>
      </c>
      <c r="C465" t="str">
        <f>+IF(LEN(Participação!A475)&gt;0,5017,"")</f>
        <v/>
      </c>
      <c r="D465" t="str">
        <f>+IF(LEN(Participação!A475)&gt;0,IF(Participação!$B$3="Individual",1,1),"")</f>
        <v/>
      </c>
      <c r="E465" t="str">
        <f>+IF(LEN(Participação!A475)&gt;0,Participação!C475,"")</f>
        <v/>
      </c>
      <c r="F465" t="str">
        <f>+IF(LEN(Participação!A475)&gt;0,Participação!D475,"")</f>
        <v/>
      </c>
      <c r="G465" t="str">
        <f>+IF(LEN(Participação!A475)&gt;0,Participação!A475,"")</f>
        <v/>
      </c>
      <c r="H465" t="str">
        <f>+IF(LEN(Participação!A475)&gt;0,VLOOKUP(O465,Pivot!A:B,2,0),"")</f>
        <v/>
      </c>
      <c r="I465" t="str">
        <f>+IF(LEN(Participação!A475)&gt;0,Participação!G475*Participação!I475,"")</f>
        <v/>
      </c>
      <c r="J465" t="str">
        <f>+IF(LEN(Participação!A475)&gt;0,Participação!H475,"")</f>
        <v/>
      </c>
      <c r="K465" t="str">
        <f>+IF(LEN(Participação!A475)&gt;0,"N","")</f>
        <v/>
      </c>
      <c r="L465" t="str">
        <f>+IF(LEN(Participação!A475)&gt;0,Participação!E475,"")</f>
        <v/>
      </c>
      <c r="M465" t="str">
        <f>+IF(LEN(Participação!A475)&gt;0,Participação!I475,"")</f>
        <v/>
      </c>
      <c r="N465" s="22" t="str">
        <f>+IF(LEN(Participação!A475)&gt;0,VLOOKUP(Participação!F475,Variedades!B:C,2,0),"")</f>
        <v/>
      </c>
      <c r="O465" s="26" t="str">
        <f t="shared" si="7"/>
        <v/>
      </c>
      <c r="P465" s="26" t="str">
        <f>+IF(LEN(Participação!A475)&gt;0,G465,"")</f>
        <v/>
      </c>
    </row>
    <row r="466" spans="1:16" x14ac:dyDescent="0.25">
      <c r="A466" t="str">
        <f>+IF(LEN(Participação!A476)&gt;0,Participação!$D$4,"")</f>
        <v/>
      </c>
      <c r="B466" t="str">
        <f>+IF(LEN(Participação!A476)&gt;0,2021,"")</f>
        <v/>
      </c>
      <c r="C466" t="str">
        <f>+IF(LEN(Participação!A476)&gt;0,5017,"")</f>
        <v/>
      </c>
      <c r="D466" t="str">
        <f>+IF(LEN(Participação!A476)&gt;0,IF(Participação!$B$3="Individual",1,1),"")</f>
        <v/>
      </c>
      <c r="E466" t="str">
        <f>+IF(LEN(Participação!A476)&gt;0,Participação!C476,"")</f>
        <v/>
      </c>
      <c r="F466" t="str">
        <f>+IF(LEN(Participação!A476)&gt;0,Participação!D476,"")</f>
        <v/>
      </c>
      <c r="G466" t="str">
        <f>+IF(LEN(Participação!A476)&gt;0,Participação!A476,"")</f>
        <v/>
      </c>
      <c r="H466" t="str">
        <f>+IF(LEN(Participação!A476)&gt;0,VLOOKUP(O466,Pivot!A:B,2,0),"")</f>
        <v/>
      </c>
      <c r="I466" t="str">
        <f>+IF(LEN(Participação!A476)&gt;0,Participação!G476*Participação!I476,"")</f>
        <v/>
      </c>
      <c r="J466" t="str">
        <f>+IF(LEN(Participação!A476)&gt;0,Participação!H476,"")</f>
        <v/>
      </c>
      <c r="K466" t="str">
        <f>+IF(LEN(Participação!A476)&gt;0,"N","")</f>
        <v/>
      </c>
      <c r="L466" t="str">
        <f>+IF(LEN(Participação!A476)&gt;0,Participação!E476,"")</f>
        <v/>
      </c>
      <c r="M466" t="str">
        <f>+IF(LEN(Participação!A476)&gt;0,Participação!I476,"")</f>
        <v/>
      </c>
      <c r="N466" s="22" t="str">
        <f>+IF(LEN(Participação!A476)&gt;0,VLOOKUP(Participação!F476,Variedades!B:C,2,0),"")</f>
        <v/>
      </c>
      <c r="O466" s="26" t="str">
        <f t="shared" si="7"/>
        <v/>
      </c>
      <c r="P466" s="26" t="str">
        <f>+IF(LEN(Participação!A476)&gt;0,G466,"")</f>
        <v/>
      </c>
    </row>
    <row r="467" spans="1:16" x14ac:dyDescent="0.25">
      <c r="A467" t="str">
        <f>+IF(LEN(Participação!A477)&gt;0,Participação!$D$4,"")</f>
        <v/>
      </c>
      <c r="B467" t="str">
        <f>+IF(LEN(Participação!A477)&gt;0,2021,"")</f>
        <v/>
      </c>
      <c r="C467" t="str">
        <f>+IF(LEN(Participação!A477)&gt;0,5017,"")</f>
        <v/>
      </c>
      <c r="D467" t="str">
        <f>+IF(LEN(Participação!A477)&gt;0,IF(Participação!$B$3="Individual",1,1),"")</f>
        <v/>
      </c>
      <c r="E467" t="str">
        <f>+IF(LEN(Participação!A477)&gt;0,Participação!C477,"")</f>
        <v/>
      </c>
      <c r="F467" t="str">
        <f>+IF(LEN(Participação!A477)&gt;0,Participação!D477,"")</f>
        <v/>
      </c>
      <c r="G467" t="str">
        <f>+IF(LEN(Participação!A477)&gt;0,Participação!A477,"")</f>
        <v/>
      </c>
      <c r="H467" t="str">
        <f>+IF(LEN(Participação!A477)&gt;0,VLOOKUP(O467,Pivot!A:B,2,0),"")</f>
        <v/>
      </c>
      <c r="I467" t="str">
        <f>+IF(LEN(Participação!A477)&gt;0,Participação!G477*Participação!I477,"")</f>
        <v/>
      </c>
      <c r="J467" t="str">
        <f>+IF(LEN(Participação!A477)&gt;0,Participação!H477,"")</f>
        <v/>
      </c>
      <c r="K467" t="str">
        <f>+IF(LEN(Participação!A477)&gt;0,"N","")</f>
        <v/>
      </c>
      <c r="L467" t="str">
        <f>+IF(LEN(Participação!A477)&gt;0,Participação!E477,"")</f>
        <v/>
      </c>
      <c r="M467" t="str">
        <f>+IF(LEN(Participação!A477)&gt;0,Participação!I477,"")</f>
        <v/>
      </c>
      <c r="N467" s="22" t="str">
        <f>+IF(LEN(Participação!A477)&gt;0,VLOOKUP(Participação!F477,Variedades!B:C,2,0),"")</f>
        <v/>
      </c>
      <c r="O467" s="26" t="str">
        <f t="shared" si="7"/>
        <v/>
      </c>
      <c r="P467" s="26" t="str">
        <f>+IF(LEN(Participação!A477)&gt;0,G467,"")</f>
        <v/>
      </c>
    </row>
    <row r="468" spans="1:16" x14ac:dyDescent="0.25">
      <c r="A468" t="str">
        <f>+IF(LEN(Participação!A478)&gt;0,Participação!$D$4,"")</f>
        <v/>
      </c>
      <c r="B468" t="str">
        <f>+IF(LEN(Participação!A478)&gt;0,2021,"")</f>
        <v/>
      </c>
      <c r="C468" t="str">
        <f>+IF(LEN(Participação!A478)&gt;0,5017,"")</f>
        <v/>
      </c>
      <c r="D468" t="str">
        <f>+IF(LEN(Participação!A478)&gt;0,IF(Participação!$B$3="Individual",1,1),"")</f>
        <v/>
      </c>
      <c r="E468" t="str">
        <f>+IF(LEN(Participação!A478)&gt;0,Participação!C478,"")</f>
        <v/>
      </c>
      <c r="F468" t="str">
        <f>+IF(LEN(Participação!A478)&gt;0,Participação!D478,"")</f>
        <v/>
      </c>
      <c r="G468" t="str">
        <f>+IF(LEN(Participação!A478)&gt;0,Participação!A478,"")</f>
        <v/>
      </c>
      <c r="H468" t="str">
        <f>+IF(LEN(Participação!A478)&gt;0,VLOOKUP(O468,Pivot!A:B,2,0),"")</f>
        <v/>
      </c>
      <c r="I468" t="str">
        <f>+IF(LEN(Participação!A478)&gt;0,Participação!G478*Participação!I478,"")</f>
        <v/>
      </c>
      <c r="J468" t="str">
        <f>+IF(LEN(Participação!A478)&gt;0,Participação!H478,"")</f>
        <v/>
      </c>
      <c r="K468" t="str">
        <f>+IF(LEN(Participação!A478)&gt;0,"N","")</f>
        <v/>
      </c>
      <c r="L468" t="str">
        <f>+IF(LEN(Participação!A478)&gt;0,Participação!E478,"")</f>
        <v/>
      </c>
      <c r="M468" t="str">
        <f>+IF(LEN(Participação!A478)&gt;0,Participação!I478,"")</f>
        <v/>
      </c>
      <c r="N468" s="22" t="str">
        <f>+IF(LEN(Participação!A478)&gt;0,VLOOKUP(Participação!F478,Variedades!B:C,2,0),"")</f>
        <v/>
      </c>
      <c r="O468" s="26" t="str">
        <f t="shared" si="7"/>
        <v/>
      </c>
      <c r="P468" s="26" t="str">
        <f>+IF(LEN(Participação!A478)&gt;0,G468,"")</f>
        <v/>
      </c>
    </row>
    <row r="469" spans="1:16" x14ac:dyDescent="0.25">
      <c r="A469" t="str">
        <f>+IF(LEN(Participação!A479)&gt;0,Participação!$D$4,"")</f>
        <v/>
      </c>
      <c r="B469" t="str">
        <f>+IF(LEN(Participação!A479)&gt;0,2021,"")</f>
        <v/>
      </c>
      <c r="C469" t="str">
        <f>+IF(LEN(Participação!A479)&gt;0,5017,"")</f>
        <v/>
      </c>
      <c r="D469" t="str">
        <f>+IF(LEN(Participação!A479)&gt;0,IF(Participação!$B$3="Individual",1,1),"")</f>
        <v/>
      </c>
      <c r="E469" t="str">
        <f>+IF(LEN(Participação!A479)&gt;0,Participação!C479,"")</f>
        <v/>
      </c>
      <c r="F469" t="str">
        <f>+IF(LEN(Participação!A479)&gt;0,Participação!D479,"")</f>
        <v/>
      </c>
      <c r="G469" t="str">
        <f>+IF(LEN(Participação!A479)&gt;0,Participação!A479,"")</f>
        <v/>
      </c>
      <c r="H469" t="str">
        <f>+IF(LEN(Participação!A479)&gt;0,VLOOKUP(O469,Pivot!A:B,2,0),"")</f>
        <v/>
      </c>
      <c r="I469" t="str">
        <f>+IF(LEN(Participação!A479)&gt;0,Participação!G479*Participação!I479,"")</f>
        <v/>
      </c>
      <c r="J469" t="str">
        <f>+IF(LEN(Participação!A479)&gt;0,Participação!H479,"")</f>
        <v/>
      </c>
      <c r="K469" t="str">
        <f>+IF(LEN(Participação!A479)&gt;0,"N","")</f>
        <v/>
      </c>
      <c r="L469" t="str">
        <f>+IF(LEN(Participação!A479)&gt;0,Participação!E479,"")</f>
        <v/>
      </c>
      <c r="M469" t="str">
        <f>+IF(LEN(Participação!A479)&gt;0,Participação!I479,"")</f>
        <v/>
      </c>
      <c r="N469" s="22" t="str">
        <f>+IF(LEN(Participação!A479)&gt;0,VLOOKUP(Participação!F479,Variedades!B:C,2,0),"")</f>
        <v/>
      </c>
      <c r="O469" s="26" t="str">
        <f t="shared" si="7"/>
        <v/>
      </c>
      <c r="P469" s="26" t="str">
        <f>+IF(LEN(Participação!A479)&gt;0,G469,"")</f>
        <v/>
      </c>
    </row>
    <row r="470" spans="1:16" x14ac:dyDescent="0.25">
      <c r="A470" t="str">
        <f>+IF(LEN(Participação!A480)&gt;0,Participação!$D$4,"")</f>
        <v/>
      </c>
      <c r="B470" t="str">
        <f>+IF(LEN(Participação!A480)&gt;0,2021,"")</f>
        <v/>
      </c>
      <c r="C470" t="str">
        <f>+IF(LEN(Participação!A480)&gt;0,5017,"")</f>
        <v/>
      </c>
      <c r="D470" t="str">
        <f>+IF(LEN(Participação!A480)&gt;0,IF(Participação!$B$3="Individual",1,1),"")</f>
        <v/>
      </c>
      <c r="E470" t="str">
        <f>+IF(LEN(Participação!A480)&gt;0,Participação!C480,"")</f>
        <v/>
      </c>
      <c r="F470" t="str">
        <f>+IF(LEN(Participação!A480)&gt;0,Participação!D480,"")</f>
        <v/>
      </c>
      <c r="G470" t="str">
        <f>+IF(LEN(Participação!A480)&gt;0,Participação!A480,"")</f>
        <v/>
      </c>
      <c r="H470" t="str">
        <f>+IF(LEN(Participação!A480)&gt;0,VLOOKUP(O470,Pivot!A:B,2,0),"")</f>
        <v/>
      </c>
      <c r="I470" t="str">
        <f>+IF(LEN(Participação!A480)&gt;0,Participação!G480*Participação!I480,"")</f>
        <v/>
      </c>
      <c r="J470" t="str">
        <f>+IF(LEN(Participação!A480)&gt;0,Participação!H480,"")</f>
        <v/>
      </c>
      <c r="K470" t="str">
        <f>+IF(LEN(Participação!A480)&gt;0,"N","")</f>
        <v/>
      </c>
      <c r="L470" t="str">
        <f>+IF(LEN(Participação!A480)&gt;0,Participação!E480,"")</f>
        <v/>
      </c>
      <c r="M470" t="str">
        <f>+IF(LEN(Participação!A480)&gt;0,Participação!I480,"")</f>
        <v/>
      </c>
      <c r="N470" s="22" t="str">
        <f>+IF(LEN(Participação!A480)&gt;0,VLOOKUP(Participação!F480,Variedades!B:C,2,0),"")</f>
        <v/>
      </c>
      <c r="O470" s="26" t="str">
        <f t="shared" si="7"/>
        <v/>
      </c>
      <c r="P470" s="26" t="str">
        <f>+IF(LEN(Participação!A480)&gt;0,G470,"")</f>
        <v/>
      </c>
    </row>
    <row r="471" spans="1:16" x14ac:dyDescent="0.25">
      <c r="A471" t="str">
        <f>+IF(LEN(Participação!A481)&gt;0,Participação!$D$4,"")</f>
        <v/>
      </c>
      <c r="B471" t="str">
        <f>+IF(LEN(Participação!A481)&gt;0,2021,"")</f>
        <v/>
      </c>
      <c r="C471" t="str">
        <f>+IF(LEN(Participação!A481)&gt;0,5017,"")</f>
        <v/>
      </c>
      <c r="D471" t="str">
        <f>+IF(LEN(Participação!A481)&gt;0,IF(Participação!$B$3="Individual",1,1),"")</f>
        <v/>
      </c>
      <c r="E471" t="str">
        <f>+IF(LEN(Participação!A481)&gt;0,Participação!C481,"")</f>
        <v/>
      </c>
      <c r="F471" t="str">
        <f>+IF(LEN(Participação!A481)&gt;0,Participação!D481,"")</f>
        <v/>
      </c>
      <c r="G471" t="str">
        <f>+IF(LEN(Participação!A481)&gt;0,Participação!A481,"")</f>
        <v/>
      </c>
      <c r="H471" t="str">
        <f>+IF(LEN(Participação!A481)&gt;0,VLOOKUP(O471,Pivot!A:B,2,0),"")</f>
        <v/>
      </c>
      <c r="I471" t="str">
        <f>+IF(LEN(Participação!A481)&gt;0,Participação!G481*Participação!I481,"")</f>
        <v/>
      </c>
      <c r="J471" t="str">
        <f>+IF(LEN(Participação!A481)&gt;0,Participação!H481,"")</f>
        <v/>
      </c>
      <c r="K471" t="str">
        <f>+IF(LEN(Participação!A481)&gt;0,"N","")</f>
        <v/>
      </c>
      <c r="L471" t="str">
        <f>+IF(LEN(Participação!A481)&gt;0,Participação!E481,"")</f>
        <v/>
      </c>
      <c r="M471" t="str">
        <f>+IF(LEN(Participação!A481)&gt;0,Participação!I481,"")</f>
        <v/>
      </c>
      <c r="N471" s="22" t="str">
        <f>+IF(LEN(Participação!A481)&gt;0,VLOOKUP(Participação!F481,Variedades!B:C,2,0),"")</f>
        <v/>
      </c>
      <c r="O471" s="26" t="str">
        <f t="shared" si="7"/>
        <v/>
      </c>
      <c r="P471" s="26" t="str">
        <f>+IF(LEN(Participação!A481)&gt;0,G471,"")</f>
        <v/>
      </c>
    </row>
    <row r="472" spans="1:16" x14ac:dyDescent="0.25">
      <c r="A472" t="str">
        <f>+IF(LEN(Participação!A482)&gt;0,Participação!$D$4,"")</f>
        <v/>
      </c>
      <c r="B472" t="str">
        <f>+IF(LEN(Participação!A482)&gt;0,2021,"")</f>
        <v/>
      </c>
      <c r="C472" t="str">
        <f>+IF(LEN(Participação!A482)&gt;0,5017,"")</f>
        <v/>
      </c>
      <c r="D472" t="str">
        <f>+IF(LEN(Participação!A482)&gt;0,IF(Participação!$B$3="Individual",1,1),"")</f>
        <v/>
      </c>
      <c r="E472" t="str">
        <f>+IF(LEN(Participação!A482)&gt;0,Participação!C482,"")</f>
        <v/>
      </c>
      <c r="F472" t="str">
        <f>+IF(LEN(Participação!A482)&gt;0,Participação!D482,"")</f>
        <v/>
      </c>
      <c r="G472" t="str">
        <f>+IF(LEN(Participação!A482)&gt;0,Participação!A482,"")</f>
        <v/>
      </c>
      <c r="H472" t="str">
        <f>+IF(LEN(Participação!A482)&gt;0,VLOOKUP(O472,Pivot!A:B,2,0),"")</f>
        <v/>
      </c>
      <c r="I472" t="str">
        <f>+IF(LEN(Participação!A482)&gt;0,Participação!G482*Participação!I482,"")</f>
        <v/>
      </c>
      <c r="J472" t="str">
        <f>+IF(LEN(Participação!A482)&gt;0,Participação!H482,"")</f>
        <v/>
      </c>
      <c r="K472" t="str">
        <f>+IF(LEN(Participação!A482)&gt;0,"N","")</f>
        <v/>
      </c>
      <c r="L472" t="str">
        <f>+IF(LEN(Participação!A482)&gt;0,Participação!E482,"")</f>
        <v/>
      </c>
      <c r="M472" t="str">
        <f>+IF(LEN(Participação!A482)&gt;0,Participação!I482,"")</f>
        <v/>
      </c>
      <c r="N472" s="22" t="str">
        <f>+IF(LEN(Participação!A482)&gt;0,VLOOKUP(Participação!F482,Variedades!B:C,2,0),"")</f>
        <v/>
      </c>
      <c r="O472" s="26" t="str">
        <f t="shared" si="7"/>
        <v/>
      </c>
      <c r="P472" s="26" t="str">
        <f>+IF(LEN(Participação!A482)&gt;0,G472,"")</f>
        <v/>
      </c>
    </row>
    <row r="473" spans="1:16" x14ac:dyDescent="0.25">
      <c r="A473" t="str">
        <f>+IF(LEN(Participação!A483)&gt;0,Participação!$D$4,"")</f>
        <v/>
      </c>
      <c r="B473" t="str">
        <f>+IF(LEN(Participação!A483)&gt;0,2021,"")</f>
        <v/>
      </c>
      <c r="C473" t="str">
        <f>+IF(LEN(Participação!A483)&gt;0,5017,"")</f>
        <v/>
      </c>
      <c r="D473" t="str">
        <f>+IF(LEN(Participação!A483)&gt;0,IF(Participação!$B$3="Individual",1,1),"")</f>
        <v/>
      </c>
      <c r="E473" t="str">
        <f>+IF(LEN(Participação!A483)&gt;0,Participação!C483,"")</f>
        <v/>
      </c>
      <c r="F473" t="str">
        <f>+IF(LEN(Participação!A483)&gt;0,Participação!D483,"")</f>
        <v/>
      </c>
      <c r="G473" t="str">
        <f>+IF(LEN(Participação!A483)&gt;0,Participação!A483,"")</f>
        <v/>
      </c>
      <c r="H473" t="str">
        <f>+IF(LEN(Participação!A483)&gt;0,VLOOKUP(O473,Pivot!A:B,2,0),"")</f>
        <v/>
      </c>
      <c r="I473" t="str">
        <f>+IF(LEN(Participação!A483)&gt;0,Participação!G483*Participação!I483,"")</f>
        <v/>
      </c>
      <c r="J473" t="str">
        <f>+IF(LEN(Participação!A483)&gt;0,Participação!H483,"")</f>
        <v/>
      </c>
      <c r="K473" t="str">
        <f>+IF(LEN(Participação!A483)&gt;0,"N","")</f>
        <v/>
      </c>
      <c r="L473" t="str">
        <f>+IF(LEN(Participação!A483)&gt;0,Participação!E483,"")</f>
        <v/>
      </c>
      <c r="M473" t="str">
        <f>+IF(LEN(Participação!A483)&gt;0,Participação!I483,"")</f>
        <v/>
      </c>
      <c r="N473" s="22" t="str">
        <f>+IF(LEN(Participação!A483)&gt;0,VLOOKUP(Participação!F483,Variedades!B:C,2,0),"")</f>
        <v/>
      </c>
      <c r="O473" s="26" t="str">
        <f t="shared" si="7"/>
        <v/>
      </c>
      <c r="P473" s="26" t="str">
        <f>+IF(LEN(Participação!A483)&gt;0,G473,"")</f>
        <v/>
      </c>
    </row>
    <row r="474" spans="1:16" x14ac:dyDescent="0.25">
      <c r="A474" t="str">
        <f>+IF(LEN(Participação!A484)&gt;0,Participação!$D$4,"")</f>
        <v/>
      </c>
      <c r="B474" t="str">
        <f>+IF(LEN(Participação!A484)&gt;0,2021,"")</f>
        <v/>
      </c>
      <c r="C474" t="str">
        <f>+IF(LEN(Participação!A484)&gt;0,5017,"")</f>
        <v/>
      </c>
      <c r="D474" t="str">
        <f>+IF(LEN(Participação!A484)&gt;0,IF(Participação!$B$3="Individual",1,1),"")</f>
        <v/>
      </c>
      <c r="E474" t="str">
        <f>+IF(LEN(Participação!A484)&gt;0,Participação!C484,"")</f>
        <v/>
      </c>
      <c r="F474" t="str">
        <f>+IF(LEN(Participação!A484)&gt;0,Participação!D484,"")</f>
        <v/>
      </c>
      <c r="G474" t="str">
        <f>+IF(LEN(Participação!A484)&gt;0,Participação!A484,"")</f>
        <v/>
      </c>
      <c r="H474" t="str">
        <f>+IF(LEN(Participação!A484)&gt;0,VLOOKUP(O474,Pivot!A:B,2,0),"")</f>
        <v/>
      </c>
      <c r="I474" t="str">
        <f>+IF(LEN(Participação!A484)&gt;0,Participação!G484*Participação!I484,"")</f>
        <v/>
      </c>
      <c r="J474" t="str">
        <f>+IF(LEN(Participação!A484)&gt;0,Participação!H484,"")</f>
        <v/>
      </c>
      <c r="K474" t="str">
        <f>+IF(LEN(Participação!A484)&gt;0,"N","")</f>
        <v/>
      </c>
      <c r="L474" t="str">
        <f>+IF(LEN(Participação!A484)&gt;0,Participação!E484,"")</f>
        <v/>
      </c>
      <c r="M474" t="str">
        <f>+IF(LEN(Participação!A484)&gt;0,Participação!I484,"")</f>
        <v/>
      </c>
      <c r="N474" s="22" t="str">
        <f>+IF(LEN(Participação!A484)&gt;0,VLOOKUP(Participação!F484,Variedades!B:C,2,0),"")</f>
        <v/>
      </c>
      <c r="O474" s="26" t="str">
        <f t="shared" si="7"/>
        <v/>
      </c>
      <c r="P474" s="26" t="str">
        <f>+IF(LEN(Participação!A484)&gt;0,G474,"")</f>
        <v/>
      </c>
    </row>
    <row r="475" spans="1:16" x14ac:dyDescent="0.25">
      <c r="A475" t="str">
        <f>+IF(LEN(Participação!A485)&gt;0,Participação!$D$4,"")</f>
        <v/>
      </c>
      <c r="B475" t="str">
        <f>+IF(LEN(Participação!A485)&gt;0,2021,"")</f>
        <v/>
      </c>
      <c r="C475" t="str">
        <f>+IF(LEN(Participação!A485)&gt;0,5017,"")</f>
        <v/>
      </c>
      <c r="D475" t="str">
        <f>+IF(LEN(Participação!A485)&gt;0,IF(Participação!$B$3="Individual",1,1),"")</f>
        <v/>
      </c>
      <c r="E475" t="str">
        <f>+IF(LEN(Participação!A485)&gt;0,Participação!C485,"")</f>
        <v/>
      </c>
      <c r="F475" t="str">
        <f>+IF(LEN(Participação!A485)&gt;0,Participação!D485,"")</f>
        <v/>
      </c>
      <c r="G475" t="str">
        <f>+IF(LEN(Participação!A485)&gt;0,Participação!A485,"")</f>
        <v/>
      </c>
      <c r="H475" t="str">
        <f>+IF(LEN(Participação!A485)&gt;0,VLOOKUP(O475,Pivot!A:B,2,0),"")</f>
        <v/>
      </c>
      <c r="I475" t="str">
        <f>+IF(LEN(Participação!A485)&gt;0,Participação!G485*Participação!I485,"")</f>
        <v/>
      </c>
      <c r="J475" t="str">
        <f>+IF(LEN(Participação!A485)&gt;0,Participação!H485,"")</f>
        <v/>
      </c>
      <c r="K475" t="str">
        <f>+IF(LEN(Participação!A485)&gt;0,"N","")</f>
        <v/>
      </c>
      <c r="L475" t="str">
        <f>+IF(LEN(Participação!A485)&gt;0,Participação!E485,"")</f>
        <v/>
      </c>
      <c r="M475" t="str">
        <f>+IF(LEN(Participação!A485)&gt;0,Participação!I485,"")</f>
        <v/>
      </c>
      <c r="N475" s="22" t="str">
        <f>+IF(LEN(Participação!A485)&gt;0,VLOOKUP(Participação!F485,Variedades!B:C,2,0),"")</f>
        <v/>
      </c>
      <c r="O475" s="26" t="str">
        <f t="shared" si="7"/>
        <v/>
      </c>
      <c r="P475" s="26" t="str">
        <f>+IF(LEN(Participação!A485)&gt;0,G475,"")</f>
        <v/>
      </c>
    </row>
    <row r="476" spans="1:16" x14ac:dyDescent="0.25">
      <c r="A476" t="str">
        <f>+IF(LEN(Participação!A486)&gt;0,Participação!$D$4,"")</f>
        <v/>
      </c>
      <c r="B476" t="str">
        <f>+IF(LEN(Participação!A486)&gt;0,2021,"")</f>
        <v/>
      </c>
      <c r="C476" t="str">
        <f>+IF(LEN(Participação!A486)&gt;0,5017,"")</f>
        <v/>
      </c>
      <c r="D476" t="str">
        <f>+IF(LEN(Participação!A486)&gt;0,IF(Participação!$B$3="Individual",1,1),"")</f>
        <v/>
      </c>
      <c r="E476" t="str">
        <f>+IF(LEN(Participação!A486)&gt;0,Participação!C486,"")</f>
        <v/>
      </c>
      <c r="F476" t="str">
        <f>+IF(LEN(Participação!A486)&gt;0,Participação!D486,"")</f>
        <v/>
      </c>
      <c r="G476" t="str">
        <f>+IF(LEN(Participação!A486)&gt;0,Participação!A486,"")</f>
        <v/>
      </c>
      <c r="H476" t="str">
        <f>+IF(LEN(Participação!A486)&gt;0,VLOOKUP(O476,Pivot!A:B,2,0),"")</f>
        <v/>
      </c>
      <c r="I476" t="str">
        <f>+IF(LEN(Participação!A486)&gt;0,Participação!G486*Participação!I486,"")</f>
        <v/>
      </c>
      <c r="J476" t="str">
        <f>+IF(LEN(Participação!A486)&gt;0,Participação!H486,"")</f>
        <v/>
      </c>
      <c r="K476" t="str">
        <f>+IF(LEN(Participação!A486)&gt;0,"N","")</f>
        <v/>
      </c>
      <c r="L476" t="str">
        <f>+IF(LEN(Participação!A486)&gt;0,Participação!E486,"")</f>
        <v/>
      </c>
      <c r="M476" t="str">
        <f>+IF(LEN(Participação!A486)&gt;0,Participação!I486,"")</f>
        <v/>
      </c>
      <c r="N476" s="22" t="str">
        <f>+IF(LEN(Participação!A486)&gt;0,VLOOKUP(Participação!F486,Variedades!B:C,2,0),"")</f>
        <v/>
      </c>
      <c r="O476" s="26" t="str">
        <f t="shared" si="7"/>
        <v/>
      </c>
      <c r="P476" s="26" t="str">
        <f>+IF(LEN(Participação!A486)&gt;0,G476,"")</f>
        <v/>
      </c>
    </row>
    <row r="477" spans="1:16" x14ac:dyDescent="0.25">
      <c r="A477" t="str">
        <f>+IF(LEN(Participação!A487)&gt;0,Participação!$D$4,"")</f>
        <v/>
      </c>
      <c r="B477" t="str">
        <f>+IF(LEN(Participação!A487)&gt;0,2021,"")</f>
        <v/>
      </c>
      <c r="C477" t="str">
        <f>+IF(LEN(Participação!A487)&gt;0,5017,"")</f>
        <v/>
      </c>
      <c r="D477" t="str">
        <f>+IF(LEN(Participação!A487)&gt;0,IF(Participação!$B$3="Individual",1,1),"")</f>
        <v/>
      </c>
      <c r="E477" t="str">
        <f>+IF(LEN(Participação!A487)&gt;0,Participação!C487,"")</f>
        <v/>
      </c>
      <c r="F477" t="str">
        <f>+IF(LEN(Participação!A487)&gt;0,Participação!D487,"")</f>
        <v/>
      </c>
      <c r="G477" t="str">
        <f>+IF(LEN(Participação!A487)&gt;0,Participação!A487,"")</f>
        <v/>
      </c>
      <c r="H477" t="str">
        <f>+IF(LEN(Participação!A487)&gt;0,VLOOKUP(O477,Pivot!A:B,2,0),"")</f>
        <v/>
      </c>
      <c r="I477" t="str">
        <f>+IF(LEN(Participação!A487)&gt;0,Participação!G487*Participação!I487,"")</f>
        <v/>
      </c>
      <c r="J477" t="str">
        <f>+IF(LEN(Participação!A487)&gt;0,Participação!H487,"")</f>
        <v/>
      </c>
      <c r="K477" t="str">
        <f>+IF(LEN(Participação!A487)&gt;0,"N","")</f>
        <v/>
      </c>
      <c r="L477" t="str">
        <f>+IF(LEN(Participação!A487)&gt;0,Participação!E487,"")</f>
        <v/>
      </c>
      <c r="M477" t="str">
        <f>+IF(LEN(Participação!A487)&gt;0,Participação!I487,"")</f>
        <v/>
      </c>
      <c r="N477" s="22" t="str">
        <f>+IF(LEN(Participação!A487)&gt;0,VLOOKUP(Participação!F487,Variedades!B:C,2,0),"")</f>
        <v/>
      </c>
      <c r="O477" s="26" t="str">
        <f t="shared" si="7"/>
        <v/>
      </c>
      <c r="P477" s="26" t="str">
        <f>+IF(LEN(Participação!A487)&gt;0,G477,"")</f>
        <v/>
      </c>
    </row>
    <row r="478" spans="1:16" x14ac:dyDescent="0.25">
      <c r="A478" t="str">
        <f>+IF(LEN(Participação!A488)&gt;0,Participação!$D$4,"")</f>
        <v/>
      </c>
      <c r="B478" t="str">
        <f>+IF(LEN(Participação!A488)&gt;0,2021,"")</f>
        <v/>
      </c>
      <c r="C478" t="str">
        <f>+IF(LEN(Participação!A488)&gt;0,5017,"")</f>
        <v/>
      </c>
      <c r="D478" t="str">
        <f>+IF(LEN(Participação!A488)&gt;0,IF(Participação!$B$3="Individual",1,1),"")</f>
        <v/>
      </c>
      <c r="E478" t="str">
        <f>+IF(LEN(Participação!A488)&gt;0,Participação!C488,"")</f>
        <v/>
      </c>
      <c r="F478" t="str">
        <f>+IF(LEN(Participação!A488)&gt;0,Participação!D488,"")</f>
        <v/>
      </c>
      <c r="G478" t="str">
        <f>+IF(LEN(Participação!A488)&gt;0,Participação!A488,"")</f>
        <v/>
      </c>
      <c r="H478" t="str">
        <f>+IF(LEN(Participação!A488)&gt;0,VLOOKUP(O478,Pivot!A:B,2,0),"")</f>
        <v/>
      </c>
      <c r="I478" t="str">
        <f>+IF(LEN(Participação!A488)&gt;0,Participação!G488*Participação!I488,"")</f>
        <v/>
      </c>
      <c r="J478" t="str">
        <f>+IF(LEN(Participação!A488)&gt;0,Participação!H488,"")</f>
        <v/>
      </c>
      <c r="K478" t="str">
        <f>+IF(LEN(Participação!A488)&gt;0,"N","")</f>
        <v/>
      </c>
      <c r="L478" t="str">
        <f>+IF(LEN(Participação!A488)&gt;0,Participação!E488,"")</f>
        <v/>
      </c>
      <c r="M478" t="str">
        <f>+IF(LEN(Participação!A488)&gt;0,Participação!I488,"")</f>
        <v/>
      </c>
      <c r="N478" s="22" t="str">
        <f>+IF(LEN(Participação!A488)&gt;0,VLOOKUP(Participação!F488,Variedades!B:C,2,0),"")</f>
        <v/>
      </c>
      <c r="O478" s="26" t="str">
        <f t="shared" si="7"/>
        <v/>
      </c>
      <c r="P478" s="26" t="str">
        <f>+IF(LEN(Participação!A488)&gt;0,G478,"")</f>
        <v/>
      </c>
    </row>
    <row r="479" spans="1:16" x14ac:dyDescent="0.25">
      <c r="A479" t="str">
        <f>+IF(LEN(Participação!A489)&gt;0,Participação!$D$4,"")</f>
        <v/>
      </c>
      <c r="B479" t="str">
        <f>+IF(LEN(Participação!A489)&gt;0,2021,"")</f>
        <v/>
      </c>
      <c r="C479" t="str">
        <f>+IF(LEN(Participação!A489)&gt;0,5017,"")</f>
        <v/>
      </c>
      <c r="D479" t="str">
        <f>+IF(LEN(Participação!A489)&gt;0,IF(Participação!$B$3="Individual",1,1),"")</f>
        <v/>
      </c>
      <c r="E479" t="str">
        <f>+IF(LEN(Participação!A489)&gt;0,Participação!C489,"")</f>
        <v/>
      </c>
      <c r="F479" t="str">
        <f>+IF(LEN(Participação!A489)&gt;0,Participação!D489,"")</f>
        <v/>
      </c>
      <c r="G479" t="str">
        <f>+IF(LEN(Participação!A489)&gt;0,Participação!A489,"")</f>
        <v/>
      </c>
      <c r="H479" t="str">
        <f>+IF(LEN(Participação!A489)&gt;0,VLOOKUP(O479,Pivot!A:B,2,0),"")</f>
        <v/>
      </c>
      <c r="I479" t="str">
        <f>+IF(LEN(Participação!A489)&gt;0,Participação!G489*Participação!I489,"")</f>
        <v/>
      </c>
      <c r="J479" t="str">
        <f>+IF(LEN(Participação!A489)&gt;0,Participação!H489,"")</f>
        <v/>
      </c>
      <c r="K479" t="str">
        <f>+IF(LEN(Participação!A489)&gt;0,"N","")</f>
        <v/>
      </c>
      <c r="L479" t="str">
        <f>+IF(LEN(Participação!A489)&gt;0,Participação!E489,"")</f>
        <v/>
      </c>
      <c r="M479" t="str">
        <f>+IF(LEN(Participação!A489)&gt;0,Participação!I489,"")</f>
        <v/>
      </c>
      <c r="N479" s="22" t="str">
        <f>+IF(LEN(Participação!A489)&gt;0,VLOOKUP(Participação!F489,Variedades!B:C,2,0),"")</f>
        <v/>
      </c>
      <c r="O479" s="26" t="str">
        <f t="shared" si="7"/>
        <v/>
      </c>
      <c r="P479" s="26" t="str">
        <f>+IF(LEN(Participação!A489)&gt;0,G479,"")</f>
        <v/>
      </c>
    </row>
    <row r="480" spans="1:16" x14ac:dyDescent="0.25">
      <c r="A480" t="str">
        <f>+IF(LEN(Participação!A490)&gt;0,Participação!$D$4,"")</f>
        <v/>
      </c>
      <c r="B480" t="str">
        <f>+IF(LEN(Participação!A490)&gt;0,2021,"")</f>
        <v/>
      </c>
      <c r="C480" t="str">
        <f>+IF(LEN(Participação!A490)&gt;0,5017,"")</f>
        <v/>
      </c>
      <c r="D480" t="str">
        <f>+IF(LEN(Participação!A490)&gt;0,IF(Participação!$B$3="Individual",1,1),"")</f>
        <v/>
      </c>
      <c r="E480" t="str">
        <f>+IF(LEN(Participação!A490)&gt;0,Participação!C490,"")</f>
        <v/>
      </c>
      <c r="F480" t="str">
        <f>+IF(LEN(Participação!A490)&gt;0,Participação!D490,"")</f>
        <v/>
      </c>
      <c r="G480" t="str">
        <f>+IF(LEN(Participação!A490)&gt;0,Participação!A490,"")</f>
        <v/>
      </c>
      <c r="H480" t="str">
        <f>+IF(LEN(Participação!A490)&gt;0,VLOOKUP(O480,Pivot!A:B,2,0),"")</f>
        <v/>
      </c>
      <c r="I480" t="str">
        <f>+IF(LEN(Participação!A490)&gt;0,Participação!G490*Participação!I490,"")</f>
        <v/>
      </c>
      <c r="J480" t="str">
        <f>+IF(LEN(Participação!A490)&gt;0,Participação!H490,"")</f>
        <v/>
      </c>
      <c r="K480" t="str">
        <f>+IF(LEN(Participação!A490)&gt;0,"N","")</f>
        <v/>
      </c>
      <c r="L480" t="str">
        <f>+IF(LEN(Participação!A490)&gt;0,Participação!E490,"")</f>
        <v/>
      </c>
      <c r="M480" t="str">
        <f>+IF(LEN(Participação!A490)&gt;0,Participação!I490,"")</f>
        <v/>
      </c>
      <c r="N480" s="22" t="str">
        <f>+IF(LEN(Participação!A490)&gt;0,VLOOKUP(Participação!F490,Variedades!B:C,2,0),"")</f>
        <v/>
      </c>
      <c r="O480" s="26" t="str">
        <f t="shared" si="7"/>
        <v/>
      </c>
      <c r="P480" s="26" t="str">
        <f>+IF(LEN(Participação!A490)&gt;0,G480,"")</f>
        <v/>
      </c>
    </row>
    <row r="481" spans="1:16" x14ac:dyDescent="0.25">
      <c r="A481" t="str">
        <f>+IF(LEN(Participação!A491)&gt;0,Participação!$D$4,"")</f>
        <v/>
      </c>
      <c r="B481" t="str">
        <f>+IF(LEN(Participação!A491)&gt;0,2021,"")</f>
        <v/>
      </c>
      <c r="C481" t="str">
        <f>+IF(LEN(Participação!A491)&gt;0,5017,"")</f>
        <v/>
      </c>
      <c r="D481" t="str">
        <f>+IF(LEN(Participação!A491)&gt;0,IF(Participação!$B$3="Individual",1,1),"")</f>
        <v/>
      </c>
      <c r="E481" t="str">
        <f>+IF(LEN(Participação!A491)&gt;0,Participação!C491,"")</f>
        <v/>
      </c>
      <c r="F481" t="str">
        <f>+IF(LEN(Participação!A491)&gt;0,Participação!D491,"")</f>
        <v/>
      </c>
      <c r="G481" t="str">
        <f>+IF(LEN(Participação!A491)&gt;0,Participação!A491,"")</f>
        <v/>
      </c>
      <c r="H481" t="str">
        <f>+IF(LEN(Participação!A491)&gt;0,VLOOKUP(O481,Pivot!A:B,2,0),"")</f>
        <v/>
      </c>
      <c r="I481" t="str">
        <f>+IF(LEN(Participação!A491)&gt;0,Participação!G491*Participação!I491,"")</f>
        <v/>
      </c>
      <c r="J481" t="str">
        <f>+IF(LEN(Participação!A491)&gt;0,Participação!H491,"")</f>
        <v/>
      </c>
      <c r="K481" t="str">
        <f>+IF(LEN(Participação!A491)&gt;0,"N","")</f>
        <v/>
      </c>
      <c r="L481" t="str">
        <f>+IF(LEN(Participação!A491)&gt;0,Participação!E491,"")</f>
        <v/>
      </c>
      <c r="M481" t="str">
        <f>+IF(LEN(Participação!A491)&gt;0,Participação!I491,"")</f>
        <v/>
      </c>
      <c r="N481" s="22" t="str">
        <f>+IF(LEN(Participação!A491)&gt;0,VLOOKUP(Participação!F491,Variedades!B:C,2,0),"")</f>
        <v/>
      </c>
      <c r="O481" s="26" t="str">
        <f t="shared" si="7"/>
        <v/>
      </c>
      <c r="P481" s="26" t="str">
        <f>+IF(LEN(Participação!A491)&gt;0,G481,"")</f>
        <v/>
      </c>
    </row>
    <row r="482" spans="1:16" x14ac:dyDescent="0.25">
      <c r="A482" t="str">
        <f>+IF(LEN(Participação!A492)&gt;0,Participação!$D$4,"")</f>
        <v/>
      </c>
      <c r="B482" t="str">
        <f>+IF(LEN(Participação!A492)&gt;0,2021,"")</f>
        <v/>
      </c>
      <c r="C482" t="str">
        <f>+IF(LEN(Participação!A492)&gt;0,5017,"")</f>
        <v/>
      </c>
      <c r="D482" t="str">
        <f>+IF(LEN(Participação!A492)&gt;0,IF(Participação!$B$3="Individual",1,1),"")</f>
        <v/>
      </c>
      <c r="E482" t="str">
        <f>+IF(LEN(Participação!A492)&gt;0,Participação!C492,"")</f>
        <v/>
      </c>
      <c r="F482" t="str">
        <f>+IF(LEN(Participação!A492)&gt;0,Participação!D492,"")</f>
        <v/>
      </c>
      <c r="G482" t="str">
        <f>+IF(LEN(Participação!A492)&gt;0,Participação!A492,"")</f>
        <v/>
      </c>
      <c r="H482" t="str">
        <f>+IF(LEN(Participação!A492)&gt;0,VLOOKUP(O482,Pivot!A:B,2,0),"")</f>
        <v/>
      </c>
      <c r="I482" t="str">
        <f>+IF(LEN(Participação!A492)&gt;0,Participação!G492*Participação!I492,"")</f>
        <v/>
      </c>
      <c r="J482" t="str">
        <f>+IF(LEN(Participação!A492)&gt;0,Participação!H492,"")</f>
        <v/>
      </c>
      <c r="K482" t="str">
        <f>+IF(LEN(Participação!A492)&gt;0,"N","")</f>
        <v/>
      </c>
      <c r="L482" t="str">
        <f>+IF(LEN(Participação!A492)&gt;0,Participação!E492,"")</f>
        <v/>
      </c>
      <c r="M482" t="str">
        <f>+IF(LEN(Participação!A492)&gt;0,Participação!I492,"")</f>
        <v/>
      </c>
      <c r="N482" s="22" t="str">
        <f>+IF(LEN(Participação!A492)&gt;0,VLOOKUP(Participação!F492,Variedades!B:C,2,0),"")</f>
        <v/>
      </c>
      <c r="O482" s="26" t="str">
        <f t="shared" si="7"/>
        <v/>
      </c>
      <c r="P482" s="26" t="str">
        <f>+IF(LEN(Participação!A492)&gt;0,G482,"")</f>
        <v/>
      </c>
    </row>
    <row r="483" spans="1:16" x14ac:dyDescent="0.25">
      <c r="A483" t="str">
        <f>+IF(LEN(Participação!A493)&gt;0,Participação!$D$4,"")</f>
        <v/>
      </c>
      <c r="B483" t="str">
        <f>+IF(LEN(Participação!A493)&gt;0,2021,"")</f>
        <v/>
      </c>
      <c r="C483" t="str">
        <f>+IF(LEN(Participação!A493)&gt;0,5017,"")</f>
        <v/>
      </c>
      <c r="D483" t="str">
        <f>+IF(LEN(Participação!A493)&gt;0,IF(Participação!$B$3="Individual",1,1),"")</f>
        <v/>
      </c>
      <c r="E483" t="str">
        <f>+IF(LEN(Participação!A493)&gt;0,Participação!C493,"")</f>
        <v/>
      </c>
      <c r="F483" t="str">
        <f>+IF(LEN(Participação!A493)&gt;0,Participação!D493,"")</f>
        <v/>
      </c>
      <c r="G483" t="str">
        <f>+IF(LEN(Participação!A493)&gt;0,Participação!A493,"")</f>
        <v/>
      </c>
      <c r="H483" t="str">
        <f>+IF(LEN(Participação!A493)&gt;0,VLOOKUP(O483,Pivot!A:B,2,0),"")</f>
        <v/>
      </c>
      <c r="I483" t="str">
        <f>+IF(LEN(Participação!A493)&gt;0,Participação!G493*Participação!I493,"")</f>
        <v/>
      </c>
      <c r="J483" t="str">
        <f>+IF(LEN(Participação!A493)&gt;0,Participação!H493,"")</f>
        <v/>
      </c>
      <c r="K483" t="str">
        <f>+IF(LEN(Participação!A493)&gt;0,"N","")</f>
        <v/>
      </c>
      <c r="L483" t="str">
        <f>+IF(LEN(Participação!A493)&gt;0,Participação!E493,"")</f>
        <v/>
      </c>
      <c r="M483" t="str">
        <f>+IF(LEN(Participação!A493)&gt;0,Participação!I493,"")</f>
        <v/>
      </c>
      <c r="N483" s="22" t="str">
        <f>+IF(LEN(Participação!A493)&gt;0,VLOOKUP(Participação!F493,Variedades!B:C,2,0),"")</f>
        <v/>
      </c>
      <c r="O483" s="26" t="str">
        <f t="shared" si="7"/>
        <v/>
      </c>
      <c r="P483" s="26" t="str">
        <f>+IF(LEN(Participação!A493)&gt;0,G483,"")</f>
        <v/>
      </c>
    </row>
    <row r="484" spans="1:16" x14ac:dyDescent="0.25">
      <c r="A484" t="str">
        <f>+IF(LEN(Participação!A494)&gt;0,Participação!$D$4,"")</f>
        <v/>
      </c>
      <c r="B484" t="str">
        <f>+IF(LEN(Participação!A494)&gt;0,2021,"")</f>
        <v/>
      </c>
      <c r="C484" t="str">
        <f>+IF(LEN(Participação!A494)&gt;0,5017,"")</f>
        <v/>
      </c>
      <c r="D484" t="str">
        <f>+IF(LEN(Participação!A494)&gt;0,IF(Participação!$B$3="Individual",1,1),"")</f>
        <v/>
      </c>
      <c r="E484" t="str">
        <f>+IF(LEN(Participação!A494)&gt;0,Participação!C494,"")</f>
        <v/>
      </c>
      <c r="F484" t="str">
        <f>+IF(LEN(Participação!A494)&gt;0,Participação!D494,"")</f>
        <v/>
      </c>
      <c r="G484" t="str">
        <f>+IF(LEN(Participação!A494)&gt;0,Participação!A494,"")</f>
        <v/>
      </c>
      <c r="H484" t="str">
        <f>+IF(LEN(Participação!A494)&gt;0,VLOOKUP(O484,Pivot!A:B,2,0),"")</f>
        <v/>
      </c>
      <c r="I484" t="str">
        <f>+IF(LEN(Participação!A494)&gt;0,Participação!G494*Participação!I494,"")</f>
        <v/>
      </c>
      <c r="J484" t="str">
        <f>+IF(LEN(Participação!A494)&gt;0,Participação!H494,"")</f>
        <v/>
      </c>
      <c r="K484" t="str">
        <f>+IF(LEN(Participação!A494)&gt;0,"N","")</f>
        <v/>
      </c>
      <c r="L484" t="str">
        <f>+IF(LEN(Participação!A494)&gt;0,Participação!E494,"")</f>
        <v/>
      </c>
      <c r="M484" t="str">
        <f>+IF(LEN(Participação!A494)&gt;0,Participação!I494,"")</f>
        <v/>
      </c>
      <c r="N484" s="22" t="str">
        <f>+IF(LEN(Participação!A494)&gt;0,VLOOKUP(Participação!F494,Variedades!B:C,2,0),"")</f>
        <v/>
      </c>
      <c r="O484" s="26" t="str">
        <f t="shared" si="7"/>
        <v/>
      </c>
      <c r="P484" s="26" t="str">
        <f>+IF(LEN(Participação!A494)&gt;0,G484,"")</f>
        <v/>
      </c>
    </row>
    <row r="485" spans="1:16" x14ac:dyDescent="0.25">
      <c r="A485" t="str">
        <f>+IF(LEN(Participação!A495)&gt;0,Participação!$D$4,"")</f>
        <v/>
      </c>
      <c r="B485" t="str">
        <f>+IF(LEN(Participação!A495)&gt;0,2021,"")</f>
        <v/>
      </c>
      <c r="C485" t="str">
        <f>+IF(LEN(Participação!A495)&gt;0,5017,"")</f>
        <v/>
      </c>
      <c r="D485" t="str">
        <f>+IF(LEN(Participação!A495)&gt;0,IF(Participação!$B$3="Individual",1,1),"")</f>
        <v/>
      </c>
      <c r="E485" t="str">
        <f>+IF(LEN(Participação!A495)&gt;0,Participação!C495,"")</f>
        <v/>
      </c>
      <c r="F485" t="str">
        <f>+IF(LEN(Participação!A495)&gt;0,Participação!D495,"")</f>
        <v/>
      </c>
      <c r="G485" t="str">
        <f>+IF(LEN(Participação!A495)&gt;0,Participação!A495,"")</f>
        <v/>
      </c>
      <c r="H485" t="str">
        <f>+IF(LEN(Participação!A495)&gt;0,VLOOKUP(O485,Pivot!A:B,2,0),"")</f>
        <v/>
      </c>
      <c r="I485" t="str">
        <f>+IF(LEN(Participação!A495)&gt;0,Participação!G495*Participação!I495,"")</f>
        <v/>
      </c>
      <c r="J485" t="str">
        <f>+IF(LEN(Participação!A495)&gt;0,Participação!H495,"")</f>
        <v/>
      </c>
      <c r="K485" t="str">
        <f>+IF(LEN(Participação!A495)&gt;0,"N","")</f>
        <v/>
      </c>
      <c r="L485" t="str">
        <f>+IF(LEN(Participação!A495)&gt;0,Participação!E495,"")</f>
        <v/>
      </c>
      <c r="M485" t="str">
        <f>+IF(LEN(Participação!A495)&gt;0,Participação!I495,"")</f>
        <v/>
      </c>
      <c r="N485" s="22" t="str">
        <f>+IF(LEN(Participação!A495)&gt;0,VLOOKUP(Participação!F495,Variedades!B:C,2,0),"")</f>
        <v/>
      </c>
      <c r="O485" s="26" t="str">
        <f t="shared" si="7"/>
        <v/>
      </c>
      <c r="P485" s="26" t="str">
        <f>+IF(LEN(Participação!A495)&gt;0,G485,"")</f>
        <v/>
      </c>
    </row>
    <row r="486" spans="1:16" x14ac:dyDescent="0.25">
      <c r="A486" t="str">
        <f>+IF(LEN(Participação!A496)&gt;0,Participação!$D$4,"")</f>
        <v/>
      </c>
      <c r="B486" t="str">
        <f>+IF(LEN(Participação!A496)&gt;0,2021,"")</f>
        <v/>
      </c>
      <c r="C486" t="str">
        <f>+IF(LEN(Participação!A496)&gt;0,5017,"")</f>
        <v/>
      </c>
      <c r="D486" t="str">
        <f>+IF(LEN(Participação!A496)&gt;0,IF(Participação!$B$3="Individual",1,1),"")</f>
        <v/>
      </c>
      <c r="E486" t="str">
        <f>+IF(LEN(Participação!A496)&gt;0,Participação!C496,"")</f>
        <v/>
      </c>
      <c r="F486" t="str">
        <f>+IF(LEN(Participação!A496)&gt;0,Participação!D496,"")</f>
        <v/>
      </c>
      <c r="G486" t="str">
        <f>+IF(LEN(Participação!A496)&gt;0,Participação!A496,"")</f>
        <v/>
      </c>
      <c r="H486" t="str">
        <f>+IF(LEN(Participação!A496)&gt;0,VLOOKUP(O486,Pivot!A:B,2,0),"")</f>
        <v/>
      </c>
      <c r="I486" t="str">
        <f>+IF(LEN(Participação!A496)&gt;0,Participação!G496*Participação!I496,"")</f>
        <v/>
      </c>
      <c r="J486" t="str">
        <f>+IF(LEN(Participação!A496)&gt;0,Participação!H496,"")</f>
        <v/>
      </c>
      <c r="K486" t="str">
        <f>+IF(LEN(Participação!A496)&gt;0,"N","")</f>
        <v/>
      </c>
      <c r="L486" t="str">
        <f>+IF(LEN(Participação!A496)&gt;0,Participação!E496,"")</f>
        <v/>
      </c>
      <c r="M486" t="str">
        <f>+IF(LEN(Participação!A496)&gt;0,Participação!I496,"")</f>
        <v/>
      </c>
      <c r="N486" s="22" t="str">
        <f>+IF(LEN(Participação!A496)&gt;0,VLOOKUP(Participação!F496,Variedades!B:C,2,0),"")</f>
        <v/>
      </c>
      <c r="O486" s="26" t="str">
        <f t="shared" si="7"/>
        <v/>
      </c>
      <c r="P486" s="26" t="str">
        <f>+IF(LEN(Participação!A496)&gt;0,G486,"")</f>
        <v/>
      </c>
    </row>
    <row r="487" spans="1:16" x14ac:dyDescent="0.25">
      <c r="A487" t="str">
        <f>+IF(LEN(Participação!A497)&gt;0,Participação!$D$4,"")</f>
        <v/>
      </c>
      <c r="B487" t="str">
        <f>+IF(LEN(Participação!A497)&gt;0,2021,"")</f>
        <v/>
      </c>
      <c r="C487" t="str">
        <f>+IF(LEN(Participação!A497)&gt;0,5017,"")</f>
        <v/>
      </c>
      <c r="D487" t="str">
        <f>+IF(LEN(Participação!A497)&gt;0,IF(Participação!$B$3="Individual",1,1),"")</f>
        <v/>
      </c>
      <c r="E487" t="str">
        <f>+IF(LEN(Participação!A497)&gt;0,Participação!C497,"")</f>
        <v/>
      </c>
      <c r="F487" t="str">
        <f>+IF(LEN(Participação!A497)&gt;0,Participação!D497,"")</f>
        <v/>
      </c>
      <c r="G487" t="str">
        <f>+IF(LEN(Participação!A497)&gt;0,Participação!A497,"")</f>
        <v/>
      </c>
      <c r="H487" t="str">
        <f>+IF(LEN(Participação!A497)&gt;0,VLOOKUP(O487,Pivot!A:B,2,0),"")</f>
        <v/>
      </c>
      <c r="I487" t="str">
        <f>+IF(LEN(Participação!A497)&gt;0,Participação!G497*Participação!I497,"")</f>
        <v/>
      </c>
      <c r="J487" t="str">
        <f>+IF(LEN(Participação!A497)&gt;0,Participação!H497,"")</f>
        <v/>
      </c>
      <c r="K487" t="str">
        <f>+IF(LEN(Participação!A497)&gt;0,"N","")</f>
        <v/>
      </c>
      <c r="L487" t="str">
        <f>+IF(LEN(Participação!A497)&gt;0,Participação!E497,"")</f>
        <v/>
      </c>
      <c r="M487" t="str">
        <f>+IF(LEN(Participação!A497)&gt;0,Participação!I497,"")</f>
        <v/>
      </c>
      <c r="N487" s="22" t="str">
        <f>+IF(LEN(Participação!A497)&gt;0,VLOOKUP(Participação!F497,Variedades!B:C,2,0),"")</f>
        <v/>
      </c>
      <c r="O487" s="26" t="str">
        <f t="shared" si="7"/>
        <v/>
      </c>
      <c r="P487" s="26" t="str">
        <f>+IF(LEN(Participação!A497)&gt;0,G487,"")</f>
        <v/>
      </c>
    </row>
    <row r="488" spans="1:16" x14ac:dyDescent="0.25">
      <c r="A488" t="str">
        <f>+IF(LEN(Participação!A498)&gt;0,Participação!$D$4,"")</f>
        <v/>
      </c>
      <c r="B488" t="str">
        <f>+IF(LEN(Participação!A498)&gt;0,2021,"")</f>
        <v/>
      </c>
      <c r="C488" t="str">
        <f>+IF(LEN(Participação!A498)&gt;0,5017,"")</f>
        <v/>
      </c>
      <c r="D488" t="str">
        <f>+IF(LEN(Participação!A498)&gt;0,IF(Participação!$B$3="Individual",1,1),"")</f>
        <v/>
      </c>
      <c r="E488" t="str">
        <f>+IF(LEN(Participação!A498)&gt;0,Participação!C498,"")</f>
        <v/>
      </c>
      <c r="F488" t="str">
        <f>+IF(LEN(Participação!A498)&gt;0,Participação!D498,"")</f>
        <v/>
      </c>
      <c r="G488" t="str">
        <f>+IF(LEN(Participação!A498)&gt;0,Participação!A498,"")</f>
        <v/>
      </c>
      <c r="H488" t="str">
        <f>+IF(LEN(Participação!A498)&gt;0,VLOOKUP(O488,Pivot!A:B,2,0),"")</f>
        <v/>
      </c>
      <c r="I488" t="str">
        <f>+IF(LEN(Participação!A498)&gt;0,Participação!G498*Participação!I498,"")</f>
        <v/>
      </c>
      <c r="J488" t="str">
        <f>+IF(LEN(Participação!A498)&gt;0,Participação!H498,"")</f>
        <v/>
      </c>
      <c r="K488" t="str">
        <f>+IF(LEN(Participação!A498)&gt;0,"N","")</f>
        <v/>
      </c>
      <c r="L488" t="str">
        <f>+IF(LEN(Participação!A498)&gt;0,Participação!E498,"")</f>
        <v/>
      </c>
      <c r="M488" t="str">
        <f>+IF(LEN(Participação!A498)&gt;0,Participação!I498,"")</f>
        <v/>
      </c>
      <c r="N488" s="22" t="str">
        <f>+IF(LEN(Participação!A498)&gt;0,VLOOKUP(Participação!F498,Variedades!B:C,2,0),"")</f>
        <v/>
      </c>
      <c r="O488" s="26" t="str">
        <f t="shared" si="7"/>
        <v/>
      </c>
      <c r="P488" s="26" t="str">
        <f>+IF(LEN(Participação!A498)&gt;0,G488,"")</f>
        <v/>
      </c>
    </row>
    <row r="489" spans="1:16" x14ac:dyDescent="0.25">
      <c r="A489" t="str">
        <f>+IF(LEN(Participação!A499)&gt;0,Participação!$D$4,"")</f>
        <v/>
      </c>
      <c r="B489" t="str">
        <f>+IF(LEN(Participação!A499)&gt;0,2021,"")</f>
        <v/>
      </c>
      <c r="C489" t="str">
        <f>+IF(LEN(Participação!A499)&gt;0,5017,"")</f>
        <v/>
      </c>
      <c r="D489" t="str">
        <f>+IF(LEN(Participação!A499)&gt;0,IF(Participação!$B$3="Individual",1,1),"")</f>
        <v/>
      </c>
      <c r="E489" t="str">
        <f>+IF(LEN(Participação!A499)&gt;0,Participação!C499,"")</f>
        <v/>
      </c>
      <c r="F489" t="str">
        <f>+IF(LEN(Participação!A499)&gt;0,Participação!D499,"")</f>
        <v/>
      </c>
      <c r="G489" t="str">
        <f>+IF(LEN(Participação!A499)&gt;0,Participação!A499,"")</f>
        <v/>
      </c>
      <c r="H489" t="str">
        <f>+IF(LEN(Participação!A499)&gt;0,VLOOKUP(O489,Pivot!A:B,2,0),"")</f>
        <v/>
      </c>
      <c r="I489" t="str">
        <f>+IF(LEN(Participação!A499)&gt;0,Participação!G499*Participação!I499,"")</f>
        <v/>
      </c>
      <c r="J489" t="str">
        <f>+IF(LEN(Participação!A499)&gt;0,Participação!H499,"")</f>
        <v/>
      </c>
      <c r="K489" t="str">
        <f>+IF(LEN(Participação!A499)&gt;0,"N","")</f>
        <v/>
      </c>
      <c r="L489" t="str">
        <f>+IF(LEN(Participação!A499)&gt;0,Participação!E499,"")</f>
        <v/>
      </c>
      <c r="M489" t="str">
        <f>+IF(LEN(Participação!A499)&gt;0,Participação!I499,"")</f>
        <v/>
      </c>
      <c r="N489" s="22" t="str">
        <f>+IF(LEN(Participação!A499)&gt;0,VLOOKUP(Participação!F499,Variedades!B:C,2,0),"")</f>
        <v/>
      </c>
      <c r="O489" s="26" t="str">
        <f t="shared" si="7"/>
        <v/>
      </c>
      <c r="P489" s="26" t="str">
        <f>+IF(LEN(Participação!A499)&gt;0,G489,"")</f>
        <v/>
      </c>
    </row>
    <row r="490" spans="1:16" x14ac:dyDescent="0.25">
      <c r="A490" t="str">
        <f>+IF(LEN(Participação!A500)&gt;0,Participação!$D$4,"")</f>
        <v/>
      </c>
      <c r="B490" t="str">
        <f>+IF(LEN(Participação!A500)&gt;0,2021,"")</f>
        <v/>
      </c>
      <c r="C490" t="str">
        <f>+IF(LEN(Participação!A500)&gt;0,5017,"")</f>
        <v/>
      </c>
      <c r="D490" t="str">
        <f>+IF(LEN(Participação!A500)&gt;0,IF(Participação!$B$3="Individual",1,1),"")</f>
        <v/>
      </c>
      <c r="E490" t="str">
        <f>+IF(LEN(Participação!A500)&gt;0,Participação!C500,"")</f>
        <v/>
      </c>
      <c r="F490" t="str">
        <f>+IF(LEN(Participação!A500)&gt;0,Participação!D500,"")</f>
        <v/>
      </c>
      <c r="G490" t="str">
        <f>+IF(LEN(Participação!A500)&gt;0,Participação!A500,"")</f>
        <v/>
      </c>
      <c r="H490" t="str">
        <f>+IF(LEN(Participação!A500)&gt;0,VLOOKUP(O490,Pivot!A:B,2,0),"")</f>
        <v/>
      </c>
      <c r="I490" t="str">
        <f>+IF(LEN(Participação!A500)&gt;0,Participação!G500*Participação!I500,"")</f>
        <v/>
      </c>
      <c r="J490" t="str">
        <f>+IF(LEN(Participação!A500)&gt;0,Participação!H500,"")</f>
        <v/>
      </c>
      <c r="K490" t="str">
        <f>+IF(LEN(Participação!A500)&gt;0,"N","")</f>
        <v/>
      </c>
      <c r="L490" t="str">
        <f>+IF(LEN(Participação!A500)&gt;0,Participação!E500,"")</f>
        <v/>
      </c>
      <c r="M490" t="str">
        <f>+IF(LEN(Participação!A500)&gt;0,Participação!I500,"")</f>
        <v/>
      </c>
      <c r="N490" s="22" t="str">
        <f>+IF(LEN(Participação!A500)&gt;0,VLOOKUP(Participação!F500,Variedades!B:C,2,0),"")</f>
        <v/>
      </c>
      <c r="O490" s="26" t="str">
        <f t="shared" si="7"/>
        <v/>
      </c>
      <c r="P490" s="26" t="str">
        <f>+IF(LEN(Participação!A500)&gt;0,G490,"")</f>
        <v/>
      </c>
    </row>
    <row r="491" spans="1:16" x14ac:dyDescent="0.25">
      <c r="A491" t="str">
        <f>+IF(LEN(Participação!A501)&gt;0,Participação!$D$4,"")</f>
        <v/>
      </c>
      <c r="B491" t="str">
        <f>+IF(LEN(Participação!A501)&gt;0,2021,"")</f>
        <v/>
      </c>
      <c r="C491" t="str">
        <f>+IF(LEN(Participação!A501)&gt;0,5017,"")</f>
        <v/>
      </c>
      <c r="D491" t="str">
        <f>+IF(LEN(Participação!A501)&gt;0,IF(Participação!$B$3="Individual",1,1),"")</f>
        <v/>
      </c>
      <c r="E491" t="str">
        <f>+IF(LEN(Participação!A501)&gt;0,Participação!C501,"")</f>
        <v/>
      </c>
      <c r="F491" t="str">
        <f>+IF(LEN(Participação!A501)&gt;0,Participação!D501,"")</f>
        <v/>
      </c>
      <c r="G491" t="str">
        <f>+IF(LEN(Participação!A501)&gt;0,Participação!A501,"")</f>
        <v/>
      </c>
      <c r="H491" t="str">
        <f>+IF(LEN(Participação!A501)&gt;0,VLOOKUP(O491,Pivot!A:B,2,0),"")</f>
        <v/>
      </c>
      <c r="I491" t="str">
        <f>+IF(LEN(Participação!A501)&gt;0,Participação!G501*Participação!I501,"")</f>
        <v/>
      </c>
      <c r="J491" t="str">
        <f>+IF(LEN(Participação!A501)&gt;0,Participação!H501,"")</f>
        <v/>
      </c>
      <c r="K491" t="str">
        <f>+IF(LEN(Participação!A501)&gt;0,"N","")</f>
        <v/>
      </c>
      <c r="L491" t="str">
        <f>+IF(LEN(Participação!A501)&gt;0,Participação!E501,"")</f>
        <v/>
      </c>
      <c r="M491" t="str">
        <f>+IF(LEN(Participação!A501)&gt;0,Participação!I501,"")</f>
        <v/>
      </c>
      <c r="N491" s="22" t="str">
        <f>+IF(LEN(Participação!A501)&gt;0,VLOOKUP(Participação!F501,Variedades!B:C,2,0),"")</f>
        <v/>
      </c>
      <c r="O491" s="26" t="str">
        <f t="shared" si="7"/>
        <v/>
      </c>
      <c r="P491" s="26" t="str">
        <f>+IF(LEN(Participação!A501)&gt;0,G491,"")</f>
        <v/>
      </c>
    </row>
    <row r="492" spans="1:16" x14ac:dyDescent="0.25">
      <c r="A492" t="str">
        <f>+IF(LEN(Participação!A502)&gt;0,Participação!$D$4,"")</f>
        <v/>
      </c>
      <c r="B492" t="str">
        <f>+IF(LEN(Participação!A502)&gt;0,2021,"")</f>
        <v/>
      </c>
      <c r="C492" t="str">
        <f>+IF(LEN(Participação!A502)&gt;0,5017,"")</f>
        <v/>
      </c>
      <c r="D492" t="str">
        <f>+IF(LEN(Participação!A502)&gt;0,IF(Participação!$B$3="Individual",1,1),"")</f>
        <v/>
      </c>
      <c r="E492" t="str">
        <f>+IF(LEN(Participação!A502)&gt;0,Participação!C502,"")</f>
        <v/>
      </c>
      <c r="F492" t="str">
        <f>+IF(LEN(Participação!A502)&gt;0,Participação!D502,"")</f>
        <v/>
      </c>
      <c r="G492" t="str">
        <f>+IF(LEN(Participação!A502)&gt;0,Participação!A502,"")</f>
        <v/>
      </c>
      <c r="H492" t="str">
        <f>+IF(LEN(Participação!A502)&gt;0,VLOOKUP(O492,Pivot!A:B,2,0),"")</f>
        <v/>
      </c>
      <c r="I492" t="str">
        <f>+IF(LEN(Participação!A502)&gt;0,Participação!G502*Participação!I502,"")</f>
        <v/>
      </c>
      <c r="J492" t="str">
        <f>+IF(LEN(Participação!A502)&gt;0,Participação!H502,"")</f>
        <v/>
      </c>
      <c r="K492" t="str">
        <f>+IF(LEN(Participação!A502)&gt;0,"N","")</f>
        <v/>
      </c>
      <c r="L492" t="str">
        <f>+IF(LEN(Participação!A502)&gt;0,Participação!E502,"")</f>
        <v/>
      </c>
      <c r="M492" t="str">
        <f>+IF(LEN(Participação!A502)&gt;0,Participação!I502,"")</f>
        <v/>
      </c>
      <c r="N492" s="22" t="str">
        <f>+IF(LEN(Participação!A502)&gt;0,VLOOKUP(Participação!F502,Variedades!B:C,2,0),"")</f>
        <v/>
      </c>
      <c r="O492" s="26" t="str">
        <f t="shared" si="7"/>
        <v/>
      </c>
      <c r="P492" s="26" t="str">
        <f>+IF(LEN(Participação!A502)&gt;0,G492,"")</f>
        <v/>
      </c>
    </row>
    <row r="493" spans="1:16" x14ac:dyDescent="0.25">
      <c r="A493" t="str">
        <f>+IF(LEN(Participação!A503)&gt;0,Participação!$D$4,"")</f>
        <v/>
      </c>
      <c r="B493" t="str">
        <f>+IF(LEN(Participação!A503)&gt;0,2021,"")</f>
        <v/>
      </c>
      <c r="C493" t="str">
        <f>+IF(LEN(Participação!A503)&gt;0,5017,"")</f>
        <v/>
      </c>
      <c r="D493" t="str">
        <f>+IF(LEN(Participação!A503)&gt;0,IF(Participação!$B$3="Individual",1,1),"")</f>
        <v/>
      </c>
      <c r="E493" t="str">
        <f>+IF(LEN(Participação!A503)&gt;0,Participação!C503,"")</f>
        <v/>
      </c>
      <c r="F493" t="str">
        <f>+IF(LEN(Participação!A503)&gt;0,Participação!D503,"")</f>
        <v/>
      </c>
      <c r="G493" t="str">
        <f>+IF(LEN(Participação!A503)&gt;0,Participação!A503,"")</f>
        <v/>
      </c>
      <c r="H493" t="str">
        <f>+IF(LEN(Participação!A503)&gt;0,VLOOKUP(O493,Pivot!A:B,2,0),"")</f>
        <v/>
      </c>
      <c r="I493" t="str">
        <f>+IF(LEN(Participação!A503)&gt;0,Participação!G503*Participação!I503,"")</f>
        <v/>
      </c>
      <c r="J493" t="str">
        <f>+IF(LEN(Participação!A503)&gt;0,Participação!H503,"")</f>
        <v/>
      </c>
      <c r="K493" t="str">
        <f>+IF(LEN(Participação!A503)&gt;0,"N","")</f>
        <v/>
      </c>
      <c r="L493" t="str">
        <f>+IF(LEN(Participação!A503)&gt;0,Participação!E503,"")</f>
        <v/>
      </c>
      <c r="M493" t="str">
        <f>+IF(LEN(Participação!A503)&gt;0,Participação!I503,"")</f>
        <v/>
      </c>
      <c r="N493" s="22" t="str">
        <f>+IF(LEN(Participação!A503)&gt;0,VLOOKUP(Participação!F503,Variedades!B:C,2,0),"")</f>
        <v/>
      </c>
      <c r="O493" s="26" t="str">
        <f t="shared" si="7"/>
        <v/>
      </c>
      <c r="P493" s="26" t="str">
        <f>+IF(LEN(Participação!A503)&gt;0,G493,"")</f>
        <v/>
      </c>
    </row>
    <row r="494" spans="1:16" x14ac:dyDescent="0.25">
      <c r="A494" t="str">
        <f>+IF(LEN(Participação!A504)&gt;0,Participação!$D$4,"")</f>
        <v/>
      </c>
      <c r="B494" t="str">
        <f>+IF(LEN(Participação!A504)&gt;0,2021,"")</f>
        <v/>
      </c>
      <c r="C494" t="str">
        <f>+IF(LEN(Participação!A504)&gt;0,5017,"")</f>
        <v/>
      </c>
      <c r="D494" t="str">
        <f>+IF(LEN(Participação!A504)&gt;0,IF(Participação!$B$3="Individual",1,1),"")</f>
        <v/>
      </c>
      <c r="E494" t="str">
        <f>+IF(LEN(Participação!A504)&gt;0,Participação!C504,"")</f>
        <v/>
      </c>
      <c r="F494" t="str">
        <f>+IF(LEN(Participação!A504)&gt;0,Participação!D504,"")</f>
        <v/>
      </c>
      <c r="G494" t="str">
        <f>+IF(LEN(Participação!A504)&gt;0,Participação!A504,"")</f>
        <v/>
      </c>
      <c r="H494" t="str">
        <f>+IF(LEN(Participação!A504)&gt;0,VLOOKUP(O494,Pivot!A:B,2,0),"")</f>
        <v/>
      </c>
      <c r="I494" t="str">
        <f>+IF(LEN(Participação!A504)&gt;0,Participação!G504*Participação!I504,"")</f>
        <v/>
      </c>
      <c r="J494" t="str">
        <f>+IF(LEN(Participação!A504)&gt;0,Participação!H504,"")</f>
        <v/>
      </c>
      <c r="K494" t="str">
        <f>+IF(LEN(Participação!A504)&gt;0,"N","")</f>
        <v/>
      </c>
      <c r="L494" t="str">
        <f>+IF(LEN(Participação!A504)&gt;0,Participação!E504,"")</f>
        <v/>
      </c>
      <c r="M494" t="str">
        <f>+IF(LEN(Participação!A504)&gt;0,Participação!I504,"")</f>
        <v/>
      </c>
      <c r="N494" s="22" t="str">
        <f>+IF(LEN(Participação!A504)&gt;0,VLOOKUP(Participação!F504,Variedades!B:C,2,0),"")</f>
        <v/>
      </c>
      <c r="O494" s="26" t="str">
        <f t="shared" si="7"/>
        <v/>
      </c>
      <c r="P494" s="26" t="str">
        <f>+IF(LEN(Participação!A504)&gt;0,G494,"")</f>
        <v/>
      </c>
    </row>
    <row r="495" spans="1:16" x14ac:dyDescent="0.25">
      <c r="A495" t="str">
        <f>+IF(LEN(Participação!A505)&gt;0,Participação!$D$4,"")</f>
        <v/>
      </c>
      <c r="B495" t="str">
        <f>+IF(LEN(Participação!A505)&gt;0,2021,"")</f>
        <v/>
      </c>
      <c r="C495" t="str">
        <f>+IF(LEN(Participação!A505)&gt;0,5017,"")</f>
        <v/>
      </c>
      <c r="D495" t="str">
        <f>+IF(LEN(Participação!A505)&gt;0,IF(Participação!$B$3="Individual",1,1),"")</f>
        <v/>
      </c>
      <c r="E495" t="str">
        <f>+IF(LEN(Participação!A505)&gt;0,Participação!C505,"")</f>
        <v/>
      </c>
      <c r="F495" t="str">
        <f>+IF(LEN(Participação!A505)&gt;0,Participação!D505,"")</f>
        <v/>
      </c>
      <c r="G495" t="str">
        <f>+IF(LEN(Participação!A505)&gt;0,Participação!A505,"")</f>
        <v/>
      </c>
      <c r="H495" t="str">
        <f>+IF(LEN(Participação!A505)&gt;0,VLOOKUP(O495,Pivot!A:B,2,0),"")</f>
        <v/>
      </c>
      <c r="I495" t="str">
        <f>+IF(LEN(Participação!A505)&gt;0,Participação!G505*Participação!I505,"")</f>
        <v/>
      </c>
      <c r="J495" t="str">
        <f>+IF(LEN(Participação!A505)&gt;0,Participação!H505,"")</f>
        <v/>
      </c>
      <c r="K495" t="str">
        <f>+IF(LEN(Participação!A505)&gt;0,"N","")</f>
        <v/>
      </c>
      <c r="L495" t="str">
        <f>+IF(LEN(Participação!A505)&gt;0,Participação!E505,"")</f>
        <v/>
      </c>
      <c r="M495" t="str">
        <f>+IF(LEN(Participação!A505)&gt;0,Participação!I505,"")</f>
        <v/>
      </c>
      <c r="N495" s="22" t="str">
        <f>+IF(LEN(Participação!A505)&gt;0,VLOOKUP(Participação!F505,Variedades!B:C,2,0),"")</f>
        <v/>
      </c>
      <c r="O495" s="26" t="str">
        <f t="shared" si="7"/>
        <v/>
      </c>
      <c r="P495" s="26" t="str">
        <f>+IF(LEN(Participação!A505)&gt;0,G495,"")</f>
        <v/>
      </c>
    </row>
    <row r="496" spans="1:16" x14ac:dyDescent="0.25">
      <c r="A496" t="str">
        <f>+IF(LEN(Participação!A506)&gt;0,Participação!$D$4,"")</f>
        <v/>
      </c>
      <c r="B496" t="str">
        <f>+IF(LEN(Participação!A506)&gt;0,2021,"")</f>
        <v/>
      </c>
      <c r="C496" t="str">
        <f>+IF(LEN(Participação!A506)&gt;0,5017,"")</f>
        <v/>
      </c>
      <c r="D496" t="str">
        <f>+IF(LEN(Participação!A506)&gt;0,IF(Participação!$B$3="Individual",1,1),"")</f>
        <v/>
      </c>
      <c r="E496" t="str">
        <f>+IF(LEN(Participação!A506)&gt;0,Participação!C506,"")</f>
        <v/>
      </c>
      <c r="F496" t="str">
        <f>+IF(LEN(Participação!A506)&gt;0,Participação!D506,"")</f>
        <v/>
      </c>
      <c r="G496" t="str">
        <f>+IF(LEN(Participação!A506)&gt;0,Participação!A506,"")</f>
        <v/>
      </c>
      <c r="H496" t="str">
        <f>+IF(LEN(Participação!A506)&gt;0,VLOOKUP(O496,Pivot!A:B,2,0),"")</f>
        <v/>
      </c>
      <c r="I496" t="str">
        <f>+IF(LEN(Participação!A506)&gt;0,Participação!G506*Participação!I506,"")</f>
        <v/>
      </c>
      <c r="J496" t="str">
        <f>+IF(LEN(Participação!A506)&gt;0,Participação!H506,"")</f>
        <v/>
      </c>
      <c r="K496" t="str">
        <f>+IF(LEN(Participação!A506)&gt;0,"N","")</f>
        <v/>
      </c>
      <c r="L496" t="str">
        <f>+IF(LEN(Participação!A506)&gt;0,Participação!E506,"")</f>
        <v/>
      </c>
      <c r="M496" t="str">
        <f>+IF(LEN(Participação!A506)&gt;0,Participação!I506,"")</f>
        <v/>
      </c>
      <c r="N496" s="22" t="str">
        <f>+IF(LEN(Participação!A506)&gt;0,VLOOKUP(Participação!F506,Variedades!B:C,2,0),"")</f>
        <v/>
      </c>
      <c r="O496" s="26" t="str">
        <f t="shared" si="7"/>
        <v/>
      </c>
      <c r="P496" s="26" t="str">
        <f>+IF(LEN(Participação!A506)&gt;0,G496,"")</f>
        <v/>
      </c>
    </row>
    <row r="497" spans="1:16" x14ac:dyDescent="0.25">
      <c r="A497" t="str">
        <f>+IF(LEN(Participação!A507)&gt;0,Participação!$D$4,"")</f>
        <v/>
      </c>
      <c r="B497" t="str">
        <f>+IF(LEN(Participação!A507)&gt;0,2021,"")</f>
        <v/>
      </c>
      <c r="C497" t="str">
        <f>+IF(LEN(Participação!A507)&gt;0,5017,"")</f>
        <v/>
      </c>
      <c r="D497" t="str">
        <f>+IF(LEN(Participação!A507)&gt;0,IF(Participação!$B$3="Individual",1,1),"")</f>
        <v/>
      </c>
      <c r="E497" t="str">
        <f>+IF(LEN(Participação!A507)&gt;0,Participação!C507,"")</f>
        <v/>
      </c>
      <c r="F497" t="str">
        <f>+IF(LEN(Participação!A507)&gt;0,Participação!D507,"")</f>
        <v/>
      </c>
      <c r="G497" t="str">
        <f>+IF(LEN(Participação!A507)&gt;0,Participação!A507,"")</f>
        <v/>
      </c>
      <c r="H497" t="str">
        <f>+IF(LEN(Participação!A507)&gt;0,VLOOKUP(O497,Pivot!A:B,2,0),"")</f>
        <v/>
      </c>
      <c r="I497" t="str">
        <f>+IF(LEN(Participação!A507)&gt;0,Participação!G507*Participação!I507,"")</f>
        <v/>
      </c>
      <c r="J497" t="str">
        <f>+IF(LEN(Participação!A507)&gt;0,Participação!H507,"")</f>
        <v/>
      </c>
      <c r="K497" t="str">
        <f>+IF(LEN(Participação!A507)&gt;0,"N","")</f>
        <v/>
      </c>
      <c r="L497" t="str">
        <f>+IF(LEN(Participação!A507)&gt;0,Participação!E507,"")</f>
        <v/>
      </c>
      <c r="M497" t="str">
        <f>+IF(LEN(Participação!A507)&gt;0,Participação!I507,"")</f>
        <v/>
      </c>
      <c r="N497" s="22" t="str">
        <f>+IF(LEN(Participação!A507)&gt;0,VLOOKUP(Participação!F507,Variedades!B:C,2,0),"")</f>
        <v/>
      </c>
      <c r="O497" s="26" t="str">
        <f t="shared" si="7"/>
        <v/>
      </c>
      <c r="P497" s="26" t="str">
        <f>+IF(LEN(Participação!A507)&gt;0,G497,"")</f>
        <v/>
      </c>
    </row>
    <row r="498" spans="1:16" x14ac:dyDescent="0.25">
      <c r="A498" t="str">
        <f>+IF(LEN(Participação!A508)&gt;0,Participação!$D$4,"")</f>
        <v/>
      </c>
      <c r="B498" t="str">
        <f>+IF(LEN(Participação!A508)&gt;0,2021,"")</f>
        <v/>
      </c>
      <c r="C498" t="str">
        <f>+IF(LEN(Participação!A508)&gt;0,5017,"")</f>
        <v/>
      </c>
      <c r="D498" t="str">
        <f>+IF(LEN(Participação!A508)&gt;0,IF(Participação!$B$3="Individual",1,1),"")</f>
        <v/>
      </c>
      <c r="E498" t="str">
        <f>+IF(LEN(Participação!A508)&gt;0,Participação!C508,"")</f>
        <v/>
      </c>
      <c r="F498" t="str">
        <f>+IF(LEN(Participação!A508)&gt;0,Participação!D508,"")</f>
        <v/>
      </c>
      <c r="G498" t="str">
        <f>+IF(LEN(Participação!A508)&gt;0,Participação!A508,"")</f>
        <v/>
      </c>
      <c r="H498" t="str">
        <f>+IF(LEN(Participação!A508)&gt;0,VLOOKUP(O498,Pivot!A:B,2,0),"")</f>
        <v/>
      </c>
      <c r="I498" t="str">
        <f>+IF(LEN(Participação!A508)&gt;0,Participação!G508*Participação!I508,"")</f>
        <v/>
      </c>
      <c r="J498" t="str">
        <f>+IF(LEN(Participação!A508)&gt;0,Participação!H508,"")</f>
        <v/>
      </c>
      <c r="K498" t="str">
        <f>+IF(LEN(Participação!A508)&gt;0,"N","")</f>
        <v/>
      </c>
      <c r="L498" t="str">
        <f>+IF(LEN(Participação!A508)&gt;0,Participação!E508,"")</f>
        <v/>
      </c>
      <c r="M498" t="str">
        <f>+IF(LEN(Participação!A508)&gt;0,Participação!I508,"")</f>
        <v/>
      </c>
      <c r="N498" s="22" t="str">
        <f>+IF(LEN(Participação!A508)&gt;0,VLOOKUP(Participação!F508,Variedades!B:C,2,0),"")</f>
        <v/>
      </c>
      <c r="O498" s="26" t="str">
        <f t="shared" si="7"/>
        <v/>
      </c>
      <c r="P498" s="26" t="str">
        <f>+IF(LEN(Participação!A508)&gt;0,G498,"")</f>
        <v/>
      </c>
    </row>
    <row r="499" spans="1:16" x14ac:dyDescent="0.25">
      <c r="A499" t="str">
        <f>+IF(LEN(Participação!A509)&gt;0,Participação!$D$4,"")</f>
        <v/>
      </c>
      <c r="B499" t="str">
        <f>+IF(LEN(Participação!A509)&gt;0,2021,"")</f>
        <v/>
      </c>
      <c r="C499" t="str">
        <f>+IF(LEN(Participação!A509)&gt;0,5017,"")</f>
        <v/>
      </c>
      <c r="D499" t="str">
        <f>+IF(LEN(Participação!A509)&gt;0,IF(Participação!$B$3="Individual",1,1),"")</f>
        <v/>
      </c>
      <c r="E499" t="str">
        <f>+IF(LEN(Participação!A509)&gt;0,Participação!C509,"")</f>
        <v/>
      </c>
      <c r="F499" t="str">
        <f>+IF(LEN(Participação!A509)&gt;0,Participação!D509,"")</f>
        <v/>
      </c>
      <c r="G499" t="str">
        <f>+IF(LEN(Participação!A509)&gt;0,Participação!A509,"")</f>
        <v/>
      </c>
      <c r="H499" t="str">
        <f>+IF(LEN(Participação!A509)&gt;0,VLOOKUP(O499,Pivot!A:B,2,0),"")</f>
        <v/>
      </c>
      <c r="I499" t="str">
        <f>+IF(LEN(Participação!A509)&gt;0,Participação!G509*Participação!I509,"")</f>
        <v/>
      </c>
      <c r="J499" t="str">
        <f>+IF(LEN(Participação!A509)&gt;0,Participação!H509,"")</f>
        <v/>
      </c>
      <c r="K499" t="str">
        <f>+IF(LEN(Participação!A509)&gt;0,"N","")</f>
        <v/>
      </c>
      <c r="L499" t="str">
        <f>+IF(LEN(Participação!A509)&gt;0,Participação!E509,"")</f>
        <v/>
      </c>
      <c r="M499" t="str">
        <f>+IF(LEN(Participação!A509)&gt;0,Participação!I509,"")</f>
        <v/>
      </c>
      <c r="N499" s="22" t="str">
        <f>+IF(LEN(Participação!A509)&gt;0,VLOOKUP(Participação!F509,Variedades!B:C,2,0),"")</f>
        <v/>
      </c>
      <c r="O499" s="26" t="str">
        <f t="shared" si="7"/>
        <v/>
      </c>
      <c r="P499" s="26" t="str">
        <f>+IF(LEN(Participação!A509)&gt;0,G499,"")</f>
        <v/>
      </c>
    </row>
    <row r="500" spans="1:16" x14ac:dyDescent="0.25">
      <c r="A500" t="str">
        <f>+IF(LEN(Participação!A510)&gt;0,Participação!$D$4,"")</f>
        <v/>
      </c>
      <c r="B500" t="str">
        <f>+IF(LEN(Participação!A510)&gt;0,2021,"")</f>
        <v/>
      </c>
      <c r="C500" t="str">
        <f>+IF(LEN(Participação!A510)&gt;0,5017,"")</f>
        <v/>
      </c>
      <c r="D500" t="str">
        <f>+IF(LEN(Participação!A510)&gt;0,IF(Participação!$B$3="Individual",1,1),"")</f>
        <v/>
      </c>
      <c r="E500" t="str">
        <f>+IF(LEN(Participação!A510)&gt;0,Participação!C510,"")</f>
        <v/>
      </c>
      <c r="F500" t="str">
        <f>+IF(LEN(Participação!A510)&gt;0,Participação!D510,"")</f>
        <v/>
      </c>
      <c r="G500" t="str">
        <f>+IF(LEN(Participação!A510)&gt;0,Participação!A510,"")</f>
        <v/>
      </c>
      <c r="H500" t="str">
        <f>+IF(LEN(Participação!A510)&gt;0,VLOOKUP(O500,Pivot!A:B,2,0),"")</f>
        <v/>
      </c>
      <c r="I500" t="str">
        <f>+IF(LEN(Participação!A510)&gt;0,Participação!G510*Participação!I510,"")</f>
        <v/>
      </c>
      <c r="J500" t="str">
        <f>+IF(LEN(Participação!A510)&gt;0,Participação!H510,"")</f>
        <v/>
      </c>
      <c r="K500" t="str">
        <f>+IF(LEN(Participação!A510)&gt;0,"N","")</f>
        <v/>
      </c>
      <c r="L500" t="str">
        <f>+IF(LEN(Participação!A510)&gt;0,Participação!E510,"")</f>
        <v/>
      </c>
      <c r="M500" t="str">
        <f>+IF(LEN(Participação!A510)&gt;0,Participação!I510,"")</f>
        <v/>
      </c>
      <c r="N500" s="22" t="str">
        <f>+IF(LEN(Participação!A510)&gt;0,VLOOKUP(Participação!F510,Variedades!B:C,2,0),"")</f>
        <v/>
      </c>
      <c r="O500" s="26" t="str">
        <f t="shared" si="7"/>
        <v/>
      </c>
      <c r="P500" s="26" t="str">
        <f>+IF(LEN(Participação!A510)&gt;0,G500,"")</f>
        <v/>
      </c>
    </row>
    <row r="501" spans="1:16" x14ac:dyDescent="0.25">
      <c r="A501" t="str">
        <f>+IF(LEN(Participação!A511)&gt;0,Participação!$D$4,"")</f>
        <v/>
      </c>
      <c r="B501" t="str">
        <f>+IF(LEN(Participação!A511)&gt;0,2021,"")</f>
        <v/>
      </c>
      <c r="C501" t="str">
        <f>+IF(LEN(Participação!A511)&gt;0,5017,"")</f>
        <v/>
      </c>
      <c r="D501" t="str">
        <f>+IF(LEN(Participação!A511)&gt;0,IF(Participação!$B$3="Individual",1,1),"")</f>
        <v/>
      </c>
      <c r="E501" t="str">
        <f>+IF(LEN(Participação!A511)&gt;0,Participação!C511,"")</f>
        <v/>
      </c>
      <c r="F501" t="str">
        <f>+IF(LEN(Participação!A511)&gt;0,Participação!D511,"")</f>
        <v/>
      </c>
      <c r="G501" t="str">
        <f>+IF(LEN(Participação!A511)&gt;0,Participação!A511,"")</f>
        <v/>
      </c>
      <c r="H501" t="str">
        <f>+IF(LEN(Participação!A511)&gt;0,VLOOKUP(O501,Pivot!A:B,2,0),"")</f>
        <v/>
      </c>
      <c r="I501" t="str">
        <f>+IF(LEN(Participação!A511)&gt;0,Participação!G511*Participação!I511,"")</f>
        <v/>
      </c>
      <c r="J501" t="str">
        <f>+IF(LEN(Participação!A511)&gt;0,Participação!H511,"")</f>
        <v/>
      </c>
      <c r="K501" t="str">
        <f>+IF(LEN(Participação!A511)&gt;0,"N","")</f>
        <v/>
      </c>
      <c r="L501" t="str">
        <f>+IF(LEN(Participação!A511)&gt;0,Participação!E511,"")</f>
        <v/>
      </c>
      <c r="M501" t="str">
        <f>+IF(LEN(Participação!A511)&gt;0,Participação!I511,"")</f>
        <v/>
      </c>
      <c r="N501" s="22" t="str">
        <f>+IF(LEN(Participação!A511)&gt;0,VLOOKUP(Participação!F511,Variedades!B:C,2,0),"")</f>
        <v/>
      </c>
      <c r="O501" s="26" t="str">
        <f t="shared" si="7"/>
        <v/>
      </c>
      <c r="P501" s="26" t="str">
        <f>+IF(LEN(Participação!A511)&gt;0,G501,"")</f>
        <v/>
      </c>
    </row>
    <row r="502" spans="1:16" x14ac:dyDescent="0.25">
      <c r="A502" t="str">
        <f>+IF(LEN(Participação!A512)&gt;0,Participação!$D$4,"")</f>
        <v/>
      </c>
      <c r="B502" t="str">
        <f>+IF(LEN(Participação!A512)&gt;0,2021,"")</f>
        <v/>
      </c>
      <c r="C502" t="str">
        <f>+IF(LEN(Participação!A512)&gt;0,5017,"")</f>
        <v/>
      </c>
      <c r="D502" t="str">
        <f>+IF(LEN(Participação!A512)&gt;0,IF(Participação!$B$3="Individual",1,1),"")</f>
        <v/>
      </c>
      <c r="E502" t="str">
        <f>+IF(LEN(Participação!A512)&gt;0,Participação!C512,"")</f>
        <v/>
      </c>
      <c r="F502" t="str">
        <f>+IF(LEN(Participação!A512)&gt;0,Participação!D512,"")</f>
        <v/>
      </c>
      <c r="G502" t="str">
        <f>+IF(LEN(Participação!A512)&gt;0,Participação!A512,"")</f>
        <v/>
      </c>
      <c r="H502" t="str">
        <f>+IF(LEN(Participação!A512)&gt;0,VLOOKUP(O502,Pivot!A:B,2,0),"")</f>
        <v/>
      </c>
      <c r="I502" t="str">
        <f>+IF(LEN(Participação!A512)&gt;0,Participação!G512*Participação!I512,"")</f>
        <v/>
      </c>
      <c r="J502" t="str">
        <f>+IF(LEN(Participação!A512)&gt;0,Participação!H512,"")</f>
        <v/>
      </c>
      <c r="K502" t="str">
        <f>+IF(LEN(Participação!A512)&gt;0,"N","")</f>
        <v/>
      </c>
      <c r="L502" t="str">
        <f>+IF(LEN(Participação!A512)&gt;0,Participação!E512,"")</f>
        <v/>
      </c>
      <c r="M502" t="str">
        <f>+IF(LEN(Participação!A512)&gt;0,Participação!I512,"")</f>
        <v/>
      </c>
      <c r="N502" s="22" t="str">
        <f>+IF(LEN(Participação!A512)&gt;0,VLOOKUP(Participação!F512,Variedades!B:C,2,0),"")</f>
        <v/>
      </c>
      <c r="O502" s="26" t="str">
        <f t="shared" si="7"/>
        <v/>
      </c>
      <c r="P502" s="26" t="str">
        <f>+IF(LEN(Participação!A512)&gt;0,G502,"")</f>
        <v/>
      </c>
    </row>
    <row r="503" spans="1:16" x14ac:dyDescent="0.25">
      <c r="A503" t="str">
        <f>+IF(LEN(Participação!A513)&gt;0,Participação!$D$4,"")</f>
        <v/>
      </c>
      <c r="B503" t="str">
        <f>+IF(LEN(Participação!A513)&gt;0,2021,"")</f>
        <v/>
      </c>
      <c r="C503" t="str">
        <f>+IF(LEN(Participação!A513)&gt;0,5017,"")</f>
        <v/>
      </c>
      <c r="D503" t="str">
        <f>+IF(LEN(Participação!A513)&gt;0,IF(Participação!$B$3="Individual",1,1),"")</f>
        <v/>
      </c>
      <c r="E503" t="str">
        <f>+IF(LEN(Participação!A513)&gt;0,Participação!C513,"")</f>
        <v/>
      </c>
      <c r="F503" t="str">
        <f>+IF(LEN(Participação!A513)&gt;0,Participação!D513,"")</f>
        <v/>
      </c>
      <c r="G503" t="str">
        <f>+IF(LEN(Participação!A513)&gt;0,Participação!A513,"")</f>
        <v/>
      </c>
      <c r="H503" t="str">
        <f>+IF(LEN(Participação!A513)&gt;0,VLOOKUP(O503,Pivot!A:B,2,0),"")</f>
        <v/>
      </c>
      <c r="I503" t="str">
        <f>+IF(LEN(Participação!A513)&gt;0,Participação!G513*Participação!I513,"")</f>
        <v/>
      </c>
      <c r="J503" t="str">
        <f>+IF(LEN(Participação!A513)&gt;0,Participação!H513,"")</f>
        <v/>
      </c>
      <c r="K503" t="str">
        <f>+IF(LEN(Participação!A513)&gt;0,"N","")</f>
        <v/>
      </c>
      <c r="L503" t="str">
        <f>+IF(LEN(Participação!A513)&gt;0,Participação!E513,"")</f>
        <v/>
      </c>
      <c r="M503" t="str">
        <f>+IF(LEN(Participação!A513)&gt;0,Participação!I513,"")</f>
        <v/>
      </c>
      <c r="N503" s="22" t="str">
        <f>+IF(LEN(Participação!A513)&gt;0,VLOOKUP(Participação!F513,Variedades!B:C,2,0),"")</f>
        <v/>
      </c>
      <c r="O503" s="26" t="str">
        <f t="shared" si="7"/>
        <v/>
      </c>
      <c r="P503" s="26" t="str">
        <f>+IF(LEN(Participação!A513)&gt;0,G503,"")</f>
        <v/>
      </c>
    </row>
    <row r="504" spans="1:16" x14ac:dyDescent="0.25">
      <c r="A504" t="str">
        <f>+IF(LEN(Participação!A514)&gt;0,Participação!$D$4,"")</f>
        <v/>
      </c>
      <c r="B504" t="str">
        <f>+IF(LEN(Participação!A514)&gt;0,2021,"")</f>
        <v/>
      </c>
      <c r="C504" t="str">
        <f>+IF(LEN(Participação!A514)&gt;0,5017,"")</f>
        <v/>
      </c>
      <c r="D504" t="str">
        <f>+IF(LEN(Participação!A514)&gt;0,IF(Participação!$B$3="Individual",1,1),"")</f>
        <v/>
      </c>
      <c r="E504" t="str">
        <f>+IF(LEN(Participação!A514)&gt;0,Participação!C514,"")</f>
        <v/>
      </c>
      <c r="F504" t="str">
        <f>+IF(LEN(Participação!A514)&gt;0,Participação!D514,"")</f>
        <v/>
      </c>
      <c r="G504" t="str">
        <f>+IF(LEN(Participação!A514)&gt;0,Participação!A514,"")</f>
        <v/>
      </c>
      <c r="H504" t="str">
        <f>+IF(LEN(Participação!A514)&gt;0,VLOOKUP(O504,Pivot!A:B,2,0),"")</f>
        <v/>
      </c>
      <c r="I504" t="str">
        <f>+IF(LEN(Participação!A514)&gt;0,Participação!G514*Participação!I514,"")</f>
        <v/>
      </c>
      <c r="J504" t="str">
        <f>+IF(LEN(Participação!A514)&gt;0,Participação!H514,"")</f>
        <v/>
      </c>
      <c r="K504" t="str">
        <f>+IF(LEN(Participação!A514)&gt;0,"N","")</f>
        <v/>
      </c>
      <c r="L504" t="str">
        <f>+IF(LEN(Participação!A514)&gt;0,Participação!E514,"")</f>
        <v/>
      </c>
      <c r="M504" t="str">
        <f>+IF(LEN(Participação!A514)&gt;0,Participação!I514,"")</f>
        <v/>
      </c>
      <c r="N504" s="22" t="str">
        <f>+IF(LEN(Participação!A514)&gt;0,VLOOKUP(Participação!F514,Variedades!B:C,2,0),"")</f>
        <v/>
      </c>
      <c r="O504" s="26" t="str">
        <f t="shared" si="7"/>
        <v/>
      </c>
      <c r="P504" s="26" t="str">
        <f>+IF(LEN(Participação!A514)&gt;0,G504,"")</f>
        <v/>
      </c>
    </row>
    <row r="505" spans="1:16" x14ac:dyDescent="0.25">
      <c r="A505" t="str">
        <f>+IF(LEN(Participação!A515)&gt;0,Participação!$D$4,"")</f>
        <v/>
      </c>
      <c r="B505" t="str">
        <f>+IF(LEN(Participação!A515)&gt;0,2021,"")</f>
        <v/>
      </c>
      <c r="C505" t="str">
        <f>+IF(LEN(Participação!A515)&gt;0,5017,"")</f>
        <v/>
      </c>
      <c r="D505" t="str">
        <f>+IF(LEN(Participação!A515)&gt;0,IF(Participação!$B$3="Individual",1,1),"")</f>
        <v/>
      </c>
      <c r="E505" t="str">
        <f>+IF(LEN(Participação!A515)&gt;0,Participação!C515,"")</f>
        <v/>
      </c>
      <c r="F505" t="str">
        <f>+IF(LEN(Participação!A515)&gt;0,Participação!D515,"")</f>
        <v/>
      </c>
      <c r="G505" t="str">
        <f>+IF(LEN(Participação!A515)&gt;0,Participação!A515,"")</f>
        <v/>
      </c>
      <c r="H505" t="str">
        <f>+IF(LEN(Participação!A515)&gt;0,VLOOKUP(O505,Pivot!A:B,2,0),"")</f>
        <v/>
      </c>
      <c r="I505" t="str">
        <f>+IF(LEN(Participação!A515)&gt;0,Participação!G515*Participação!I515,"")</f>
        <v/>
      </c>
      <c r="J505" t="str">
        <f>+IF(LEN(Participação!A515)&gt;0,Participação!H515,"")</f>
        <v/>
      </c>
      <c r="K505" t="str">
        <f>+IF(LEN(Participação!A515)&gt;0,"N","")</f>
        <v/>
      </c>
      <c r="L505" t="str">
        <f>+IF(LEN(Participação!A515)&gt;0,Participação!E515,"")</f>
        <v/>
      </c>
      <c r="M505" t="str">
        <f>+IF(LEN(Participação!A515)&gt;0,Participação!I515,"")</f>
        <v/>
      </c>
      <c r="N505" s="22" t="str">
        <f>+IF(LEN(Participação!A515)&gt;0,VLOOKUP(Participação!F515,Variedades!B:C,2,0),"")</f>
        <v/>
      </c>
      <c r="O505" s="26" t="str">
        <f t="shared" si="7"/>
        <v/>
      </c>
      <c r="P505" s="26" t="str">
        <f>+IF(LEN(Participação!A515)&gt;0,G505,"")</f>
        <v/>
      </c>
    </row>
    <row r="506" spans="1:16" x14ac:dyDescent="0.25">
      <c r="A506" t="str">
        <f>+IF(LEN(Participação!A516)&gt;0,Participação!$D$4,"")</f>
        <v/>
      </c>
      <c r="B506" t="str">
        <f>+IF(LEN(Participação!A516)&gt;0,2021,"")</f>
        <v/>
      </c>
      <c r="C506" t="str">
        <f>+IF(LEN(Participação!A516)&gt;0,5017,"")</f>
        <v/>
      </c>
      <c r="D506" t="str">
        <f>+IF(LEN(Participação!A516)&gt;0,IF(Participação!$B$3="Individual",1,1),"")</f>
        <v/>
      </c>
      <c r="E506" t="str">
        <f>+IF(LEN(Participação!A516)&gt;0,Participação!C516,"")</f>
        <v/>
      </c>
      <c r="F506" t="str">
        <f>+IF(LEN(Participação!A516)&gt;0,Participação!D516,"")</f>
        <v/>
      </c>
      <c r="G506" t="str">
        <f>+IF(LEN(Participação!A516)&gt;0,Participação!A516,"")</f>
        <v/>
      </c>
      <c r="H506" t="str">
        <f>+IF(LEN(Participação!A516)&gt;0,VLOOKUP(O506,Pivot!A:B,2,0),"")</f>
        <v/>
      </c>
      <c r="I506" t="str">
        <f>+IF(LEN(Participação!A516)&gt;0,Participação!G516*Participação!I516,"")</f>
        <v/>
      </c>
      <c r="J506" t="str">
        <f>+IF(LEN(Participação!A516)&gt;0,Participação!H516,"")</f>
        <v/>
      </c>
      <c r="K506" t="str">
        <f>+IF(LEN(Participação!A516)&gt;0,"N","")</f>
        <v/>
      </c>
      <c r="L506" t="str">
        <f>+IF(LEN(Participação!A516)&gt;0,Participação!E516,"")</f>
        <v/>
      </c>
      <c r="M506" t="str">
        <f>+IF(LEN(Participação!A516)&gt;0,Participação!I516,"")</f>
        <v/>
      </c>
      <c r="N506" s="22" t="str">
        <f>+IF(LEN(Participação!A516)&gt;0,VLOOKUP(Participação!F516,Variedades!B:C,2,0),"")</f>
        <v/>
      </c>
      <c r="O506" s="26" t="str">
        <f t="shared" si="7"/>
        <v/>
      </c>
      <c r="P506" s="26" t="str">
        <f>+IF(LEN(Participação!A516)&gt;0,G506,"")</f>
        <v/>
      </c>
    </row>
    <row r="507" spans="1:16" x14ac:dyDescent="0.25">
      <c r="A507" t="str">
        <f>+IF(LEN(Participação!A517)&gt;0,Participação!$D$4,"")</f>
        <v/>
      </c>
      <c r="B507" t="str">
        <f>+IF(LEN(Participação!A517)&gt;0,2021,"")</f>
        <v/>
      </c>
      <c r="C507" t="str">
        <f>+IF(LEN(Participação!A517)&gt;0,5017,"")</f>
        <v/>
      </c>
      <c r="D507" t="str">
        <f>+IF(LEN(Participação!A517)&gt;0,IF(Participação!$B$3="Individual",1,1),"")</f>
        <v/>
      </c>
      <c r="E507" t="str">
        <f>+IF(LEN(Participação!A517)&gt;0,Participação!C517,"")</f>
        <v/>
      </c>
      <c r="F507" t="str">
        <f>+IF(LEN(Participação!A517)&gt;0,Participação!D517,"")</f>
        <v/>
      </c>
      <c r="G507" t="str">
        <f>+IF(LEN(Participação!A517)&gt;0,Participação!A517,"")</f>
        <v/>
      </c>
      <c r="H507" t="str">
        <f>+IF(LEN(Participação!A517)&gt;0,VLOOKUP(O507,Pivot!A:B,2,0),"")</f>
        <v/>
      </c>
      <c r="I507" t="str">
        <f>+IF(LEN(Participação!A517)&gt;0,Participação!G517*Participação!I517,"")</f>
        <v/>
      </c>
      <c r="J507" t="str">
        <f>+IF(LEN(Participação!A517)&gt;0,Participação!H517,"")</f>
        <v/>
      </c>
      <c r="K507" t="str">
        <f>+IF(LEN(Participação!A517)&gt;0,"N","")</f>
        <v/>
      </c>
      <c r="L507" t="str">
        <f>+IF(LEN(Participação!A517)&gt;0,Participação!E517,"")</f>
        <v/>
      </c>
      <c r="M507" t="str">
        <f>+IF(LEN(Participação!A517)&gt;0,Participação!I517,"")</f>
        <v/>
      </c>
      <c r="N507" s="22" t="str">
        <f>+IF(LEN(Participação!A517)&gt;0,VLOOKUP(Participação!F517,Variedades!B:C,2,0),"")</f>
        <v/>
      </c>
      <c r="O507" s="26" t="str">
        <f t="shared" si="7"/>
        <v/>
      </c>
      <c r="P507" s="26" t="str">
        <f>+IF(LEN(Participação!A517)&gt;0,G507,"")</f>
        <v/>
      </c>
    </row>
    <row r="508" spans="1:16" x14ac:dyDescent="0.25">
      <c r="A508" t="str">
        <f>+IF(LEN(Participação!A518)&gt;0,Participação!$D$4,"")</f>
        <v/>
      </c>
      <c r="B508" t="str">
        <f>+IF(LEN(Participação!A518)&gt;0,2021,"")</f>
        <v/>
      </c>
      <c r="C508" t="str">
        <f>+IF(LEN(Participação!A518)&gt;0,5017,"")</f>
        <v/>
      </c>
      <c r="D508" t="str">
        <f>+IF(LEN(Participação!A518)&gt;0,IF(Participação!$B$3="Individual",1,1),"")</f>
        <v/>
      </c>
      <c r="E508" t="str">
        <f>+IF(LEN(Participação!A518)&gt;0,Participação!C518,"")</f>
        <v/>
      </c>
      <c r="F508" t="str">
        <f>+IF(LEN(Participação!A518)&gt;0,Participação!D518,"")</f>
        <v/>
      </c>
      <c r="G508" t="str">
        <f>+IF(LEN(Participação!A518)&gt;0,Participação!A518,"")</f>
        <v/>
      </c>
      <c r="H508" t="str">
        <f>+IF(LEN(Participação!A518)&gt;0,VLOOKUP(O508,Pivot!A:B,2,0),"")</f>
        <v/>
      </c>
      <c r="I508" t="str">
        <f>+IF(LEN(Participação!A518)&gt;0,Participação!G518*Participação!I518,"")</f>
        <v/>
      </c>
      <c r="J508" t="str">
        <f>+IF(LEN(Participação!A518)&gt;0,Participação!H518,"")</f>
        <v/>
      </c>
      <c r="K508" t="str">
        <f>+IF(LEN(Participação!A518)&gt;0,"N","")</f>
        <v/>
      </c>
      <c r="L508" t="str">
        <f>+IF(LEN(Participação!A518)&gt;0,Participação!E518,"")</f>
        <v/>
      </c>
      <c r="M508" t="str">
        <f>+IF(LEN(Participação!A518)&gt;0,Participação!I518,"")</f>
        <v/>
      </c>
      <c r="N508" s="22" t="str">
        <f>+IF(LEN(Participação!A518)&gt;0,VLOOKUP(Participação!F518,Variedades!B:C,2,0),"")</f>
        <v/>
      </c>
      <c r="O508" s="26" t="str">
        <f t="shared" si="7"/>
        <v/>
      </c>
      <c r="P508" s="26" t="str">
        <f>+IF(LEN(Participação!A518)&gt;0,G508,"")</f>
        <v/>
      </c>
    </row>
    <row r="509" spans="1:16" x14ac:dyDescent="0.25">
      <c r="A509" t="str">
        <f>+IF(LEN(Participação!A519)&gt;0,Participação!$D$4,"")</f>
        <v/>
      </c>
      <c r="B509" t="str">
        <f>+IF(LEN(Participação!A519)&gt;0,2021,"")</f>
        <v/>
      </c>
      <c r="C509" t="str">
        <f>+IF(LEN(Participação!A519)&gt;0,5017,"")</f>
        <v/>
      </c>
      <c r="D509" t="str">
        <f>+IF(LEN(Participação!A519)&gt;0,IF(Participação!$B$3="Individual",1,1),"")</f>
        <v/>
      </c>
      <c r="E509" t="str">
        <f>+IF(LEN(Participação!A519)&gt;0,Participação!C519,"")</f>
        <v/>
      </c>
      <c r="F509" t="str">
        <f>+IF(LEN(Participação!A519)&gt;0,Participação!D519,"")</f>
        <v/>
      </c>
      <c r="G509" t="str">
        <f>+IF(LEN(Participação!A519)&gt;0,Participação!A519,"")</f>
        <v/>
      </c>
      <c r="H509" t="str">
        <f>+IF(LEN(Participação!A519)&gt;0,VLOOKUP(O509,Pivot!A:B,2,0),"")</f>
        <v/>
      </c>
      <c r="I509" t="str">
        <f>+IF(LEN(Participação!A519)&gt;0,Participação!G519*Participação!I519,"")</f>
        <v/>
      </c>
      <c r="J509" t="str">
        <f>+IF(LEN(Participação!A519)&gt;0,Participação!H519,"")</f>
        <v/>
      </c>
      <c r="K509" t="str">
        <f>+IF(LEN(Participação!A519)&gt;0,"N","")</f>
        <v/>
      </c>
      <c r="L509" t="str">
        <f>+IF(LEN(Participação!A519)&gt;0,Participação!E519,"")</f>
        <v/>
      </c>
      <c r="M509" t="str">
        <f>+IF(LEN(Participação!A519)&gt;0,Participação!I519,"")</f>
        <v/>
      </c>
      <c r="N509" s="22" t="str">
        <f>+IF(LEN(Participação!A519)&gt;0,VLOOKUP(Participação!F519,Variedades!B:C,2,0),"")</f>
        <v/>
      </c>
      <c r="O509" s="26" t="str">
        <f t="shared" si="7"/>
        <v/>
      </c>
      <c r="P509" s="26" t="str">
        <f>+IF(LEN(Participação!A519)&gt;0,G509,"")</f>
        <v/>
      </c>
    </row>
    <row r="510" spans="1:16" x14ac:dyDescent="0.25">
      <c r="A510" t="str">
        <f>+IF(LEN(Participação!A520)&gt;0,Participação!$D$4,"")</f>
        <v/>
      </c>
      <c r="B510" t="str">
        <f>+IF(LEN(Participação!A520)&gt;0,2021,"")</f>
        <v/>
      </c>
      <c r="C510" t="str">
        <f>+IF(LEN(Participação!A520)&gt;0,5017,"")</f>
        <v/>
      </c>
      <c r="D510" t="str">
        <f>+IF(LEN(Participação!A520)&gt;0,IF(Participação!$B$3="Individual",1,1),"")</f>
        <v/>
      </c>
      <c r="E510" t="str">
        <f>+IF(LEN(Participação!A520)&gt;0,Participação!C520,"")</f>
        <v/>
      </c>
      <c r="F510" t="str">
        <f>+IF(LEN(Participação!A520)&gt;0,Participação!D520,"")</f>
        <v/>
      </c>
      <c r="G510" t="str">
        <f>+IF(LEN(Participação!A520)&gt;0,Participação!A520,"")</f>
        <v/>
      </c>
      <c r="H510" t="str">
        <f>+IF(LEN(Participação!A520)&gt;0,VLOOKUP(O510,Pivot!A:B,2,0),"")</f>
        <v/>
      </c>
      <c r="I510" t="str">
        <f>+IF(LEN(Participação!A520)&gt;0,Participação!G520*Participação!I520,"")</f>
        <v/>
      </c>
      <c r="J510" t="str">
        <f>+IF(LEN(Participação!A520)&gt;0,Participação!H520,"")</f>
        <v/>
      </c>
      <c r="K510" t="str">
        <f>+IF(LEN(Participação!A520)&gt;0,"N","")</f>
        <v/>
      </c>
      <c r="L510" t="str">
        <f>+IF(LEN(Participação!A520)&gt;0,Participação!E520,"")</f>
        <v/>
      </c>
      <c r="M510" t="str">
        <f>+IF(LEN(Participação!A520)&gt;0,Participação!I520,"")</f>
        <v/>
      </c>
      <c r="N510" s="22" t="str">
        <f>+IF(LEN(Participação!A520)&gt;0,VLOOKUP(Participação!F520,Variedades!B:C,2,0),"")</f>
        <v/>
      </c>
      <c r="O510" s="26" t="str">
        <f t="shared" si="7"/>
        <v/>
      </c>
      <c r="P510" s="26" t="str">
        <f>+IF(LEN(Participação!A520)&gt;0,G510,"")</f>
        <v/>
      </c>
    </row>
    <row r="511" spans="1:16" x14ac:dyDescent="0.25">
      <c r="A511" t="str">
        <f>+IF(LEN(Participação!A521)&gt;0,Participação!$D$4,"")</f>
        <v/>
      </c>
      <c r="B511" t="str">
        <f>+IF(LEN(Participação!A521)&gt;0,2021,"")</f>
        <v/>
      </c>
      <c r="C511" t="str">
        <f>+IF(LEN(Participação!A521)&gt;0,5017,"")</f>
        <v/>
      </c>
      <c r="D511" t="str">
        <f>+IF(LEN(Participação!A521)&gt;0,IF(Participação!$B$3="Individual",1,1),"")</f>
        <v/>
      </c>
      <c r="E511" t="str">
        <f>+IF(LEN(Participação!A521)&gt;0,Participação!C521,"")</f>
        <v/>
      </c>
      <c r="F511" t="str">
        <f>+IF(LEN(Participação!A521)&gt;0,Participação!D521,"")</f>
        <v/>
      </c>
      <c r="G511" t="str">
        <f>+IF(LEN(Participação!A521)&gt;0,Participação!A521,"")</f>
        <v/>
      </c>
      <c r="H511" t="str">
        <f>+IF(LEN(Participação!A521)&gt;0,VLOOKUP(O511,Pivot!A:B,2,0),"")</f>
        <v/>
      </c>
      <c r="I511" t="str">
        <f>+IF(LEN(Participação!A521)&gt;0,Participação!G521*Participação!I521,"")</f>
        <v/>
      </c>
      <c r="J511" t="str">
        <f>+IF(LEN(Participação!A521)&gt;0,Participação!H521,"")</f>
        <v/>
      </c>
      <c r="K511" t="str">
        <f>+IF(LEN(Participação!A521)&gt;0,"N","")</f>
        <v/>
      </c>
      <c r="L511" t="str">
        <f>+IF(LEN(Participação!A521)&gt;0,Participação!E521,"")</f>
        <v/>
      </c>
      <c r="M511" t="str">
        <f>+IF(LEN(Participação!A521)&gt;0,Participação!I521,"")</f>
        <v/>
      </c>
      <c r="N511" s="22" t="str">
        <f>+IF(LEN(Participação!A521)&gt;0,VLOOKUP(Participação!F521,Variedades!B:C,2,0),"")</f>
        <v/>
      </c>
      <c r="O511" s="26" t="str">
        <f t="shared" si="7"/>
        <v/>
      </c>
      <c r="P511" s="26" t="str">
        <f>+IF(LEN(Participação!A521)&gt;0,G511,"")</f>
        <v/>
      </c>
    </row>
    <row r="512" spans="1:16" x14ac:dyDescent="0.25">
      <c r="A512" t="str">
        <f>+IF(LEN(Participação!A522)&gt;0,Participação!$D$4,"")</f>
        <v/>
      </c>
      <c r="B512" t="str">
        <f>+IF(LEN(Participação!A522)&gt;0,2021,"")</f>
        <v/>
      </c>
      <c r="C512" t="str">
        <f>+IF(LEN(Participação!A522)&gt;0,5017,"")</f>
        <v/>
      </c>
      <c r="D512" t="str">
        <f>+IF(LEN(Participação!A522)&gt;0,IF(Participação!$B$3="Individual",1,1),"")</f>
        <v/>
      </c>
      <c r="E512" t="str">
        <f>+IF(LEN(Participação!A522)&gt;0,Participação!C522,"")</f>
        <v/>
      </c>
      <c r="F512" t="str">
        <f>+IF(LEN(Participação!A522)&gt;0,Participação!D522,"")</f>
        <v/>
      </c>
      <c r="G512" t="str">
        <f>+IF(LEN(Participação!A522)&gt;0,Participação!A522,"")</f>
        <v/>
      </c>
      <c r="H512" t="str">
        <f>+IF(LEN(Participação!A522)&gt;0,VLOOKUP(O512,Pivot!A:B,2,0),"")</f>
        <v/>
      </c>
      <c r="I512" t="str">
        <f>+IF(LEN(Participação!A522)&gt;0,Participação!G522*Participação!I522,"")</f>
        <v/>
      </c>
      <c r="J512" t="str">
        <f>+IF(LEN(Participação!A522)&gt;0,Participação!H522,"")</f>
        <v/>
      </c>
      <c r="K512" t="str">
        <f>+IF(LEN(Participação!A522)&gt;0,"N","")</f>
        <v/>
      </c>
      <c r="L512" t="str">
        <f>+IF(LEN(Participação!A522)&gt;0,Participação!E522,"")</f>
        <v/>
      </c>
      <c r="M512" t="str">
        <f>+IF(LEN(Participação!A522)&gt;0,Participação!I522,"")</f>
        <v/>
      </c>
      <c r="N512" s="22" t="str">
        <f>+IF(LEN(Participação!A522)&gt;0,VLOOKUP(Participação!F522,Variedades!B:C,2,0),"")</f>
        <v/>
      </c>
      <c r="O512" s="26" t="str">
        <f t="shared" si="7"/>
        <v/>
      </c>
      <c r="P512" s="26" t="str">
        <f>+IF(LEN(Participação!A522)&gt;0,G512,"")</f>
        <v/>
      </c>
    </row>
    <row r="513" spans="1:16" x14ac:dyDescent="0.25">
      <c r="A513" t="str">
        <f>+IF(LEN(Participação!A523)&gt;0,Participação!$D$4,"")</f>
        <v/>
      </c>
      <c r="B513" t="str">
        <f>+IF(LEN(Participação!A523)&gt;0,2021,"")</f>
        <v/>
      </c>
      <c r="C513" t="str">
        <f>+IF(LEN(Participação!A523)&gt;0,5017,"")</f>
        <v/>
      </c>
      <c r="D513" t="str">
        <f>+IF(LEN(Participação!A523)&gt;0,IF(Participação!$B$3="Individual",1,1),"")</f>
        <v/>
      </c>
      <c r="E513" t="str">
        <f>+IF(LEN(Participação!A523)&gt;0,Participação!C523,"")</f>
        <v/>
      </c>
      <c r="F513" t="str">
        <f>+IF(LEN(Participação!A523)&gt;0,Participação!D523,"")</f>
        <v/>
      </c>
      <c r="G513" t="str">
        <f>+IF(LEN(Participação!A523)&gt;0,Participação!A523,"")</f>
        <v/>
      </c>
      <c r="H513" t="str">
        <f>+IF(LEN(Participação!A523)&gt;0,VLOOKUP(O513,Pivot!A:B,2,0),"")</f>
        <v/>
      </c>
      <c r="I513" t="str">
        <f>+IF(LEN(Participação!A523)&gt;0,Participação!G523*Participação!I523,"")</f>
        <v/>
      </c>
      <c r="J513" t="str">
        <f>+IF(LEN(Participação!A523)&gt;0,Participação!H523,"")</f>
        <v/>
      </c>
      <c r="K513" t="str">
        <f>+IF(LEN(Participação!A523)&gt;0,"N","")</f>
        <v/>
      </c>
      <c r="L513" t="str">
        <f>+IF(LEN(Participação!A523)&gt;0,Participação!E523,"")</f>
        <v/>
      </c>
      <c r="M513" t="str">
        <f>+IF(LEN(Participação!A523)&gt;0,Participação!I523,"")</f>
        <v/>
      </c>
      <c r="N513" s="22" t="str">
        <f>+IF(LEN(Participação!A523)&gt;0,VLOOKUP(Participação!F523,Variedades!B:C,2,0),"")</f>
        <v/>
      </c>
      <c r="O513" s="26" t="str">
        <f t="shared" si="7"/>
        <v/>
      </c>
      <c r="P513" s="26" t="str">
        <f>+IF(LEN(Participação!A523)&gt;0,G513,"")</f>
        <v/>
      </c>
    </row>
    <row r="514" spans="1:16" x14ac:dyDescent="0.25">
      <c r="A514" t="str">
        <f>+IF(LEN(Participação!A524)&gt;0,Participação!$D$4,"")</f>
        <v/>
      </c>
      <c r="B514" t="str">
        <f>+IF(LEN(Participação!A524)&gt;0,2021,"")</f>
        <v/>
      </c>
      <c r="C514" t="str">
        <f>+IF(LEN(Participação!A524)&gt;0,5017,"")</f>
        <v/>
      </c>
      <c r="D514" t="str">
        <f>+IF(LEN(Participação!A524)&gt;0,IF(Participação!$B$3="Individual",1,1),"")</f>
        <v/>
      </c>
      <c r="E514" t="str">
        <f>+IF(LEN(Participação!A524)&gt;0,Participação!C524,"")</f>
        <v/>
      </c>
      <c r="F514" t="str">
        <f>+IF(LEN(Participação!A524)&gt;0,Participação!D524,"")</f>
        <v/>
      </c>
      <c r="G514" t="str">
        <f>+IF(LEN(Participação!A524)&gt;0,Participação!A524,"")</f>
        <v/>
      </c>
      <c r="H514" t="str">
        <f>+IF(LEN(Participação!A524)&gt;0,VLOOKUP(O514,Pivot!A:B,2,0),"")</f>
        <v/>
      </c>
      <c r="I514" t="str">
        <f>+IF(LEN(Participação!A524)&gt;0,Participação!G524*Participação!I524,"")</f>
        <v/>
      </c>
      <c r="J514" t="str">
        <f>+IF(LEN(Participação!A524)&gt;0,Participação!H524,"")</f>
        <v/>
      </c>
      <c r="K514" t="str">
        <f>+IF(LEN(Participação!A524)&gt;0,"N","")</f>
        <v/>
      </c>
      <c r="L514" t="str">
        <f>+IF(LEN(Participação!A524)&gt;0,Participação!E524,"")</f>
        <v/>
      </c>
      <c r="M514" t="str">
        <f>+IF(LEN(Participação!A524)&gt;0,Participação!I524,"")</f>
        <v/>
      </c>
      <c r="N514" s="22" t="str">
        <f>+IF(LEN(Participação!A524)&gt;0,VLOOKUP(Participação!F524,Variedades!B:C,2,0),"")</f>
        <v/>
      </c>
      <c r="O514" s="26" t="str">
        <f t="shared" si="7"/>
        <v/>
      </c>
      <c r="P514" s="26" t="str">
        <f>+IF(LEN(Participação!A524)&gt;0,G514,"")</f>
        <v/>
      </c>
    </row>
    <row r="515" spans="1:16" x14ac:dyDescent="0.25">
      <c r="A515" t="str">
        <f>+IF(LEN(Participação!A525)&gt;0,Participação!$D$4,"")</f>
        <v/>
      </c>
      <c r="B515" t="str">
        <f>+IF(LEN(Participação!A525)&gt;0,2021,"")</f>
        <v/>
      </c>
      <c r="C515" t="str">
        <f>+IF(LEN(Participação!A525)&gt;0,5017,"")</f>
        <v/>
      </c>
      <c r="D515" t="str">
        <f>+IF(LEN(Participação!A525)&gt;0,IF(Participação!$B$3="Individual",1,1),"")</f>
        <v/>
      </c>
      <c r="E515" t="str">
        <f>+IF(LEN(Participação!A525)&gt;0,Participação!C525,"")</f>
        <v/>
      </c>
      <c r="F515" t="str">
        <f>+IF(LEN(Participação!A525)&gt;0,Participação!D525,"")</f>
        <v/>
      </c>
      <c r="G515" t="str">
        <f>+IF(LEN(Participação!A525)&gt;0,Participação!A525,"")</f>
        <v/>
      </c>
      <c r="H515" t="str">
        <f>+IF(LEN(Participação!A525)&gt;0,VLOOKUP(O515,Pivot!A:B,2,0),"")</f>
        <v/>
      </c>
      <c r="I515" t="str">
        <f>+IF(LEN(Participação!A525)&gt;0,Participação!G525*Participação!I525,"")</f>
        <v/>
      </c>
      <c r="J515" t="str">
        <f>+IF(LEN(Participação!A525)&gt;0,Participação!H525,"")</f>
        <v/>
      </c>
      <c r="K515" t="str">
        <f>+IF(LEN(Participação!A525)&gt;0,"N","")</f>
        <v/>
      </c>
      <c r="L515" t="str">
        <f>+IF(LEN(Participação!A525)&gt;0,Participação!E525,"")</f>
        <v/>
      </c>
      <c r="M515" t="str">
        <f>+IF(LEN(Participação!A525)&gt;0,Participação!I525,"")</f>
        <v/>
      </c>
      <c r="N515" s="22" t="str">
        <f>+IF(LEN(Participação!A525)&gt;0,VLOOKUP(Participação!F525,Variedades!B:C,2,0),"")</f>
        <v/>
      </c>
      <c r="O515" s="26" t="str">
        <f t="shared" ref="O515:O578" si="8">+G515&amp;E515&amp;F515&amp;N515</f>
        <v/>
      </c>
      <c r="P515" s="26" t="str">
        <f>+IF(LEN(Participação!A525)&gt;0,G515,"")</f>
        <v/>
      </c>
    </row>
    <row r="516" spans="1:16" x14ac:dyDescent="0.25">
      <c r="A516" t="str">
        <f>+IF(LEN(Participação!A526)&gt;0,Participação!$D$4,"")</f>
        <v/>
      </c>
      <c r="B516" t="str">
        <f>+IF(LEN(Participação!A526)&gt;0,2021,"")</f>
        <v/>
      </c>
      <c r="C516" t="str">
        <f>+IF(LEN(Participação!A526)&gt;0,5017,"")</f>
        <v/>
      </c>
      <c r="D516" t="str">
        <f>+IF(LEN(Participação!A526)&gt;0,IF(Participação!$B$3="Individual",1,1),"")</f>
        <v/>
      </c>
      <c r="E516" t="str">
        <f>+IF(LEN(Participação!A526)&gt;0,Participação!C526,"")</f>
        <v/>
      </c>
      <c r="F516" t="str">
        <f>+IF(LEN(Participação!A526)&gt;0,Participação!D526,"")</f>
        <v/>
      </c>
      <c r="G516" t="str">
        <f>+IF(LEN(Participação!A526)&gt;0,Participação!A526,"")</f>
        <v/>
      </c>
      <c r="H516" t="str">
        <f>+IF(LEN(Participação!A526)&gt;0,VLOOKUP(O516,Pivot!A:B,2,0),"")</f>
        <v/>
      </c>
      <c r="I516" t="str">
        <f>+IF(LEN(Participação!A526)&gt;0,Participação!G526*Participação!I526,"")</f>
        <v/>
      </c>
      <c r="J516" t="str">
        <f>+IF(LEN(Participação!A526)&gt;0,Participação!H526,"")</f>
        <v/>
      </c>
      <c r="K516" t="str">
        <f>+IF(LEN(Participação!A526)&gt;0,"N","")</f>
        <v/>
      </c>
      <c r="L516" t="str">
        <f>+IF(LEN(Participação!A526)&gt;0,Participação!E526,"")</f>
        <v/>
      </c>
      <c r="M516" t="str">
        <f>+IF(LEN(Participação!A526)&gt;0,Participação!I526,"")</f>
        <v/>
      </c>
      <c r="N516" s="22" t="str">
        <f>+IF(LEN(Participação!A526)&gt;0,VLOOKUP(Participação!F526,Variedades!B:C,2,0),"")</f>
        <v/>
      </c>
      <c r="O516" s="26" t="str">
        <f t="shared" si="8"/>
        <v/>
      </c>
      <c r="P516" s="26" t="str">
        <f>+IF(LEN(Participação!A526)&gt;0,G516,"")</f>
        <v/>
      </c>
    </row>
    <row r="517" spans="1:16" x14ac:dyDescent="0.25">
      <c r="A517" t="str">
        <f>+IF(LEN(Participação!A527)&gt;0,Participação!$D$4,"")</f>
        <v/>
      </c>
      <c r="B517" t="str">
        <f>+IF(LEN(Participação!A527)&gt;0,2021,"")</f>
        <v/>
      </c>
      <c r="C517" t="str">
        <f>+IF(LEN(Participação!A527)&gt;0,5017,"")</f>
        <v/>
      </c>
      <c r="D517" t="str">
        <f>+IF(LEN(Participação!A527)&gt;0,IF(Participação!$B$3="Individual",1,1),"")</f>
        <v/>
      </c>
      <c r="E517" t="str">
        <f>+IF(LEN(Participação!A527)&gt;0,Participação!C527,"")</f>
        <v/>
      </c>
      <c r="F517" t="str">
        <f>+IF(LEN(Participação!A527)&gt;0,Participação!D527,"")</f>
        <v/>
      </c>
      <c r="G517" t="str">
        <f>+IF(LEN(Participação!A527)&gt;0,Participação!A527,"")</f>
        <v/>
      </c>
      <c r="H517" t="str">
        <f>+IF(LEN(Participação!A527)&gt;0,VLOOKUP(O517,Pivot!A:B,2,0),"")</f>
        <v/>
      </c>
      <c r="I517" t="str">
        <f>+IF(LEN(Participação!A527)&gt;0,Participação!G527*Participação!I527,"")</f>
        <v/>
      </c>
      <c r="J517" t="str">
        <f>+IF(LEN(Participação!A527)&gt;0,Participação!H527,"")</f>
        <v/>
      </c>
      <c r="K517" t="str">
        <f>+IF(LEN(Participação!A527)&gt;0,"N","")</f>
        <v/>
      </c>
      <c r="L517" t="str">
        <f>+IF(LEN(Participação!A527)&gt;0,Participação!E527,"")</f>
        <v/>
      </c>
      <c r="M517" t="str">
        <f>+IF(LEN(Participação!A527)&gt;0,Participação!I527,"")</f>
        <v/>
      </c>
      <c r="N517" s="22" t="str">
        <f>+IF(LEN(Participação!A527)&gt;0,VLOOKUP(Participação!F527,Variedades!B:C,2,0),"")</f>
        <v/>
      </c>
      <c r="O517" s="26" t="str">
        <f t="shared" si="8"/>
        <v/>
      </c>
      <c r="P517" s="26" t="str">
        <f>+IF(LEN(Participação!A527)&gt;0,G517,"")</f>
        <v/>
      </c>
    </row>
    <row r="518" spans="1:16" x14ac:dyDescent="0.25">
      <c r="A518" t="str">
        <f>+IF(LEN(Participação!A528)&gt;0,Participação!$D$4,"")</f>
        <v/>
      </c>
      <c r="B518" t="str">
        <f>+IF(LEN(Participação!A528)&gt;0,2021,"")</f>
        <v/>
      </c>
      <c r="C518" t="str">
        <f>+IF(LEN(Participação!A528)&gt;0,5017,"")</f>
        <v/>
      </c>
      <c r="D518" t="str">
        <f>+IF(LEN(Participação!A528)&gt;0,IF(Participação!$B$3="Individual",1,1),"")</f>
        <v/>
      </c>
      <c r="E518" t="str">
        <f>+IF(LEN(Participação!A528)&gt;0,Participação!C528,"")</f>
        <v/>
      </c>
      <c r="F518" t="str">
        <f>+IF(LEN(Participação!A528)&gt;0,Participação!D528,"")</f>
        <v/>
      </c>
      <c r="G518" t="str">
        <f>+IF(LEN(Participação!A528)&gt;0,Participação!A528,"")</f>
        <v/>
      </c>
      <c r="H518" t="str">
        <f>+IF(LEN(Participação!A528)&gt;0,VLOOKUP(O518,Pivot!A:B,2,0),"")</f>
        <v/>
      </c>
      <c r="I518" t="str">
        <f>+IF(LEN(Participação!A528)&gt;0,Participação!G528*Participação!I528,"")</f>
        <v/>
      </c>
      <c r="J518" t="str">
        <f>+IF(LEN(Participação!A528)&gt;0,Participação!H528,"")</f>
        <v/>
      </c>
      <c r="K518" t="str">
        <f>+IF(LEN(Participação!A528)&gt;0,"N","")</f>
        <v/>
      </c>
      <c r="L518" t="str">
        <f>+IF(LEN(Participação!A528)&gt;0,Participação!E528,"")</f>
        <v/>
      </c>
      <c r="M518" t="str">
        <f>+IF(LEN(Participação!A528)&gt;0,Participação!I528,"")</f>
        <v/>
      </c>
      <c r="N518" s="22" t="str">
        <f>+IF(LEN(Participação!A528)&gt;0,VLOOKUP(Participação!F528,Variedades!B:C,2,0),"")</f>
        <v/>
      </c>
      <c r="O518" s="26" t="str">
        <f t="shared" si="8"/>
        <v/>
      </c>
      <c r="P518" s="26" t="str">
        <f>+IF(LEN(Participação!A528)&gt;0,G518,"")</f>
        <v/>
      </c>
    </row>
    <row r="519" spans="1:16" x14ac:dyDescent="0.25">
      <c r="A519" t="str">
        <f>+IF(LEN(Participação!A529)&gt;0,Participação!$D$4,"")</f>
        <v/>
      </c>
      <c r="B519" t="str">
        <f>+IF(LEN(Participação!A529)&gt;0,2021,"")</f>
        <v/>
      </c>
      <c r="C519" t="str">
        <f>+IF(LEN(Participação!A529)&gt;0,5017,"")</f>
        <v/>
      </c>
      <c r="D519" t="str">
        <f>+IF(LEN(Participação!A529)&gt;0,IF(Participação!$B$3="Individual",1,1),"")</f>
        <v/>
      </c>
      <c r="E519" t="str">
        <f>+IF(LEN(Participação!A529)&gt;0,Participação!C529,"")</f>
        <v/>
      </c>
      <c r="F519" t="str">
        <f>+IF(LEN(Participação!A529)&gt;0,Participação!D529,"")</f>
        <v/>
      </c>
      <c r="G519" t="str">
        <f>+IF(LEN(Participação!A529)&gt;0,Participação!A529,"")</f>
        <v/>
      </c>
      <c r="H519" t="str">
        <f>+IF(LEN(Participação!A529)&gt;0,VLOOKUP(O519,Pivot!A:B,2,0),"")</f>
        <v/>
      </c>
      <c r="I519" t="str">
        <f>+IF(LEN(Participação!A529)&gt;0,Participação!G529*Participação!I529,"")</f>
        <v/>
      </c>
      <c r="J519" t="str">
        <f>+IF(LEN(Participação!A529)&gt;0,Participação!H529,"")</f>
        <v/>
      </c>
      <c r="K519" t="str">
        <f>+IF(LEN(Participação!A529)&gt;0,"N","")</f>
        <v/>
      </c>
      <c r="L519" t="str">
        <f>+IF(LEN(Participação!A529)&gt;0,Participação!E529,"")</f>
        <v/>
      </c>
      <c r="M519" t="str">
        <f>+IF(LEN(Participação!A529)&gt;0,Participação!I529,"")</f>
        <v/>
      </c>
      <c r="N519" s="22" t="str">
        <f>+IF(LEN(Participação!A529)&gt;0,VLOOKUP(Participação!F529,Variedades!B:C,2,0),"")</f>
        <v/>
      </c>
      <c r="O519" s="26" t="str">
        <f t="shared" si="8"/>
        <v/>
      </c>
      <c r="P519" s="26" t="str">
        <f>+IF(LEN(Participação!A529)&gt;0,G519,"")</f>
        <v/>
      </c>
    </row>
    <row r="520" spans="1:16" x14ac:dyDescent="0.25">
      <c r="A520" t="str">
        <f>+IF(LEN(Participação!A530)&gt;0,Participação!$D$4,"")</f>
        <v/>
      </c>
      <c r="B520" t="str">
        <f>+IF(LEN(Participação!A530)&gt;0,2021,"")</f>
        <v/>
      </c>
      <c r="C520" t="str">
        <f>+IF(LEN(Participação!A530)&gt;0,5017,"")</f>
        <v/>
      </c>
      <c r="D520" t="str">
        <f>+IF(LEN(Participação!A530)&gt;0,IF(Participação!$B$3="Individual",1,1),"")</f>
        <v/>
      </c>
      <c r="E520" t="str">
        <f>+IF(LEN(Participação!A530)&gt;0,Participação!C530,"")</f>
        <v/>
      </c>
      <c r="F520" t="str">
        <f>+IF(LEN(Participação!A530)&gt;0,Participação!D530,"")</f>
        <v/>
      </c>
      <c r="G520" t="str">
        <f>+IF(LEN(Participação!A530)&gt;0,Participação!A530,"")</f>
        <v/>
      </c>
      <c r="H520" t="str">
        <f>+IF(LEN(Participação!A530)&gt;0,VLOOKUP(O520,Pivot!A:B,2,0),"")</f>
        <v/>
      </c>
      <c r="I520" t="str">
        <f>+IF(LEN(Participação!A530)&gt;0,Participação!G530*Participação!I530,"")</f>
        <v/>
      </c>
      <c r="J520" t="str">
        <f>+IF(LEN(Participação!A530)&gt;0,Participação!H530,"")</f>
        <v/>
      </c>
      <c r="K520" t="str">
        <f>+IF(LEN(Participação!A530)&gt;0,"N","")</f>
        <v/>
      </c>
      <c r="L520" t="str">
        <f>+IF(LEN(Participação!A530)&gt;0,Participação!E530,"")</f>
        <v/>
      </c>
      <c r="M520" t="str">
        <f>+IF(LEN(Participação!A530)&gt;0,Participação!I530,"")</f>
        <v/>
      </c>
      <c r="N520" s="22" t="str">
        <f>+IF(LEN(Participação!A530)&gt;0,VLOOKUP(Participação!F530,Variedades!B:C,2,0),"")</f>
        <v/>
      </c>
      <c r="O520" s="26" t="str">
        <f t="shared" si="8"/>
        <v/>
      </c>
      <c r="P520" s="26" t="str">
        <f>+IF(LEN(Participação!A530)&gt;0,G520,"")</f>
        <v/>
      </c>
    </row>
    <row r="521" spans="1:16" x14ac:dyDescent="0.25">
      <c r="A521" t="str">
        <f>+IF(LEN(Participação!A531)&gt;0,Participação!$D$4,"")</f>
        <v/>
      </c>
      <c r="B521" t="str">
        <f>+IF(LEN(Participação!A531)&gt;0,2021,"")</f>
        <v/>
      </c>
      <c r="C521" t="str">
        <f>+IF(LEN(Participação!A531)&gt;0,5017,"")</f>
        <v/>
      </c>
      <c r="D521" t="str">
        <f>+IF(LEN(Participação!A531)&gt;0,IF(Participação!$B$3="Individual",1,1),"")</f>
        <v/>
      </c>
      <c r="E521" t="str">
        <f>+IF(LEN(Participação!A531)&gt;0,Participação!C531,"")</f>
        <v/>
      </c>
      <c r="F521" t="str">
        <f>+IF(LEN(Participação!A531)&gt;0,Participação!D531,"")</f>
        <v/>
      </c>
      <c r="G521" t="str">
        <f>+IF(LEN(Participação!A531)&gt;0,Participação!A531,"")</f>
        <v/>
      </c>
      <c r="H521" t="str">
        <f>+IF(LEN(Participação!A531)&gt;0,VLOOKUP(O521,Pivot!A:B,2,0),"")</f>
        <v/>
      </c>
      <c r="I521" t="str">
        <f>+IF(LEN(Participação!A531)&gt;0,Participação!G531*Participação!I531,"")</f>
        <v/>
      </c>
      <c r="J521" t="str">
        <f>+IF(LEN(Participação!A531)&gt;0,Participação!H531,"")</f>
        <v/>
      </c>
      <c r="K521" t="str">
        <f>+IF(LEN(Participação!A531)&gt;0,"N","")</f>
        <v/>
      </c>
      <c r="L521" t="str">
        <f>+IF(LEN(Participação!A531)&gt;0,Participação!E531,"")</f>
        <v/>
      </c>
      <c r="M521" t="str">
        <f>+IF(LEN(Participação!A531)&gt;0,Participação!I531,"")</f>
        <v/>
      </c>
      <c r="N521" s="22" t="str">
        <f>+IF(LEN(Participação!A531)&gt;0,VLOOKUP(Participação!F531,Variedades!B:C,2,0),"")</f>
        <v/>
      </c>
      <c r="O521" s="26" t="str">
        <f t="shared" si="8"/>
        <v/>
      </c>
      <c r="P521" s="26" t="str">
        <f>+IF(LEN(Participação!A531)&gt;0,G521,"")</f>
        <v/>
      </c>
    </row>
    <row r="522" spans="1:16" x14ac:dyDescent="0.25">
      <c r="A522" t="str">
        <f>+IF(LEN(Participação!A532)&gt;0,Participação!$D$4,"")</f>
        <v/>
      </c>
      <c r="B522" t="str">
        <f>+IF(LEN(Participação!A532)&gt;0,2021,"")</f>
        <v/>
      </c>
      <c r="C522" t="str">
        <f>+IF(LEN(Participação!A532)&gt;0,5017,"")</f>
        <v/>
      </c>
      <c r="D522" t="str">
        <f>+IF(LEN(Participação!A532)&gt;0,IF(Participação!$B$3="Individual",1,1),"")</f>
        <v/>
      </c>
      <c r="E522" t="str">
        <f>+IF(LEN(Participação!A532)&gt;0,Participação!C532,"")</f>
        <v/>
      </c>
      <c r="F522" t="str">
        <f>+IF(LEN(Participação!A532)&gt;0,Participação!D532,"")</f>
        <v/>
      </c>
      <c r="G522" t="str">
        <f>+IF(LEN(Participação!A532)&gt;0,Participação!A532,"")</f>
        <v/>
      </c>
      <c r="H522" t="str">
        <f>+IF(LEN(Participação!A532)&gt;0,VLOOKUP(O522,Pivot!A:B,2,0),"")</f>
        <v/>
      </c>
      <c r="I522" t="str">
        <f>+IF(LEN(Participação!A532)&gt;0,Participação!G532*Participação!I532,"")</f>
        <v/>
      </c>
      <c r="J522" t="str">
        <f>+IF(LEN(Participação!A532)&gt;0,Participação!H532,"")</f>
        <v/>
      </c>
      <c r="K522" t="str">
        <f>+IF(LEN(Participação!A532)&gt;0,"N","")</f>
        <v/>
      </c>
      <c r="L522" t="str">
        <f>+IF(LEN(Participação!A532)&gt;0,Participação!E532,"")</f>
        <v/>
      </c>
      <c r="M522" t="str">
        <f>+IF(LEN(Participação!A532)&gt;0,Participação!I532,"")</f>
        <v/>
      </c>
      <c r="N522" s="22" t="str">
        <f>+IF(LEN(Participação!A532)&gt;0,VLOOKUP(Participação!F532,Variedades!B:C,2,0),"")</f>
        <v/>
      </c>
      <c r="O522" s="26" t="str">
        <f t="shared" si="8"/>
        <v/>
      </c>
      <c r="P522" s="26" t="str">
        <f>+IF(LEN(Participação!A532)&gt;0,G522,"")</f>
        <v/>
      </c>
    </row>
    <row r="523" spans="1:16" x14ac:dyDescent="0.25">
      <c r="A523" t="str">
        <f>+IF(LEN(Participação!A533)&gt;0,Participação!$D$4,"")</f>
        <v/>
      </c>
      <c r="B523" t="str">
        <f>+IF(LEN(Participação!A533)&gt;0,2021,"")</f>
        <v/>
      </c>
      <c r="C523" t="str">
        <f>+IF(LEN(Participação!A533)&gt;0,5017,"")</f>
        <v/>
      </c>
      <c r="D523" t="str">
        <f>+IF(LEN(Participação!A533)&gt;0,IF(Participação!$B$3="Individual",1,1),"")</f>
        <v/>
      </c>
      <c r="E523" t="str">
        <f>+IF(LEN(Participação!A533)&gt;0,Participação!C533,"")</f>
        <v/>
      </c>
      <c r="F523" t="str">
        <f>+IF(LEN(Participação!A533)&gt;0,Participação!D533,"")</f>
        <v/>
      </c>
      <c r="G523" t="str">
        <f>+IF(LEN(Participação!A533)&gt;0,Participação!A533,"")</f>
        <v/>
      </c>
      <c r="H523" t="str">
        <f>+IF(LEN(Participação!A533)&gt;0,VLOOKUP(O523,Pivot!A:B,2,0),"")</f>
        <v/>
      </c>
      <c r="I523" t="str">
        <f>+IF(LEN(Participação!A533)&gt;0,Participação!G533*Participação!I533,"")</f>
        <v/>
      </c>
      <c r="J523" t="str">
        <f>+IF(LEN(Participação!A533)&gt;0,Participação!H533,"")</f>
        <v/>
      </c>
      <c r="K523" t="str">
        <f>+IF(LEN(Participação!A533)&gt;0,"N","")</f>
        <v/>
      </c>
      <c r="L523" t="str">
        <f>+IF(LEN(Participação!A533)&gt;0,Participação!E533,"")</f>
        <v/>
      </c>
      <c r="M523" t="str">
        <f>+IF(LEN(Participação!A533)&gt;0,Participação!I533,"")</f>
        <v/>
      </c>
      <c r="N523" s="22" t="str">
        <f>+IF(LEN(Participação!A533)&gt;0,VLOOKUP(Participação!F533,Variedades!B:C,2,0),"")</f>
        <v/>
      </c>
      <c r="O523" s="26" t="str">
        <f t="shared" si="8"/>
        <v/>
      </c>
      <c r="P523" s="26" t="str">
        <f>+IF(LEN(Participação!A533)&gt;0,G523,"")</f>
        <v/>
      </c>
    </row>
    <row r="524" spans="1:16" x14ac:dyDescent="0.25">
      <c r="A524" t="str">
        <f>+IF(LEN(Participação!A534)&gt;0,Participação!$D$4,"")</f>
        <v/>
      </c>
      <c r="B524" t="str">
        <f>+IF(LEN(Participação!A534)&gt;0,2021,"")</f>
        <v/>
      </c>
      <c r="C524" t="str">
        <f>+IF(LEN(Participação!A534)&gt;0,5017,"")</f>
        <v/>
      </c>
      <c r="D524" t="str">
        <f>+IF(LEN(Participação!A534)&gt;0,IF(Participação!$B$3="Individual",1,1),"")</f>
        <v/>
      </c>
      <c r="E524" t="str">
        <f>+IF(LEN(Participação!A534)&gt;0,Participação!C534,"")</f>
        <v/>
      </c>
      <c r="F524" t="str">
        <f>+IF(LEN(Participação!A534)&gt;0,Participação!D534,"")</f>
        <v/>
      </c>
      <c r="G524" t="str">
        <f>+IF(LEN(Participação!A534)&gt;0,Participação!A534,"")</f>
        <v/>
      </c>
      <c r="H524" t="str">
        <f>+IF(LEN(Participação!A534)&gt;0,VLOOKUP(O524,Pivot!A:B,2,0),"")</f>
        <v/>
      </c>
      <c r="I524" t="str">
        <f>+IF(LEN(Participação!A534)&gt;0,Participação!G534*Participação!I534,"")</f>
        <v/>
      </c>
      <c r="J524" t="str">
        <f>+IF(LEN(Participação!A534)&gt;0,Participação!H534,"")</f>
        <v/>
      </c>
      <c r="K524" t="str">
        <f>+IF(LEN(Participação!A534)&gt;0,"N","")</f>
        <v/>
      </c>
      <c r="L524" t="str">
        <f>+IF(LEN(Participação!A534)&gt;0,Participação!E534,"")</f>
        <v/>
      </c>
      <c r="M524" t="str">
        <f>+IF(LEN(Participação!A534)&gt;0,Participação!I534,"")</f>
        <v/>
      </c>
      <c r="N524" s="22" t="str">
        <f>+IF(LEN(Participação!A534)&gt;0,VLOOKUP(Participação!F534,Variedades!B:C,2,0),"")</f>
        <v/>
      </c>
      <c r="O524" s="26" t="str">
        <f t="shared" si="8"/>
        <v/>
      </c>
      <c r="P524" s="26" t="str">
        <f>+IF(LEN(Participação!A534)&gt;0,G524,"")</f>
        <v/>
      </c>
    </row>
    <row r="525" spans="1:16" x14ac:dyDescent="0.25">
      <c r="A525" t="str">
        <f>+IF(LEN(Participação!A535)&gt;0,Participação!$D$4,"")</f>
        <v/>
      </c>
      <c r="B525" t="str">
        <f>+IF(LEN(Participação!A535)&gt;0,2021,"")</f>
        <v/>
      </c>
      <c r="C525" t="str">
        <f>+IF(LEN(Participação!A535)&gt;0,5017,"")</f>
        <v/>
      </c>
      <c r="D525" t="str">
        <f>+IF(LEN(Participação!A535)&gt;0,IF(Participação!$B$3="Individual",1,1),"")</f>
        <v/>
      </c>
      <c r="E525" t="str">
        <f>+IF(LEN(Participação!A535)&gt;0,Participação!C535,"")</f>
        <v/>
      </c>
      <c r="F525" t="str">
        <f>+IF(LEN(Participação!A535)&gt;0,Participação!D535,"")</f>
        <v/>
      </c>
      <c r="G525" t="str">
        <f>+IF(LEN(Participação!A535)&gt;0,Participação!A535,"")</f>
        <v/>
      </c>
      <c r="H525" t="str">
        <f>+IF(LEN(Participação!A535)&gt;0,VLOOKUP(O525,Pivot!A:B,2,0),"")</f>
        <v/>
      </c>
      <c r="I525" t="str">
        <f>+IF(LEN(Participação!A535)&gt;0,Participação!G535*Participação!I535,"")</f>
        <v/>
      </c>
      <c r="J525" t="str">
        <f>+IF(LEN(Participação!A535)&gt;0,Participação!H535,"")</f>
        <v/>
      </c>
      <c r="K525" t="str">
        <f>+IF(LEN(Participação!A535)&gt;0,"N","")</f>
        <v/>
      </c>
      <c r="L525" t="str">
        <f>+IF(LEN(Participação!A535)&gt;0,Participação!E535,"")</f>
        <v/>
      </c>
      <c r="M525" t="str">
        <f>+IF(LEN(Participação!A535)&gt;0,Participação!I535,"")</f>
        <v/>
      </c>
      <c r="N525" s="22" t="str">
        <f>+IF(LEN(Participação!A535)&gt;0,VLOOKUP(Participação!F535,Variedades!B:C,2,0),"")</f>
        <v/>
      </c>
      <c r="O525" s="26" t="str">
        <f t="shared" si="8"/>
        <v/>
      </c>
      <c r="P525" s="26" t="str">
        <f>+IF(LEN(Participação!A535)&gt;0,G525,"")</f>
        <v/>
      </c>
    </row>
    <row r="526" spans="1:16" x14ac:dyDescent="0.25">
      <c r="A526" t="str">
        <f>+IF(LEN(Participação!A536)&gt;0,Participação!$D$4,"")</f>
        <v/>
      </c>
      <c r="B526" t="str">
        <f>+IF(LEN(Participação!A536)&gt;0,2021,"")</f>
        <v/>
      </c>
      <c r="C526" t="str">
        <f>+IF(LEN(Participação!A536)&gt;0,5017,"")</f>
        <v/>
      </c>
      <c r="D526" t="str">
        <f>+IF(LEN(Participação!A536)&gt;0,IF(Participação!$B$3="Individual",1,1),"")</f>
        <v/>
      </c>
      <c r="E526" t="str">
        <f>+IF(LEN(Participação!A536)&gt;0,Participação!C536,"")</f>
        <v/>
      </c>
      <c r="F526" t="str">
        <f>+IF(LEN(Participação!A536)&gt;0,Participação!D536,"")</f>
        <v/>
      </c>
      <c r="G526" t="str">
        <f>+IF(LEN(Participação!A536)&gt;0,Participação!A536,"")</f>
        <v/>
      </c>
      <c r="H526" t="str">
        <f>+IF(LEN(Participação!A536)&gt;0,VLOOKUP(O526,Pivot!A:B,2,0),"")</f>
        <v/>
      </c>
      <c r="I526" t="str">
        <f>+IF(LEN(Participação!A536)&gt;0,Participação!G536*Participação!I536,"")</f>
        <v/>
      </c>
      <c r="J526" t="str">
        <f>+IF(LEN(Participação!A536)&gt;0,Participação!H536,"")</f>
        <v/>
      </c>
      <c r="K526" t="str">
        <f>+IF(LEN(Participação!A536)&gt;0,"N","")</f>
        <v/>
      </c>
      <c r="L526" t="str">
        <f>+IF(LEN(Participação!A536)&gt;0,Participação!E536,"")</f>
        <v/>
      </c>
      <c r="M526" t="str">
        <f>+IF(LEN(Participação!A536)&gt;0,Participação!I536,"")</f>
        <v/>
      </c>
      <c r="N526" s="22" t="str">
        <f>+IF(LEN(Participação!A536)&gt;0,VLOOKUP(Participação!F536,Variedades!B:C,2,0),"")</f>
        <v/>
      </c>
      <c r="O526" s="26" t="str">
        <f t="shared" si="8"/>
        <v/>
      </c>
      <c r="P526" s="26" t="str">
        <f>+IF(LEN(Participação!A536)&gt;0,G526,"")</f>
        <v/>
      </c>
    </row>
    <row r="527" spans="1:16" x14ac:dyDescent="0.25">
      <c r="A527" t="str">
        <f>+IF(LEN(Participação!A537)&gt;0,Participação!$D$4,"")</f>
        <v/>
      </c>
      <c r="B527" t="str">
        <f>+IF(LEN(Participação!A537)&gt;0,2021,"")</f>
        <v/>
      </c>
      <c r="C527" t="str">
        <f>+IF(LEN(Participação!A537)&gt;0,5017,"")</f>
        <v/>
      </c>
      <c r="D527" t="str">
        <f>+IF(LEN(Participação!A537)&gt;0,IF(Participação!$B$3="Individual",1,1),"")</f>
        <v/>
      </c>
      <c r="E527" t="str">
        <f>+IF(LEN(Participação!A537)&gt;0,Participação!C537,"")</f>
        <v/>
      </c>
      <c r="F527" t="str">
        <f>+IF(LEN(Participação!A537)&gt;0,Participação!D537,"")</f>
        <v/>
      </c>
      <c r="G527" t="str">
        <f>+IF(LEN(Participação!A537)&gt;0,Participação!A537,"")</f>
        <v/>
      </c>
      <c r="H527" t="str">
        <f>+IF(LEN(Participação!A537)&gt;0,VLOOKUP(O527,Pivot!A:B,2,0),"")</f>
        <v/>
      </c>
      <c r="I527" t="str">
        <f>+IF(LEN(Participação!A537)&gt;0,Participação!G537*Participação!I537,"")</f>
        <v/>
      </c>
      <c r="J527" t="str">
        <f>+IF(LEN(Participação!A537)&gt;0,Participação!H537,"")</f>
        <v/>
      </c>
      <c r="K527" t="str">
        <f>+IF(LEN(Participação!A537)&gt;0,"N","")</f>
        <v/>
      </c>
      <c r="L527" t="str">
        <f>+IF(LEN(Participação!A537)&gt;0,Participação!E537,"")</f>
        <v/>
      </c>
      <c r="M527" t="str">
        <f>+IF(LEN(Participação!A537)&gt;0,Participação!I537,"")</f>
        <v/>
      </c>
      <c r="N527" s="22" t="str">
        <f>+IF(LEN(Participação!A537)&gt;0,VLOOKUP(Participação!F537,Variedades!B:C,2,0),"")</f>
        <v/>
      </c>
      <c r="O527" s="26" t="str">
        <f t="shared" si="8"/>
        <v/>
      </c>
      <c r="P527" s="26" t="str">
        <f>+IF(LEN(Participação!A537)&gt;0,G527,"")</f>
        <v/>
      </c>
    </row>
    <row r="528" spans="1:16" x14ac:dyDescent="0.25">
      <c r="A528" t="str">
        <f>+IF(LEN(Participação!A538)&gt;0,Participação!$D$4,"")</f>
        <v/>
      </c>
      <c r="B528" t="str">
        <f>+IF(LEN(Participação!A538)&gt;0,2021,"")</f>
        <v/>
      </c>
      <c r="C528" t="str">
        <f>+IF(LEN(Participação!A538)&gt;0,5017,"")</f>
        <v/>
      </c>
      <c r="D528" t="str">
        <f>+IF(LEN(Participação!A538)&gt;0,IF(Participação!$B$3="Individual",1,1),"")</f>
        <v/>
      </c>
      <c r="E528" t="str">
        <f>+IF(LEN(Participação!A538)&gt;0,Participação!C538,"")</f>
        <v/>
      </c>
      <c r="F528" t="str">
        <f>+IF(LEN(Participação!A538)&gt;0,Participação!D538,"")</f>
        <v/>
      </c>
      <c r="G528" t="str">
        <f>+IF(LEN(Participação!A538)&gt;0,Participação!A538,"")</f>
        <v/>
      </c>
      <c r="H528" t="str">
        <f>+IF(LEN(Participação!A538)&gt;0,VLOOKUP(O528,Pivot!A:B,2,0),"")</f>
        <v/>
      </c>
      <c r="I528" t="str">
        <f>+IF(LEN(Participação!A538)&gt;0,Participação!G538*Participação!I538,"")</f>
        <v/>
      </c>
      <c r="J528" t="str">
        <f>+IF(LEN(Participação!A538)&gt;0,Participação!H538,"")</f>
        <v/>
      </c>
      <c r="K528" t="str">
        <f>+IF(LEN(Participação!A538)&gt;0,"N","")</f>
        <v/>
      </c>
      <c r="L528" t="str">
        <f>+IF(LEN(Participação!A538)&gt;0,Participação!E538,"")</f>
        <v/>
      </c>
      <c r="M528" t="str">
        <f>+IF(LEN(Participação!A538)&gt;0,Participação!I538,"")</f>
        <v/>
      </c>
      <c r="N528" s="22" t="str">
        <f>+IF(LEN(Participação!A538)&gt;0,VLOOKUP(Participação!F538,Variedades!B:C,2,0),"")</f>
        <v/>
      </c>
      <c r="O528" s="26" t="str">
        <f t="shared" si="8"/>
        <v/>
      </c>
      <c r="P528" s="26" t="str">
        <f>+IF(LEN(Participação!A538)&gt;0,G528,"")</f>
        <v/>
      </c>
    </row>
    <row r="529" spans="1:16" x14ac:dyDescent="0.25">
      <c r="A529" t="str">
        <f>+IF(LEN(Participação!A539)&gt;0,Participação!$D$4,"")</f>
        <v/>
      </c>
      <c r="B529" t="str">
        <f>+IF(LEN(Participação!A539)&gt;0,2021,"")</f>
        <v/>
      </c>
      <c r="C529" t="str">
        <f>+IF(LEN(Participação!A539)&gt;0,5017,"")</f>
        <v/>
      </c>
      <c r="D529" t="str">
        <f>+IF(LEN(Participação!A539)&gt;0,IF(Participação!$B$3="Individual",1,1),"")</f>
        <v/>
      </c>
      <c r="E529" t="str">
        <f>+IF(LEN(Participação!A539)&gt;0,Participação!C539,"")</f>
        <v/>
      </c>
      <c r="F529" t="str">
        <f>+IF(LEN(Participação!A539)&gt;0,Participação!D539,"")</f>
        <v/>
      </c>
      <c r="G529" t="str">
        <f>+IF(LEN(Participação!A539)&gt;0,Participação!A539,"")</f>
        <v/>
      </c>
      <c r="H529" t="str">
        <f>+IF(LEN(Participação!A539)&gt;0,VLOOKUP(O529,Pivot!A:B,2,0),"")</f>
        <v/>
      </c>
      <c r="I529" t="str">
        <f>+IF(LEN(Participação!A539)&gt;0,Participação!G539*Participação!I539,"")</f>
        <v/>
      </c>
      <c r="J529" t="str">
        <f>+IF(LEN(Participação!A539)&gt;0,Participação!H539,"")</f>
        <v/>
      </c>
      <c r="K529" t="str">
        <f>+IF(LEN(Participação!A539)&gt;0,"N","")</f>
        <v/>
      </c>
      <c r="L529" t="str">
        <f>+IF(LEN(Participação!A539)&gt;0,Participação!E539,"")</f>
        <v/>
      </c>
      <c r="M529" t="str">
        <f>+IF(LEN(Participação!A539)&gt;0,Participação!I539,"")</f>
        <v/>
      </c>
      <c r="N529" s="22" t="str">
        <f>+IF(LEN(Participação!A539)&gt;0,VLOOKUP(Participação!F539,Variedades!B:C,2,0),"")</f>
        <v/>
      </c>
      <c r="O529" s="26" t="str">
        <f t="shared" si="8"/>
        <v/>
      </c>
      <c r="P529" s="26" t="str">
        <f>+IF(LEN(Participação!A539)&gt;0,G529,"")</f>
        <v/>
      </c>
    </row>
    <row r="530" spans="1:16" x14ac:dyDescent="0.25">
      <c r="A530" t="str">
        <f>+IF(LEN(Participação!A540)&gt;0,Participação!$D$4,"")</f>
        <v/>
      </c>
      <c r="B530" t="str">
        <f>+IF(LEN(Participação!A540)&gt;0,2021,"")</f>
        <v/>
      </c>
      <c r="C530" t="str">
        <f>+IF(LEN(Participação!A540)&gt;0,5017,"")</f>
        <v/>
      </c>
      <c r="D530" t="str">
        <f>+IF(LEN(Participação!A540)&gt;0,IF(Participação!$B$3="Individual",1,1),"")</f>
        <v/>
      </c>
      <c r="E530" t="str">
        <f>+IF(LEN(Participação!A540)&gt;0,Participação!C540,"")</f>
        <v/>
      </c>
      <c r="F530" t="str">
        <f>+IF(LEN(Participação!A540)&gt;0,Participação!D540,"")</f>
        <v/>
      </c>
      <c r="G530" t="str">
        <f>+IF(LEN(Participação!A540)&gt;0,Participação!A540,"")</f>
        <v/>
      </c>
      <c r="H530" t="str">
        <f>+IF(LEN(Participação!A540)&gt;0,VLOOKUP(O530,Pivot!A:B,2,0),"")</f>
        <v/>
      </c>
      <c r="I530" t="str">
        <f>+IF(LEN(Participação!A540)&gt;0,Participação!G540*Participação!I540,"")</f>
        <v/>
      </c>
      <c r="J530" t="str">
        <f>+IF(LEN(Participação!A540)&gt;0,Participação!H540,"")</f>
        <v/>
      </c>
      <c r="K530" t="str">
        <f>+IF(LEN(Participação!A540)&gt;0,"N","")</f>
        <v/>
      </c>
      <c r="L530" t="str">
        <f>+IF(LEN(Participação!A540)&gt;0,Participação!E540,"")</f>
        <v/>
      </c>
      <c r="M530" t="str">
        <f>+IF(LEN(Participação!A540)&gt;0,Participação!I540,"")</f>
        <v/>
      </c>
      <c r="N530" s="22" t="str">
        <f>+IF(LEN(Participação!A540)&gt;0,VLOOKUP(Participação!F540,Variedades!B:C,2,0),"")</f>
        <v/>
      </c>
      <c r="O530" s="26" t="str">
        <f t="shared" si="8"/>
        <v/>
      </c>
      <c r="P530" s="26" t="str">
        <f>+IF(LEN(Participação!A540)&gt;0,G530,"")</f>
        <v/>
      </c>
    </row>
    <row r="531" spans="1:16" x14ac:dyDescent="0.25">
      <c r="A531" t="str">
        <f>+IF(LEN(Participação!A541)&gt;0,Participação!$D$4,"")</f>
        <v/>
      </c>
      <c r="B531" t="str">
        <f>+IF(LEN(Participação!A541)&gt;0,2021,"")</f>
        <v/>
      </c>
      <c r="C531" t="str">
        <f>+IF(LEN(Participação!A541)&gt;0,5017,"")</f>
        <v/>
      </c>
      <c r="D531" t="str">
        <f>+IF(LEN(Participação!A541)&gt;0,IF(Participação!$B$3="Individual",1,1),"")</f>
        <v/>
      </c>
      <c r="E531" t="str">
        <f>+IF(LEN(Participação!A541)&gt;0,Participação!C541,"")</f>
        <v/>
      </c>
      <c r="F531" t="str">
        <f>+IF(LEN(Participação!A541)&gt;0,Participação!D541,"")</f>
        <v/>
      </c>
      <c r="G531" t="str">
        <f>+IF(LEN(Participação!A541)&gt;0,Participação!A541,"")</f>
        <v/>
      </c>
      <c r="H531" t="str">
        <f>+IF(LEN(Participação!A541)&gt;0,VLOOKUP(O531,Pivot!A:B,2,0),"")</f>
        <v/>
      </c>
      <c r="I531" t="str">
        <f>+IF(LEN(Participação!A541)&gt;0,Participação!G541*Participação!I541,"")</f>
        <v/>
      </c>
      <c r="J531" t="str">
        <f>+IF(LEN(Participação!A541)&gt;0,Participação!H541,"")</f>
        <v/>
      </c>
      <c r="K531" t="str">
        <f>+IF(LEN(Participação!A541)&gt;0,"N","")</f>
        <v/>
      </c>
      <c r="L531" t="str">
        <f>+IF(LEN(Participação!A541)&gt;0,Participação!E541,"")</f>
        <v/>
      </c>
      <c r="M531" t="str">
        <f>+IF(LEN(Participação!A541)&gt;0,Participação!I541,"")</f>
        <v/>
      </c>
      <c r="N531" s="22" t="str">
        <f>+IF(LEN(Participação!A541)&gt;0,VLOOKUP(Participação!F541,Variedades!B:C,2,0),"")</f>
        <v/>
      </c>
      <c r="O531" s="26" t="str">
        <f t="shared" si="8"/>
        <v/>
      </c>
      <c r="P531" s="26" t="str">
        <f>+IF(LEN(Participação!A541)&gt;0,G531,"")</f>
        <v/>
      </c>
    </row>
    <row r="532" spans="1:16" x14ac:dyDescent="0.25">
      <c r="A532" t="str">
        <f>+IF(LEN(Participação!A542)&gt;0,Participação!$D$4,"")</f>
        <v/>
      </c>
      <c r="B532" t="str">
        <f>+IF(LEN(Participação!A542)&gt;0,2021,"")</f>
        <v/>
      </c>
      <c r="C532" t="str">
        <f>+IF(LEN(Participação!A542)&gt;0,5017,"")</f>
        <v/>
      </c>
      <c r="D532" t="str">
        <f>+IF(LEN(Participação!A542)&gt;0,IF(Participação!$B$3="Individual",1,1),"")</f>
        <v/>
      </c>
      <c r="E532" t="str">
        <f>+IF(LEN(Participação!A542)&gt;0,Participação!C542,"")</f>
        <v/>
      </c>
      <c r="F532" t="str">
        <f>+IF(LEN(Participação!A542)&gt;0,Participação!D542,"")</f>
        <v/>
      </c>
      <c r="G532" t="str">
        <f>+IF(LEN(Participação!A542)&gt;0,Participação!A542,"")</f>
        <v/>
      </c>
      <c r="H532" t="str">
        <f>+IF(LEN(Participação!A542)&gt;0,VLOOKUP(O532,Pivot!A:B,2,0),"")</f>
        <v/>
      </c>
      <c r="I532" t="str">
        <f>+IF(LEN(Participação!A542)&gt;0,Participação!G542*Participação!I542,"")</f>
        <v/>
      </c>
      <c r="J532" t="str">
        <f>+IF(LEN(Participação!A542)&gt;0,Participação!H542,"")</f>
        <v/>
      </c>
      <c r="K532" t="str">
        <f>+IF(LEN(Participação!A542)&gt;0,"N","")</f>
        <v/>
      </c>
      <c r="L532" t="str">
        <f>+IF(LEN(Participação!A542)&gt;0,Participação!E542,"")</f>
        <v/>
      </c>
      <c r="M532" t="str">
        <f>+IF(LEN(Participação!A542)&gt;0,Participação!I542,"")</f>
        <v/>
      </c>
      <c r="N532" s="22" t="str">
        <f>+IF(LEN(Participação!A542)&gt;0,VLOOKUP(Participação!F542,Variedades!B:C,2,0),"")</f>
        <v/>
      </c>
      <c r="O532" s="26" t="str">
        <f t="shared" si="8"/>
        <v/>
      </c>
      <c r="P532" s="26" t="str">
        <f>+IF(LEN(Participação!A542)&gt;0,G532,"")</f>
        <v/>
      </c>
    </row>
    <row r="533" spans="1:16" x14ac:dyDescent="0.25">
      <c r="A533" t="str">
        <f>+IF(LEN(Participação!A543)&gt;0,Participação!$D$4,"")</f>
        <v/>
      </c>
      <c r="B533" t="str">
        <f>+IF(LEN(Participação!A543)&gt;0,2021,"")</f>
        <v/>
      </c>
      <c r="C533" t="str">
        <f>+IF(LEN(Participação!A543)&gt;0,5017,"")</f>
        <v/>
      </c>
      <c r="D533" t="str">
        <f>+IF(LEN(Participação!A543)&gt;0,IF(Participação!$B$3="Individual",1,1),"")</f>
        <v/>
      </c>
      <c r="E533" t="str">
        <f>+IF(LEN(Participação!A543)&gt;0,Participação!C543,"")</f>
        <v/>
      </c>
      <c r="F533" t="str">
        <f>+IF(LEN(Participação!A543)&gt;0,Participação!D543,"")</f>
        <v/>
      </c>
      <c r="G533" t="str">
        <f>+IF(LEN(Participação!A543)&gt;0,Participação!A543,"")</f>
        <v/>
      </c>
      <c r="H533" t="str">
        <f>+IF(LEN(Participação!A543)&gt;0,VLOOKUP(O533,Pivot!A:B,2,0),"")</f>
        <v/>
      </c>
      <c r="I533" t="str">
        <f>+IF(LEN(Participação!A543)&gt;0,Participação!G543*Participação!I543,"")</f>
        <v/>
      </c>
      <c r="J533" t="str">
        <f>+IF(LEN(Participação!A543)&gt;0,Participação!H543,"")</f>
        <v/>
      </c>
      <c r="K533" t="str">
        <f>+IF(LEN(Participação!A543)&gt;0,"N","")</f>
        <v/>
      </c>
      <c r="L533" t="str">
        <f>+IF(LEN(Participação!A543)&gt;0,Participação!E543,"")</f>
        <v/>
      </c>
      <c r="M533" t="str">
        <f>+IF(LEN(Participação!A543)&gt;0,Participação!I543,"")</f>
        <v/>
      </c>
      <c r="N533" s="22" t="str">
        <f>+IF(LEN(Participação!A543)&gt;0,VLOOKUP(Participação!F543,Variedades!B:C,2,0),"")</f>
        <v/>
      </c>
      <c r="O533" s="26" t="str">
        <f t="shared" si="8"/>
        <v/>
      </c>
      <c r="P533" s="26" t="str">
        <f>+IF(LEN(Participação!A543)&gt;0,G533,"")</f>
        <v/>
      </c>
    </row>
    <row r="534" spans="1:16" x14ac:dyDescent="0.25">
      <c r="A534" t="str">
        <f>+IF(LEN(Participação!A544)&gt;0,Participação!$D$4,"")</f>
        <v/>
      </c>
      <c r="B534" t="str">
        <f>+IF(LEN(Participação!A544)&gt;0,2021,"")</f>
        <v/>
      </c>
      <c r="C534" t="str">
        <f>+IF(LEN(Participação!A544)&gt;0,5017,"")</f>
        <v/>
      </c>
      <c r="D534" t="str">
        <f>+IF(LEN(Participação!A544)&gt;0,IF(Participação!$B$3="Individual",1,1),"")</f>
        <v/>
      </c>
      <c r="E534" t="str">
        <f>+IF(LEN(Participação!A544)&gt;0,Participação!C544,"")</f>
        <v/>
      </c>
      <c r="F534" t="str">
        <f>+IF(LEN(Participação!A544)&gt;0,Participação!D544,"")</f>
        <v/>
      </c>
      <c r="G534" t="str">
        <f>+IF(LEN(Participação!A544)&gt;0,Participação!A544,"")</f>
        <v/>
      </c>
      <c r="H534" t="str">
        <f>+IF(LEN(Participação!A544)&gt;0,VLOOKUP(O534,Pivot!A:B,2,0),"")</f>
        <v/>
      </c>
      <c r="I534" t="str">
        <f>+IF(LEN(Participação!A544)&gt;0,Participação!G544*Participação!I544,"")</f>
        <v/>
      </c>
      <c r="J534" t="str">
        <f>+IF(LEN(Participação!A544)&gt;0,Participação!H544,"")</f>
        <v/>
      </c>
      <c r="K534" t="str">
        <f>+IF(LEN(Participação!A544)&gt;0,"N","")</f>
        <v/>
      </c>
      <c r="L534" t="str">
        <f>+IF(LEN(Participação!A544)&gt;0,Participação!E544,"")</f>
        <v/>
      </c>
      <c r="M534" t="str">
        <f>+IF(LEN(Participação!A544)&gt;0,Participação!I544,"")</f>
        <v/>
      </c>
      <c r="N534" s="22" t="str">
        <f>+IF(LEN(Participação!A544)&gt;0,VLOOKUP(Participação!F544,Variedades!B:C,2,0),"")</f>
        <v/>
      </c>
      <c r="O534" s="26" t="str">
        <f t="shared" si="8"/>
        <v/>
      </c>
      <c r="P534" s="26" t="str">
        <f>+IF(LEN(Participação!A544)&gt;0,G534,"")</f>
        <v/>
      </c>
    </row>
    <row r="535" spans="1:16" x14ac:dyDescent="0.25">
      <c r="A535" t="str">
        <f>+IF(LEN(Participação!A545)&gt;0,Participação!$D$4,"")</f>
        <v/>
      </c>
      <c r="B535" t="str">
        <f>+IF(LEN(Participação!A545)&gt;0,2021,"")</f>
        <v/>
      </c>
      <c r="C535" t="str">
        <f>+IF(LEN(Participação!A545)&gt;0,5017,"")</f>
        <v/>
      </c>
      <c r="D535" t="str">
        <f>+IF(LEN(Participação!A545)&gt;0,IF(Participação!$B$3="Individual",1,1),"")</f>
        <v/>
      </c>
      <c r="E535" t="str">
        <f>+IF(LEN(Participação!A545)&gt;0,Participação!C545,"")</f>
        <v/>
      </c>
      <c r="F535" t="str">
        <f>+IF(LEN(Participação!A545)&gt;0,Participação!D545,"")</f>
        <v/>
      </c>
      <c r="G535" t="str">
        <f>+IF(LEN(Participação!A545)&gt;0,Participação!A545,"")</f>
        <v/>
      </c>
      <c r="H535" t="str">
        <f>+IF(LEN(Participação!A545)&gt;0,VLOOKUP(O535,Pivot!A:B,2,0),"")</f>
        <v/>
      </c>
      <c r="I535" t="str">
        <f>+IF(LEN(Participação!A545)&gt;0,Participação!G545*Participação!I545,"")</f>
        <v/>
      </c>
      <c r="J535" t="str">
        <f>+IF(LEN(Participação!A545)&gt;0,Participação!H545,"")</f>
        <v/>
      </c>
      <c r="K535" t="str">
        <f>+IF(LEN(Participação!A545)&gt;0,"N","")</f>
        <v/>
      </c>
      <c r="L535" t="str">
        <f>+IF(LEN(Participação!A545)&gt;0,Participação!E545,"")</f>
        <v/>
      </c>
      <c r="M535" t="str">
        <f>+IF(LEN(Participação!A545)&gt;0,Participação!I545,"")</f>
        <v/>
      </c>
      <c r="N535" s="22" t="str">
        <f>+IF(LEN(Participação!A545)&gt;0,VLOOKUP(Participação!F545,Variedades!B:C,2,0),"")</f>
        <v/>
      </c>
      <c r="O535" s="26" t="str">
        <f t="shared" si="8"/>
        <v/>
      </c>
      <c r="P535" s="26" t="str">
        <f>+IF(LEN(Participação!A545)&gt;0,G535,"")</f>
        <v/>
      </c>
    </row>
    <row r="536" spans="1:16" x14ac:dyDescent="0.25">
      <c r="A536" t="str">
        <f>+IF(LEN(Participação!A546)&gt;0,Participação!$D$4,"")</f>
        <v/>
      </c>
      <c r="B536" t="str">
        <f>+IF(LEN(Participação!A546)&gt;0,2021,"")</f>
        <v/>
      </c>
      <c r="C536" t="str">
        <f>+IF(LEN(Participação!A546)&gt;0,5017,"")</f>
        <v/>
      </c>
      <c r="D536" t="str">
        <f>+IF(LEN(Participação!A546)&gt;0,IF(Participação!$B$3="Individual",1,1),"")</f>
        <v/>
      </c>
      <c r="E536" t="str">
        <f>+IF(LEN(Participação!A546)&gt;0,Participação!C546,"")</f>
        <v/>
      </c>
      <c r="F536" t="str">
        <f>+IF(LEN(Participação!A546)&gt;0,Participação!D546,"")</f>
        <v/>
      </c>
      <c r="G536" t="str">
        <f>+IF(LEN(Participação!A546)&gt;0,Participação!A546,"")</f>
        <v/>
      </c>
      <c r="H536" t="str">
        <f>+IF(LEN(Participação!A546)&gt;0,VLOOKUP(O536,Pivot!A:B,2,0),"")</f>
        <v/>
      </c>
      <c r="I536" t="str">
        <f>+IF(LEN(Participação!A546)&gt;0,Participação!G546*Participação!I546,"")</f>
        <v/>
      </c>
      <c r="J536" t="str">
        <f>+IF(LEN(Participação!A546)&gt;0,Participação!H546,"")</f>
        <v/>
      </c>
      <c r="K536" t="str">
        <f>+IF(LEN(Participação!A546)&gt;0,"N","")</f>
        <v/>
      </c>
      <c r="L536" t="str">
        <f>+IF(LEN(Participação!A546)&gt;0,Participação!E546,"")</f>
        <v/>
      </c>
      <c r="M536" t="str">
        <f>+IF(LEN(Participação!A546)&gt;0,Participação!I546,"")</f>
        <v/>
      </c>
      <c r="N536" s="22" t="str">
        <f>+IF(LEN(Participação!A546)&gt;0,VLOOKUP(Participação!F546,Variedades!B:C,2,0),"")</f>
        <v/>
      </c>
      <c r="O536" s="26" t="str">
        <f t="shared" si="8"/>
        <v/>
      </c>
      <c r="P536" s="26" t="str">
        <f>+IF(LEN(Participação!A546)&gt;0,G536,"")</f>
        <v/>
      </c>
    </row>
    <row r="537" spans="1:16" x14ac:dyDescent="0.25">
      <c r="A537" t="str">
        <f>+IF(LEN(Participação!A547)&gt;0,Participação!$D$4,"")</f>
        <v/>
      </c>
      <c r="B537" t="str">
        <f>+IF(LEN(Participação!A547)&gt;0,2021,"")</f>
        <v/>
      </c>
      <c r="C537" t="str">
        <f>+IF(LEN(Participação!A547)&gt;0,5017,"")</f>
        <v/>
      </c>
      <c r="D537" t="str">
        <f>+IF(LEN(Participação!A547)&gt;0,IF(Participação!$B$3="Individual",1,1),"")</f>
        <v/>
      </c>
      <c r="E537" t="str">
        <f>+IF(LEN(Participação!A547)&gt;0,Participação!C547,"")</f>
        <v/>
      </c>
      <c r="F537" t="str">
        <f>+IF(LEN(Participação!A547)&gt;0,Participação!D547,"")</f>
        <v/>
      </c>
      <c r="G537" t="str">
        <f>+IF(LEN(Participação!A547)&gt;0,Participação!A547,"")</f>
        <v/>
      </c>
      <c r="H537" t="str">
        <f>+IF(LEN(Participação!A547)&gt;0,VLOOKUP(O537,Pivot!A:B,2,0),"")</f>
        <v/>
      </c>
      <c r="I537" t="str">
        <f>+IF(LEN(Participação!A547)&gt;0,Participação!G547*Participação!I547,"")</f>
        <v/>
      </c>
      <c r="J537" t="str">
        <f>+IF(LEN(Participação!A547)&gt;0,Participação!H547,"")</f>
        <v/>
      </c>
      <c r="K537" t="str">
        <f>+IF(LEN(Participação!A547)&gt;0,"N","")</f>
        <v/>
      </c>
      <c r="L537" t="str">
        <f>+IF(LEN(Participação!A547)&gt;0,Participação!E547,"")</f>
        <v/>
      </c>
      <c r="M537" t="str">
        <f>+IF(LEN(Participação!A547)&gt;0,Participação!I547,"")</f>
        <v/>
      </c>
      <c r="N537" s="22" t="str">
        <f>+IF(LEN(Participação!A547)&gt;0,VLOOKUP(Participação!F547,Variedades!B:C,2,0),"")</f>
        <v/>
      </c>
      <c r="O537" s="26" t="str">
        <f t="shared" si="8"/>
        <v/>
      </c>
      <c r="P537" s="26" t="str">
        <f>+IF(LEN(Participação!A547)&gt;0,G537,"")</f>
        <v/>
      </c>
    </row>
    <row r="538" spans="1:16" x14ac:dyDescent="0.25">
      <c r="A538" t="str">
        <f>+IF(LEN(Participação!A548)&gt;0,Participação!$D$4,"")</f>
        <v/>
      </c>
      <c r="B538" t="str">
        <f>+IF(LEN(Participação!A548)&gt;0,2021,"")</f>
        <v/>
      </c>
      <c r="C538" t="str">
        <f>+IF(LEN(Participação!A548)&gt;0,5017,"")</f>
        <v/>
      </c>
      <c r="D538" t="str">
        <f>+IF(LEN(Participação!A548)&gt;0,IF(Participação!$B$3="Individual",1,1),"")</f>
        <v/>
      </c>
      <c r="E538" t="str">
        <f>+IF(LEN(Participação!A548)&gt;0,Participação!C548,"")</f>
        <v/>
      </c>
      <c r="F538" t="str">
        <f>+IF(LEN(Participação!A548)&gt;0,Participação!D548,"")</f>
        <v/>
      </c>
      <c r="G538" t="str">
        <f>+IF(LEN(Participação!A548)&gt;0,Participação!A548,"")</f>
        <v/>
      </c>
      <c r="H538" t="str">
        <f>+IF(LEN(Participação!A548)&gt;0,VLOOKUP(O538,Pivot!A:B,2,0),"")</f>
        <v/>
      </c>
      <c r="I538" t="str">
        <f>+IF(LEN(Participação!A548)&gt;0,Participação!G548*Participação!I548,"")</f>
        <v/>
      </c>
      <c r="J538" t="str">
        <f>+IF(LEN(Participação!A548)&gt;0,Participação!H548,"")</f>
        <v/>
      </c>
      <c r="K538" t="str">
        <f>+IF(LEN(Participação!A548)&gt;0,"N","")</f>
        <v/>
      </c>
      <c r="L538" t="str">
        <f>+IF(LEN(Participação!A548)&gt;0,Participação!E548,"")</f>
        <v/>
      </c>
      <c r="M538" t="str">
        <f>+IF(LEN(Participação!A548)&gt;0,Participação!I548,"")</f>
        <v/>
      </c>
      <c r="N538" s="22" t="str">
        <f>+IF(LEN(Participação!A548)&gt;0,VLOOKUP(Participação!F548,Variedades!B:C,2,0),"")</f>
        <v/>
      </c>
      <c r="O538" s="26" t="str">
        <f t="shared" si="8"/>
        <v/>
      </c>
      <c r="P538" s="26" t="str">
        <f>+IF(LEN(Participação!A548)&gt;0,G538,"")</f>
        <v/>
      </c>
    </row>
    <row r="539" spans="1:16" x14ac:dyDescent="0.25">
      <c r="A539" t="str">
        <f>+IF(LEN(Participação!A549)&gt;0,Participação!$D$4,"")</f>
        <v/>
      </c>
      <c r="B539" t="str">
        <f>+IF(LEN(Participação!A549)&gt;0,2021,"")</f>
        <v/>
      </c>
      <c r="C539" t="str">
        <f>+IF(LEN(Participação!A549)&gt;0,5017,"")</f>
        <v/>
      </c>
      <c r="D539" t="str">
        <f>+IF(LEN(Participação!A549)&gt;0,IF(Participação!$B$3="Individual",1,1),"")</f>
        <v/>
      </c>
      <c r="E539" t="str">
        <f>+IF(LEN(Participação!A549)&gt;0,Participação!C549,"")</f>
        <v/>
      </c>
      <c r="F539" t="str">
        <f>+IF(LEN(Participação!A549)&gt;0,Participação!D549,"")</f>
        <v/>
      </c>
      <c r="G539" t="str">
        <f>+IF(LEN(Participação!A549)&gt;0,Participação!A549,"")</f>
        <v/>
      </c>
      <c r="H539" t="str">
        <f>+IF(LEN(Participação!A549)&gt;0,VLOOKUP(O539,Pivot!A:B,2,0),"")</f>
        <v/>
      </c>
      <c r="I539" t="str">
        <f>+IF(LEN(Participação!A549)&gt;0,Participação!G549*Participação!I549,"")</f>
        <v/>
      </c>
      <c r="J539" t="str">
        <f>+IF(LEN(Participação!A549)&gt;0,Participação!H549,"")</f>
        <v/>
      </c>
      <c r="K539" t="str">
        <f>+IF(LEN(Participação!A549)&gt;0,"N","")</f>
        <v/>
      </c>
      <c r="L539" t="str">
        <f>+IF(LEN(Participação!A549)&gt;0,Participação!E549,"")</f>
        <v/>
      </c>
      <c r="M539" t="str">
        <f>+IF(LEN(Participação!A549)&gt;0,Participação!I549,"")</f>
        <v/>
      </c>
      <c r="N539" s="22" t="str">
        <f>+IF(LEN(Participação!A549)&gt;0,VLOOKUP(Participação!F549,Variedades!B:C,2,0),"")</f>
        <v/>
      </c>
      <c r="O539" s="26" t="str">
        <f t="shared" si="8"/>
        <v/>
      </c>
      <c r="P539" s="26" t="str">
        <f>+IF(LEN(Participação!A549)&gt;0,G539,"")</f>
        <v/>
      </c>
    </row>
    <row r="540" spans="1:16" x14ac:dyDescent="0.25">
      <c r="A540" t="str">
        <f>+IF(LEN(Participação!A550)&gt;0,Participação!$D$4,"")</f>
        <v/>
      </c>
      <c r="B540" t="str">
        <f>+IF(LEN(Participação!A550)&gt;0,2021,"")</f>
        <v/>
      </c>
      <c r="C540" t="str">
        <f>+IF(LEN(Participação!A550)&gt;0,5017,"")</f>
        <v/>
      </c>
      <c r="D540" t="str">
        <f>+IF(LEN(Participação!A550)&gt;0,IF(Participação!$B$3="Individual",1,1),"")</f>
        <v/>
      </c>
      <c r="E540" t="str">
        <f>+IF(LEN(Participação!A550)&gt;0,Participação!C550,"")</f>
        <v/>
      </c>
      <c r="F540" t="str">
        <f>+IF(LEN(Participação!A550)&gt;0,Participação!D550,"")</f>
        <v/>
      </c>
      <c r="G540" t="str">
        <f>+IF(LEN(Participação!A550)&gt;0,Participação!A550,"")</f>
        <v/>
      </c>
      <c r="H540" t="str">
        <f>+IF(LEN(Participação!A550)&gt;0,VLOOKUP(O540,Pivot!A:B,2,0),"")</f>
        <v/>
      </c>
      <c r="I540" t="str">
        <f>+IF(LEN(Participação!A550)&gt;0,Participação!G550*Participação!I550,"")</f>
        <v/>
      </c>
      <c r="J540" t="str">
        <f>+IF(LEN(Participação!A550)&gt;0,Participação!H550,"")</f>
        <v/>
      </c>
      <c r="K540" t="str">
        <f>+IF(LEN(Participação!A550)&gt;0,"N","")</f>
        <v/>
      </c>
      <c r="L540" t="str">
        <f>+IF(LEN(Participação!A550)&gt;0,Participação!E550,"")</f>
        <v/>
      </c>
      <c r="M540" t="str">
        <f>+IF(LEN(Participação!A550)&gt;0,Participação!I550,"")</f>
        <v/>
      </c>
      <c r="N540" s="22" t="str">
        <f>+IF(LEN(Participação!A550)&gt;0,VLOOKUP(Participação!F550,Variedades!B:C,2,0),"")</f>
        <v/>
      </c>
      <c r="O540" s="26" t="str">
        <f t="shared" si="8"/>
        <v/>
      </c>
      <c r="P540" s="26" t="str">
        <f>+IF(LEN(Participação!A550)&gt;0,G540,"")</f>
        <v/>
      </c>
    </row>
    <row r="541" spans="1:16" x14ac:dyDescent="0.25">
      <c r="A541" t="str">
        <f>+IF(LEN(Participação!A551)&gt;0,Participação!$D$4,"")</f>
        <v/>
      </c>
      <c r="B541" t="str">
        <f>+IF(LEN(Participação!A551)&gt;0,2021,"")</f>
        <v/>
      </c>
      <c r="C541" t="str">
        <f>+IF(LEN(Participação!A551)&gt;0,5017,"")</f>
        <v/>
      </c>
      <c r="D541" t="str">
        <f>+IF(LEN(Participação!A551)&gt;0,IF(Participação!$B$3="Individual",1,1),"")</f>
        <v/>
      </c>
      <c r="E541" t="str">
        <f>+IF(LEN(Participação!A551)&gt;0,Participação!C551,"")</f>
        <v/>
      </c>
      <c r="F541" t="str">
        <f>+IF(LEN(Participação!A551)&gt;0,Participação!D551,"")</f>
        <v/>
      </c>
      <c r="G541" t="str">
        <f>+IF(LEN(Participação!A551)&gt;0,Participação!A551,"")</f>
        <v/>
      </c>
      <c r="H541" t="str">
        <f>+IF(LEN(Participação!A551)&gt;0,VLOOKUP(O541,Pivot!A:B,2,0),"")</f>
        <v/>
      </c>
      <c r="I541" t="str">
        <f>+IF(LEN(Participação!A551)&gt;0,Participação!G551*Participação!I551,"")</f>
        <v/>
      </c>
      <c r="J541" t="str">
        <f>+IF(LEN(Participação!A551)&gt;0,Participação!H551,"")</f>
        <v/>
      </c>
      <c r="K541" t="str">
        <f>+IF(LEN(Participação!A551)&gt;0,"N","")</f>
        <v/>
      </c>
      <c r="L541" t="str">
        <f>+IF(LEN(Participação!A551)&gt;0,Participação!E551,"")</f>
        <v/>
      </c>
      <c r="M541" t="str">
        <f>+IF(LEN(Participação!A551)&gt;0,Participação!I551,"")</f>
        <v/>
      </c>
      <c r="N541" s="22" t="str">
        <f>+IF(LEN(Participação!A551)&gt;0,VLOOKUP(Participação!F551,Variedades!B:C,2,0),"")</f>
        <v/>
      </c>
      <c r="O541" s="26" t="str">
        <f t="shared" si="8"/>
        <v/>
      </c>
      <c r="P541" s="26" t="str">
        <f>+IF(LEN(Participação!A551)&gt;0,G541,"")</f>
        <v/>
      </c>
    </row>
    <row r="542" spans="1:16" x14ac:dyDescent="0.25">
      <c r="A542" t="str">
        <f>+IF(LEN(Participação!A552)&gt;0,Participação!$D$4,"")</f>
        <v/>
      </c>
      <c r="B542" t="str">
        <f>+IF(LEN(Participação!A552)&gt;0,2021,"")</f>
        <v/>
      </c>
      <c r="C542" t="str">
        <f>+IF(LEN(Participação!A552)&gt;0,5017,"")</f>
        <v/>
      </c>
      <c r="D542" t="str">
        <f>+IF(LEN(Participação!A552)&gt;0,IF(Participação!$B$3="Individual",1,1),"")</f>
        <v/>
      </c>
      <c r="E542" t="str">
        <f>+IF(LEN(Participação!A552)&gt;0,Participação!C552,"")</f>
        <v/>
      </c>
      <c r="F542" t="str">
        <f>+IF(LEN(Participação!A552)&gt;0,Participação!D552,"")</f>
        <v/>
      </c>
      <c r="G542" t="str">
        <f>+IF(LEN(Participação!A552)&gt;0,Participação!A552,"")</f>
        <v/>
      </c>
      <c r="H542" t="str">
        <f>+IF(LEN(Participação!A552)&gt;0,VLOOKUP(O542,Pivot!A:B,2,0),"")</f>
        <v/>
      </c>
      <c r="I542" t="str">
        <f>+IF(LEN(Participação!A552)&gt;0,Participação!G552*Participação!I552,"")</f>
        <v/>
      </c>
      <c r="J542" t="str">
        <f>+IF(LEN(Participação!A552)&gt;0,Participação!H552,"")</f>
        <v/>
      </c>
      <c r="K542" t="str">
        <f>+IF(LEN(Participação!A552)&gt;0,"N","")</f>
        <v/>
      </c>
      <c r="L542" t="str">
        <f>+IF(LEN(Participação!A552)&gt;0,Participação!E552,"")</f>
        <v/>
      </c>
      <c r="M542" t="str">
        <f>+IF(LEN(Participação!A552)&gt;0,Participação!I552,"")</f>
        <v/>
      </c>
      <c r="N542" s="22" t="str">
        <f>+IF(LEN(Participação!A552)&gt;0,VLOOKUP(Participação!F552,Variedades!B:C,2,0),"")</f>
        <v/>
      </c>
      <c r="O542" s="26" t="str">
        <f t="shared" si="8"/>
        <v/>
      </c>
      <c r="P542" s="26" t="str">
        <f>+IF(LEN(Participação!A552)&gt;0,G542,"")</f>
        <v/>
      </c>
    </row>
    <row r="543" spans="1:16" x14ac:dyDescent="0.25">
      <c r="A543" t="str">
        <f>+IF(LEN(Participação!A553)&gt;0,Participação!$D$4,"")</f>
        <v/>
      </c>
      <c r="B543" t="str">
        <f>+IF(LEN(Participação!A553)&gt;0,2021,"")</f>
        <v/>
      </c>
      <c r="C543" t="str">
        <f>+IF(LEN(Participação!A553)&gt;0,5017,"")</f>
        <v/>
      </c>
      <c r="D543" t="str">
        <f>+IF(LEN(Participação!A553)&gt;0,IF(Participação!$B$3="Individual",1,1),"")</f>
        <v/>
      </c>
      <c r="E543" t="str">
        <f>+IF(LEN(Participação!A553)&gt;0,Participação!C553,"")</f>
        <v/>
      </c>
      <c r="F543" t="str">
        <f>+IF(LEN(Participação!A553)&gt;0,Participação!D553,"")</f>
        <v/>
      </c>
      <c r="G543" t="str">
        <f>+IF(LEN(Participação!A553)&gt;0,Participação!A553,"")</f>
        <v/>
      </c>
      <c r="H543" t="str">
        <f>+IF(LEN(Participação!A553)&gt;0,VLOOKUP(O543,Pivot!A:B,2,0),"")</f>
        <v/>
      </c>
      <c r="I543" t="str">
        <f>+IF(LEN(Participação!A553)&gt;0,Participação!G553*Participação!I553,"")</f>
        <v/>
      </c>
      <c r="J543" t="str">
        <f>+IF(LEN(Participação!A553)&gt;0,Participação!H553,"")</f>
        <v/>
      </c>
      <c r="K543" t="str">
        <f>+IF(LEN(Participação!A553)&gt;0,"N","")</f>
        <v/>
      </c>
      <c r="L543" t="str">
        <f>+IF(LEN(Participação!A553)&gt;0,Participação!E553,"")</f>
        <v/>
      </c>
      <c r="M543" t="str">
        <f>+IF(LEN(Participação!A553)&gt;0,Participação!I553,"")</f>
        <v/>
      </c>
      <c r="N543" s="22" t="str">
        <f>+IF(LEN(Participação!A553)&gt;0,VLOOKUP(Participação!F553,Variedades!B:C,2,0),"")</f>
        <v/>
      </c>
      <c r="O543" s="26" t="str">
        <f t="shared" si="8"/>
        <v/>
      </c>
      <c r="P543" s="26" t="str">
        <f>+IF(LEN(Participação!A553)&gt;0,G543,"")</f>
        <v/>
      </c>
    </row>
    <row r="544" spans="1:16" x14ac:dyDescent="0.25">
      <c r="A544" t="str">
        <f>+IF(LEN(Participação!A554)&gt;0,Participação!$D$4,"")</f>
        <v/>
      </c>
      <c r="B544" t="str">
        <f>+IF(LEN(Participação!A554)&gt;0,2021,"")</f>
        <v/>
      </c>
      <c r="C544" t="str">
        <f>+IF(LEN(Participação!A554)&gt;0,5017,"")</f>
        <v/>
      </c>
      <c r="D544" t="str">
        <f>+IF(LEN(Participação!A554)&gt;0,IF(Participação!$B$3="Individual",1,1),"")</f>
        <v/>
      </c>
      <c r="E544" t="str">
        <f>+IF(LEN(Participação!A554)&gt;0,Participação!C554,"")</f>
        <v/>
      </c>
      <c r="F544" t="str">
        <f>+IF(LEN(Participação!A554)&gt;0,Participação!D554,"")</f>
        <v/>
      </c>
      <c r="G544" t="str">
        <f>+IF(LEN(Participação!A554)&gt;0,Participação!A554,"")</f>
        <v/>
      </c>
      <c r="H544" t="str">
        <f>+IF(LEN(Participação!A554)&gt;0,VLOOKUP(O544,Pivot!A:B,2,0),"")</f>
        <v/>
      </c>
      <c r="I544" t="str">
        <f>+IF(LEN(Participação!A554)&gt;0,Participação!G554*Participação!I554,"")</f>
        <v/>
      </c>
      <c r="J544" t="str">
        <f>+IF(LEN(Participação!A554)&gt;0,Participação!H554,"")</f>
        <v/>
      </c>
      <c r="K544" t="str">
        <f>+IF(LEN(Participação!A554)&gt;0,"N","")</f>
        <v/>
      </c>
      <c r="L544" t="str">
        <f>+IF(LEN(Participação!A554)&gt;0,Participação!E554,"")</f>
        <v/>
      </c>
      <c r="M544" t="str">
        <f>+IF(LEN(Participação!A554)&gt;0,Participação!I554,"")</f>
        <v/>
      </c>
      <c r="N544" s="22" t="str">
        <f>+IF(LEN(Participação!A554)&gt;0,VLOOKUP(Participação!F554,Variedades!B:C,2,0),"")</f>
        <v/>
      </c>
      <c r="O544" s="26" t="str">
        <f t="shared" si="8"/>
        <v/>
      </c>
      <c r="P544" s="26" t="str">
        <f>+IF(LEN(Participação!A554)&gt;0,G544,"")</f>
        <v/>
      </c>
    </row>
    <row r="545" spans="1:16" x14ac:dyDescent="0.25">
      <c r="A545" t="str">
        <f>+IF(LEN(Participação!A555)&gt;0,Participação!$D$4,"")</f>
        <v/>
      </c>
      <c r="B545" t="str">
        <f>+IF(LEN(Participação!A555)&gt;0,2021,"")</f>
        <v/>
      </c>
      <c r="C545" t="str">
        <f>+IF(LEN(Participação!A555)&gt;0,5017,"")</f>
        <v/>
      </c>
      <c r="D545" t="str">
        <f>+IF(LEN(Participação!A555)&gt;0,IF(Participação!$B$3="Individual",1,1),"")</f>
        <v/>
      </c>
      <c r="E545" t="str">
        <f>+IF(LEN(Participação!A555)&gt;0,Participação!C555,"")</f>
        <v/>
      </c>
      <c r="F545" t="str">
        <f>+IF(LEN(Participação!A555)&gt;0,Participação!D555,"")</f>
        <v/>
      </c>
      <c r="G545" t="str">
        <f>+IF(LEN(Participação!A555)&gt;0,Participação!A555,"")</f>
        <v/>
      </c>
      <c r="H545" t="str">
        <f>+IF(LEN(Participação!A555)&gt;0,VLOOKUP(O545,Pivot!A:B,2,0),"")</f>
        <v/>
      </c>
      <c r="I545" t="str">
        <f>+IF(LEN(Participação!A555)&gt;0,Participação!G555*Participação!I555,"")</f>
        <v/>
      </c>
      <c r="J545" t="str">
        <f>+IF(LEN(Participação!A555)&gt;0,Participação!H555,"")</f>
        <v/>
      </c>
      <c r="K545" t="str">
        <f>+IF(LEN(Participação!A555)&gt;0,"N","")</f>
        <v/>
      </c>
      <c r="L545" t="str">
        <f>+IF(LEN(Participação!A555)&gt;0,Participação!E555,"")</f>
        <v/>
      </c>
      <c r="M545" t="str">
        <f>+IF(LEN(Participação!A555)&gt;0,Participação!I555,"")</f>
        <v/>
      </c>
      <c r="N545" s="22" t="str">
        <f>+IF(LEN(Participação!A555)&gt;0,VLOOKUP(Participação!F555,Variedades!B:C,2,0),"")</f>
        <v/>
      </c>
      <c r="O545" s="26" t="str">
        <f t="shared" si="8"/>
        <v/>
      </c>
      <c r="P545" s="26" t="str">
        <f>+IF(LEN(Participação!A555)&gt;0,G545,"")</f>
        <v/>
      </c>
    </row>
    <row r="546" spans="1:16" x14ac:dyDescent="0.25">
      <c r="A546" t="str">
        <f>+IF(LEN(Participação!A556)&gt;0,Participação!$D$4,"")</f>
        <v/>
      </c>
      <c r="B546" t="str">
        <f>+IF(LEN(Participação!A556)&gt;0,2021,"")</f>
        <v/>
      </c>
      <c r="C546" t="str">
        <f>+IF(LEN(Participação!A556)&gt;0,5017,"")</f>
        <v/>
      </c>
      <c r="D546" t="str">
        <f>+IF(LEN(Participação!A556)&gt;0,IF(Participação!$B$3="Individual",1,1),"")</f>
        <v/>
      </c>
      <c r="E546" t="str">
        <f>+IF(LEN(Participação!A556)&gt;0,Participação!C556,"")</f>
        <v/>
      </c>
      <c r="F546" t="str">
        <f>+IF(LEN(Participação!A556)&gt;0,Participação!D556,"")</f>
        <v/>
      </c>
      <c r="G546" t="str">
        <f>+IF(LEN(Participação!A556)&gt;0,Participação!A556,"")</f>
        <v/>
      </c>
      <c r="H546" t="str">
        <f>+IF(LEN(Participação!A556)&gt;0,VLOOKUP(O546,Pivot!A:B,2,0),"")</f>
        <v/>
      </c>
      <c r="I546" t="str">
        <f>+IF(LEN(Participação!A556)&gt;0,Participação!G556*Participação!I556,"")</f>
        <v/>
      </c>
      <c r="J546" t="str">
        <f>+IF(LEN(Participação!A556)&gt;0,Participação!H556,"")</f>
        <v/>
      </c>
      <c r="K546" t="str">
        <f>+IF(LEN(Participação!A556)&gt;0,"N","")</f>
        <v/>
      </c>
      <c r="L546" t="str">
        <f>+IF(LEN(Participação!A556)&gt;0,Participação!E556,"")</f>
        <v/>
      </c>
      <c r="M546" t="str">
        <f>+IF(LEN(Participação!A556)&gt;0,Participação!I556,"")</f>
        <v/>
      </c>
      <c r="N546" s="22" t="str">
        <f>+IF(LEN(Participação!A556)&gt;0,VLOOKUP(Participação!F556,Variedades!B:C,2,0),"")</f>
        <v/>
      </c>
      <c r="O546" s="26" t="str">
        <f t="shared" si="8"/>
        <v/>
      </c>
      <c r="P546" s="26" t="str">
        <f>+IF(LEN(Participação!A556)&gt;0,G546,"")</f>
        <v/>
      </c>
    </row>
    <row r="547" spans="1:16" x14ac:dyDescent="0.25">
      <c r="A547" t="str">
        <f>+IF(LEN(Participação!A557)&gt;0,Participação!$D$4,"")</f>
        <v/>
      </c>
      <c r="B547" t="str">
        <f>+IF(LEN(Participação!A557)&gt;0,2021,"")</f>
        <v/>
      </c>
      <c r="C547" t="str">
        <f>+IF(LEN(Participação!A557)&gt;0,5017,"")</f>
        <v/>
      </c>
      <c r="D547" t="str">
        <f>+IF(LEN(Participação!A557)&gt;0,IF(Participação!$B$3="Individual",1,1),"")</f>
        <v/>
      </c>
      <c r="E547" t="str">
        <f>+IF(LEN(Participação!A557)&gt;0,Participação!C557,"")</f>
        <v/>
      </c>
      <c r="F547" t="str">
        <f>+IF(LEN(Participação!A557)&gt;0,Participação!D557,"")</f>
        <v/>
      </c>
      <c r="G547" t="str">
        <f>+IF(LEN(Participação!A557)&gt;0,Participação!A557,"")</f>
        <v/>
      </c>
      <c r="H547" t="str">
        <f>+IF(LEN(Participação!A557)&gt;0,VLOOKUP(O547,Pivot!A:B,2,0),"")</f>
        <v/>
      </c>
      <c r="I547" t="str">
        <f>+IF(LEN(Participação!A557)&gt;0,Participação!G557*Participação!I557,"")</f>
        <v/>
      </c>
      <c r="J547" t="str">
        <f>+IF(LEN(Participação!A557)&gt;0,Participação!H557,"")</f>
        <v/>
      </c>
      <c r="K547" t="str">
        <f>+IF(LEN(Participação!A557)&gt;0,"N","")</f>
        <v/>
      </c>
      <c r="L547" t="str">
        <f>+IF(LEN(Participação!A557)&gt;0,Participação!E557,"")</f>
        <v/>
      </c>
      <c r="M547" t="str">
        <f>+IF(LEN(Participação!A557)&gt;0,Participação!I557,"")</f>
        <v/>
      </c>
      <c r="N547" s="22" t="str">
        <f>+IF(LEN(Participação!A557)&gt;0,VLOOKUP(Participação!F557,Variedades!B:C,2,0),"")</f>
        <v/>
      </c>
      <c r="O547" s="26" t="str">
        <f t="shared" si="8"/>
        <v/>
      </c>
      <c r="P547" s="26" t="str">
        <f>+IF(LEN(Participação!A557)&gt;0,G547,"")</f>
        <v/>
      </c>
    </row>
    <row r="548" spans="1:16" x14ac:dyDescent="0.25">
      <c r="A548" t="str">
        <f>+IF(LEN(Participação!A558)&gt;0,Participação!$D$4,"")</f>
        <v/>
      </c>
      <c r="B548" t="str">
        <f>+IF(LEN(Participação!A558)&gt;0,2021,"")</f>
        <v/>
      </c>
      <c r="C548" t="str">
        <f>+IF(LEN(Participação!A558)&gt;0,5017,"")</f>
        <v/>
      </c>
      <c r="D548" t="str">
        <f>+IF(LEN(Participação!A558)&gt;0,IF(Participação!$B$3="Individual",1,1),"")</f>
        <v/>
      </c>
      <c r="E548" t="str">
        <f>+IF(LEN(Participação!A558)&gt;0,Participação!C558,"")</f>
        <v/>
      </c>
      <c r="F548" t="str">
        <f>+IF(LEN(Participação!A558)&gt;0,Participação!D558,"")</f>
        <v/>
      </c>
      <c r="G548" t="str">
        <f>+IF(LEN(Participação!A558)&gt;0,Participação!A558,"")</f>
        <v/>
      </c>
      <c r="H548" t="str">
        <f>+IF(LEN(Participação!A558)&gt;0,VLOOKUP(O548,Pivot!A:B,2,0),"")</f>
        <v/>
      </c>
      <c r="I548" t="str">
        <f>+IF(LEN(Participação!A558)&gt;0,Participação!G558*Participação!I558,"")</f>
        <v/>
      </c>
      <c r="J548" t="str">
        <f>+IF(LEN(Participação!A558)&gt;0,Participação!H558,"")</f>
        <v/>
      </c>
      <c r="K548" t="str">
        <f>+IF(LEN(Participação!A558)&gt;0,"N","")</f>
        <v/>
      </c>
      <c r="L548" t="str">
        <f>+IF(LEN(Participação!A558)&gt;0,Participação!E558,"")</f>
        <v/>
      </c>
      <c r="M548" t="str">
        <f>+IF(LEN(Participação!A558)&gt;0,Participação!I558,"")</f>
        <v/>
      </c>
      <c r="N548" s="22" t="str">
        <f>+IF(LEN(Participação!A558)&gt;0,VLOOKUP(Participação!F558,Variedades!B:C,2,0),"")</f>
        <v/>
      </c>
      <c r="O548" s="26" t="str">
        <f t="shared" si="8"/>
        <v/>
      </c>
      <c r="P548" s="26" t="str">
        <f>+IF(LEN(Participação!A558)&gt;0,G548,"")</f>
        <v/>
      </c>
    </row>
    <row r="549" spans="1:16" x14ac:dyDescent="0.25">
      <c r="A549" t="str">
        <f>+IF(LEN(Participação!A559)&gt;0,Participação!$D$4,"")</f>
        <v/>
      </c>
      <c r="B549" t="str">
        <f>+IF(LEN(Participação!A559)&gt;0,2021,"")</f>
        <v/>
      </c>
      <c r="C549" t="str">
        <f>+IF(LEN(Participação!A559)&gt;0,5017,"")</f>
        <v/>
      </c>
      <c r="D549" t="str">
        <f>+IF(LEN(Participação!A559)&gt;0,IF(Participação!$B$3="Individual",1,1),"")</f>
        <v/>
      </c>
      <c r="E549" t="str">
        <f>+IF(LEN(Participação!A559)&gt;0,Participação!C559,"")</f>
        <v/>
      </c>
      <c r="F549" t="str">
        <f>+IF(LEN(Participação!A559)&gt;0,Participação!D559,"")</f>
        <v/>
      </c>
      <c r="G549" t="str">
        <f>+IF(LEN(Participação!A559)&gt;0,Participação!A559,"")</f>
        <v/>
      </c>
      <c r="H549" t="str">
        <f>+IF(LEN(Participação!A559)&gt;0,VLOOKUP(O549,Pivot!A:B,2,0),"")</f>
        <v/>
      </c>
      <c r="I549" t="str">
        <f>+IF(LEN(Participação!A559)&gt;0,Participação!G559*Participação!I559,"")</f>
        <v/>
      </c>
      <c r="J549" t="str">
        <f>+IF(LEN(Participação!A559)&gt;0,Participação!H559,"")</f>
        <v/>
      </c>
      <c r="K549" t="str">
        <f>+IF(LEN(Participação!A559)&gt;0,"N","")</f>
        <v/>
      </c>
      <c r="L549" t="str">
        <f>+IF(LEN(Participação!A559)&gt;0,Participação!E559,"")</f>
        <v/>
      </c>
      <c r="M549" t="str">
        <f>+IF(LEN(Participação!A559)&gt;0,Participação!I559,"")</f>
        <v/>
      </c>
      <c r="N549" s="22" t="str">
        <f>+IF(LEN(Participação!A559)&gt;0,VLOOKUP(Participação!F559,Variedades!B:C,2,0),"")</f>
        <v/>
      </c>
      <c r="O549" s="26" t="str">
        <f t="shared" si="8"/>
        <v/>
      </c>
      <c r="P549" s="26" t="str">
        <f>+IF(LEN(Participação!A559)&gt;0,G549,"")</f>
        <v/>
      </c>
    </row>
    <row r="550" spans="1:16" x14ac:dyDescent="0.25">
      <c r="A550" t="str">
        <f>+IF(LEN(Participação!A560)&gt;0,Participação!$D$4,"")</f>
        <v/>
      </c>
      <c r="B550" t="str">
        <f>+IF(LEN(Participação!A560)&gt;0,2021,"")</f>
        <v/>
      </c>
      <c r="C550" t="str">
        <f>+IF(LEN(Participação!A560)&gt;0,5017,"")</f>
        <v/>
      </c>
      <c r="D550" t="str">
        <f>+IF(LEN(Participação!A560)&gt;0,IF(Participação!$B$3="Individual",1,1),"")</f>
        <v/>
      </c>
      <c r="E550" t="str">
        <f>+IF(LEN(Participação!A560)&gt;0,Participação!C560,"")</f>
        <v/>
      </c>
      <c r="F550" t="str">
        <f>+IF(LEN(Participação!A560)&gt;0,Participação!D560,"")</f>
        <v/>
      </c>
      <c r="G550" t="str">
        <f>+IF(LEN(Participação!A560)&gt;0,Participação!A560,"")</f>
        <v/>
      </c>
      <c r="H550" t="str">
        <f>+IF(LEN(Participação!A560)&gt;0,VLOOKUP(O550,Pivot!A:B,2,0),"")</f>
        <v/>
      </c>
      <c r="I550" t="str">
        <f>+IF(LEN(Participação!A560)&gt;0,Participação!G560*Participação!I560,"")</f>
        <v/>
      </c>
      <c r="J550" t="str">
        <f>+IF(LEN(Participação!A560)&gt;0,Participação!H560,"")</f>
        <v/>
      </c>
      <c r="K550" t="str">
        <f>+IF(LEN(Participação!A560)&gt;0,"N","")</f>
        <v/>
      </c>
      <c r="L550" t="str">
        <f>+IF(LEN(Participação!A560)&gt;0,Participação!E560,"")</f>
        <v/>
      </c>
      <c r="M550" t="str">
        <f>+IF(LEN(Participação!A560)&gt;0,Participação!I560,"")</f>
        <v/>
      </c>
      <c r="N550" s="22" t="str">
        <f>+IF(LEN(Participação!A560)&gt;0,VLOOKUP(Participação!F560,Variedades!B:C,2,0),"")</f>
        <v/>
      </c>
      <c r="O550" s="26" t="str">
        <f t="shared" si="8"/>
        <v/>
      </c>
      <c r="P550" s="26" t="str">
        <f>+IF(LEN(Participação!A560)&gt;0,G550,"")</f>
        <v/>
      </c>
    </row>
    <row r="551" spans="1:16" x14ac:dyDescent="0.25">
      <c r="A551" t="str">
        <f>+IF(LEN(Participação!A561)&gt;0,Participação!$D$4,"")</f>
        <v/>
      </c>
      <c r="B551" t="str">
        <f>+IF(LEN(Participação!A561)&gt;0,2021,"")</f>
        <v/>
      </c>
      <c r="C551" t="str">
        <f>+IF(LEN(Participação!A561)&gt;0,5017,"")</f>
        <v/>
      </c>
      <c r="D551" t="str">
        <f>+IF(LEN(Participação!A561)&gt;0,IF(Participação!$B$3="Individual",1,1),"")</f>
        <v/>
      </c>
      <c r="E551" t="str">
        <f>+IF(LEN(Participação!A561)&gt;0,Participação!C561,"")</f>
        <v/>
      </c>
      <c r="F551" t="str">
        <f>+IF(LEN(Participação!A561)&gt;0,Participação!D561,"")</f>
        <v/>
      </c>
      <c r="G551" t="str">
        <f>+IF(LEN(Participação!A561)&gt;0,Participação!A561,"")</f>
        <v/>
      </c>
      <c r="H551" t="str">
        <f>+IF(LEN(Participação!A561)&gt;0,VLOOKUP(O551,Pivot!A:B,2,0),"")</f>
        <v/>
      </c>
      <c r="I551" t="str">
        <f>+IF(LEN(Participação!A561)&gt;0,Participação!G561*Participação!I561,"")</f>
        <v/>
      </c>
      <c r="J551" t="str">
        <f>+IF(LEN(Participação!A561)&gt;0,Participação!H561,"")</f>
        <v/>
      </c>
      <c r="K551" t="str">
        <f>+IF(LEN(Participação!A561)&gt;0,"N","")</f>
        <v/>
      </c>
      <c r="L551" t="str">
        <f>+IF(LEN(Participação!A561)&gt;0,Participação!E561,"")</f>
        <v/>
      </c>
      <c r="M551" t="str">
        <f>+IF(LEN(Participação!A561)&gt;0,Participação!I561,"")</f>
        <v/>
      </c>
      <c r="N551" s="22" t="str">
        <f>+IF(LEN(Participação!A561)&gt;0,VLOOKUP(Participação!F561,Variedades!B:C,2,0),"")</f>
        <v/>
      </c>
      <c r="O551" s="26" t="str">
        <f t="shared" si="8"/>
        <v/>
      </c>
      <c r="P551" s="26" t="str">
        <f>+IF(LEN(Participação!A561)&gt;0,G551,"")</f>
        <v/>
      </c>
    </row>
    <row r="552" spans="1:16" x14ac:dyDescent="0.25">
      <c r="A552" t="str">
        <f>+IF(LEN(Participação!A562)&gt;0,Participação!$D$4,"")</f>
        <v/>
      </c>
      <c r="B552" t="str">
        <f>+IF(LEN(Participação!A562)&gt;0,2021,"")</f>
        <v/>
      </c>
      <c r="C552" t="str">
        <f>+IF(LEN(Participação!A562)&gt;0,5017,"")</f>
        <v/>
      </c>
      <c r="D552" t="str">
        <f>+IF(LEN(Participação!A562)&gt;0,IF(Participação!$B$3="Individual",1,1),"")</f>
        <v/>
      </c>
      <c r="E552" t="str">
        <f>+IF(LEN(Participação!A562)&gt;0,Participação!C562,"")</f>
        <v/>
      </c>
      <c r="F552" t="str">
        <f>+IF(LEN(Participação!A562)&gt;0,Participação!D562,"")</f>
        <v/>
      </c>
      <c r="G552" t="str">
        <f>+IF(LEN(Participação!A562)&gt;0,Participação!A562,"")</f>
        <v/>
      </c>
      <c r="H552" t="str">
        <f>+IF(LEN(Participação!A562)&gt;0,VLOOKUP(O552,Pivot!A:B,2,0),"")</f>
        <v/>
      </c>
      <c r="I552" t="str">
        <f>+IF(LEN(Participação!A562)&gt;0,Participação!G562*Participação!I562,"")</f>
        <v/>
      </c>
      <c r="J552" t="str">
        <f>+IF(LEN(Participação!A562)&gt;0,Participação!H562,"")</f>
        <v/>
      </c>
      <c r="K552" t="str">
        <f>+IF(LEN(Participação!A562)&gt;0,"N","")</f>
        <v/>
      </c>
      <c r="L552" t="str">
        <f>+IF(LEN(Participação!A562)&gt;0,Participação!E562,"")</f>
        <v/>
      </c>
      <c r="M552" t="str">
        <f>+IF(LEN(Participação!A562)&gt;0,Participação!I562,"")</f>
        <v/>
      </c>
      <c r="N552" s="22" t="str">
        <f>+IF(LEN(Participação!A562)&gt;0,VLOOKUP(Participação!F562,Variedades!B:C,2,0),"")</f>
        <v/>
      </c>
      <c r="O552" s="26" t="str">
        <f t="shared" si="8"/>
        <v/>
      </c>
      <c r="P552" s="26" t="str">
        <f>+IF(LEN(Participação!A562)&gt;0,G552,"")</f>
        <v/>
      </c>
    </row>
    <row r="553" spans="1:16" x14ac:dyDescent="0.25">
      <c r="A553" t="str">
        <f>+IF(LEN(Participação!A563)&gt;0,Participação!$D$4,"")</f>
        <v/>
      </c>
      <c r="B553" t="str">
        <f>+IF(LEN(Participação!A563)&gt;0,2021,"")</f>
        <v/>
      </c>
      <c r="C553" t="str">
        <f>+IF(LEN(Participação!A563)&gt;0,5017,"")</f>
        <v/>
      </c>
      <c r="D553" t="str">
        <f>+IF(LEN(Participação!A563)&gt;0,IF(Participação!$B$3="Individual",1,1),"")</f>
        <v/>
      </c>
      <c r="E553" t="str">
        <f>+IF(LEN(Participação!A563)&gt;0,Participação!C563,"")</f>
        <v/>
      </c>
      <c r="F553" t="str">
        <f>+IF(LEN(Participação!A563)&gt;0,Participação!D563,"")</f>
        <v/>
      </c>
      <c r="G553" t="str">
        <f>+IF(LEN(Participação!A563)&gt;0,Participação!A563,"")</f>
        <v/>
      </c>
      <c r="H553" t="str">
        <f>+IF(LEN(Participação!A563)&gt;0,VLOOKUP(O553,Pivot!A:B,2,0),"")</f>
        <v/>
      </c>
      <c r="I553" t="str">
        <f>+IF(LEN(Participação!A563)&gt;0,Participação!G563*Participação!I563,"")</f>
        <v/>
      </c>
      <c r="J553" t="str">
        <f>+IF(LEN(Participação!A563)&gt;0,Participação!H563,"")</f>
        <v/>
      </c>
      <c r="K553" t="str">
        <f>+IF(LEN(Participação!A563)&gt;0,"N","")</f>
        <v/>
      </c>
      <c r="L553" t="str">
        <f>+IF(LEN(Participação!A563)&gt;0,Participação!E563,"")</f>
        <v/>
      </c>
      <c r="M553" t="str">
        <f>+IF(LEN(Participação!A563)&gt;0,Participação!I563,"")</f>
        <v/>
      </c>
      <c r="N553" s="22" t="str">
        <f>+IF(LEN(Participação!A563)&gt;0,VLOOKUP(Participação!F563,Variedades!B:C,2,0),"")</f>
        <v/>
      </c>
      <c r="O553" s="26" t="str">
        <f t="shared" si="8"/>
        <v/>
      </c>
      <c r="P553" s="26" t="str">
        <f>+IF(LEN(Participação!A563)&gt;0,G553,"")</f>
        <v/>
      </c>
    </row>
    <row r="554" spans="1:16" x14ac:dyDescent="0.25">
      <c r="A554" t="str">
        <f>+IF(LEN(Participação!A564)&gt;0,Participação!$D$4,"")</f>
        <v/>
      </c>
      <c r="B554" t="str">
        <f>+IF(LEN(Participação!A564)&gt;0,2021,"")</f>
        <v/>
      </c>
      <c r="C554" t="str">
        <f>+IF(LEN(Participação!A564)&gt;0,5017,"")</f>
        <v/>
      </c>
      <c r="D554" t="str">
        <f>+IF(LEN(Participação!A564)&gt;0,IF(Participação!$B$3="Individual",1,1),"")</f>
        <v/>
      </c>
      <c r="E554" t="str">
        <f>+IF(LEN(Participação!A564)&gt;0,Participação!C564,"")</f>
        <v/>
      </c>
      <c r="F554" t="str">
        <f>+IF(LEN(Participação!A564)&gt;0,Participação!D564,"")</f>
        <v/>
      </c>
      <c r="G554" t="str">
        <f>+IF(LEN(Participação!A564)&gt;0,Participação!A564,"")</f>
        <v/>
      </c>
      <c r="H554" t="str">
        <f>+IF(LEN(Participação!A564)&gt;0,VLOOKUP(O554,Pivot!A:B,2,0),"")</f>
        <v/>
      </c>
      <c r="I554" t="str">
        <f>+IF(LEN(Participação!A564)&gt;0,Participação!G564*Participação!I564,"")</f>
        <v/>
      </c>
      <c r="J554" t="str">
        <f>+IF(LEN(Participação!A564)&gt;0,Participação!H564,"")</f>
        <v/>
      </c>
      <c r="K554" t="str">
        <f>+IF(LEN(Participação!A564)&gt;0,"N","")</f>
        <v/>
      </c>
      <c r="L554" t="str">
        <f>+IF(LEN(Participação!A564)&gt;0,Participação!E564,"")</f>
        <v/>
      </c>
      <c r="M554" t="str">
        <f>+IF(LEN(Participação!A564)&gt;0,Participação!I564,"")</f>
        <v/>
      </c>
      <c r="N554" s="22" t="str">
        <f>+IF(LEN(Participação!A564)&gt;0,VLOOKUP(Participação!F564,Variedades!B:C,2,0),"")</f>
        <v/>
      </c>
      <c r="O554" s="26" t="str">
        <f t="shared" si="8"/>
        <v/>
      </c>
      <c r="P554" s="26" t="str">
        <f>+IF(LEN(Participação!A564)&gt;0,G554,"")</f>
        <v/>
      </c>
    </row>
    <row r="555" spans="1:16" x14ac:dyDescent="0.25">
      <c r="A555" t="str">
        <f>+IF(LEN(Participação!A565)&gt;0,Participação!$D$4,"")</f>
        <v/>
      </c>
      <c r="B555" t="str">
        <f>+IF(LEN(Participação!A565)&gt;0,2021,"")</f>
        <v/>
      </c>
      <c r="C555" t="str">
        <f>+IF(LEN(Participação!A565)&gt;0,5017,"")</f>
        <v/>
      </c>
      <c r="D555" t="str">
        <f>+IF(LEN(Participação!A565)&gt;0,IF(Participação!$B$3="Individual",1,1),"")</f>
        <v/>
      </c>
      <c r="E555" t="str">
        <f>+IF(LEN(Participação!A565)&gt;0,Participação!C565,"")</f>
        <v/>
      </c>
      <c r="F555" t="str">
        <f>+IF(LEN(Participação!A565)&gt;0,Participação!D565,"")</f>
        <v/>
      </c>
      <c r="G555" t="str">
        <f>+IF(LEN(Participação!A565)&gt;0,Participação!A565,"")</f>
        <v/>
      </c>
      <c r="H555" t="str">
        <f>+IF(LEN(Participação!A565)&gt;0,VLOOKUP(O555,Pivot!A:B,2,0),"")</f>
        <v/>
      </c>
      <c r="I555" t="str">
        <f>+IF(LEN(Participação!A565)&gt;0,Participação!G565*Participação!I565,"")</f>
        <v/>
      </c>
      <c r="J555" t="str">
        <f>+IF(LEN(Participação!A565)&gt;0,Participação!H565,"")</f>
        <v/>
      </c>
      <c r="K555" t="str">
        <f>+IF(LEN(Participação!A565)&gt;0,"N","")</f>
        <v/>
      </c>
      <c r="L555" t="str">
        <f>+IF(LEN(Participação!A565)&gt;0,Participação!E565,"")</f>
        <v/>
      </c>
      <c r="M555" t="str">
        <f>+IF(LEN(Participação!A565)&gt;0,Participação!I565,"")</f>
        <v/>
      </c>
      <c r="N555" s="22" t="str">
        <f>+IF(LEN(Participação!A565)&gt;0,VLOOKUP(Participação!F565,Variedades!B:C,2,0),"")</f>
        <v/>
      </c>
      <c r="O555" s="26" t="str">
        <f t="shared" si="8"/>
        <v/>
      </c>
      <c r="P555" s="26" t="str">
        <f>+IF(LEN(Participação!A565)&gt;0,G555,"")</f>
        <v/>
      </c>
    </row>
    <row r="556" spans="1:16" x14ac:dyDescent="0.25">
      <c r="A556" t="str">
        <f>+IF(LEN(Participação!A566)&gt;0,Participação!$D$4,"")</f>
        <v/>
      </c>
      <c r="B556" t="str">
        <f>+IF(LEN(Participação!A566)&gt;0,2021,"")</f>
        <v/>
      </c>
      <c r="C556" t="str">
        <f>+IF(LEN(Participação!A566)&gt;0,5017,"")</f>
        <v/>
      </c>
      <c r="D556" t="str">
        <f>+IF(LEN(Participação!A566)&gt;0,IF(Participação!$B$3="Individual",1,1),"")</f>
        <v/>
      </c>
      <c r="E556" t="str">
        <f>+IF(LEN(Participação!A566)&gt;0,Participação!C566,"")</f>
        <v/>
      </c>
      <c r="F556" t="str">
        <f>+IF(LEN(Participação!A566)&gt;0,Participação!D566,"")</f>
        <v/>
      </c>
      <c r="G556" t="str">
        <f>+IF(LEN(Participação!A566)&gt;0,Participação!A566,"")</f>
        <v/>
      </c>
      <c r="H556" t="str">
        <f>+IF(LEN(Participação!A566)&gt;0,VLOOKUP(O556,Pivot!A:B,2,0),"")</f>
        <v/>
      </c>
      <c r="I556" t="str">
        <f>+IF(LEN(Participação!A566)&gt;0,Participação!G566*Participação!I566,"")</f>
        <v/>
      </c>
      <c r="J556" t="str">
        <f>+IF(LEN(Participação!A566)&gt;0,Participação!H566,"")</f>
        <v/>
      </c>
      <c r="K556" t="str">
        <f>+IF(LEN(Participação!A566)&gt;0,"N","")</f>
        <v/>
      </c>
      <c r="L556" t="str">
        <f>+IF(LEN(Participação!A566)&gt;0,Participação!E566,"")</f>
        <v/>
      </c>
      <c r="M556" t="str">
        <f>+IF(LEN(Participação!A566)&gt;0,Participação!I566,"")</f>
        <v/>
      </c>
      <c r="N556" s="22" t="str">
        <f>+IF(LEN(Participação!A566)&gt;0,VLOOKUP(Participação!F566,Variedades!B:C,2,0),"")</f>
        <v/>
      </c>
      <c r="O556" s="26" t="str">
        <f t="shared" si="8"/>
        <v/>
      </c>
      <c r="P556" s="26" t="str">
        <f>+IF(LEN(Participação!A566)&gt;0,G556,"")</f>
        <v/>
      </c>
    </row>
    <row r="557" spans="1:16" x14ac:dyDescent="0.25">
      <c r="A557" t="str">
        <f>+IF(LEN(Participação!A567)&gt;0,Participação!$D$4,"")</f>
        <v/>
      </c>
      <c r="B557" t="str">
        <f>+IF(LEN(Participação!A567)&gt;0,2021,"")</f>
        <v/>
      </c>
      <c r="C557" t="str">
        <f>+IF(LEN(Participação!A567)&gt;0,5017,"")</f>
        <v/>
      </c>
      <c r="D557" t="str">
        <f>+IF(LEN(Participação!A567)&gt;0,IF(Participação!$B$3="Individual",1,1),"")</f>
        <v/>
      </c>
      <c r="E557" t="str">
        <f>+IF(LEN(Participação!A567)&gt;0,Participação!C567,"")</f>
        <v/>
      </c>
      <c r="F557" t="str">
        <f>+IF(LEN(Participação!A567)&gt;0,Participação!D567,"")</f>
        <v/>
      </c>
      <c r="G557" t="str">
        <f>+IF(LEN(Participação!A567)&gt;0,Participação!A567,"")</f>
        <v/>
      </c>
      <c r="H557" t="str">
        <f>+IF(LEN(Participação!A567)&gt;0,VLOOKUP(O557,Pivot!A:B,2,0),"")</f>
        <v/>
      </c>
      <c r="I557" t="str">
        <f>+IF(LEN(Participação!A567)&gt;0,Participação!G567*Participação!I567,"")</f>
        <v/>
      </c>
      <c r="J557" t="str">
        <f>+IF(LEN(Participação!A567)&gt;0,Participação!H567,"")</f>
        <v/>
      </c>
      <c r="K557" t="str">
        <f>+IF(LEN(Participação!A567)&gt;0,"N","")</f>
        <v/>
      </c>
      <c r="L557" t="str">
        <f>+IF(LEN(Participação!A567)&gt;0,Participação!E567,"")</f>
        <v/>
      </c>
      <c r="M557" t="str">
        <f>+IF(LEN(Participação!A567)&gt;0,Participação!I567,"")</f>
        <v/>
      </c>
      <c r="N557" s="22" t="str">
        <f>+IF(LEN(Participação!A567)&gt;0,VLOOKUP(Participação!F567,Variedades!B:C,2,0),"")</f>
        <v/>
      </c>
      <c r="O557" s="26" t="str">
        <f t="shared" si="8"/>
        <v/>
      </c>
      <c r="P557" s="26" t="str">
        <f>+IF(LEN(Participação!A567)&gt;0,G557,"")</f>
        <v/>
      </c>
    </row>
    <row r="558" spans="1:16" x14ac:dyDescent="0.25">
      <c r="A558" t="str">
        <f>+IF(LEN(Participação!A568)&gt;0,Participação!$D$4,"")</f>
        <v/>
      </c>
      <c r="B558" t="str">
        <f>+IF(LEN(Participação!A568)&gt;0,2021,"")</f>
        <v/>
      </c>
      <c r="C558" t="str">
        <f>+IF(LEN(Participação!A568)&gt;0,5017,"")</f>
        <v/>
      </c>
      <c r="D558" t="str">
        <f>+IF(LEN(Participação!A568)&gt;0,IF(Participação!$B$3="Individual",1,1),"")</f>
        <v/>
      </c>
      <c r="E558" t="str">
        <f>+IF(LEN(Participação!A568)&gt;0,Participação!C568,"")</f>
        <v/>
      </c>
      <c r="F558" t="str">
        <f>+IF(LEN(Participação!A568)&gt;0,Participação!D568,"")</f>
        <v/>
      </c>
      <c r="G558" t="str">
        <f>+IF(LEN(Participação!A568)&gt;0,Participação!A568,"")</f>
        <v/>
      </c>
      <c r="H558" t="str">
        <f>+IF(LEN(Participação!A568)&gt;0,VLOOKUP(O558,Pivot!A:B,2,0),"")</f>
        <v/>
      </c>
      <c r="I558" t="str">
        <f>+IF(LEN(Participação!A568)&gt;0,Participação!G568*Participação!I568,"")</f>
        <v/>
      </c>
      <c r="J558" t="str">
        <f>+IF(LEN(Participação!A568)&gt;0,Participação!H568,"")</f>
        <v/>
      </c>
      <c r="K558" t="str">
        <f>+IF(LEN(Participação!A568)&gt;0,"N","")</f>
        <v/>
      </c>
      <c r="L558" t="str">
        <f>+IF(LEN(Participação!A568)&gt;0,Participação!E568,"")</f>
        <v/>
      </c>
      <c r="M558" t="str">
        <f>+IF(LEN(Participação!A568)&gt;0,Participação!I568,"")</f>
        <v/>
      </c>
      <c r="N558" s="22" t="str">
        <f>+IF(LEN(Participação!A568)&gt;0,VLOOKUP(Participação!F568,Variedades!B:C,2,0),"")</f>
        <v/>
      </c>
      <c r="O558" s="26" t="str">
        <f t="shared" si="8"/>
        <v/>
      </c>
      <c r="P558" s="26" t="str">
        <f>+IF(LEN(Participação!A568)&gt;0,G558,"")</f>
        <v/>
      </c>
    </row>
    <row r="559" spans="1:16" x14ac:dyDescent="0.25">
      <c r="A559" t="str">
        <f>+IF(LEN(Participação!A569)&gt;0,Participação!$D$4,"")</f>
        <v/>
      </c>
      <c r="B559" t="str">
        <f>+IF(LEN(Participação!A569)&gt;0,2021,"")</f>
        <v/>
      </c>
      <c r="C559" t="str">
        <f>+IF(LEN(Participação!A569)&gt;0,5017,"")</f>
        <v/>
      </c>
      <c r="D559" t="str">
        <f>+IF(LEN(Participação!A569)&gt;0,IF(Participação!$B$3="Individual",1,1),"")</f>
        <v/>
      </c>
      <c r="E559" t="str">
        <f>+IF(LEN(Participação!A569)&gt;0,Participação!C569,"")</f>
        <v/>
      </c>
      <c r="F559" t="str">
        <f>+IF(LEN(Participação!A569)&gt;0,Participação!D569,"")</f>
        <v/>
      </c>
      <c r="G559" t="str">
        <f>+IF(LEN(Participação!A569)&gt;0,Participação!A569,"")</f>
        <v/>
      </c>
      <c r="H559" t="str">
        <f>+IF(LEN(Participação!A569)&gt;0,VLOOKUP(O559,Pivot!A:B,2,0),"")</f>
        <v/>
      </c>
      <c r="I559" t="str">
        <f>+IF(LEN(Participação!A569)&gt;0,Participação!G569*Participação!I569,"")</f>
        <v/>
      </c>
      <c r="J559" t="str">
        <f>+IF(LEN(Participação!A569)&gt;0,Participação!H569,"")</f>
        <v/>
      </c>
      <c r="K559" t="str">
        <f>+IF(LEN(Participação!A569)&gt;0,"N","")</f>
        <v/>
      </c>
      <c r="L559" t="str">
        <f>+IF(LEN(Participação!A569)&gt;0,Participação!E569,"")</f>
        <v/>
      </c>
      <c r="M559" t="str">
        <f>+IF(LEN(Participação!A569)&gt;0,Participação!I569,"")</f>
        <v/>
      </c>
      <c r="N559" s="22" t="str">
        <f>+IF(LEN(Participação!A569)&gt;0,VLOOKUP(Participação!F569,Variedades!B:C,2,0),"")</f>
        <v/>
      </c>
      <c r="O559" s="26" t="str">
        <f t="shared" si="8"/>
        <v/>
      </c>
      <c r="P559" s="26" t="str">
        <f>+IF(LEN(Participação!A569)&gt;0,G559,"")</f>
        <v/>
      </c>
    </row>
    <row r="560" spans="1:16" x14ac:dyDescent="0.25">
      <c r="A560" t="str">
        <f>+IF(LEN(Participação!A570)&gt;0,Participação!$D$4,"")</f>
        <v/>
      </c>
      <c r="B560" t="str">
        <f>+IF(LEN(Participação!A570)&gt;0,2021,"")</f>
        <v/>
      </c>
      <c r="C560" t="str">
        <f>+IF(LEN(Participação!A570)&gt;0,5017,"")</f>
        <v/>
      </c>
      <c r="D560" t="str">
        <f>+IF(LEN(Participação!A570)&gt;0,IF(Participação!$B$3="Individual",1,1),"")</f>
        <v/>
      </c>
      <c r="E560" t="str">
        <f>+IF(LEN(Participação!A570)&gt;0,Participação!C570,"")</f>
        <v/>
      </c>
      <c r="F560" t="str">
        <f>+IF(LEN(Participação!A570)&gt;0,Participação!D570,"")</f>
        <v/>
      </c>
      <c r="G560" t="str">
        <f>+IF(LEN(Participação!A570)&gt;0,Participação!A570,"")</f>
        <v/>
      </c>
      <c r="H560" t="str">
        <f>+IF(LEN(Participação!A570)&gt;0,VLOOKUP(O560,Pivot!A:B,2,0),"")</f>
        <v/>
      </c>
      <c r="I560" t="str">
        <f>+IF(LEN(Participação!A570)&gt;0,Participação!G570*Participação!I570,"")</f>
        <v/>
      </c>
      <c r="J560" t="str">
        <f>+IF(LEN(Participação!A570)&gt;0,Participação!H570,"")</f>
        <v/>
      </c>
      <c r="K560" t="str">
        <f>+IF(LEN(Participação!A570)&gt;0,"N","")</f>
        <v/>
      </c>
      <c r="L560" t="str">
        <f>+IF(LEN(Participação!A570)&gt;0,Participação!E570,"")</f>
        <v/>
      </c>
      <c r="M560" t="str">
        <f>+IF(LEN(Participação!A570)&gt;0,Participação!I570,"")</f>
        <v/>
      </c>
      <c r="N560" s="22" t="str">
        <f>+IF(LEN(Participação!A570)&gt;0,VLOOKUP(Participação!F570,Variedades!B:C,2,0),"")</f>
        <v/>
      </c>
      <c r="O560" s="26" t="str">
        <f t="shared" si="8"/>
        <v/>
      </c>
      <c r="P560" s="26" t="str">
        <f>+IF(LEN(Participação!A570)&gt;0,G560,"")</f>
        <v/>
      </c>
    </row>
    <row r="561" spans="1:16" x14ac:dyDescent="0.25">
      <c r="A561" t="str">
        <f>+IF(LEN(Participação!A571)&gt;0,Participação!$D$4,"")</f>
        <v/>
      </c>
      <c r="B561" t="str">
        <f>+IF(LEN(Participação!A571)&gt;0,2021,"")</f>
        <v/>
      </c>
      <c r="C561" t="str">
        <f>+IF(LEN(Participação!A571)&gt;0,5017,"")</f>
        <v/>
      </c>
      <c r="D561" t="str">
        <f>+IF(LEN(Participação!A571)&gt;0,IF(Participação!$B$3="Individual",1,1),"")</f>
        <v/>
      </c>
      <c r="E561" t="str">
        <f>+IF(LEN(Participação!A571)&gt;0,Participação!C571,"")</f>
        <v/>
      </c>
      <c r="F561" t="str">
        <f>+IF(LEN(Participação!A571)&gt;0,Participação!D571,"")</f>
        <v/>
      </c>
      <c r="G561" t="str">
        <f>+IF(LEN(Participação!A571)&gt;0,Participação!A571,"")</f>
        <v/>
      </c>
      <c r="H561" t="str">
        <f>+IF(LEN(Participação!A571)&gt;0,VLOOKUP(O561,Pivot!A:B,2,0),"")</f>
        <v/>
      </c>
      <c r="I561" t="str">
        <f>+IF(LEN(Participação!A571)&gt;0,Participação!G571*Participação!I571,"")</f>
        <v/>
      </c>
      <c r="J561" t="str">
        <f>+IF(LEN(Participação!A571)&gt;0,Participação!H571,"")</f>
        <v/>
      </c>
      <c r="K561" t="str">
        <f>+IF(LEN(Participação!A571)&gt;0,"N","")</f>
        <v/>
      </c>
      <c r="L561" t="str">
        <f>+IF(LEN(Participação!A571)&gt;0,Participação!E571,"")</f>
        <v/>
      </c>
      <c r="M561" t="str">
        <f>+IF(LEN(Participação!A571)&gt;0,Participação!I571,"")</f>
        <v/>
      </c>
      <c r="N561" s="22" t="str">
        <f>+IF(LEN(Participação!A571)&gt;0,VLOOKUP(Participação!F571,Variedades!B:C,2,0),"")</f>
        <v/>
      </c>
      <c r="O561" s="26" t="str">
        <f t="shared" si="8"/>
        <v/>
      </c>
      <c r="P561" s="26" t="str">
        <f>+IF(LEN(Participação!A571)&gt;0,G561,"")</f>
        <v/>
      </c>
    </row>
    <row r="562" spans="1:16" x14ac:dyDescent="0.25">
      <c r="A562" t="str">
        <f>+IF(LEN(Participação!A572)&gt;0,Participação!$D$4,"")</f>
        <v/>
      </c>
      <c r="B562" t="str">
        <f>+IF(LEN(Participação!A572)&gt;0,2021,"")</f>
        <v/>
      </c>
      <c r="C562" t="str">
        <f>+IF(LEN(Participação!A572)&gt;0,5017,"")</f>
        <v/>
      </c>
      <c r="D562" t="str">
        <f>+IF(LEN(Participação!A572)&gt;0,IF(Participação!$B$3="Individual",1,1),"")</f>
        <v/>
      </c>
      <c r="E562" t="str">
        <f>+IF(LEN(Participação!A572)&gt;0,Participação!C572,"")</f>
        <v/>
      </c>
      <c r="F562" t="str">
        <f>+IF(LEN(Participação!A572)&gt;0,Participação!D572,"")</f>
        <v/>
      </c>
      <c r="G562" t="str">
        <f>+IF(LEN(Participação!A572)&gt;0,Participação!A572,"")</f>
        <v/>
      </c>
      <c r="H562" t="str">
        <f>+IF(LEN(Participação!A572)&gt;0,VLOOKUP(O562,Pivot!A:B,2,0),"")</f>
        <v/>
      </c>
      <c r="I562" t="str">
        <f>+IF(LEN(Participação!A572)&gt;0,Participação!G572*Participação!I572,"")</f>
        <v/>
      </c>
      <c r="J562" t="str">
        <f>+IF(LEN(Participação!A572)&gt;0,Participação!H572,"")</f>
        <v/>
      </c>
      <c r="K562" t="str">
        <f>+IF(LEN(Participação!A572)&gt;0,"N","")</f>
        <v/>
      </c>
      <c r="L562" t="str">
        <f>+IF(LEN(Participação!A572)&gt;0,Participação!E572,"")</f>
        <v/>
      </c>
      <c r="M562" t="str">
        <f>+IF(LEN(Participação!A572)&gt;0,Participação!I572,"")</f>
        <v/>
      </c>
      <c r="N562" s="22" t="str">
        <f>+IF(LEN(Participação!A572)&gt;0,VLOOKUP(Participação!F572,Variedades!B:C,2,0),"")</f>
        <v/>
      </c>
      <c r="O562" s="26" t="str">
        <f t="shared" si="8"/>
        <v/>
      </c>
      <c r="P562" s="26" t="str">
        <f>+IF(LEN(Participação!A572)&gt;0,G562,"")</f>
        <v/>
      </c>
    </row>
    <row r="563" spans="1:16" x14ac:dyDescent="0.25">
      <c r="A563" t="str">
        <f>+IF(LEN(Participação!A573)&gt;0,Participação!$D$4,"")</f>
        <v/>
      </c>
      <c r="B563" t="str">
        <f>+IF(LEN(Participação!A573)&gt;0,2021,"")</f>
        <v/>
      </c>
      <c r="C563" t="str">
        <f>+IF(LEN(Participação!A573)&gt;0,5017,"")</f>
        <v/>
      </c>
      <c r="D563" t="str">
        <f>+IF(LEN(Participação!A573)&gt;0,IF(Participação!$B$3="Individual",1,1),"")</f>
        <v/>
      </c>
      <c r="E563" t="str">
        <f>+IF(LEN(Participação!A573)&gt;0,Participação!C573,"")</f>
        <v/>
      </c>
      <c r="F563" t="str">
        <f>+IF(LEN(Participação!A573)&gt;0,Participação!D573,"")</f>
        <v/>
      </c>
      <c r="G563" t="str">
        <f>+IF(LEN(Participação!A573)&gt;0,Participação!A573,"")</f>
        <v/>
      </c>
      <c r="H563" t="str">
        <f>+IF(LEN(Participação!A573)&gt;0,VLOOKUP(O563,Pivot!A:B,2,0),"")</f>
        <v/>
      </c>
      <c r="I563" t="str">
        <f>+IF(LEN(Participação!A573)&gt;0,Participação!G573*Participação!I573,"")</f>
        <v/>
      </c>
      <c r="J563" t="str">
        <f>+IF(LEN(Participação!A573)&gt;0,Participação!H573,"")</f>
        <v/>
      </c>
      <c r="K563" t="str">
        <f>+IF(LEN(Participação!A573)&gt;0,"N","")</f>
        <v/>
      </c>
      <c r="L563" t="str">
        <f>+IF(LEN(Participação!A573)&gt;0,Participação!E573,"")</f>
        <v/>
      </c>
      <c r="M563" t="str">
        <f>+IF(LEN(Participação!A573)&gt;0,Participação!I573,"")</f>
        <v/>
      </c>
      <c r="N563" s="22" t="str">
        <f>+IF(LEN(Participação!A573)&gt;0,VLOOKUP(Participação!F573,Variedades!B:C,2,0),"")</f>
        <v/>
      </c>
      <c r="O563" s="26" t="str">
        <f t="shared" si="8"/>
        <v/>
      </c>
      <c r="P563" s="26" t="str">
        <f>+IF(LEN(Participação!A573)&gt;0,G563,"")</f>
        <v/>
      </c>
    </row>
    <row r="564" spans="1:16" x14ac:dyDescent="0.25">
      <c r="A564" t="str">
        <f>+IF(LEN(Participação!A574)&gt;0,Participação!$D$4,"")</f>
        <v/>
      </c>
      <c r="B564" t="str">
        <f>+IF(LEN(Participação!A574)&gt;0,2021,"")</f>
        <v/>
      </c>
      <c r="C564" t="str">
        <f>+IF(LEN(Participação!A574)&gt;0,5017,"")</f>
        <v/>
      </c>
      <c r="D564" t="str">
        <f>+IF(LEN(Participação!A574)&gt;0,IF(Participação!$B$3="Individual",1,1),"")</f>
        <v/>
      </c>
      <c r="E564" t="str">
        <f>+IF(LEN(Participação!A574)&gt;0,Participação!C574,"")</f>
        <v/>
      </c>
      <c r="F564" t="str">
        <f>+IF(LEN(Participação!A574)&gt;0,Participação!D574,"")</f>
        <v/>
      </c>
      <c r="G564" t="str">
        <f>+IF(LEN(Participação!A574)&gt;0,Participação!A574,"")</f>
        <v/>
      </c>
      <c r="H564" t="str">
        <f>+IF(LEN(Participação!A574)&gt;0,VLOOKUP(O564,Pivot!A:B,2,0),"")</f>
        <v/>
      </c>
      <c r="I564" t="str">
        <f>+IF(LEN(Participação!A574)&gt;0,Participação!G574*Participação!I574,"")</f>
        <v/>
      </c>
      <c r="J564" t="str">
        <f>+IF(LEN(Participação!A574)&gt;0,Participação!H574,"")</f>
        <v/>
      </c>
      <c r="K564" t="str">
        <f>+IF(LEN(Participação!A574)&gt;0,"N","")</f>
        <v/>
      </c>
      <c r="L564" t="str">
        <f>+IF(LEN(Participação!A574)&gt;0,Participação!E574,"")</f>
        <v/>
      </c>
      <c r="M564" t="str">
        <f>+IF(LEN(Participação!A574)&gt;0,Participação!I574,"")</f>
        <v/>
      </c>
      <c r="N564" s="22" t="str">
        <f>+IF(LEN(Participação!A574)&gt;0,VLOOKUP(Participação!F574,Variedades!B:C,2,0),"")</f>
        <v/>
      </c>
      <c r="O564" s="26" t="str">
        <f t="shared" si="8"/>
        <v/>
      </c>
      <c r="P564" s="26" t="str">
        <f>+IF(LEN(Participação!A574)&gt;0,G564,"")</f>
        <v/>
      </c>
    </row>
    <row r="565" spans="1:16" x14ac:dyDescent="0.25">
      <c r="A565" t="str">
        <f>+IF(LEN(Participação!A575)&gt;0,Participação!$D$4,"")</f>
        <v/>
      </c>
      <c r="B565" t="str">
        <f>+IF(LEN(Participação!A575)&gt;0,2021,"")</f>
        <v/>
      </c>
      <c r="C565" t="str">
        <f>+IF(LEN(Participação!A575)&gt;0,5017,"")</f>
        <v/>
      </c>
      <c r="D565" t="str">
        <f>+IF(LEN(Participação!A575)&gt;0,IF(Participação!$B$3="Individual",1,1),"")</f>
        <v/>
      </c>
      <c r="E565" t="str">
        <f>+IF(LEN(Participação!A575)&gt;0,Participação!C575,"")</f>
        <v/>
      </c>
      <c r="F565" t="str">
        <f>+IF(LEN(Participação!A575)&gt;0,Participação!D575,"")</f>
        <v/>
      </c>
      <c r="G565" t="str">
        <f>+IF(LEN(Participação!A575)&gt;0,Participação!A575,"")</f>
        <v/>
      </c>
      <c r="H565" t="str">
        <f>+IF(LEN(Participação!A575)&gt;0,VLOOKUP(O565,Pivot!A:B,2,0),"")</f>
        <v/>
      </c>
      <c r="I565" t="str">
        <f>+IF(LEN(Participação!A575)&gt;0,Participação!G575*Participação!I575,"")</f>
        <v/>
      </c>
      <c r="J565" t="str">
        <f>+IF(LEN(Participação!A575)&gt;0,Participação!H575,"")</f>
        <v/>
      </c>
      <c r="K565" t="str">
        <f>+IF(LEN(Participação!A575)&gt;0,"N","")</f>
        <v/>
      </c>
      <c r="L565" t="str">
        <f>+IF(LEN(Participação!A575)&gt;0,Participação!E575,"")</f>
        <v/>
      </c>
      <c r="M565" t="str">
        <f>+IF(LEN(Participação!A575)&gt;0,Participação!I575,"")</f>
        <v/>
      </c>
      <c r="N565" s="22" t="str">
        <f>+IF(LEN(Participação!A575)&gt;0,VLOOKUP(Participação!F575,Variedades!B:C,2,0),"")</f>
        <v/>
      </c>
      <c r="O565" s="26" t="str">
        <f t="shared" si="8"/>
        <v/>
      </c>
      <c r="P565" s="26" t="str">
        <f>+IF(LEN(Participação!A575)&gt;0,G565,"")</f>
        <v/>
      </c>
    </row>
    <row r="566" spans="1:16" x14ac:dyDescent="0.25">
      <c r="A566" t="str">
        <f>+IF(LEN(Participação!A576)&gt;0,Participação!$D$4,"")</f>
        <v/>
      </c>
      <c r="B566" t="str">
        <f>+IF(LEN(Participação!A576)&gt;0,2021,"")</f>
        <v/>
      </c>
      <c r="C566" t="str">
        <f>+IF(LEN(Participação!A576)&gt;0,5017,"")</f>
        <v/>
      </c>
      <c r="D566" t="str">
        <f>+IF(LEN(Participação!A576)&gt;0,IF(Participação!$B$3="Individual",1,1),"")</f>
        <v/>
      </c>
      <c r="E566" t="str">
        <f>+IF(LEN(Participação!A576)&gt;0,Participação!C576,"")</f>
        <v/>
      </c>
      <c r="F566" t="str">
        <f>+IF(LEN(Participação!A576)&gt;0,Participação!D576,"")</f>
        <v/>
      </c>
      <c r="G566" t="str">
        <f>+IF(LEN(Participação!A576)&gt;0,Participação!A576,"")</f>
        <v/>
      </c>
      <c r="H566" t="str">
        <f>+IF(LEN(Participação!A576)&gt;0,VLOOKUP(O566,Pivot!A:B,2,0),"")</f>
        <v/>
      </c>
      <c r="I566" t="str">
        <f>+IF(LEN(Participação!A576)&gt;0,Participação!G576*Participação!I576,"")</f>
        <v/>
      </c>
      <c r="J566" t="str">
        <f>+IF(LEN(Participação!A576)&gt;0,Participação!H576,"")</f>
        <v/>
      </c>
      <c r="K566" t="str">
        <f>+IF(LEN(Participação!A576)&gt;0,"N","")</f>
        <v/>
      </c>
      <c r="L566" t="str">
        <f>+IF(LEN(Participação!A576)&gt;0,Participação!E576,"")</f>
        <v/>
      </c>
      <c r="M566" t="str">
        <f>+IF(LEN(Participação!A576)&gt;0,Participação!I576,"")</f>
        <v/>
      </c>
      <c r="N566" s="22" t="str">
        <f>+IF(LEN(Participação!A576)&gt;0,VLOOKUP(Participação!F576,Variedades!B:C,2,0),"")</f>
        <v/>
      </c>
      <c r="O566" s="26" t="str">
        <f t="shared" si="8"/>
        <v/>
      </c>
      <c r="P566" s="26" t="str">
        <f>+IF(LEN(Participação!A576)&gt;0,G566,"")</f>
        <v/>
      </c>
    </row>
    <row r="567" spans="1:16" x14ac:dyDescent="0.25">
      <c r="A567" t="str">
        <f>+IF(LEN(Participação!A577)&gt;0,Participação!$D$4,"")</f>
        <v/>
      </c>
      <c r="B567" t="str">
        <f>+IF(LEN(Participação!A577)&gt;0,2021,"")</f>
        <v/>
      </c>
      <c r="C567" t="str">
        <f>+IF(LEN(Participação!A577)&gt;0,5017,"")</f>
        <v/>
      </c>
      <c r="D567" t="str">
        <f>+IF(LEN(Participação!A577)&gt;0,IF(Participação!$B$3="Individual",1,1),"")</f>
        <v/>
      </c>
      <c r="E567" t="str">
        <f>+IF(LEN(Participação!A577)&gt;0,Participação!C577,"")</f>
        <v/>
      </c>
      <c r="F567" t="str">
        <f>+IF(LEN(Participação!A577)&gt;0,Participação!D577,"")</f>
        <v/>
      </c>
      <c r="G567" t="str">
        <f>+IF(LEN(Participação!A577)&gt;0,Participação!A577,"")</f>
        <v/>
      </c>
      <c r="H567" t="str">
        <f>+IF(LEN(Participação!A577)&gt;0,VLOOKUP(O567,Pivot!A:B,2,0),"")</f>
        <v/>
      </c>
      <c r="I567" t="str">
        <f>+IF(LEN(Participação!A577)&gt;0,Participação!G577*Participação!I577,"")</f>
        <v/>
      </c>
      <c r="J567" t="str">
        <f>+IF(LEN(Participação!A577)&gt;0,Participação!H577,"")</f>
        <v/>
      </c>
      <c r="K567" t="str">
        <f>+IF(LEN(Participação!A577)&gt;0,"N","")</f>
        <v/>
      </c>
      <c r="L567" t="str">
        <f>+IF(LEN(Participação!A577)&gt;0,Participação!E577,"")</f>
        <v/>
      </c>
      <c r="M567" t="str">
        <f>+IF(LEN(Participação!A577)&gt;0,Participação!I577,"")</f>
        <v/>
      </c>
      <c r="N567" s="22" t="str">
        <f>+IF(LEN(Participação!A577)&gt;0,VLOOKUP(Participação!F577,Variedades!B:C,2,0),"")</f>
        <v/>
      </c>
      <c r="O567" s="26" t="str">
        <f t="shared" si="8"/>
        <v/>
      </c>
      <c r="P567" s="26" t="str">
        <f>+IF(LEN(Participação!A577)&gt;0,G567,"")</f>
        <v/>
      </c>
    </row>
    <row r="568" spans="1:16" x14ac:dyDescent="0.25">
      <c r="A568" t="str">
        <f>+IF(LEN(Participação!A578)&gt;0,Participação!$D$4,"")</f>
        <v/>
      </c>
      <c r="B568" t="str">
        <f>+IF(LEN(Participação!A578)&gt;0,2021,"")</f>
        <v/>
      </c>
      <c r="C568" t="str">
        <f>+IF(LEN(Participação!A578)&gt;0,5017,"")</f>
        <v/>
      </c>
      <c r="D568" t="str">
        <f>+IF(LEN(Participação!A578)&gt;0,IF(Participação!$B$3="Individual",1,1),"")</f>
        <v/>
      </c>
      <c r="E568" t="str">
        <f>+IF(LEN(Participação!A578)&gt;0,Participação!C578,"")</f>
        <v/>
      </c>
      <c r="F568" t="str">
        <f>+IF(LEN(Participação!A578)&gt;0,Participação!D578,"")</f>
        <v/>
      </c>
      <c r="G568" t="str">
        <f>+IF(LEN(Participação!A578)&gt;0,Participação!A578,"")</f>
        <v/>
      </c>
      <c r="H568" t="str">
        <f>+IF(LEN(Participação!A578)&gt;0,VLOOKUP(O568,Pivot!A:B,2,0),"")</f>
        <v/>
      </c>
      <c r="I568" t="str">
        <f>+IF(LEN(Participação!A578)&gt;0,Participação!G578*Participação!I578,"")</f>
        <v/>
      </c>
      <c r="J568" t="str">
        <f>+IF(LEN(Participação!A578)&gt;0,Participação!H578,"")</f>
        <v/>
      </c>
      <c r="K568" t="str">
        <f>+IF(LEN(Participação!A578)&gt;0,"N","")</f>
        <v/>
      </c>
      <c r="L568" t="str">
        <f>+IF(LEN(Participação!A578)&gt;0,Participação!E578,"")</f>
        <v/>
      </c>
      <c r="M568" t="str">
        <f>+IF(LEN(Participação!A578)&gt;0,Participação!I578,"")</f>
        <v/>
      </c>
      <c r="N568" s="22" t="str">
        <f>+IF(LEN(Participação!A578)&gt;0,VLOOKUP(Participação!F578,Variedades!B:C,2,0),"")</f>
        <v/>
      </c>
      <c r="O568" s="26" t="str">
        <f t="shared" si="8"/>
        <v/>
      </c>
      <c r="P568" s="26" t="str">
        <f>+IF(LEN(Participação!A578)&gt;0,G568,"")</f>
        <v/>
      </c>
    </row>
    <row r="569" spans="1:16" x14ac:dyDescent="0.25">
      <c r="A569" t="str">
        <f>+IF(LEN(Participação!A579)&gt;0,Participação!$D$4,"")</f>
        <v/>
      </c>
      <c r="B569" t="str">
        <f>+IF(LEN(Participação!A579)&gt;0,2021,"")</f>
        <v/>
      </c>
      <c r="C569" t="str">
        <f>+IF(LEN(Participação!A579)&gt;0,5017,"")</f>
        <v/>
      </c>
      <c r="D569" t="str">
        <f>+IF(LEN(Participação!A579)&gt;0,IF(Participação!$B$3="Individual",1,1),"")</f>
        <v/>
      </c>
      <c r="E569" t="str">
        <f>+IF(LEN(Participação!A579)&gt;0,Participação!C579,"")</f>
        <v/>
      </c>
      <c r="F569" t="str">
        <f>+IF(LEN(Participação!A579)&gt;0,Participação!D579,"")</f>
        <v/>
      </c>
      <c r="G569" t="str">
        <f>+IF(LEN(Participação!A579)&gt;0,Participação!A579,"")</f>
        <v/>
      </c>
      <c r="H569" t="str">
        <f>+IF(LEN(Participação!A579)&gt;0,VLOOKUP(O569,Pivot!A:B,2,0),"")</f>
        <v/>
      </c>
      <c r="I569" t="str">
        <f>+IF(LEN(Participação!A579)&gt;0,Participação!G579*Participação!I579,"")</f>
        <v/>
      </c>
      <c r="J569" t="str">
        <f>+IF(LEN(Participação!A579)&gt;0,Participação!H579,"")</f>
        <v/>
      </c>
      <c r="K569" t="str">
        <f>+IF(LEN(Participação!A579)&gt;0,"N","")</f>
        <v/>
      </c>
      <c r="L569" t="str">
        <f>+IF(LEN(Participação!A579)&gt;0,Participação!E579,"")</f>
        <v/>
      </c>
      <c r="M569" t="str">
        <f>+IF(LEN(Participação!A579)&gt;0,Participação!I579,"")</f>
        <v/>
      </c>
      <c r="N569" s="22" t="str">
        <f>+IF(LEN(Participação!A579)&gt;0,VLOOKUP(Participação!F579,Variedades!B:C,2,0),"")</f>
        <v/>
      </c>
      <c r="O569" s="26" t="str">
        <f t="shared" si="8"/>
        <v/>
      </c>
      <c r="P569" s="26" t="str">
        <f>+IF(LEN(Participação!A579)&gt;0,G569,"")</f>
        <v/>
      </c>
    </row>
    <row r="570" spans="1:16" x14ac:dyDescent="0.25">
      <c r="A570" t="str">
        <f>+IF(LEN(Participação!A580)&gt;0,Participação!$D$4,"")</f>
        <v/>
      </c>
      <c r="B570" t="str">
        <f>+IF(LEN(Participação!A580)&gt;0,2021,"")</f>
        <v/>
      </c>
      <c r="C570" t="str">
        <f>+IF(LEN(Participação!A580)&gt;0,5017,"")</f>
        <v/>
      </c>
      <c r="D570" t="str">
        <f>+IF(LEN(Participação!A580)&gt;0,IF(Participação!$B$3="Individual",1,1),"")</f>
        <v/>
      </c>
      <c r="E570" t="str">
        <f>+IF(LEN(Participação!A580)&gt;0,Participação!C580,"")</f>
        <v/>
      </c>
      <c r="F570" t="str">
        <f>+IF(LEN(Participação!A580)&gt;0,Participação!D580,"")</f>
        <v/>
      </c>
      <c r="G570" t="str">
        <f>+IF(LEN(Participação!A580)&gt;0,Participação!A580,"")</f>
        <v/>
      </c>
      <c r="H570" t="str">
        <f>+IF(LEN(Participação!A580)&gt;0,VLOOKUP(O570,Pivot!A:B,2,0),"")</f>
        <v/>
      </c>
      <c r="I570" t="str">
        <f>+IF(LEN(Participação!A580)&gt;0,Participação!G580*Participação!I580,"")</f>
        <v/>
      </c>
      <c r="J570" t="str">
        <f>+IF(LEN(Participação!A580)&gt;0,Participação!H580,"")</f>
        <v/>
      </c>
      <c r="K570" t="str">
        <f>+IF(LEN(Participação!A580)&gt;0,"N","")</f>
        <v/>
      </c>
      <c r="L570" t="str">
        <f>+IF(LEN(Participação!A580)&gt;0,Participação!E580,"")</f>
        <v/>
      </c>
      <c r="M570" t="str">
        <f>+IF(LEN(Participação!A580)&gt;0,Participação!I580,"")</f>
        <v/>
      </c>
      <c r="N570" s="22" t="str">
        <f>+IF(LEN(Participação!A580)&gt;0,VLOOKUP(Participação!F580,Variedades!B:C,2,0),"")</f>
        <v/>
      </c>
      <c r="O570" s="26" t="str">
        <f t="shared" si="8"/>
        <v/>
      </c>
      <c r="P570" s="26" t="str">
        <f>+IF(LEN(Participação!A580)&gt;0,G570,"")</f>
        <v/>
      </c>
    </row>
    <row r="571" spans="1:16" x14ac:dyDescent="0.25">
      <c r="A571" t="str">
        <f>+IF(LEN(Participação!A581)&gt;0,Participação!$D$4,"")</f>
        <v/>
      </c>
      <c r="B571" t="str">
        <f>+IF(LEN(Participação!A581)&gt;0,2021,"")</f>
        <v/>
      </c>
      <c r="C571" t="str">
        <f>+IF(LEN(Participação!A581)&gt;0,5017,"")</f>
        <v/>
      </c>
      <c r="D571" t="str">
        <f>+IF(LEN(Participação!A581)&gt;0,IF(Participação!$B$3="Individual",1,1),"")</f>
        <v/>
      </c>
      <c r="E571" t="str">
        <f>+IF(LEN(Participação!A581)&gt;0,Participação!C581,"")</f>
        <v/>
      </c>
      <c r="F571" t="str">
        <f>+IF(LEN(Participação!A581)&gt;0,Participação!D581,"")</f>
        <v/>
      </c>
      <c r="G571" t="str">
        <f>+IF(LEN(Participação!A581)&gt;0,Participação!A581,"")</f>
        <v/>
      </c>
      <c r="H571" t="str">
        <f>+IF(LEN(Participação!A581)&gt;0,VLOOKUP(O571,Pivot!A:B,2,0),"")</f>
        <v/>
      </c>
      <c r="I571" t="str">
        <f>+IF(LEN(Participação!A581)&gt;0,Participação!G581*Participação!I581,"")</f>
        <v/>
      </c>
      <c r="J571" t="str">
        <f>+IF(LEN(Participação!A581)&gt;0,Participação!H581,"")</f>
        <v/>
      </c>
      <c r="K571" t="str">
        <f>+IF(LEN(Participação!A581)&gt;0,"N","")</f>
        <v/>
      </c>
      <c r="L571" t="str">
        <f>+IF(LEN(Participação!A581)&gt;0,Participação!E581,"")</f>
        <v/>
      </c>
      <c r="M571" t="str">
        <f>+IF(LEN(Participação!A581)&gt;0,Participação!I581,"")</f>
        <v/>
      </c>
      <c r="N571" s="22" t="str">
        <f>+IF(LEN(Participação!A581)&gt;0,VLOOKUP(Participação!F581,Variedades!B:C,2,0),"")</f>
        <v/>
      </c>
      <c r="O571" s="26" t="str">
        <f t="shared" si="8"/>
        <v/>
      </c>
      <c r="P571" s="26" t="str">
        <f>+IF(LEN(Participação!A581)&gt;0,G571,"")</f>
        <v/>
      </c>
    </row>
    <row r="572" spans="1:16" x14ac:dyDescent="0.25">
      <c r="A572" t="str">
        <f>+IF(LEN(Participação!A582)&gt;0,Participação!$D$4,"")</f>
        <v/>
      </c>
      <c r="B572" t="str">
        <f>+IF(LEN(Participação!A582)&gt;0,2021,"")</f>
        <v/>
      </c>
      <c r="C572" t="str">
        <f>+IF(LEN(Participação!A582)&gt;0,5017,"")</f>
        <v/>
      </c>
      <c r="D572" t="str">
        <f>+IF(LEN(Participação!A582)&gt;0,IF(Participação!$B$3="Individual",1,1),"")</f>
        <v/>
      </c>
      <c r="E572" t="str">
        <f>+IF(LEN(Participação!A582)&gt;0,Participação!C582,"")</f>
        <v/>
      </c>
      <c r="F572" t="str">
        <f>+IF(LEN(Participação!A582)&gt;0,Participação!D582,"")</f>
        <v/>
      </c>
      <c r="G572" t="str">
        <f>+IF(LEN(Participação!A582)&gt;0,Participação!A582,"")</f>
        <v/>
      </c>
      <c r="H572" t="str">
        <f>+IF(LEN(Participação!A582)&gt;0,VLOOKUP(O572,Pivot!A:B,2,0),"")</f>
        <v/>
      </c>
      <c r="I572" t="str">
        <f>+IF(LEN(Participação!A582)&gt;0,Participação!G582*Participação!I582,"")</f>
        <v/>
      </c>
      <c r="J572" t="str">
        <f>+IF(LEN(Participação!A582)&gt;0,Participação!H582,"")</f>
        <v/>
      </c>
      <c r="K572" t="str">
        <f>+IF(LEN(Participação!A582)&gt;0,"N","")</f>
        <v/>
      </c>
      <c r="L572" t="str">
        <f>+IF(LEN(Participação!A582)&gt;0,Participação!E582,"")</f>
        <v/>
      </c>
      <c r="M572" t="str">
        <f>+IF(LEN(Participação!A582)&gt;0,Participação!I582,"")</f>
        <v/>
      </c>
      <c r="N572" s="22" t="str">
        <f>+IF(LEN(Participação!A582)&gt;0,VLOOKUP(Participação!F582,Variedades!B:C,2,0),"")</f>
        <v/>
      </c>
      <c r="O572" s="26" t="str">
        <f t="shared" si="8"/>
        <v/>
      </c>
      <c r="P572" s="26" t="str">
        <f>+IF(LEN(Participação!A582)&gt;0,G572,"")</f>
        <v/>
      </c>
    </row>
    <row r="573" spans="1:16" x14ac:dyDescent="0.25">
      <c r="A573" t="str">
        <f>+IF(LEN(Participação!A583)&gt;0,Participação!$D$4,"")</f>
        <v/>
      </c>
      <c r="B573" t="str">
        <f>+IF(LEN(Participação!A583)&gt;0,2021,"")</f>
        <v/>
      </c>
      <c r="C573" t="str">
        <f>+IF(LEN(Participação!A583)&gt;0,5017,"")</f>
        <v/>
      </c>
      <c r="D573" t="str">
        <f>+IF(LEN(Participação!A583)&gt;0,IF(Participação!$B$3="Individual",1,1),"")</f>
        <v/>
      </c>
      <c r="E573" t="str">
        <f>+IF(LEN(Participação!A583)&gt;0,Participação!C583,"")</f>
        <v/>
      </c>
      <c r="F573" t="str">
        <f>+IF(LEN(Participação!A583)&gt;0,Participação!D583,"")</f>
        <v/>
      </c>
      <c r="G573" t="str">
        <f>+IF(LEN(Participação!A583)&gt;0,Participação!A583,"")</f>
        <v/>
      </c>
      <c r="H573" t="str">
        <f>+IF(LEN(Participação!A583)&gt;0,VLOOKUP(O573,Pivot!A:B,2,0),"")</f>
        <v/>
      </c>
      <c r="I573" t="str">
        <f>+IF(LEN(Participação!A583)&gt;0,Participação!G583*Participação!I583,"")</f>
        <v/>
      </c>
      <c r="J573" t="str">
        <f>+IF(LEN(Participação!A583)&gt;0,Participação!H583,"")</f>
        <v/>
      </c>
      <c r="K573" t="str">
        <f>+IF(LEN(Participação!A583)&gt;0,"N","")</f>
        <v/>
      </c>
      <c r="L573" t="str">
        <f>+IF(LEN(Participação!A583)&gt;0,Participação!E583,"")</f>
        <v/>
      </c>
      <c r="M573" t="str">
        <f>+IF(LEN(Participação!A583)&gt;0,Participação!I583,"")</f>
        <v/>
      </c>
      <c r="N573" s="22" t="str">
        <f>+IF(LEN(Participação!A583)&gt;0,VLOOKUP(Participação!F583,Variedades!B:C,2,0),"")</f>
        <v/>
      </c>
      <c r="O573" s="26" t="str">
        <f t="shared" si="8"/>
        <v/>
      </c>
      <c r="P573" s="26" t="str">
        <f>+IF(LEN(Participação!A583)&gt;0,G573,"")</f>
        <v/>
      </c>
    </row>
    <row r="574" spans="1:16" x14ac:dyDescent="0.25">
      <c r="A574" t="str">
        <f>+IF(LEN(Participação!A584)&gt;0,Participação!$D$4,"")</f>
        <v/>
      </c>
      <c r="B574" t="str">
        <f>+IF(LEN(Participação!A584)&gt;0,2021,"")</f>
        <v/>
      </c>
      <c r="C574" t="str">
        <f>+IF(LEN(Participação!A584)&gt;0,5017,"")</f>
        <v/>
      </c>
      <c r="D574" t="str">
        <f>+IF(LEN(Participação!A584)&gt;0,IF(Participação!$B$3="Individual",1,1),"")</f>
        <v/>
      </c>
      <c r="E574" t="str">
        <f>+IF(LEN(Participação!A584)&gt;0,Participação!C584,"")</f>
        <v/>
      </c>
      <c r="F574" t="str">
        <f>+IF(LEN(Participação!A584)&gt;0,Participação!D584,"")</f>
        <v/>
      </c>
      <c r="G574" t="str">
        <f>+IF(LEN(Participação!A584)&gt;0,Participação!A584,"")</f>
        <v/>
      </c>
      <c r="H574" t="str">
        <f>+IF(LEN(Participação!A584)&gt;0,VLOOKUP(O574,Pivot!A:B,2,0),"")</f>
        <v/>
      </c>
      <c r="I574" t="str">
        <f>+IF(LEN(Participação!A584)&gt;0,Participação!G584*Participação!I584,"")</f>
        <v/>
      </c>
      <c r="J574" t="str">
        <f>+IF(LEN(Participação!A584)&gt;0,Participação!H584,"")</f>
        <v/>
      </c>
      <c r="K574" t="str">
        <f>+IF(LEN(Participação!A584)&gt;0,"N","")</f>
        <v/>
      </c>
      <c r="L574" t="str">
        <f>+IF(LEN(Participação!A584)&gt;0,Participação!E584,"")</f>
        <v/>
      </c>
      <c r="M574" t="str">
        <f>+IF(LEN(Participação!A584)&gt;0,Participação!I584,"")</f>
        <v/>
      </c>
      <c r="N574" s="22" t="str">
        <f>+IF(LEN(Participação!A584)&gt;0,VLOOKUP(Participação!F584,Variedades!B:C,2,0),"")</f>
        <v/>
      </c>
      <c r="O574" s="26" t="str">
        <f t="shared" si="8"/>
        <v/>
      </c>
      <c r="P574" s="26" t="str">
        <f>+IF(LEN(Participação!A584)&gt;0,G574,"")</f>
        <v/>
      </c>
    </row>
    <row r="575" spans="1:16" x14ac:dyDescent="0.25">
      <c r="A575" t="str">
        <f>+IF(LEN(Participação!A585)&gt;0,Participação!$D$4,"")</f>
        <v/>
      </c>
      <c r="B575" t="str">
        <f>+IF(LEN(Participação!A585)&gt;0,2021,"")</f>
        <v/>
      </c>
      <c r="C575" t="str">
        <f>+IF(LEN(Participação!A585)&gt;0,5017,"")</f>
        <v/>
      </c>
      <c r="D575" t="str">
        <f>+IF(LEN(Participação!A585)&gt;0,IF(Participação!$B$3="Individual",1,1),"")</f>
        <v/>
      </c>
      <c r="E575" t="str">
        <f>+IF(LEN(Participação!A585)&gt;0,Participação!C585,"")</f>
        <v/>
      </c>
      <c r="F575" t="str">
        <f>+IF(LEN(Participação!A585)&gt;0,Participação!D585,"")</f>
        <v/>
      </c>
      <c r="G575" t="str">
        <f>+IF(LEN(Participação!A585)&gt;0,Participação!A585,"")</f>
        <v/>
      </c>
      <c r="H575" t="str">
        <f>+IF(LEN(Participação!A585)&gt;0,VLOOKUP(O575,Pivot!A:B,2,0),"")</f>
        <v/>
      </c>
      <c r="I575" t="str">
        <f>+IF(LEN(Participação!A585)&gt;0,Participação!G585*Participação!I585,"")</f>
        <v/>
      </c>
      <c r="J575" t="str">
        <f>+IF(LEN(Participação!A585)&gt;0,Participação!H585,"")</f>
        <v/>
      </c>
      <c r="K575" t="str">
        <f>+IF(LEN(Participação!A585)&gt;0,"N","")</f>
        <v/>
      </c>
      <c r="L575" t="str">
        <f>+IF(LEN(Participação!A585)&gt;0,Participação!E585,"")</f>
        <v/>
      </c>
      <c r="M575" t="str">
        <f>+IF(LEN(Participação!A585)&gt;0,Participação!I585,"")</f>
        <v/>
      </c>
      <c r="N575" s="22" t="str">
        <f>+IF(LEN(Participação!A585)&gt;0,VLOOKUP(Participação!F585,Variedades!B:C,2,0),"")</f>
        <v/>
      </c>
      <c r="O575" s="26" t="str">
        <f t="shared" si="8"/>
        <v/>
      </c>
      <c r="P575" s="26" t="str">
        <f>+IF(LEN(Participação!A585)&gt;0,G575,"")</f>
        <v/>
      </c>
    </row>
    <row r="576" spans="1:16" x14ac:dyDescent="0.25">
      <c r="A576" t="str">
        <f>+IF(LEN(Participação!A586)&gt;0,Participação!$D$4,"")</f>
        <v/>
      </c>
      <c r="B576" t="str">
        <f>+IF(LEN(Participação!A586)&gt;0,2021,"")</f>
        <v/>
      </c>
      <c r="C576" t="str">
        <f>+IF(LEN(Participação!A586)&gt;0,5017,"")</f>
        <v/>
      </c>
      <c r="D576" t="str">
        <f>+IF(LEN(Participação!A586)&gt;0,IF(Participação!$B$3="Individual",1,1),"")</f>
        <v/>
      </c>
      <c r="E576" t="str">
        <f>+IF(LEN(Participação!A586)&gt;0,Participação!C586,"")</f>
        <v/>
      </c>
      <c r="F576" t="str">
        <f>+IF(LEN(Participação!A586)&gt;0,Participação!D586,"")</f>
        <v/>
      </c>
      <c r="G576" t="str">
        <f>+IF(LEN(Participação!A586)&gt;0,Participação!A586,"")</f>
        <v/>
      </c>
      <c r="H576" t="str">
        <f>+IF(LEN(Participação!A586)&gt;0,VLOOKUP(O576,Pivot!A:B,2,0),"")</f>
        <v/>
      </c>
      <c r="I576" t="str">
        <f>+IF(LEN(Participação!A586)&gt;0,Participação!G586*Participação!I586,"")</f>
        <v/>
      </c>
      <c r="J576" t="str">
        <f>+IF(LEN(Participação!A586)&gt;0,Participação!H586,"")</f>
        <v/>
      </c>
      <c r="K576" t="str">
        <f>+IF(LEN(Participação!A586)&gt;0,"N","")</f>
        <v/>
      </c>
      <c r="L576" t="str">
        <f>+IF(LEN(Participação!A586)&gt;0,Participação!E586,"")</f>
        <v/>
      </c>
      <c r="M576" t="str">
        <f>+IF(LEN(Participação!A586)&gt;0,Participação!I586,"")</f>
        <v/>
      </c>
      <c r="N576" s="22" t="str">
        <f>+IF(LEN(Participação!A586)&gt;0,VLOOKUP(Participação!F586,Variedades!B:C,2,0),"")</f>
        <v/>
      </c>
      <c r="O576" s="26" t="str">
        <f t="shared" si="8"/>
        <v/>
      </c>
      <c r="P576" s="26" t="str">
        <f>+IF(LEN(Participação!A586)&gt;0,G576,"")</f>
        <v/>
      </c>
    </row>
    <row r="577" spans="1:16" x14ac:dyDescent="0.25">
      <c r="A577" t="str">
        <f>+IF(LEN(Participação!A587)&gt;0,Participação!$D$4,"")</f>
        <v/>
      </c>
      <c r="B577" t="str">
        <f>+IF(LEN(Participação!A587)&gt;0,2021,"")</f>
        <v/>
      </c>
      <c r="C577" t="str">
        <f>+IF(LEN(Participação!A587)&gt;0,5017,"")</f>
        <v/>
      </c>
      <c r="D577" t="str">
        <f>+IF(LEN(Participação!A587)&gt;0,IF(Participação!$B$3="Individual",1,1),"")</f>
        <v/>
      </c>
      <c r="E577" t="str">
        <f>+IF(LEN(Participação!A587)&gt;0,Participação!C587,"")</f>
        <v/>
      </c>
      <c r="F577" t="str">
        <f>+IF(LEN(Participação!A587)&gt;0,Participação!D587,"")</f>
        <v/>
      </c>
      <c r="G577" t="str">
        <f>+IF(LEN(Participação!A587)&gt;0,Participação!A587,"")</f>
        <v/>
      </c>
      <c r="H577" t="str">
        <f>+IF(LEN(Participação!A587)&gt;0,VLOOKUP(O577,Pivot!A:B,2,0),"")</f>
        <v/>
      </c>
      <c r="I577" t="str">
        <f>+IF(LEN(Participação!A587)&gt;0,Participação!G587*Participação!I587,"")</f>
        <v/>
      </c>
      <c r="J577" t="str">
        <f>+IF(LEN(Participação!A587)&gt;0,Participação!H587,"")</f>
        <v/>
      </c>
      <c r="K577" t="str">
        <f>+IF(LEN(Participação!A587)&gt;0,"N","")</f>
        <v/>
      </c>
      <c r="L577" t="str">
        <f>+IF(LEN(Participação!A587)&gt;0,Participação!E587,"")</f>
        <v/>
      </c>
      <c r="M577" t="str">
        <f>+IF(LEN(Participação!A587)&gt;0,Participação!I587,"")</f>
        <v/>
      </c>
      <c r="N577" s="22" t="str">
        <f>+IF(LEN(Participação!A587)&gt;0,VLOOKUP(Participação!F587,Variedades!B:C,2,0),"")</f>
        <v/>
      </c>
      <c r="O577" s="26" t="str">
        <f t="shared" si="8"/>
        <v/>
      </c>
      <c r="P577" s="26" t="str">
        <f>+IF(LEN(Participação!A587)&gt;0,G577,"")</f>
        <v/>
      </c>
    </row>
    <row r="578" spans="1:16" x14ac:dyDescent="0.25">
      <c r="A578" t="str">
        <f>+IF(LEN(Participação!A588)&gt;0,Participação!$D$4,"")</f>
        <v/>
      </c>
      <c r="B578" t="str">
        <f>+IF(LEN(Participação!A588)&gt;0,2021,"")</f>
        <v/>
      </c>
      <c r="C578" t="str">
        <f>+IF(LEN(Participação!A588)&gt;0,5017,"")</f>
        <v/>
      </c>
      <c r="D578" t="str">
        <f>+IF(LEN(Participação!A588)&gt;0,IF(Participação!$B$3="Individual",1,1),"")</f>
        <v/>
      </c>
      <c r="E578" t="str">
        <f>+IF(LEN(Participação!A588)&gt;0,Participação!C588,"")</f>
        <v/>
      </c>
      <c r="F578" t="str">
        <f>+IF(LEN(Participação!A588)&gt;0,Participação!D588,"")</f>
        <v/>
      </c>
      <c r="G578" t="str">
        <f>+IF(LEN(Participação!A588)&gt;0,Participação!A588,"")</f>
        <v/>
      </c>
      <c r="H578" t="str">
        <f>+IF(LEN(Participação!A588)&gt;0,VLOOKUP(O578,Pivot!A:B,2,0),"")</f>
        <v/>
      </c>
      <c r="I578" t="str">
        <f>+IF(LEN(Participação!A588)&gt;0,Participação!G588*Participação!I588,"")</f>
        <v/>
      </c>
      <c r="J578" t="str">
        <f>+IF(LEN(Participação!A588)&gt;0,Participação!H588,"")</f>
        <v/>
      </c>
      <c r="K578" t="str">
        <f>+IF(LEN(Participação!A588)&gt;0,"N","")</f>
        <v/>
      </c>
      <c r="L578" t="str">
        <f>+IF(LEN(Participação!A588)&gt;0,Participação!E588,"")</f>
        <v/>
      </c>
      <c r="M578" t="str">
        <f>+IF(LEN(Participação!A588)&gt;0,Participação!I588,"")</f>
        <v/>
      </c>
      <c r="N578" s="22" t="str">
        <f>+IF(LEN(Participação!A588)&gt;0,VLOOKUP(Participação!F588,Variedades!B:C,2,0),"")</f>
        <v/>
      </c>
      <c r="O578" s="26" t="str">
        <f t="shared" si="8"/>
        <v/>
      </c>
      <c r="P578" s="26" t="str">
        <f>+IF(LEN(Participação!A588)&gt;0,G578,"")</f>
        <v/>
      </c>
    </row>
    <row r="579" spans="1:16" x14ac:dyDescent="0.25">
      <c r="A579" t="str">
        <f>+IF(LEN(Participação!A589)&gt;0,Participação!$D$4,"")</f>
        <v/>
      </c>
      <c r="B579" t="str">
        <f>+IF(LEN(Participação!A589)&gt;0,2021,"")</f>
        <v/>
      </c>
      <c r="C579" t="str">
        <f>+IF(LEN(Participação!A589)&gt;0,5017,"")</f>
        <v/>
      </c>
      <c r="D579" t="str">
        <f>+IF(LEN(Participação!A589)&gt;0,IF(Participação!$B$3="Individual",1,1),"")</f>
        <v/>
      </c>
      <c r="E579" t="str">
        <f>+IF(LEN(Participação!A589)&gt;0,Participação!C589,"")</f>
        <v/>
      </c>
      <c r="F579" t="str">
        <f>+IF(LEN(Participação!A589)&gt;0,Participação!D589,"")</f>
        <v/>
      </c>
      <c r="G579" t="str">
        <f>+IF(LEN(Participação!A589)&gt;0,Participação!A589,"")</f>
        <v/>
      </c>
      <c r="H579" t="str">
        <f>+IF(LEN(Participação!A589)&gt;0,VLOOKUP(O579,Pivot!A:B,2,0),"")</f>
        <v/>
      </c>
      <c r="I579" t="str">
        <f>+IF(LEN(Participação!A589)&gt;0,Participação!G589*Participação!I589,"")</f>
        <v/>
      </c>
      <c r="J579" t="str">
        <f>+IF(LEN(Participação!A589)&gt;0,Participação!H589,"")</f>
        <v/>
      </c>
      <c r="K579" t="str">
        <f>+IF(LEN(Participação!A589)&gt;0,"N","")</f>
        <v/>
      </c>
      <c r="L579" t="str">
        <f>+IF(LEN(Participação!A589)&gt;0,Participação!E589,"")</f>
        <v/>
      </c>
      <c r="M579" t="str">
        <f>+IF(LEN(Participação!A589)&gt;0,Participação!I589,"")</f>
        <v/>
      </c>
      <c r="N579" s="22" t="str">
        <f>+IF(LEN(Participação!A589)&gt;0,VLOOKUP(Participação!F589,Variedades!B:C,2,0),"")</f>
        <v/>
      </c>
      <c r="O579" s="26" t="str">
        <f t="shared" ref="O579:O642" si="9">+G579&amp;E579&amp;F579&amp;N579</f>
        <v/>
      </c>
      <c r="P579" s="26" t="str">
        <f>+IF(LEN(Participação!A589)&gt;0,G579,"")</f>
        <v/>
      </c>
    </row>
    <row r="580" spans="1:16" x14ac:dyDescent="0.25">
      <c r="A580" t="str">
        <f>+IF(LEN(Participação!A590)&gt;0,Participação!$D$4,"")</f>
        <v/>
      </c>
      <c r="B580" t="str">
        <f>+IF(LEN(Participação!A590)&gt;0,2021,"")</f>
        <v/>
      </c>
      <c r="C580" t="str">
        <f>+IF(LEN(Participação!A590)&gt;0,5017,"")</f>
        <v/>
      </c>
      <c r="D580" t="str">
        <f>+IF(LEN(Participação!A590)&gt;0,IF(Participação!$B$3="Individual",1,1),"")</f>
        <v/>
      </c>
      <c r="E580" t="str">
        <f>+IF(LEN(Participação!A590)&gt;0,Participação!C590,"")</f>
        <v/>
      </c>
      <c r="F580" t="str">
        <f>+IF(LEN(Participação!A590)&gt;0,Participação!D590,"")</f>
        <v/>
      </c>
      <c r="G580" t="str">
        <f>+IF(LEN(Participação!A590)&gt;0,Participação!A590,"")</f>
        <v/>
      </c>
      <c r="H580" t="str">
        <f>+IF(LEN(Participação!A590)&gt;0,VLOOKUP(O580,Pivot!A:B,2,0),"")</f>
        <v/>
      </c>
      <c r="I580" t="str">
        <f>+IF(LEN(Participação!A590)&gt;0,Participação!G590*Participação!I590,"")</f>
        <v/>
      </c>
      <c r="J580" t="str">
        <f>+IF(LEN(Participação!A590)&gt;0,Participação!H590,"")</f>
        <v/>
      </c>
      <c r="K580" t="str">
        <f>+IF(LEN(Participação!A590)&gt;0,"N","")</f>
        <v/>
      </c>
      <c r="L580" t="str">
        <f>+IF(LEN(Participação!A590)&gt;0,Participação!E590,"")</f>
        <v/>
      </c>
      <c r="M580" t="str">
        <f>+IF(LEN(Participação!A590)&gt;0,Participação!I590,"")</f>
        <v/>
      </c>
      <c r="N580" s="22" t="str">
        <f>+IF(LEN(Participação!A590)&gt;0,VLOOKUP(Participação!F590,Variedades!B:C,2,0),"")</f>
        <v/>
      </c>
      <c r="O580" s="26" t="str">
        <f t="shared" si="9"/>
        <v/>
      </c>
      <c r="P580" s="26" t="str">
        <f>+IF(LEN(Participação!A590)&gt;0,G580,"")</f>
        <v/>
      </c>
    </row>
    <row r="581" spans="1:16" x14ac:dyDescent="0.25">
      <c r="A581" t="str">
        <f>+IF(LEN(Participação!A591)&gt;0,Participação!$D$4,"")</f>
        <v/>
      </c>
      <c r="B581" t="str">
        <f>+IF(LEN(Participação!A591)&gt;0,2021,"")</f>
        <v/>
      </c>
      <c r="C581" t="str">
        <f>+IF(LEN(Participação!A591)&gt;0,5017,"")</f>
        <v/>
      </c>
      <c r="D581" t="str">
        <f>+IF(LEN(Participação!A591)&gt;0,IF(Participação!$B$3="Individual",1,1),"")</f>
        <v/>
      </c>
      <c r="E581" t="str">
        <f>+IF(LEN(Participação!A591)&gt;0,Participação!C591,"")</f>
        <v/>
      </c>
      <c r="F581" t="str">
        <f>+IF(LEN(Participação!A591)&gt;0,Participação!D591,"")</f>
        <v/>
      </c>
      <c r="G581" t="str">
        <f>+IF(LEN(Participação!A591)&gt;0,Participação!A591,"")</f>
        <v/>
      </c>
      <c r="H581" t="str">
        <f>+IF(LEN(Participação!A591)&gt;0,VLOOKUP(O581,Pivot!A:B,2,0),"")</f>
        <v/>
      </c>
      <c r="I581" t="str">
        <f>+IF(LEN(Participação!A591)&gt;0,Participação!G591*Participação!I591,"")</f>
        <v/>
      </c>
      <c r="J581" t="str">
        <f>+IF(LEN(Participação!A591)&gt;0,Participação!H591,"")</f>
        <v/>
      </c>
      <c r="K581" t="str">
        <f>+IF(LEN(Participação!A591)&gt;0,"N","")</f>
        <v/>
      </c>
      <c r="L581" t="str">
        <f>+IF(LEN(Participação!A591)&gt;0,Participação!E591,"")</f>
        <v/>
      </c>
      <c r="M581" t="str">
        <f>+IF(LEN(Participação!A591)&gt;0,Participação!I591,"")</f>
        <v/>
      </c>
      <c r="N581" s="22" t="str">
        <f>+IF(LEN(Participação!A591)&gt;0,VLOOKUP(Participação!F591,Variedades!B:C,2,0),"")</f>
        <v/>
      </c>
      <c r="O581" s="26" t="str">
        <f t="shared" si="9"/>
        <v/>
      </c>
      <c r="P581" s="26" t="str">
        <f>+IF(LEN(Participação!A591)&gt;0,G581,"")</f>
        <v/>
      </c>
    </row>
    <row r="582" spans="1:16" x14ac:dyDescent="0.25">
      <c r="A582" t="str">
        <f>+IF(LEN(Participação!A592)&gt;0,Participação!$D$4,"")</f>
        <v/>
      </c>
      <c r="B582" t="str">
        <f>+IF(LEN(Participação!A592)&gt;0,2021,"")</f>
        <v/>
      </c>
      <c r="C582" t="str">
        <f>+IF(LEN(Participação!A592)&gt;0,5017,"")</f>
        <v/>
      </c>
      <c r="D582" t="str">
        <f>+IF(LEN(Participação!A592)&gt;0,IF(Participação!$B$3="Individual",1,1),"")</f>
        <v/>
      </c>
      <c r="E582" t="str">
        <f>+IF(LEN(Participação!A592)&gt;0,Participação!C592,"")</f>
        <v/>
      </c>
      <c r="F582" t="str">
        <f>+IF(LEN(Participação!A592)&gt;0,Participação!D592,"")</f>
        <v/>
      </c>
      <c r="G582" t="str">
        <f>+IF(LEN(Participação!A592)&gt;0,Participação!A592,"")</f>
        <v/>
      </c>
      <c r="H582" t="str">
        <f>+IF(LEN(Participação!A592)&gt;0,VLOOKUP(O582,Pivot!A:B,2,0),"")</f>
        <v/>
      </c>
      <c r="I582" t="str">
        <f>+IF(LEN(Participação!A592)&gt;0,Participação!G592*Participação!I592,"")</f>
        <v/>
      </c>
      <c r="J582" t="str">
        <f>+IF(LEN(Participação!A592)&gt;0,Participação!H592,"")</f>
        <v/>
      </c>
      <c r="K582" t="str">
        <f>+IF(LEN(Participação!A592)&gt;0,"N","")</f>
        <v/>
      </c>
      <c r="L582" t="str">
        <f>+IF(LEN(Participação!A592)&gt;0,Participação!E592,"")</f>
        <v/>
      </c>
      <c r="M582" t="str">
        <f>+IF(LEN(Participação!A592)&gt;0,Participação!I592,"")</f>
        <v/>
      </c>
      <c r="N582" s="22" t="str">
        <f>+IF(LEN(Participação!A592)&gt;0,VLOOKUP(Participação!F592,Variedades!B:C,2,0),"")</f>
        <v/>
      </c>
      <c r="O582" s="26" t="str">
        <f t="shared" si="9"/>
        <v/>
      </c>
      <c r="P582" s="26" t="str">
        <f>+IF(LEN(Participação!A592)&gt;0,G582,"")</f>
        <v/>
      </c>
    </row>
    <row r="583" spans="1:16" x14ac:dyDescent="0.25">
      <c r="A583" t="str">
        <f>+IF(LEN(Participação!A593)&gt;0,Participação!$D$4,"")</f>
        <v/>
      </c>
      <c r="B583" t="str">
        <f>+IF(LEN(Participação!A593)&gt;0,2021,"")</f>
        <v/>
      </c>
      <c r="C583" t="str">
        <f>+IF(LEN(Participação!A593)&gt;0,5017,"")</f>
        <v/>
      </c>
      <c r="D583" t="str">
        <f>+IF(LEN(Participação!A593)&gt;0,IF(Participação!$B$3="Individual",1,1),"")</f>
        <v/>
      </c>
      <c r="E583" t="str">
        <f>+IF(LEN(Participação!A593)&gt;0,Participação!C593,"")</f>
        <v/>
      </c>
      <c r="F583" t="str">
        <f>+IF(LEN(Participação!A593)&gt;0,Participação!D593,"")</f>
        <v/>
      </c>
      <c r="G583" t="str">
        <f>+IF(LEN(Participação!A593)&gt;0,Participação!A593,"")</f>
        <v/>
      </c>
      <c r="H583" t="str">
        <f>+IF(LEN(Participação!A593)&gt;0,VLOOKUP(O583,Pivot!A:B,2,0),"")</f>
        <v/>
      </c>
      <c r="I583" t="str">
        <f>+IF(LEN(Participação!A593)&gt;0,Participação!G593*Participação!I593,"")</f>
        <v/>
      </c>
      <c r="J583" t="str">
        <f>+IF(LEN(Participação!A593)&gt;0,Participação!H593,"")</f>
        <v/>
      </c>
      <c r="K583" t="str">
        <f>+IF(LEN(Participação!A593)&gt;0,"N","")</f>
        <v/>
      </c>
      <c r="L583" t="str">
        <f>+IF(LEN(Participação!A593)&gt;0,Participação!E593,"")</f>
        <v/>
      </c>
      <c r="M583" t="str">
        <f>+IF(LEN(Participação!A593)&gt;0,Participação!I593,"")</f>
        <v/>
      </c>
      <c r="N583" s="22" t="str">
        <f>+IF(LEN(Participação!A593)&gt;0,VLOOKUP(Participação!F593,Variedades!B:C,2,0),"")</f>
        <v/>
      </c>
      <c r="O583" s="26" t="str">
        <f t="shared" si="9"/>
        <v/>
      </c>
      <c r="P583" s="26" t="str">
        <f>+IF(LEN(Participação!A593)&gt;0,G583,"")</f>
        <v/>
      </c>
    </row>
    <row r="584" spans="1:16" x14ac:dyDescent="0.25">
      <c r="A584" t="str">
        <f>+IF(LEN(Participação!A594)&gt;0,Participação!$D$4,"")</f>
        <v/>
      </c>
      <c r="B584" t="str">
        <f>+IF(LEN(Participação!A594)&gt;0,2021,"")</f>
        <v/>
      </c>
      <c r="C584" t="str">
        <f>+IF(LEN(Participação!A594)&gt;0,5017,"")</f>
        <v/>
      </c>
      <c r="D584" t="str">
        <f>+IF(LEN(Participação!A594)&gt;0,IF(Participação!$B$3="Individual",1,1),"")</f>
        <v/>
      </c>
      <c r="E584" t="str">
        <f>+IF(LEN(Participação!A594)&gt;0,Participação!C594,"")</f>
        <v/>
      </c>
      <c r="F584" t="str">
        <f>+IF(LEN(Participação!A594)&gt;0,Participação!D594,"")</f>
        <v/>
      </c>
      <c r="G584" t="str">
        <f>+IF(LEN(Participação!A594)&gt;0,Participação!A594,"")</f>
        <v/>
      </c>
      <c r="H584" t="str">
        <f>+IF(LEN(Participação!A594)&gt;0,VLOOKUP(O584,Pivot!A:B,2,0),"")</f>
        <v/>
      </c>
      <c r="I584" t="str">
        <f>+IF(LEN(Participação!A594)&gt;0,Participação!G594*Participação!I594,"")</f>
        <v/>
      </c>
      <c r="J584" t="str">
        <f>+IF(LEN(Participação!A594)&gt;0,Participação!H594,"")</f>
        <v/>
      </c>
      <c r="K584" t="str">
        <f>+IF(LEN(Participação!A594)&gt;0,"N","")</f>
        <v/>
      </c>
      <c r="L584" t="str">
        <f>+IF(LEN(Participação!A594)&gt;0,Participação!E594,"")</f>
        <v/>
      </c>
      <c r="M584" t="str">
        <f>+IF(LEN(Participação!A594)&gt;0,Participação!I594,"")</f>
        <v/>
      </c>
      <c r="N584" s="22" t="str">
        <f>+IF(LEN(Participação!A594)&gt;0,VLOOKUP(Participação!F594,Variedades!B:C,2,0),"")</f>
        <v/>
      </c>
      <c r="O584" s="26" t="str">
        <f t="shared" si="9"/>
        <v/>
      </c>
      <c r="P584" s="26" t="str">
        <f>+IF(LEN(Participação!A594)&gt;0,G584,"")</f>
        <v/>
      </c>
    </row>
    <row r="585" spans="1:16" x14ac:dyDescent="0.25">
      <c r="A585" t="str">
        <f>+IF(LEN(Participação!A595)&gt;0,Participação!$D$4,"")</f>
        <v/>
      </c>
      <c r="B585" t="str">
        <f>+IF(LEN(Participação!A595)&gt;0,2021,"")</f>
        <v/>
      </c>
      <c r="C585" t="str">
        <f>+IF(LEN(Participação!A595)&gt;0,5017,"")</f>
        <v/>
      </c>
      <c r="D585" t="str">
        <f>+IF(LEN(Participação!A595)&gt;0,IF(Participação!$B$3="Individual",1,1),"")</f>
        <v/>
      </c>
      <c r="E585" t="str">
        <f>+IF(LEN(Participação!A595)&gt;0,Participação!C595,"")</f>
        <v/>
      </c>
      <c r="F585" t="str">
        <f>+IF(LEN(Participação!A595)&gt;0,Participação!D595,"")</f>
        <v/>
      </c>
      <c r="G585" t="str">
        <f>+IF(LEN(Participação!A595)&gt;0,Participação!A595,"")</f>
        <v/>
      </c>
      <c r="H585" t="str">
        <f>+IF(LEN(Participação!A595)&gt;0,VLOOKUP(O585,Pivot!A:B,2,0),"")</f>
        <v/>
      </c>
      <c r="I585" t="str">
        <f>+IF(LEN(Participação!A595)&gt;0,Participação!G595*Participação!I595,"")</f>
        <v/>
      </c>
      <c r="J585" t="str">
        <f>+IF(LEN(Participação!A595)&gt;0,Participação!H595,"")</f>
        <v/>
      </c>
      <c r="K585" t="str">
        <f>+IF(LEN(Participação!A595)&gt;0,"N","")</f>
        <v/>
      </c>
      <c r="L585" t="str">
        <f>+IF(LEN(Participação!A595)&gt;0,Participação!E595,"")</f>
        <v/>
      </c>
      <c r="M585" t="str">
        <f>+IF(LEN(Participação!A595)&gt;0,Participação!I595,"")</f>
        <v/>
      </c>
      <c r="N585" s="22" t="str">
        <f>+IF(LEN(Participação!A595)&gt;0,VLOOKUP(Participação!F595,Variedades!B:C,2,0),"")</f>
        <v/>
      </c>
      <c r="O585" s="26" t="str">
        <f t="shared" si="9"/>
        <v/>
      </c>
      <c r="P585" s="26" t="str">
        <f>+IF(LEN(Participação!A595)&gt;0,G585,"")</f>
        <v/>
      </c>
    </row>
    <row r="586" spans="1:16" x14ac:dyDescent="0.25">
      <c r="A586" t="str">
        <f>+IF(LEN(Participação!A596)&gt;0,Participação!$D$4,"")</f>
        <v/>
      </c>
      <c r="B586" t="str">
        <f>+IF(LEN(Participação!A596)&gt;0,2021,"")</f>
        <v/>
      </c>
      <c r="C586" t="str">
        <f>+IF(LEN(Participação!A596)&gt;0,5017,"")</f>
        <v/>
      </c>
      <c r="D586" t="str">
        <f>+IF(LEN(Participação!A596)&gt;0,IF(Participação!$B$3="Individual",1,1),"")</f>
        <v/>
      </c>
      <c r="E586" t="str">
        <f>+IF(LEN(Participação!A596)&gt;0,Participação!C596,"")</f>
        <v/>
      </c>
      <c r="F586" t="str">
        <f>+IF(LEN(Participação!A596)&gt;0,Participação!D596,"")</f>
        <v/>
      </c>
      <c r="G586" t="str">
        <f>+IF(LEN(Participação!A596)&gt;0,Participação!A596,"")</f>
        <v/>
      </c>
      <c r="H586" t="str">
        <f>+IF(LEN(Participação!A596)&gt;0,VLOOKUP(O586,Pivot!A:B,2,0),"")</f>
        <v/>
      </c>
      <c r="I586" t="str">
        <f>+IF(LEN(Participação!A596)&gt;0,Participação!G596*Participação!I596,"")</f>
        <v/>
      </c>
      <c r="J586" t="str">
        <f>+IF(LEN(Participação!A596)&gt;0,Participação!H596,"")</f>
        <v/>
      </c>
      <c r="K586" t="str">
        <f>+IF(LEN(Participação!A596)&gt;0,"N","")</f>
        <v/>
      </c>
      <c r="L586" t="str">
        <f>+IF(LEN(Participação!A596)&gt;0,Participação!E596,"")</f>
        <v/>
      </c>
      <c r="M586" t="str">
        <f>+IF(LEN(Participação!A596)&gt;0,Participação!I596,"")</f>
        <v/>
      </c>
      <c r="N586" s="22" t="str">
        <f>+IF(LEN(Participação!A596)&gt;0,VLOOKUP(Participação!F596,Variedades!B:C,2,0),"")</f>
        <v/>
      </c>
      <c r="O586" s="26" t="str">
        <f t="shared" si="9"/>
        <v/>
      </c>
      <c r="P586" s="26" t="str">
        <f>+IF(LEN(Participação!A596)&gt;0,G586,"")</f>
        <v/>
      </c>
    </row>
    <row r="587" spans="1:16" x14ac:dyDescent="0.25">
      <c r="A587" t="str">
        <f>+IF(LEN(Participação!A597)&gt;0,Participação!$D$4,"")</f>
        <v/>
      </c>
      <c r="B587" t="str">
        <f>+IF(LEN(Participação!A597)&gt;0,2021,"")</f>
        <v/>
      </c>
      <c r="C587" t="str">
        <f>+IF(LEN(Participação!A597)&gt;0,5017,"")</f>
        <v/>
      </c>
      <c r="D587" t="str">
        <f>+IF(LEN(Participação!A597)&gt;0,IF(Participação!$B$3="Individual",1,1),"")</f>
        <v/>
      </c>
      <c r="E587" t="str">
        <f>+IF(LEN(Participação!A597)&gt;0,Participação!C597,"")</f>
        <v/>
      </c>
      <c r="F587" t="str">
        <f>+IF(LEN(Participação!A597)&gt;0,Participação!D597,"")</f>
        <v/>
      </c>
      <c r="G587" t="str">
        <f>+IF(LEN(Participação!A597)&gt;0,Participação!A597,"")</f>
        <v/>
      </c>
      <c r="H587" t="str">
        <f>+IF(LEN(Participação!A597)&gt;0,VLOOKUP(O587,Pivot!A:B,2,0),"")</f>
        <v/>
      </c>
      <c r="I587" t="str">
        <f>+IF(LEN(Participação!A597)&gt;0,Participação!G597*Participação!I597,"")</f>
        <v/>
      </c>
      <c r="J587" t="str">
        <f>+IF(LEN(Participação!A597)&gt;0,Participação!H597,"")</f>
        <v/>
      </c>
      <c r="K587" t="str">
        <f>+IF(LEN(Participação!A597)&gt;0,"N","")</f>
        <v/>
      </c>
      <c r="L587" t="str">
        <f>+IF(LEN(Participação!A597)&gt;0,Participação!E597,"")</f>
        <v/>
      </c>
      <c r="M587" t="str">
        <f>+IF(LEN(Participação!A597)&gt;0,Participação!I597,"")</f>
        <v/>
      </c>
      <c r="N587" s="22" t="str">
        <f>+IF(LEN(Participação!A597)&gt;0,VLOOKUP(Participação!F597,Variedades!B:C,2,0),"")</f>
        <v/>
      </c>
      <c r="O587" s="26" t="str">
        <f t="shared" si="9"/>
        <v/>
      </c>
      <c r="P587" s="26" t="str">
        <f>+IF(LEN(Participação!A597)&gt;0,G587,"")</f>
        <v/>
      </c>
    </row>
    <row r="588" spans="1:16" x14ac:dyDescent="0.25">
      <c r="A588" t="str">
        <f>+IF(LEN(Participação!A598)&gt;0,Participação!$D$4,"")</f>
        <v/>
      </c>
      <c r="B588" t="str">
        <f>+IF(LEN(Participação!A598)&gt;0,2021,"")</f>
        <v/>
      </c>
      <c r="C588" t="str">
        <f>+IF(LEN(Participação!A598)&gt;0,5017,"")</f>
        <v/>
      </c>
      <c r="D588" t="str">
        <f>+IF(LEN(Participação!A598)&gt;0,IF(Participação!$B$3="Individual",1,1),"")</f>
        <v/>
      </c>
      <c r="E588" t="str">
        <f>+IF(LEN(Participação!A598)&gt;0,Participação!C598,"")</f>
        <v/>
      </c>
      <c r="F588" t="str">
        <f>+IF(LEN(Participação!A598)&gt;0,Participação!D598,"")</f>
        <v/>
      </c>
      <c r="G588" t="str">
        <f>+IF(LEN(Participação!A598)&gt;0,Participação!A598,"")</f>
        <v/>
      </c>
      <c r="H588" t="str">
        <f>+IF(LEN(Participação!A598)&gt;0,VLOOKUP(O588,Pivot!A:B,2,0),"")</f>
        <v/>
      </c>
      <c r="I588" t="str">
        <f>+IF(LEN(Participação!A598)&gt;0,Participação!G598*Participação!I598,"")</f>
        <v/>
      </c>
      <c r="J588" t="str">
        <f>+IF(LEN(Participação!A598)&gt;0,Participação!H598,"")</f>
        <v/>
      </c>
      <c r="K588" t="str">
        <f>+IF(LEN(Participação!A598)&gt;0,"N","")</f>
        <v/>
      </c>
      <c r="L588" t="str">
        <f>+IF(LEN(Participação!A598)&gt;0,Participação!E598,"")</f>
        <v/>
      </c>
      <c r="M588" t="str">
        <f>+IF(LEN(Participação!A598)&gt;0,Participação!I598,"")</f>
        <v/>
      </c>
      <c r="N588" s="22" t="str">
        <f>+IF(LEN(Participação!A598)&gt;0,VLOOKUP(Participação!F598,Variedades!B:C,2,0),"")</f>
        <v/>
      </c>
      <c r="O588" s="26" t="str">
        <f t="shared" si="9"/>
        <v/>
      </c>
      <c r="P588" s="26" t="str">
        <f>+IF(LEN(Participação!A598)&gt;0,G588,"")</f>
        <v/>
      </c>
    </row>
    <row r="589" spans="1:16" x14ac:dyDescent="0.25">
      <c r="A589" t="str">
        <f>+IF(LEN(Participação!A599)&gt;0,Participação!$D$4,"")</f>
        <v/>
      </c>
      <c r="B589" t="str">
        <f>+IF(LEN(Participação!A599)&gt;0,2021,"")</f>
        <v/>
      </c>
      <c r="C589" t="str">
        <f>+IF(LEN(Participação!A599)&gt;0,5017,"")</f>
        <v/>
      </c>
      <c r="D589" t="str">
        <f>+IF(LEN(Participação!A599)&gt;0,IF(Participação!$B$3="Individual",1,1),"")</f>
        <v/>
      </c>
      <c r="E589" t="str">
        <f>+IF(LEN(Participação!A599)&gt;0,Participação!C599,"")</f>
        <v/>
      </c>
      <c r="F589" t="str">
        <f>+IF(LEN(Participação!A599)&gt;0,Participação!D599,"")</f>
        <v/>
      </c>
      <c r="G589" t="str">
        <f>+IF(LEN(Participação!A599)&gt;0,Participação!A599,"")</f>
        <v/>
      </c>
      <c r="H589" t="str">
        <f>+IF(LEN(Participação!A599)&gt;0,VLOOKUP(O589,Pivot!A:B,2,0),"")</f>
        <v/>
      </c>
      <c r="I589" t="str">
        <f>+IF(LEN(Participação!A599)&gt;0,Participação!G599*Participação!I599,"")</f>
        <v/>
      </c>
      <c r="J589" t="str">
        <f>+IF(LEN(Participação!A599)&gt;0,Participação!H599,"")</f>
        <v/>
      </c>
      <c r="K589" t="str">
        <f>+IF(LEN(Participação!A599)&gt;0,"N","")</f>
        <v/>
      </c>
      <c r="L589" t="str">
        <f>+IF(LEN(Participação!A599)&gt;0,Participação!E599,"")</f>
        <v/>
      </c>
      <c r="M589" t="str">
        <f>+IF(LEN(Participação!A599)&gt;0,Participação!I599,"")</f>
        <v/>
      </c>
      <c r="N589" s="22" t="str">
        <f>+IF(LEN(Participação!A599)&gt;0,VLOOKUP(Participação!F599,Variedades!B:C,2,0),"")</f>
        <v/>
      </c>
      <c r="O589" s="26" t="str">
        <f t="shared" si="9"/>
        <v/>
      </c>
      <c r="P589" s="26" t="str">
        <f>+IF(LEN(Participação!A599)&gt;0,G589,"")</f>
        <v/>
      </c>
    </row>
    <row r="590" spans="1:16" x14ac:dyDescent="0.25">
      <c r="A590" t="str">
        <f>+IF(LEN(Participação!A600)&gt;0,Participação!$D$4,"")</f>
        <v/>
      </c>
      <c r="B590" t="str">
        <f>+IF(LEN(Participação!A600)&gt;0,2021,"")</f>
        <v/>
      </c>
      <c r="C590" t="str">
        <f>+IF(LEN(Participação!A600)&gt;0,5017,"")</f>
        <v/>
      </c>
      <c r="D590" t="str">
        <f>+IF(LEN(Participação!A600)&gt;0,IF(Participação!$B$3="Individual",1,1),"")</f>
        <v/>
      </c>
      <c r="E590" t="str">
        <f>+IF(LEN(Participação!A600)&gt;0,Participação!C600,"")</f>
        <v/>
      </c>
      <c r="F590" t="str">
        <f>+IF(LEN(Participação!A600)&gt;0,Participação!D600,"")</f>
        <v/>
      </c>
      <c r="G590" t="str">
        <f>+IF(LEN(Participação!A600)&gt;0,Participação!A600,"")</f>
        <v/>
      </c>
      <c r="H590" t="str">
        <f>+IF(LEN(Participação!A600)&gt;0,VLOOKUP(O590,Pivot!A:B,2,0),"")</f>
        <v/>
      </c>
      <c r="I590" t="str">
        <f>+IF(LEN(Participação!A600)&gt;0,Participação!G600*Participação!I600,"")</f>
        <v/>
      </c>
      <c r="J590" t="str">
        <f>+IF(LEN(Participação!A600)&gt;0,Participação!H600,"")</f>
        <v/>
      </c>
      <c r="K590" t="str">
        <f>+IF(LEN(Participação!A600)&gt;0,"N","")</f>
        <v/>
      </c>
      <c r="L590" t="str">
        <f>+IF(LEN(Participação!A600)&gt;0,Participação!E600,"")</f>
        <v/>
      </c>
      <c r="M590" t="str">
        <f>+IF(LEN(Participação!A600)&gt;0,Participação!I600,"")</f>
        <v/>
      </c>
      <c r="N590" s="22" t="str">
        <f>+IF(LEN(Participação!A600)&gt;0,VLOOKUP(Participação!F600,Variedades!B:C,2,0),"")</f>
        <v/>
      </c>
      <c r="O590" s="26" t="str">
        <f t="shared" si="9"/>
        <v/>
      </c>
      <c r="P590" s="26" t="str">
        <f>+IF(LEN(Participação!A600)&gt;0,G590,"")</f>
        <v/>
      </c>
    </row>
    <row r="591" spans="1:16" x14ac:dyDescent="0.25">
      <c r="A591" t="str">
        <f>+IF(LEN(Participação!A601)&gt;0,Participação!$D$4,"")</f>
        <v/>
      </c>
      <c r="B591" t="str">
        <f>+IF(LEN(Participação!A601)&gt;0,2021,"")</f>
        <v/>
      </c>
      <c r="C591" t="str">
        <f>+IF(LEN(Participação!A601)&gt;0,5017,"")</f>
        <v/>
      </c>
      <c r="D591" t="str">
        <f>+IF(LEN(Participação!A601)&gt;0,IF(Participação!$B$3="Individual",1,1),"")</f>
        <v/>
      </c>
      <c r="E591" t="str">
        <f>+IF(LEN(Participação!A601)&gt;0,Participação!C601,"")</f>
        <v/>
      </c>
      <c r="F591" t="str">
        <f>+IF(LEN(Participação!A601)&gt;0,Participação!D601,"")</f>
        <v/>
      </c>
      <c r="G591" t="str">
        <f>+IF(LEN(Participação!A601)&gt;0,Participação!A601,"")</f>
        <v/>
      </c>
      <c r="H591" t="str">
        <f>+IF(LEN(Participação!A601)&gt;0,VLOOKUP(O591,Pivot!A:B,2,0),"")</f>
        <v/>
      </c>
      <c r="I591" t="str">
        <f>+IF(LEN(Participação!A601)&gt;0,Participação!G601*Participação!I601,"")</f>
        <v/>
      </c>
      <c r="J591" t="str">
        <f>+IF(LEN(Participação!A601)&gt;0,Participação!H601,"")</f>
        <v/>
      </c>
      <c r="K591" t="str">
        <f>+IF(LEN(Participação!A601)&gt;0,"N","")</f>
        <v/>
      </c>
      <c r="L591" t="str">
        <f>+IF(LEN(Participação!A601)&gt;0,Participação!E601,"")</f>
        <v/>
      </c>
      <c r="M591" t="str">
        <f>+IF(LEN(Participação!A601)&gt;0,Participação!I601,"")</f>
        <v/>
      </c>
      <c r="N591" s="22" t="str">
        <f>+IF(LEN(Participação!A601)&gt;0,VLOOKUP(Participação!F601,Variedades!B:C,2,0),"")</f>
        <v/>
      </c>
      <c r="O591" s="26" t="str">
        <f t="shared" si="9"/>
        <v/>
      </c>
      <c r="P591" s="26" t="str">
        <f>+IF(LEN(Participação!A601)&gt;0,G591,"")</f>
        <v/>
      </c>
    </row>
    <row r="592" spans="1:16" x14ac:dyDescent="0.25">
      <c r="A592" t="str">
        <f>+IF(LEN(Participação!A602)&gt;0,Participação!$D$4,"")</f>
        <v/>
      </c>
      <c r="B592" t="str">
        <f>+IF(LEN(Participação!A602)&gt;0,2021,"")</f>
        <v/>
      </c>
      <c r="C592" t="str">
        <f>+IF(LEN(Participação!A602)&gt;0,5017,"")</f>
        <v/>
      </c>
      <c r="D592" t="str">
        <f>+IF(LEN(Participação!A602)&gt;0,IF(Participação!$B$3="Individual",1,1),"")</f>
        <v/>
      </c>
      <c r="E592" t="str">
        <f>+IF(LEN(Participação!A602)&gt;0,Participação!C602,"")</f>
        <v/>
      </c>
      <c r="F592" t="str">
        <f>+IF(LEN(Participação!A602)&gt;0,Participação!D602,"")</f>
        <v/>
      </c>
      <c r="G592" t="str">
        <f>+IF(LEN(Participação!A602)&gt;0,Participação!A602,"")</f>
        <v/>
      </c>
      <c r="H592" t="str">
        <f>+IF(LEN(Participação!A602)&gt;0,VLOOKUP(O592,Pivot!A:B,2,0),"")</f>
        <v/>
      </c>
      <c r="I592" t="str">
        <f>+IF(LEN(Participação!A602)&gt;0,Participação!G602*Participação!I602,"")</f>
        <v/>
      </c>
      <c r="J592" t="str">
        <f>+IF(LEN(Participação!A602)&gt;0,Participação!H602,"")</f>
        <v/>
      </c>
      <c r="K592" t="str">
        <f>+IF(LEN(Participação!A602)&gt;0,"N","")</f>
        <v/>
      </c>
      <c r="L592" t="str">
        <f>+IF(LEN(Participação!A602)&gt;0,Participação!E602,"")</f>
        <v/>
      </c>
      <c r="M592" t="str">
        <f>+IF(LEN(Participação!A602)&gt;0,Participação!I602,"")</f>
        <v/>
      </c>
      <c r="N592" s="22" t="str">
        <f>+IF(LEN(Participação!A602)&gt;0,VLOOKUP(Participação!F602,Variedades!B:C,2,0),"")</f>
        <v/>
      </c>
      <c r="O592" s="26" t="str">
        <f t="shared" si="9"/>
        <v/>
      </c>
      <c r="P592" s="26" t="str">
        <f>+IF(LEN(Participação!A602)&gt;0,G592,"")</f>
        <v/>
      </c>
    </row>
    <row r="593" spans="1:16" x14ac:dyDescent="0.25">
      <c r="A593" t="str">
        <f>+IF(LEN(Participação!A603)&gt;0,Participação!$D$4,"")</f>
        <v/>
      </c>
      <c r="B593" t="str">
        <f>+IF(LEN(Participação!A603)&gt;0,2021,"")</f>
        <v/>
      </c>
      <c r="C593" t="str">
        <f>+IF(LEN(Participação!A603)&gt;0,5017,"")</f>
        <v/>
      </c>
      <c r="D593" t="str">
        <f>+IF(LEN(Participação!A603)&gt;0,IF(Participação!$B$3="Individual",1,1),"")</f>
        <v/>
      </c>
      <c r="E593" t="str">
        <f>+IF(LEN(Participação!A603)&gt;0,Participação!C603,"")</f>
        <v/>
      </c>
      <c r="F593" t="str">
        <f>+IF(LEN(Participação!A603)&gt;0,Participação!D603,"")</f>
        <v/>
      </c>
      <c r="G593" t="str">
        <f>+IF(LEN(Participação!A603)&gt;0,Participação!A603,"")</f>
        <v/>
      </c>
      <c r="H593" t="str">
        <f>+IF(LEN(Participação!A603)&gt;0,VLOOKUP(O593,Pivot!A:B,2,0),"")</f>
        <v/>
      </c>
      <c r="I593" t="str">
        <f>+IF(LEN(Participação!A603)&gt;0,Participação!G603*Participação!I603,"")</f>
        <v/>
      </c>
      <c r="J593" t="str">
        <f>+IF(LEN(Participação!A603)&gt;0,Participação!H603,"")</f>
        <v/>
      </c>
      <c r="K593" t="str">
        <f>+IF(LEN(Participação!A603)&gt;0,"N","")</f>
        <v/>
      </c>
      <c r="L593" t="str">
        <f>+IF(LEN(Participação!A603)&gt;0,Participação!E603,"")</f>
        <v/>
      </c>
      <c r="M593" t="str">
        <f>+IF(LEN(Participação!A603)&gt;0,Participação!I603,"")</f>
        <v/>
      </c>
      <c r="N593" s="22" t="str">
        <f>+IF(LEN(Participação!A603)&gt;0,VLOOKUP(Participação!F603,Variedades!B:C,2,0),"")</f>
        <v/>
      </c>
      <c r="O593" s="26" t="str">
        <f t="shared" si="9"/>
        <v/>
      </c>
      <c r="P593" s="26" t="str">
        <f>+IF(LEN(Participação!A603)&gt;0,G593,"")</f>
        <v/>
      </c>
    </row>
    <row r="594" spans="1:16" x14ac:dyDescent="0.25">
      <c r="A594" t="str">
        <f>+IF(LEN(Participação!A604)&gt;0,Participação!$D$4,"")</f>
        <v/>
      </c>
      <c r="B594" t="str">
        <f>+IF(LEN(Participação!A604)&gt;0,2021,"")</f>
        <v/>
      </c>
      <c r="C594" t="str">
        <f>+IF(LEN(Participação!A604)&gt;0,5017,"")</f>
        <v/>
      </c>
      <c r="D594" t="str">
        <f>+IF(LEN(Participação!A604)&gt;0,IF(Participação!$B$3="Individual",1,1),"")</f>
        <v/>
      </c>
      <c r="E594" t="str">
        <f>+IF(LEN(Participação!A604)&gt;0,Participação!C604,"")</f>
        <v/>
      </c>
      <c r="F594" t="str">
        <f>+IF(LEN(Participação!A604)&gt;0,Participação!D604,"")</f>
        <v/>
      </c>
      <c r="G594" t="str">
        <f>+IF(LEN(Participação!A604)&gt;0,Participação!A604,"")</f>
        <v/>
      </c>
      <c r="H594" t="str">
        <f>+IF(LEN(Participação!A604)&gt;0,VLOOKUP(O594,Pivot!A:B,2,0),"")</f>
        <v/>
      </c>
      <c r="I594" t="str">
        <f>+IF(LEN(Participação!A604)&gt;0,Participação!G604*Participação!I604,"")</f>
        <v/>
      </c>
      <c r="J594" t="str">
        <f>+IF(LEN(Participação!A604)&gt;0,Participação!H604,"")</f>
        <v/>
      </c>
      <c r="K594" t="str">
        <f>+IF(LEN(Participação!A604)&gt;0,"N","")</f>
        <v/>
      </c>
      <c r="L594" t="str">
        <f>+IF(LEN(Participação!A604)&gt;0,Participação!E604,"")</f>
        <v/>
      </c>
      <c r="M594" t="str">
        <f>+IF(LEN(Participação!A604)&gt;0,Participação!I604,"")</f>
        <v/>
      </c>
      <c r="N594" s="22" t="str">
        <f>+IF(LEN(Participação!A604)&gt;0,VLOOKUP(Participação!F604,Variedades!B:C,2,0),"")</f>
        <v/>
      </c>
      <c r="O594" s="26" t="str">
        <f t="shared" si="9"/>
        <v/>
      </c>
      <c r="P594" s="26" t="str">
        <f>+IF(LEN(Participação!A604)&gt;0,G594,"")</f>
        <v/>
      </c>
    </row>
    <row r="595" spans="1:16" x14ac:dyDescent="0.25">
      <c r="A595" t="str">
        <f>+IF(LEN(Participação!A605)&gt;0,Participação!$D$4,"")</f>
        <v/>
      </c>
      <c r="B595" t="str">
        <f>+IF(LEN(Participação!A605)&gt;0,2021,"")</f>
        <v/>
      </c>
      <c r="C595" t="str">
        <f>+IF(LEN(Participação!A605)&gt;0,5017,"")</f>
        <v/>
      </c>
      <c r="D595" t="str">
        <f>+IF(LEN(Participação!A605)&gt;0,IF(Participação!$B$3="Individual",1,1),"")</f>
        <v/>
      </c>
      <c r="E595" t="str">
        <f>+IF(LEN(Participação!A605)&gt;0,Participação!C605,"")</f>
        <v/>
      </c>
      <c r="F595" t="str">
        <f>+IF(LEN(Participação!A605)&gt;0,Participação!D605,"")</f>
        <v/>
      </c>
      <c r="G595" t="str">
        <f>+IF(LEN(Participação!A605)&gt;0,Participação!A605,"")</f>
        <v/>
      </c>
      <c r="H595" t="str">
        <f>+IF(LEN(Participação!A605)&gt;0,VLOOKUP(O595,Pivot!A:B,2,0),"")</f>
        <v/>
      </c>
      <c r="I595" t="str">
        <f>+IF(LEN(Participação!A605)&gt;0,Participação!G605*Participação!I605,"")</f>
        <v/>
      </c>
      <c r="J595" t="str">
        <f>+IF(LEN(Participação!A605)&gt;0,Participação!H605,"")</f>
        <v/>
      </c>
      <c r="K595" t="str">
        <f>+IF(LEN(Participação!A605)&gt;0,"N","")</f>
        <v/>
      </c>
      <c r="L595" t="str">
        <f>+IF(LEN(Participação!A605)&gt;0,Participação!E605,"")</f>
        <v/>
      </c>
      <c r="M595" t="str">
        <f>+IF(LEN(Participação!A605)&gt;0,Participação!I605,"")</f>
        <v/>
      </c>
      <c r="N595" s="22" t="str">
        <f>+IF(LEN(Participação!A605)&gt;0,VLOOKUP(Participação!F605,Variedades!B:C,2,0),"")</f>
        <v/>
      </c>
      <c r="O595" s="26" t="str">
        <f t="shared" si="9"/>
        <v/>
      </c>
      <c r="P595" s="26" t="str">
        <f>+IF(LEN(Participação!A605)&gt;0,G595,"")</f>
        <v/>
      </c>
    </row>
    <row r="596" spans="1:16" x14ac:dyDescent="0.25">
      <c r="A596" t="str">
        <f>+IF(LEN(Participação!A606)&gt;0,Participação!$D$4,"")</f>
        <v/>
      </c>
      <c r="B596" t="str">
        <f>+IF(LEN(Participação!A606)&gt;0,2021,"")</f>
        <v/>
      </c>
      <c r="C596" t="str">
        <f>+IF(LEN(Participação!A606)&gt;0,5017,"")</f>
        <v/>
      </c>
      <c r="D596" t="str">
        <f>+IF(LEN(Participação!A606)&gt;0,IF(Participação!$B$3="Individual",1,1),"")</f>
        <v/>
      </c>
      <c r="E596" t="str">
        <f>+IF(LEN(Participação!A606)&gt;0,Participação!C606,"")</f>
        <v/>
      </c>
      <c r="F596" t="str">
        <f>+IF(LEN(Participação!A606)&gt;0,Participação!D606,"")</f>
        <v/>
      </c>
      <c r="G596" t="str">
        <f>+IF(LEN(Participação!A606)&gt;0,Participação!A606,"")</f>
        <v/>
      </c>
      <c r="H596" t="str">
        <f>+IF(LEN(Participação!A606)&gt;0,VLOOKUP(O596,Pivot!A:B,2,0),"")</f>
        <v/>
      </c>
      <c r="I596" t="str">
        <f>+IF(LEN(Participação!A606)&gt;0,Participação!G606*Participação!I606,"")</f>
        <v/>
      </c>
      <c r="J596" t="str">
        <f>+IF(LEN(Participação!A606)&gt;0,Participação!H606,"")</f>
        <v/>
      </c>
      <c r="K596" t="str">
        <f>+IF(LEN(Participação!A606)&gt;0,"N","")</f>
        <v/>
      </c>
      <c r="L596" t="str">
        <f>+IF(LEN(Participação!A606)&gt;0,Participação!E606,"")</f>
        <v/>
      </c>
      <c r="M596" t="str">
        <f>+IF(LEN(Participação!A606)&gt;0,Participação!I606,"")</f>
        <v/>
      </c>
      <c r="N596" s="22" t="str">
        <f>+IF(LEN(Participação!A606)&gt;0,VLOOKUP(Participação!F606,Variedades!B:C,2,0),"")</f>
        <v/>
      </c>
      <c r="O596" s="26" t="str">
        <f t="shared" si="9"/>
        <v/>
      </c>
      <c r="P596" s="26" t="str">
        <f>+IF(LEN(Participação!A606)&gt;0,G596,"")</f>
        <v/>
      </c>
    </row>
    <row r="597" spans="1:16" x14ac:dyDescent="0.25">
      <c r="A597" t="str">
        <f>+IF(LEN(Participação!A607)&gt;0,Participação!$D$4,"")</f>
        <v/>
      </c>
      <c r="B597" t="str">
        <f>+IF(LEN(Participação!A607)&gt;0,2021,"")</f>
        <v/>
      </c>
      <c r="C597" t="str">
        <f>+IF(LEN(Participação!A607)&gt;0,5017,"")</f>
        <v/>
      </c>
      <c r="D597" t="str">
        <f>+IF(LEN(Participação!A607)&gt;0,IF(Participação!$B$3="Individual",1,1),"")</f>
        <v/>
      </c>
      <c r="E597" t="str">
        <f>+IF(LEN(Participação!A607)&gt;0,Participação!C607,"")</f>
        <v/>
      </c>
      <c r="F597" t="str">
        <f>+IF(LEN(Participação!A607)&gt;0,Participação!D607,"")</f>
        <v/>
      </c>
      <c r="G597" t="str">
        <f>+IF(LEN(Participação!A607)&gt;0,Participação!A607,"")</f>
        <v/>
      </c>
      <c r="H597" t="str">
        <f>+IF(LEN(Participação!A607)&gt;0,VLOOKUP(O597,Pivot!A:B,2,0),"")</f>
        <v/>
      </c>
      <c r="I597" t="str">
        <f>+IF(LEN(Participação!A607)&gt;0,Participação!G607*Participação!I607,"")</f>
        <v/>
      </c>
      <c r="J597" t="str">
        <f>+IF(LEN(Participação!A607)&gt;0,Participação!H607,"")</f>
        <v/>
      </c>
      <c r="K597" t="str">
        <f>+IF(LEN(Participação!A607)&gt;0,"N","")</f>
        <v/>
      </c>
      <c r="L597" t="str">
        <f>+IF(LEN(Participação!A607)&gt;0,Participação!E607,"")</f>
        <v/>
      </c>
      <c r="M597" t="str">
        <f>+IF(LEN(Participação!A607)&gt;0,Participação!I607,"")</f>
        <v/>
      </c>
      <c r="N597" s="22" t="str">
        <f>+IF(LEN(Participação!A607)&gt;0,VLOOKUP(Participação!F607,Variedades!B:C,2,0),"")</f>
        <v/>
      </c>
      <c r="O597" s="26" t="str">
        <f t="shared" si="9"/>
        <v/>
      </c>
      <c r="P597" s="26" t="str">
        <f>+IF(LEN(Participação!A607)&gt;0,G597,"")</f>
        <v/>
      </c>
    </row>
    <row r="598" spans="1:16" x14ac:dyDescent="0.25">
      <c r="A598" t="str">
        <f>+IF(LEN(Participação!A608)&gt;0,Participação!$D$4,"")</f>
        <v/>
      </c>
      <c r="B598" t="str">
        <f>+IF(LEN(Participação!A608)&gt;0,2021,"")</f>
        <v/>
      </c>
      <c r="C598" t="str">
        <f>+IF(LEN(Participação!A608)&gt;0,5017,"")</f>
        <v/>
      </c>
      <c r="D598" t="str">
        <f>+IF(LEN(Participação!A608)&gt;0,IF(Participação!$B$3="Individual",1,1),"")</f>
        <v/>
      </c>
      <c r="E598" t="str">
        <f>+IF(LEN(Participação!A608)&gt;0,Participação!C608,"")</f>
        <v/>
      </c>
      <c r="F598" t="str">
        <f>+IF(LEN(Participação!A608)&gt;0,Participação!D608,"")</f>
        <v/>
      </c>
      <c r="G598" t="str">
        <f>+IF(LEN(Participação!A608)&gt;0,Participação!A608,"")</f>
        <v/>
      </c>
      <c r="H598" t="str">
        <f>+IF(LEN(Participação!A608)&gt;0,VLOOKUP(O598,Pivot!A:B,2,0),"")</f>
        <v/>
      </c>
      <c r="I598" t="str">
        <f>+IF(LEN(Participação!A608)&gt;0,Participação!G608*Participação!I608,"")</f>
        <v/>
      </c>
      <c r="J598" t="str">
        <f>+IF(LEN(Participação!A608)&gt;0,Participação!H608,"")</f>
        <v/>
      </c>
      <c r="K598" t="str">
        <f>+IF(LEN(Participação!A608)&gt;0,"N","")</f>
        <v/>
      </c>
      <c r="L598" t="str">
        <f>+IF(LEN(Participação!A608)&gt;0,Participação!E608,"")</f>
        <v/>
      </c>
      <c r="M598" t="str">
        <f>+IF(LEN(Participação!A608)&gt;0,Participação!I608,"")</f>
        <v/>
      </c>
      <c r="N598" s="22" t="str">
        <f>+IF(LEN(Participação!A608)&gt;0,VLOOKUP(Participação!F608,Variedades!B:C,2,0),"")</f>
        <v/>
      </c>
      <c r="O598" s="26" t="str">
        <f t="shared" si="9"/>
        <v/>
      </c>
      <c r="P598" s="26" t="str">
        <f>+IF(LEN(Participação!A608)&gt;0,G598,"")</f>
        <v/>
      </c>
    </row>
    <row r="599" spans="1:16" x14ac:dyDescent="0.25">
      <c r="A599" t="str">
        <f>+IF(LEN(Participação!A609)&gt;0,Participação!$D$4,"")</f>
        <v/>
      </c>
      <c r="B599" t="str">
        <f>+IF(LEN(Participação!A609)&gt;0,2021,"")</f>
        <v/>
      </c>
      <c r="C599" t="str">
        <f>+IF(LEN(Participação!A609)&gt;0,5017,"")</f>
        <v/>
      </c>
      <c r="D599" t="str">
        <f>+IF(LEN(Participação!A609)&gt;0,IF(Participação!$B$3="Individual",1,1),"")</f>
        <v/>
      </c>
      <c r="E599" t="str">
        <f>+IF(LEN(Participação!A609)&gt;0,Participação!C609,"")</f>
        <v/>
      </c>
      <c r="F599" t="str">
        <f>+IF(LEN(Participação!A609)&gt;0,Participação!D609,"")</f>
        <v/>
      </c>
      <c r="G599" t="str">
        <f>+IF(LEN(Participação!A609)&gt;0,Participação!A609,"")</f>
        <v/>
      </c>
      <c r="H599" t="str">
        <f>+IF(LEN(Participação!A609)&gt;0,VLOOKUP(O599,Pivot!A:B,2,0),"")</f>
        <v/>
      </c>
      <c r="I599" t="str">
        <f>+IF(LEN(Participação!A609)&gt;0,Participação!G609*Participação!I609,"")</f>
        <v/>
      </c>
      <c r="J599" t="str">
        <f>+IF(LEN(Participação!A609)&gt;0,Participação!H609,"")</f>
        <v/>
      </c>
      <c r="K599" t="str">
        <f>+IF(LEN(Participação!A609)&gt;0,"N","")</f>
        <v/>
      </c>
      <c r="L599" t="str">
        <f>+IF(LEN(Participação!A609)&gt;0,Participação!E609,"")</f>
        <v/>
      </c>
      <c r="M599" t="str">
        <f>+IF(LEN(Participação!A609)&gt;0,Participação!I609,"")</f>
        <v/>
      </c>
      <c r="N599" s="22" t="str">
        <f>+IF(LEN(Participação!A609)&gt;0,VLOOKUP(Participação!F609,Variedades!B:C,2,0),"")</f>
        <v/>
      </c>
      <c r="O599" s="26" t="str">
        <f t="shared" si="9"/>
        <v/>
      </c>
      <c r="P599" s="26" t="str">
        <f>+IF(LEN(Participação!A609)&gt;0,G599,"")</f>
        <v/>
      </c>
    </row>
    <row r="600" spans="1:16" x14ac:dyDescent="0.25">
      <c r="A600" t="str">
        <f>+IF(LEN(Participação!A610)&gt;0,Participação!$D$4,"")</f>
        <v/>
      </c>
      <c r="B600" t="str">
        <f>+IF(LEN(Participação!A610)&gt;0,2021,"")</f>
        <v/>
      </c>
      <c r="C600" t="str">
        <f>+IF(LEN(Participação!A610)&gt;0,5017,"")</f>
        <v/>
      </c>
      <c r="D600" t="str">
        <f>+IF(LEN(Participação!A610)&gt;0,IF(Participação!$B$3="Individual",1,1),"")</f>
        <v/>
      </c>
      <c r="E600" t="str">
        <f>+IF(LEN(Participação!A610)&gt;0,Participação!C610,"")</f>
        <v/>
      </c>
      <c r="F600" t="str">
        <f>+IF(LEN(Participação!A610)&gt;0,Participação!D610,"")</f>
        <v/>
      </c>
      <c r="G600" t="str">
        <f>+IF(LEN(Participação!A610)&gt;0,Participação!A610,"")</f>
        <v/>
      </c>
      <c r="H600" t="str">
        <f>+IF(LEN(Participação!A610)&gt;0,VLOOKUP(O600,Pivot!A:B,2,0),"")</f>
        <v/>
      </c>
      <c r="I600" t="str">
        <f>+IF(LEN(Participação!A610)&gt;0,Participação!G610*Participação!I610,"")</f>
        <v/>
      </c>
      <c r="J600" t="str">
        <f>+IF(LEN(Participação!A610)&gt;0,Participação!H610,"")</f>
        <v/>
      </c>
      <c r="K600" t="str">
        <f>+IF(LEN(Participação!A610)&gt;0,"N","")</f>
        <v/>
      </c>
      <c r="L600" t="str">
        <f>+IF(LEN(Participação!A610)&gt;0,Participação!E610,"")</f>
        <v/>
      </c>
      <c r="M600" t="str">
        <f>+IF(LEN(Participação!A610)&gt;0,Participação!I610,"")</f>
        <v/>
      </c>
      <c r="N600" s="22" t="str">
        <f>+IF(LEN(Participação!A610)&gt;0,VLOOKUP(Participação!F610,Variedades!B:C,2,0),"")</f>
        <v/>
      </c>
      <c r="O600" s="26" t="str">
        <f t="shared" si="9"/>
        <v/>
      </c>
      <c r="P600" s="26" t="str">
        <f>+IF(LEN(Participação!A610)&gt;0,G600,"")</f>
        <v/>
      </c>
    </row>
    <row r="601" spans="1:16" x14ac:dyDescent="0.25">
      <c r="A601" t="str">
        <f>+IF(LEN(Participação!A611)&gt;0,Participação!$D$4,"")</f>
        <v/>
      </c>
      <c r="B601" t="str">
        <f>+IF(LEN(Participação!A611)&gt;0,2021,"")</f>
        <v/>
      </c>
      <c r="C601" t="str">
        <f>+IF(LEN(Participação!A611)&gt;0,5017,"")</f>
        <v/>
      </c>
      <c r="D601" t="str">
        <f>+IF(LEN(Participação!A611)&gt;0,IF(Participação!$B$3="Individual",1,1),"")</f>
        <v/>
      </c>
      <c r="E601" t="str">
        <f>+IF(LEN(Participação!A611)&gt;0,Participação!C611,"")</f>
        <v/>
      </c>
      <c r="F601" t="str">
        <f>+IF(LEN(Participação!A611)&gt;0,Participação!D611,"")</f>
        <v/>
      </c>
      <c r="G601" t="str">
        <f>+IF(LEN(Participação!A611)&gt;0,Participação!A611,"")</f>
        <v/>
      </c>
      <c r="H601" t="str">
        <f>+IF(LEN(Participação!A611)&gt;0,VLOOKUP(O601,Pivot!A:B,2,0),"")</f>
        <v/>
      </c>
      <c r="I601" t="str">
        <f>+IF(LEN(Participação!A611)&gt;0,Participação!G611*Participação!I611,"")</f>
        <v/>
      </c>
      <c r="J601" t="str">
        <f>+IF(LEN(Participação!A611)&gt;0,Participação!H611,"")</f>
        <v/>
      </c>
      <c r="K601" t="str">
        <f>+IF(LEN(Participação!A611)&gt;0,"N","")</f>
        <v/>
      </c>
      <c r="L601" t="str">
        <f>+IF(LEN(Participação!A611)&gt;0,Participação!E611,"")</f>
        <v/>
      </c>
      <c r="M601" t="str">
        <f>+IF(LEN(Participação!A611)&gt;0,Participação!I611,"")</f>
        <v/>
      </c>
      <c r="N601" s="22" t="str">
        <f>+IF(LEN(Participação!A611)&gt;0,VLOOKUP(Participação!F611,Variedades!B:C,2,0),"")</f>
        <v/>
      </c>
      <c r="O601" s="26" t="str">
        <f t="shared" si="9"/>
        <v/>
      </c>
      <c r="P601" s="26" t="str">
        <f>+IF(LEN(Participação!A611)&gt;0,G601,"")</f>
        <v/>
      </c>
    </row>
    <row r="602" spans="1:16" x14ac:dyDescent="0.25">
      <c r="A602" t="str">
        <f>+IF(LEN(Participação!A612)&gt;0,Participação!$D$4,"")</f>
        <v/>
      </c>
      <c r="B602" t="str">
        <f>+IF(LEN(Participação!A612)&gt;0,2021,"")</f>
        <v/>
      </c>
      <c r="C602" t="str">
        <f>+IF(LEN(Participação!A612)&gt;0,5017,"")</f>
        <v/>
      </c>
      <c r="D602" t="str">
        <f>+IF(LEN(Participação!A612)&gt;0,IF(Participação!$B$3="Individual",1,1),"")</f>
        <v/>
      </c>
      <c r="E602" t="str">
        <f>+IF(LEN(Participação!A612)&gt;0,Participação!C612,"")</f>
        <v/>
      </c>
      <c r="F602" t="str">
        <f>+IF(LEN(Participação!A612)&gt;0,Participação!D612,"")</f>
        <v/>
      </c>
      <c r="G602" t="str">
        <f>+IF(LEN(Participação!A612)&gt;0,Participação!A612,"")</f>
        <v/>
      </c>
      <c r="H602" t="str">
        <f>+IF(LEN(Participação!A612)&gt;0,VLOOKUP(O602,Pivot!A:B,2,0),"")</f>
        <v/>
      </c>
      <c r="I602" t="str">
        <f>+IF(LEN(Participação!A612)&gt;0,Participação!G612*Participação!I612,"")</f>
        <v/>
      </c>
      <c r="J602" t="str">
        <f>+IF(LEN(Participação!A612)&gt;0,Participação!H612,"")</f>
        <v/>
      </c>
      <c r="K602" t="str">
        <f>+IF(LEN(Participação!A612)&gt;0,"N","")</f>
        <v/>
      </c>
      <c r="L602" t="str">
        <f>+IF(LEN(Participação!A612)&gt;0,Participação!E612,"")</f>
        <v/>
      </c>
      <c r="M602" t="str">
        <f>+IF(LEN(Participação!A612)&gt;0,Participação!I612,"")</f>
        <v/>
      </c>
      <c r="N602" s="22" t="str">
        <f>+IF(LEN(Participação!A612)&gt;0,VLOOKUP(Participação!F612,Variedades!B:C,2,0),"")</f>
        <v/>
      </c>
      <c r="O602" s="26" t="str">
        <f t="shared" si="9"/>
        <v/>
      </c>
      <c r="P602" s="26" t="str">
        <f>+IF(LEN(Participação!A612)&gt;0,G602,"")</f>
        <v/>
      </c>
    </row>
    <row r="603" spans="1:16" x14ac:dyDescent="0.25">
      <c r="A603" t="str">
        <f>+IF(LEN(Participação!A613)&gt;0,Participação!$D$4,"")</f>
        <v/>
      </c>
      <c r="B603" t="str">
        <f>+IF(LEN(Participação!A613)&gt;0,2021,"")</f>
        <v/>
      </c>
      <c r="C603" t="str">
        <f>+IF(LEN(Participação!A613)&gt;0,5017,"")</f>
        <v/>
      </c>
      <c r="D603" t="str">
        <f>+IF(LEN(Participação!A613)&gt;0,IF(Participação!$B$3="Individual",1,1),"")</f>
        <v/>
      </c>
      <c r="E603" t="str">
        <f>+IF(LEN(Participação!A613)&gt;0,Participação!C613,"")</f>
        <v/>
      </c>
      <c r="F603" t="str">
        <f>+IF(LEN(Participação!A613)&gt;0,Participação!D613,"")</f>
        <v/>
      </c>
      <c r="G603" t="str">
        <f>+IF(LEN(Participação!A613)&gt;0,Participação!A613,"")</f>
        <v/>
      </c>
      <c r="H603" t="str">
        <f>+IF(LEN(Participação!A613)&gt;0,VLOOKUP(O603,Pivot!A:B,2,0),"")</f>
        <v/>
      </c>
      <c r="I603" t="str">
        <f>+IF(LEN(Participação!A613)&gt;0,Participação!G613*Participação!I613,"")</f>
        <v/>
      </c>
      <c r="J603" t="str">
        <f>+IF(LEN(Participação!A613)&gt;0,Participação!H613,"")</f>
        <v/>
      </c>
      <c r="K603" t="str">
        <f>+IF(LEN(Participação!A613)&gt;0,"N","")</f>
        <v/>
      </c>
      <c r="L603" t="str">
        <f>+IF(LEN(Participação!A613)&gt;0,Participação!E613,"")</f>
        <v/>
      </c>
      <c r="M603" t="str">
        <f>+IF(LEN(Participação!A613)&gt;0,Participação!I613,"")</f>
        <v/>
      </c>
      <c r="N603" s="22" t="str">
        <f>+IF(LEN(Participação!A613)&gt;0,VLOOKUP(Participação!F613,Variedades!B:C,2,0),"")</f>
        <v/>
      </c>
      <c r="O603" s="26" t="str">
        <f t="shared" si="9"/>
        <v/>
      </c>
      <c r="P603" s="26" t="str">
        <f>+IF(LEN(Participação!A613)&gt;0,G603,"")</f>
        <v/>
      </c>
    </row>
    <row r="604" spans="1:16" x14ac:dyDescent="0.25">
      <c r="A604" t="str">
        <f>+IF(LEN(Participação!A614)&gt;0,Participação!$D$4,"")</f>
        <v/>
      </c>
      <c r="B604" t="str">
        <f>+IF(LEN(Participação!A614)&gt;0,2021,"")</f>
        <v/>
      </c>
      <c r="C604" t="str">
        <f>+IF(LEN(Participação!A614)&gt;0,5017,"")</f>
        <v/>
      </c>
      <c r="D604" t="str">
        <f>+IF(LEN(Participação!A614)&gt;0,IF(Participação!$B$3="Individual",1,1),"")</f>
        <v/>
      </c>
      <c r="E604" t="str">
        <f>+IF(LEN(Participação!A614)&gt;0,Participação!C614,"")</f>
        <v/>
      </c>
      <c r="F604" t="str">
        <f>+IF(LEN(Participação!A614)&gt;0,Participação!D614,"")</f>
        <v/>
      </c>
      <c r="G604" t="str">
        <f>+IF(LEN(Participação!A614)&gt;0,Participação!A614,"")</f>
        <v/>
      </c>
      <c r="H604" t="str">
        <f>+IF(LEN(Participação!A614)&gt;0,VLOOKUP(O604,Pivot!A:B,2,0),"")</f>
        <v/>
      </c>
      <c r="I604" t="str">
        <f>+IF(LEN(Participação!A614)&gt;0,Participação!G614*Participação!I614,"")</f>
        <v/>
      </c>
      <c r="J604" t="str">
        <f>+IF(LEN(Participação!A614)&gt;0,Participação!H614,"")</f>
        <v/>
      </c>
      <c r="K604" t="str">
        <f>+IF(LEN(Participação!A614)&gt;0,"N","")</f>
        <v/>
      </c>
      <c r="L604" t="str">
        <f>+IF(LEN(Participação!A614)&gt;0,Participação!E614,"")</f>
        <v/>
      </c>
      <c r="M604" t="str">
        <f>+IF(LEN(Participação!A614)&gt;0,Participação!I614,"")</f>
        <v/>
      </c>
      <c r="N604" s="22" t="str">
        <f>+IF(LEN(Participação!A614)&gt;0,VLOOKUP(Participação!F614,Variedades!B:C,2,0),"")</f>
        <v/>
      </c>
      <c r="O604" s="26" t="str">
        <f t="shared" si="9"/>
        <v/>
      </c>
      <c r="P604" s="26" t="str">
        <f>+IF(LEN(Participação!A614)&gt;0,G604,"")</f>
        <v/>
      </c>
    </row>
    <row r="605" spans="1:16" x14ac:dyDescent="0.25">
      <c r="A605" t="str">
        <f>+IF(LEN(Participação!A615)&gt;0,Participação!$D$4,"")</f>
        <v/>
      </c>
      <c r="B605" t="str">
        <f>+IF(LEN(Participação!A615)&gt;0,2021,"")</f>
        <v/>
      </c>
      <c r="C605" t="str">
        <f>+IF(LEN(Participação!A615)&gt;0,5017,"")</f>
        <v/>
      </c>
      <c r="D605" t="str">
        <f>+IF(LEN(Participação!A615)&gt;0,IF(Participação!$B$3="Individual",1,1),"")</f>
        <v/>
      </c>
      <c r="E605" t="str">
        <f>+IF(LEN(Participação!A615)&gt;0,Participação!C615,"")</f>
        <v/>
      </c>
      <c r="F605" t="str">
        <f>+IF(LEN(Participação!A615)&gt;0,Participação!D615,"")</f>
        <v/>
      </c>
      <c r="G605" t="str">
        <f>+IF(LEN(Participação!A615)&gt;0,Participação!A615,"")</f>
        <v/>
      </c>
      <c r="H605" t="str">
        <f>+IF(LEN(Participação!A615)&gt;0,VLOOKUP(O605,Pivot!A:B,2,0),"")</f>
        <v/>
      </c>
      <c r="I605" t="str">
        <f>+IF(LEN(Participação!A615)&gt;0,Participação!G615*Participação!I615,"")</f>
        <v/>
      </c>
      <c r="J605" t="str">
        <f>+IF(LEN(Participação!A615)&gt;0,Participação!H615,"")</f>
        <v/>
      </c>
      <c r="K605" t="str">
        <f>+IF(LEN(Participação!A615)&gt;0,"N","")</f>
        <v/>
      </c>
      <c r="L605" t="str">
        <f>+IF(LEN(Participação!A615)&gt;0,Participação!E615,"")</f>
        <v/>
      </c>
      <c r="M605" t="str">
        <f>+IF(LEN(Participação!A615)&gt;0,Participação!I615,"")</f>
        <v/>
      </c>
      <c r="N605" s="22" t="str">
        <f>+IF(LEN(Participação!A615)&gt;0,VLOOKUP(Participação!F615,Variedades!B:C,2,0),"")</f>
        <v/>
      </c>
      <c r="O605" s="26" t="str">
        <f t="shared" si="9"/>
        <v/>
      </c>
      <c r="P605" s="26" t="str">
        <f>+IF(LEN(Participação!A615)&gt;0,G605,"")</f>
        <v/>
      </c>
    </row>
    <row r="606" spans="1:16" x14ac:dyDescent="0.25">
      <c r="A606" t="str">
        <f>+IF(LEN(Participação!A616)&gt;0,Participação!$D$4,"")</f>
        <v/>
      </c>
      <c r="B606" t="str">
        <f>+IF(LEN(Participação!A616)&gt;0,2021,"")</f>
        <v/>
      </c>
      <c r="C606" t="str">
        <f>+IF(LEN(Participação!A616)&gt;0,5017,"")</f>
        <v/>
      </c>
      <c r="D606" t="str">
        <f>+IF(LEN(Participação!A616)&gt;0,IF(Participação!$B$3="Individual",1,1),"")</f>
        <v/>
      </c>
      <c r="E606" t="str">
        <f>+IF(LEN(Participação!A616)&gt;0,Participação!C616,"")</f>
        <v/>
      </c>
      <c r="F606" t="str">
        <f>+IF(LEN(Participação!A616)&gt;0,Participação!D616,"")</f>
        <v/>
      </c>
      <c r="G606" t="str">
        <f>+IF(LEN(Participação!A616)&gt;0,Participação!A616,"")</f>
        <v/>
      </c>
      <c r="H606" t="str">
        <f>+IF(LEN(Participação!A616)&gt;0,VLOOKUP(O606,Pivot!A:B,2,0),"")</f>
        <v/>
      </c>
      <c r="I606" t="str">
        <f>+IF(LEN(Participação!A616)&gt;0,Participação!G616*Participação!I616,"")</f>
        <v/>
      </c>
      <c r="J606" t="str">
        <f>+IF(LEN(Participação!A616)&gt;0,Participação!H616,"")</f>
        <v/>
      </c>
      <c r="K606" t="str">
        <f>+IF(LEN(Participação!A616)&gt;0,"N","")</f>
        <v/>
      </c>
      <c r="L606" t="str">
        <f>+IF(LEN(Participação!A616)&gt;0,Participação!E616,"")</f>
        <v/>
      </c>
      <c r="M606" t="str">
        <f>+IF(LEN(Participação!A616)&gt;0,Participação!I616,"")</f>
        <v/>
      </c>
      <c r="N606" s="22" t="str">
        <f>+IF(LEN(Participação!A616)&gt;0,VLOOKUP(Participação!F616,Variedades!B:C,2,0),"")</f>
        <v/>
      </c>
      <c r="O606" s="26" t="str">
        <f t="shared" si="9"/>
        <v/>
      </c>
      <c r="P606" s="26" t="str">
        <f>+IF(LEN(Participação!A616)&gt;0,G606,"")</f>
        <v/>
      </c>
    </row>
    <row r="607" spans="1:16" x14ac:dyDescent="0.25">
      <c r="A607" t="str">
        <f>+IF(LEN(Participação!A617)&gt;0,Participação!$D$4,"")</f>
        <v/>
      </c>
      <c r="B607" t="str">
        <f>+IF(LEN(Participação!A617)&gt;0,2021,"")</f>
        <v/>
      </c>
      <c r="C607" t="str">
        <f>+IF(LEN(Participação!A617)&gt;0,5017,"")</f>
        <v/>
      </c>
      <c r="D607" t="str">
        <f>+IF(LEN(Participação!A617)&gt;0,IF(Participação!$B$3="Individual",1,1),"")</f>
        <v/>
      </c>
      <c r="E607" t="str">
        <f>+IF(LEN(Participação!A617)&gt;0,Participação!C617,"")</f>
        <v/>
      </c>
      <c r="F607" t="str">
        <f>+IF(LEN(Participação!A617)&gt;0,Participação!D617,"")</f>
        <v/>
      </c>
      <c r="G607" t="str">
        <f>+IF(LEN(Participação!A617)&gt;0,Participação!A617,"")</f>
        <v/>
      </c>
      <c r="H607" t="str">
        <f>+IF(LEN(Participação!A617)&gt;0,VLOOKUP(O607,Pivot!A:B,2,0),"")</f>
        <v/>
      </c>
      <c r="I607" t="str">
        <f>+IF(LEN(Participação!A617)&gt;0,Participação!G617*Participação!I617,"")</f>
        <v/>
      </c>
      <c r="J607" t="str">
        <f>+IF(LEN(Participação!A617)&gt;0,Participação!H617,"")</f>
        <v/>
      </c>
      <c r="K607" t="str">
        <f>+IF(LEN(Participação!A617)&gt;0,"N","")</f>
        <v/>
      </c>
      <c r="L607" t="str">
        <f>+IF(LEN(Participação!A617)&gt;0,Participação!E617,"")</f>
        <v/>
      </c>
      <c r="M607" t="str">
        <f>+IF(LEN(Participação!A617)&gt;0,Participação!I617,"")</f>
        <v/>
      </c>
      <c r="N607" s="22" t="str">
        <f>+IF(LEN(Participação!A617)&gt;0,VLOOKUP(Participação!F617,Variedades!B:C,2,0),"")</f>
        <v/>
      </c>
      <c r="O607" s="26" t="str">
        <f t="shared" si="9"/>
        <v/>
      </c>
      <c r="P607" s="26" t="str">
        <f>+IF(LEN(Participação!A617)&gt;0,G607,"")</f>
        <v/>
      </c>
    </row>
    <row r="608" spans="1:16" x14ac:dyDescent="0.25">
      <c r="A608" t="str">
        <f>+IF(LEN(Participação!A618)&gt;0,Participação!$D$4,"")</f>
        <v/>
      </c>
      <c r="B608" t="str">
        <f>+IF(LEN(Participação!A618)&gt;0,2021,"")</f>
        <v/>
      </c>
      <c r="C608" t="str">
        <f>+IF(LEN(Participação!A618)&gt;0,5017,"")</f>
        <v/>
      </c>
      <c r="D608" t="str">
        <f>+IF(LEN(Participação!A618)&gt;0,IF(Participação!$B$3="Individual",1,1),"")</f>
        <v/>
      </c>
      <c r="E608" t="str">
        <f>+IF(LEN(Participação!A618)&gt;0,Participação!C618,"")</f>
        <v/>
      </c>
      <c r="F608" t="str">
        <f>+IF(LEN(Participação!A618)&gt;0,Participação!D618,"")</f>
        <v/>
      </c>
      <c r="G608" t="str">
        <f>+IF(LEN(Participação!A618)&gt;0,Participação!A618,"")</f>
        <v/>
      </c>
      <c r="H608" t="str">
        <f>+IF(LEN(Participação!A618)&gt;0,VLOOKUP(O608,Pivot!A:B,2,0),"")</f>
        <v/>
      </c>
      <c r="I608" t="str">
        <f>+IF(LEN(Participação!A618)&gt;0,Participação!G618*Participação!I618,"")</f>
        <v/>
      </c>
      <c r="J608" t="str">
        <f>+IF(LEN(Participação!A618)&gt;0,Participação!H618,"")</f>
        <v/>
      </c>
      <c r="K608" t="str">
        <f>+IF(LEN(Participação!A618)&gt;0,"N","")</f>
        <v/>
      </c>
      <c r="L608" t="str">
        <f>+IF(LEN(Participação!A618)&gt;0,Participação!E618,"")</f>
        <v/>
      </c>
      <c r="M608" t="str">
        <f>+IF(LEN(Participação!A618)&gt;0,Participação!I618,"")</f>
        <v/>
      </c>
      <c r="N608" s="22" t="str">
        <f>+IF(LEN(Participação!A618)&gt;0,VLOOKUP(Participação!F618,Variedades!B:C,2,0),"")</f>
        <v/>
      </c>
      <c r="O608" s="26" t="str">
        <f t="shared" si="9"/>
        <v/>
      </c>
      <c r="P608" s="26" t="str">
        <f>+IF(LEN(Participação!A618)&gt;0,G608,"")</f>
        <v/>
      </c>
    </row>
    <row r="609" spans="1:16" x14ac:dyDescent="0.25">
      <c r="A609" t="str">
        <f>+IF(LEN(Participação!A619)&gt;0,Participação!$D$4,"")</f>
        <v/>
      </c>
      <c r="B609" t="str">
        <f>+IF(LEN(Participação!A619)&gt;0,2021,"")</f>
        <v/>
      </c>
      <c r="C609" t="str">
        <f>+IF(LEN(Participação!A619)&gt;0,5017,"")</f>
        <v/>
      </c>
      <c r="D609" t="str">
        <f>+IF(LEN(Participação!A619)&gt;0,IF(Participação!$B$3="Individual",1,1),"")</f>
        <v/>
      </c>
      <c r="E609" t="str">
        <f>+IF(LEN(Participação!A619)&gt;0,Participação!C619,"")</f>
        <v/>
      </c>
      <c r="F609" t="str">
        <f>+IF(LEN(Participação!A619)&gt;0,Participação!D619,"")</f>
        <v/>
      </c>
      <c r="G609" t="str">
        <f>+IF(LEN(Participação!A619)&gt;0,Participação!A619,"")</f>
        <v/>
      </c>
      <c r="H609" t="str">
        <f>+IF(LEN(Participação!A619)&gt;0,VLOOKUP(O609,Pivot!A:B,2,0),"")</f>
        <v/>
      </c>
      <c r="I609" t="str">
        <f>+IF(LEN(Participação!A619)&gt;0,Participação!G619*Participação!I619,"")</f>
        <v/>
      </c>
      <c r="J609" t="str">
        <f>+IF(LEN(Participação!A619)&gt;0,Participação!H619,"")</f>
        <v/>
      </c>
      <c r="K609" t="str">
        <f>+IF(LEN(Participação!A619)&gt;0,"N","")</f>
        <v/>
      </c>
      <c r="L609" t="str">
        <f>+IF(LEN(Participação!A619)&gt;0,Participação!E619,"")</f>
        <v/>
      </c>
      <c r="M609" t="str">
        <f>+IF(LEN(Participação!A619)&gt;0,Participação!I619,"")</f>
        <v/>
      </c>
      <c r="N609" s="22" t="str">
        <f>+IF(LEN(Participação!A619)&gt;0,VLOOKUP(Participação!F619,Variedades!B:C,2,0),"")</f>
        <v/>
      </c>
      <c r="O609" s="26" t="str">
        <f t="shared" si="9"/>
        <v/>
      </c>
      <c r="P609" s="26" t="str">
        <f>+IF(LEN(Participação!A619)&gt;0,G609,"")</f>
        <v/>
      </c>
    </row>
    <row r="610" spans="1:16" x14ac:dyDescent="0.25">
      <c r="A610" t="str">
        <f>+IF(LEN(Participação!A620)&gt;0,Participação!$D$4,"")</f>
        <v/>
      </c>
      <c r="B610" t="str">
        <f>+IF(LEN(Participação!A620)&gt;0,2021,"")</f>
        <v/>
      </c>
      <c r="C610" t="str">
        <f>+IF(LEN(Participação!A620)&gt;0,5017,"")</f>
        <v/>
      </c>
      <c r="D610" t="str">
        <f>+IF(LEN(Participação!A620)&gt;0,IF(Participação!$B$3="Individual",1,1),"")</f>
        <v/>
      </c>
      <c r="E610" t="str">
        <f>+IF(LEN(Participação!A620)&gt;0,Participação!C620,"")</f>
        <v/>
      </c>
      <c r="F610" t="str">
        <f>+IF(LEN(Participação!A620)&gt;0,Participação!D620,"")</f>
        <v/>
      </c>
      <c r="G610" t="str">
        <f>+IF(LEN(Participação!A620)&gt;0,Participação!A620,"")</f>
        <v/>
      </c>
      <c r="H610" t="str">
        <f>+IF(LEN(Participação!A620)&gt;0,VLOOKUP(O610,Pivot!A:B,2,0),"")</f>
        <v/>
      </c>
      <c r="I610" t="str">
        <f>+IF(LEN(Participação!A620)&gt;0,Participação!G620*Participação!I620,"")</f>
        <v/>
      </c>
      <c r="J610" t="str">
        <f>+IF(LEN(Participação!A620)&gt;0,Participação!H620,"")</f>
        <v/>
      </c>
      <c r="K610" t="str">
        <f>+IF(LEN(Participação!A620)&gt;0,"N","")</f>
        <v/>
      </c>
      <c r="L610" t="str">
        <f>+IF(LEN(Participação!A620)&gt;0,Participação!E620,"")</f>
        <v/>
      </c>
      <c r="M610" t="str">
        <f>+IF(LEN(Participação!A620)&gt;0,Participação!I620,"")</f>
        <v/>
      </c>
      <c r="N610" s="22" t="str">
        <f>+IF(LEN(Participação!A620)&gt;0,VLOOKUP(Participação!F620,Variedades!B:C,2,0),"")</f>
        <v/>
      </c>
      <c r="O610" s="26" t="str">
        <f t="shared" si="9"/>
        <v/>
      </c>
      <c r="P610" s="26" t="str">
        <f>+IF(LEN(Participação!A620)&gt;0,G610,"")</f>
        <v/>
      </c>
    </row>
    <row r="611" spans="1:16" x14ac:dyDescent="0.25">
      <c r="A611" t="str">
        <f>+IF(LEN(Participação!A621)&gt;0,Participação!$D$4,"")</f>
        <v/>
      </c>
      <c r="B611" t="str">
        <f>+IF(LEN(Participação!A621)&gt;0,2021,"")</f>
        <v/>
      </c>
      <c r="C611" t="str">
        <f>+IF(LEN(Participação!A621)&gt;0,5017,"")</f>
        <v/>
      </c>
      <c r="D611" t="str">
        <f>+IF(LEN(Participação!A621)&gt;0,IF(Participação!$B$3="Individual",1,1),"")</f>
        <v/>
      </c>
      <c r="E611" t="str">
        <f>+IF(LEN(Participação!A621)&gt;0,Participação!C621,"")</f>
        <v/>
      </c>
      <c r="F611" t="str">
        <f>+IF(LEN(Participação!A621)&gt;0,Participação!D621,"")</f>
        <v/>
      </c>
      <c r="G611" t="str">
        <f>+IF(LEN(Participação!A621)&gt;0,Participação!A621,"")</f>
        <v/>
      </c>
      <c r="H611" t="str">
        <f>+IF(LEN(Participação!A621)&gt;0,VLOOKUP(O611,Pivot!A:B,2,0),"")</f>
        <v/>
      </c>
      <c r="I611" t="str">
        <f>+IF(LEN(Participação!A621)&gt;0,Participação!G621*Participação!I621,"")</f>
        <v/>
      </c>
      <c r="J611" t="str">
        <f>+IF(LEN(Participação!A621)&gt;0,Participação!H621,"")</f>
        <v/>
      </c>
      <c r="K611" t="str">
        <f>+IF(LEN(Participação!A621)&gt;0,"N","")</f>
        <v/>
      </c>
      <c r="L611" t="str">
        <f>+IF(LEN(Participação!A621)&gt;0,Participação!E621,"")</f>
        <v/>
      </c>
      <c r="M611" t="str">
        <f>+IF(LEN(Participação!A621)&gt;0,Participação!I621,"")</f>
        <v/>
      </c>
      <c r="N611" s="22" t="str">
        <f>+IF(LEN(Participação!A621)&gt;0,VLOOKUP(Participação!F621,Variedades!B:C,2,0),"")</f>
        <v/>
      </c>
      <c r="O611" s="26" t="str">
        <f t="shared" si="9"/>
        <v/>
      </c>
      <c r="P611" s="26" t="str">
        <f>+IF(LEN(Participação!A621)&gt;0,G611,"")</f>
        <v/>
      </c>
    </row>
    <row r="612" spans="1:16" x14ac:dyDescent="0.25">
      <c r="A612" t="str">
        <f>+IF(LEN(Participação!A622)&gt;0,Participação!$D$4,"")</f>
        <v/>
      </c>
      <c r="B612" t="str">
        <f>+IF(LEN(Participação!A622)&gt;0,2021,"")</f>
        <v/>
      </c>
      <c r="C612" t="str">
        <f>+IF(LEN(Participação!A622)&gt;0,5017,"")</f>
        <v/>
      </c>
      <c r="D612" t="str">
        <f>+IF(LEN(Participação!A622)&gt;0,IF(Participação!$B$3="Individual",1,1),"")</f>
        <v/>
      </c>
      <c r="E612" t="str">
        <f>+IF(LEN(Participação!A622)&gt;0,Participação!C622,"")</f>
        <v/>
      </c>
      <c r="F612" t="str">
        <f>+IF(LEN(Participação!A622)&gt;0,Participação!D622,"")</f>
        <v/>
      </c>
      <c r="G612" t="str">
        <f>+IF(LEN(Participação!A622)&gt;0,Participação!A622,"")</f>
        <v/>
      </c>
      <c r="H612" t="str">
        <f>+IF(LEN(Participação!A622)&gt;0,VLOOKUP(O612,Pivot!A:B,2,0),"")</f>
        <v/>
      </c>
      <c r="I612" t="str">
        <f>+IF(LEN(Participação!A622)&gt;0,Participação!G622*Participação!I622,"")</f>
        <v/>
      </c>
      <c r="J612" t="str">
        <f>+IF(LEN(Participação!A622)&gt;0,Participação!H622,"")</f>
        <v/>
      </c>
      <c r="K612" t="str">
        <f>+IF(LEN(Participação!A622)&gt;0,"N","")</f>
        <v/>
      </c>
      <c r="L612" t="str">
        <f>+IF(LEN(Participação!A622)&gt;0,Participação!E622,"")</f>
        <v/>
      </c>
      <c r="M612" t="str">
        <f>+IF(LEN(Participação!A622)&gt;0,Participação!I622,"")</f>
        <v/>
      </c>
      <c r="N612" s="22" t="str">
        <f>+IF(LEN(Participação!A622)&gt;0,VLOOKUP(Participação!F622,Variedades!B:C,2,0),"")</f>
        <v/>
      </c>
      <c r="O612" s="26" t="str">
        <f t="shared" si="9"/>
        <v/>
      </c>
      <c r="P612" s="26" t="str">
        <f>+IF(LEN(Participação!A622)&gt;0,G612,"")</f>
        <v/>
      </c>
    </row>
    <row r="613" spans="1:16" x14ac:dyDescent="0.25">
      <c r="A613" t="str">
        <f>+IF(LEN(Participação!A623)&gt;0,Participação!$D$4,"")</f>
        <v/>
      </c>
      <c r="B613" t="str">
        <f>+IF(LEN(Participação!A623)&gt;0,2021,"")</f>
        <v/>
      </c>
      <c r="C613" t="str">
        <f>+IF(LEN(Participação!A623)&gt;0,5017,"")</f>
        <v/>
      </c>
      <c r="D613" t="str">
        <f>+IF(LEN(Participação!A623)&gt;0,IF(Participação!$B$3="Individual",1,1),"")</f>
        <v/>
      </c>
      <c r="E613" t="str">
        <f>+IF(LEN(Participação!A623)&gt;0,Participação!C623,"")</f>
        <v/>
      </c>
      <c r="F613" t="str">
        <f>+IF(LEN(Participação!A623)&gt;0,Participação!D623,"")</f>
        <v/>
      </c>
      <c r="G613" t="str">
        <f>+IF(LEN(Participação!A623)&gt;0,Participação!A623,"")</f>
        <v/>
      </c>
      <c r="H613" t="str">
        <f>+IF(LEN(Participação!A623)&gt;0,VLOOKUP(O613,Pivot!A:B,2,0),"")</f>
        <v/>
      </c>
      <c r="I613" t="str">
        <f>+IF(LEN(Participação!A623)&gt;0,Participação!G623*Participação!I623,"")</f>
        <v/>
      </c>
      <c r="J613" t="str">
        <f>+IF(LEN(Participação!A623)&gt;0,Participação!H623,"")</f>
        <v/>
      </c>
      <c r="K613" t="str">
        <f>+IF(LEN(Participação!A623)&gt;0,"N","")</f>
        <v/>
      </c>
      <c r="L613" t="str">
        <f>+IF(LEN(Participação!A623)&gt;0,Participação!E623,"")</f>
        <v/>
      </c>
      <c r="M613" t="str">
        <f>+IF(LEN(Participação!A623)&gt;0,Participação!I623,"")</f>
        <v/>
      </c>
      <c r="N613" s="22" t="str">
        <f>+IF(LEN(Participação!A623)&gt;0,VLOOKUP(Participação!F623,Variedades!B:C,2,0),"")</f>
        <v/>
      </c>
      <c r="O613" s="26" t="str">
        <f t="shared" si="9"/>
        <v/>
      </c>
      <c r="P613" s="26" t="str">
        <f>+IF(LEN(Participação!A623)&gt;0,G613,"")</f>
        <v/>
      </c>
    </row>
    <row r="614" spans="1:16" x14ac:dyDescent="0.25">
      <c r="A614" t="str">
        <f>+IF(LEN(Participação!A624)&gt;0,Participação!$D$4,"")</f>
        <v/>
      </c>
      <c r="B614" t="str">
        <f>+IF(LEN(Participação!A624)&gt;0,2021,"")</f>
        <v/>
      </c>
      <c r="C614" t="str">
        <f>+IF(LEN(Participação!A624)&gt;0,5017,"")</f>
        <v/>
      </c>
      <c r="D614" t="str">
        <f>+IF(LEN(Participação!A624)&gt;0,IF(Participação!$B$3="Individual",1,1),"")</f>
        <v/>
      </c>
      <c r="E614" t="str">
        <f>+IF(LEN(Participação!A624)&gt;0,Participação!C624,"")</f>
        <v/>
      </c>
      <c r="F614" t="str">
        <f>+IF(LEN(Participação!A624)&gt;0,Participação!D624,"")</f>
        <v/>
      </c>
      <c r="G614" t="str">
        <f>+IF(LEN(Participação!A624)&gt;0,Participação!A624,"")</f>
        <v/>
      </c>
      <c r="H614" t="str">
        <f>+IF(LEN(Participação!A624)&gt;0,VLOOKUP(O614,Pivot!A:B,2,0),"")</f>
        <v/>
      </c>
      <c r="I614" t="str">
        <f>+IF(LEN(Participação!A624)&gt;0,Participação!G624*Participação!I624,"")</f>
        <v/>
      </c>
      <c r="J614" t="str">
        <f>+IF(LEN(Participação!A624)&gt;0,Participação!H624,"")</f>
        <v/>
      </c>
      <c r="K614" t="str">
        <f>+IF(LEN(Participação!A624)&gt;0,"N","")</f>
        <v/>
      </c>
      <c r="L614" t="str">
        <f>+IF(LEN(Participação!A624)&gt;0,Participação!E624,"")</f>
        <v/>
      </c>
      <c r="M614" t="str">
        <f>+IF(LEN(Participação!A624)&gt;0,Participação!I624,"")</f>
        <v/>
      </c>
      <c r="N614" s="22" t="str">
        <f>+IF(LEN(Participação!A624)&gt;0,VLOOKUP(Participação!F624,Variedades!B:C,2,0),"")</f>
        <v/>
      </c>
      <c r="O614" s="26" t="str">
        <f t="shared" si="9"/>
        <v/>
      </c>
      <c r="P614" s="26" t="str">
        <f>+IF(LEN(Participação!A624)&gt;0,G614,"")</f>
        <v/>
      </c>
    </row>
    <row r="615" spans="1:16" x14ac:dyDescent="0.25">
      <c r="A615" t="str">
        <f>+IF(LEN(Participação!A625)&gt;0,Participação!$D$4,"")</f>
        <v/>
      </c>
      <c r="B615" t="str">
        <f>+IF(LEN(Participação!A625)&gt;0,2021,"")</f>
        <v/>
      </c>
      <c r="C615" t="str">
        <f>+IF(LEN(Participação!A625)&gt;0,5017,"")</f>
        <v/>
      </c>
      <c r="D615" t="str">
        <f>+IF(LEN(Participação!A625)&gt;0,IF(Participação!$B$3="Individual",1,1),"")</f>
        <v/>
      </c>
      <c r="E615" t="str">
        <f>+IF(LEN(Participação!A625)&gt;0,Participação!C625,"")</f>
        <v/>
      </c>
      <c r="F615" t="str">
        <f>+IF(LEN(Participação!A625)&gt;0,Participação!D625,"")</f>
        <v/>
      </c>
      <c r="G615" t="str">
        <f>+IF(LEN(Participação!A625)&gt;0,Participação!A625,"")</f>
        <v/>
      </c>
      <c r="H615" t="str">
        <f>+IF(LEN(Participação!A625)&gt;0,VLOOKUP(O615,Pivot!A:B,2,0),"")</f>
        <v/>
      </c>
      <c r="I615" t="str">
        <f>+IF(LEN(Participação!A625)&gt;0,Participação!G625*Participação!I625,"")</f>
        <v/>
      </c>
      <c r="J615" t="str">
        <f>+IF(LEN(Participação!A625)&gt;0,Participação!H625,"")</f>
        <v/>
      </c>
      <c r="K615" t="str">
        <f>+IF(LEN(Participação!A625)&gt;0,"N","")</f>
        <v/>
      </c>
      <c r="L615" t="str">
        <f>+IF(LEN(Participação!A625)&gt;0,Participação!E625,"")</f>
        <v/>
      </c>
      <c r="M615" t="str">
        <f>+IF(LEN(Participação!A625)&gt;0,Participação!I625,"")</f>
        <v/>
      </c>
      <c r="N615" s="22" t="str">
        <f>+IF(LEN(Participação!A625)&gt;0,VLOOKUP(Participação!F625,Variedades!B:C,2,0),"")</f>
        <v/>
      </c>
      <c r="O615" s="26" t="str">
        <f t="shared" si="9"/>
        <v/>
      </c>
      <c r="P615" s="26" t="str">
        <f>+IF(LEN(Participação!A625)&gt;0,G615,"")</f>
        <v/>
      </c>
    </row>
    <row r="616" spans="1:16" x14ac:dyDescent="0.25">
      <c r="A616" t="str">
        <f>+IF(LEN(Participação!A626)&gt;0,Participação!$D$4,"")</f>
        <v/>
      </c>
      <c r="B616" t="str">
        <f>+IF(LEN(Participação!A626)&gt;0,2021,"")</f>
        <v/>
      </c>
      <c r="C616" t="str">
        <f>+IF(LEN(Participação!A626)&gt;0,5017,"")</f>
        <v/>
      </c>
      <c r="D616" t="str">
        <f>+IF(LEN(Participação!A626)&gt;0,IF(Participação!$B$3="Individual",1,1),"")</f>
        <v/>
      </c>
      <c r="E616" t="str">
        <f>+IF(LEN(Participação!A626)&gt;0,Participação!C626,"")</f>
        <v/>
      </c>
      <c r="F616" t="str">
        <f>+IF(LEN(Participação!A626)&gt;0,Participação!D626,"")</f>
        <v/>
      </c>
      <c r="G616" t="str">
        <f>+IF(LEN(Participação!A626)&gt;0,Participação!A626,"")</f>
        <v/>
      </c>
      <c r="H616" t="str">
        <f>+IF(LEN(Participação!A626)&gt;0,VLOOKUP(O616,Pivot!A:B,2,0),"")</f>
        <v/>
      </c>
      <c r="I616" t="str">
        <f>+IF(LEN(Participação!A626)&gt;0,Participação!G626*Participação!I626,"")</f>
        <v/>
      </c>
      <c r="J616" t="str">
        <f>+IF(LEN(Participação!A626)&gt;0,Participação!H626,"")</f>
        <v/>
      </c>
      <c r="K616" t="str">
        <f>+IF(LEN(Participação!A626)&gt;0,"N","")</f>
        <v/>
      </c>
      <c r="L616" t="str">
        <f>+IF(LEN(Participação!A626)&gt;0,Participação!E626,"")</f>
        <v/>
      </c>
      <c r="M616" t="str">
        <f>+IF(LEN(Participação!A626)&gt;0,Participação!I626,"")</f>
        <v/>
      </c>
      <c r="N616" s="22" t="str">
        <f>+IF(LEN(Participação!A626)&gt;0,VLOOKUP(Participação!F626,Variedades!B:C,2,0),"")</f>
        <v/>
      </c>
      <c r="O616" s="26" t="str">
        <f t="shared" si="9"/>
        <v/>
      </c>
      <c r="P616" s="26" t="str">
        <f>+IF(LEN(Participação!A626)&gt;0,G616,"")</f>
        <v/>
      </c>
    </row>
    <row r="617" spans="1:16" x14ac:dyDescent="0.25">
      <c r="A617" t="str">
        <f>+IF(LEN(Participação!A627)&gt;0,Participação!$D$4,"")</f>
        <v/>
      </c>
      <c r="B617" t="str">
        <f>+IF(LEN(Participação!A627)&gt;0,2021,"")</f>
        <v/>
      </c>
      <c r="C617" t="str">
        <f>+IF(LEN(Participação!A627)&gt;0,5017,"")</f>
        <v/>
      </c>
      <c r="D617" t="str">
        <f>+IF(LEN(Participação!A627)&gt;0,IF(Participação!$B$3="Individual",1,1),"")</f>
        <v/>
      </c>
      <c r="E617" t="str">
        <f>+IF(LEN(Participação!A627)&gt;0,Participação!C627,"")</f>
        <v/>
      </c>
      <c r="F617" t="str">
        <f>+IF(LEN(Participação!A627)&gt;0,Participação!D627,"")</f>
        <v/>
      </c>
      <c r="G617" t="str">
        <f>+IF(LEN(Participação!A627)&gt;0,Participação!A627,"")</f>
        <v/>
      </c>
      <c r="H617" t="str">
        <f>+IF(LEN(Participação!A627)&gt;0,VLOOKUP(O617,Pivot!A:B,2,0),"")</f>
        <v/>
      </c>
      <c r="I617" t="str">
        <f>+IF(LEN(Participação!A627)&gt;0,Participação!G627*Participação!I627,"")</f>
        <v/>
      </c>
      <c r="J617" t="str">
        <f>+IF(LEN(Participação!A627)&gt;0,Participação!H627,"")</f>
        <v/>
      </c>
      <c r="K617" t="str">
        <f>+IF(LEN(Participação!A627)&gt;0,"N","")</f>
        <v/>
      </c>
      <c r="L617" t="str">
        <f>+IF(LEN(Participação!A627)&gt;0,Participação!E627,"")</f>
        <v/>
      </c>
      <c r="M617" t="str">
        <f>+IF(LEN(Participação!A627)&gt;0,Participação!I627,"")</f>
        <v/>
      </c>
      <c r="N617" s="22" t="str">
        <f>+IF(LEN(Participação!A627)&gt;0,VLOOKUP(Participação!F627,Variedades!B:C,2,0),"")</f>
        <v/>
      </c>
      <c r="O617" s="26" t="str">
        <f t="shared" si="9"/>
        <v/>
      </c>
      <c r="P617" s="26" t="str">
        <f>+IF(LEN(Participação!A627)&gt;0,G617,"")</f>
        <v/>
      </c>
    </row>
    <row r="618" spans="1:16" x14ac:dyDescent="0.25">
      <c r="A618" t="str">
        <f>+IF(LEN(Participação!A628)&gt;0,Participação!$D$4,"")</f>
        <v/>
      </c>
      <c r="B618" t="str">
        <f>+IF(LEN(Participação!A628)&gt;0,2021,"")</f>
        <v/>
      </c>
      <c r="C618" t="str">
        <f>+IF(LEN(Participação!A628)&gt;0,5017,"")</f>
        <v/>
      </c>
      <c r="D618" t="str">
        <f>+IF(LEN(Participação!A628)&gt;0,IF(Participação!$B$3="Individual",1,1),"")</f>
        <v/>
      </c>
      <c r="E618" t="str">
        <f>+IF(LEN(Participação!A628)&gt;0,Participação!C628,"")</f>
        <v/>
      </c>
      <c r="F618" t="str">
        <f>+IF(LEN(Participação!A628)&gt;0,Participação!D628,"")</f>
        <v/>
      </c>
      <c r="G618" t="str">
        <f>+IF(LEN(Participação!A628)&gt;0,Participação!A628,"")</f>
        <v/>
      </c>
      <c r="H618" t="str">
        <f>+IF(LEN(Participação!A628)&gt;0,VLOOKUP(O618,Pivot!A:B,2,0),"")</f>
        <v/>
      </c>
      <c r="I618" t="str">
        <f>+IF(LEN(Participação!A628)&gt;0,Participação!G628*Participação!I628,"")</f>
        <v/>
      </c>
      <c r="J618" t="str">
        <f>+IF(LEN(Participação!A628)&gt;0,Participação!H628,"")</f>
        <v/>
      </c>
      <c r="K618" t="str">
        <f>+IF(LEN(Participação!A628)&gt;0,"N","")</f>
        <v/>
      </c>
      <c r="L618" t="str">
        <f>+IF(LEN(Participação!A628)&gt;0,Participação!E628,"")</f>
        <v/>
      </c>
      <c r="M618" t="str">
        <f>+IF(LEN(Participação!A628)&gt;0,Participação!I628,"")</f>
        <v/>
      </c>
      <c r="N618" s="22" t="str">
        <f>+IF(LEN(Participação!A628)&gt;0,VLOOKUP(Participação!F628,Variedades!B:C,2,0),"")</f>
        <v/>
      </c>
      <c r="O618" s="26" t="str">
        <f t="shared" si="9"/>
        <v/>
      </c>
      <c r="P618" s="26" t="str">
        <f>+IF(LEN(Participação!A628)&gt;0,G618,"")</f>
        <v/>
      </c>
    </row>
    <row r="619" spans="1:16" x14ac:dyDescent="0.25">
      <c r="A619" t="str">
        <f>+IF(LEN(Participação!A629)&gt;0,Participação!$D$4,"")</f>
        <v/>
      </c>
      <c r="B619" t="str">
        <f>+IF(LEN(Participação!A629)&gt;0,2021,"")</f>
        <v/>
      </c>
      <c r="C619" t="str">
        <f>+IF(LEN(Participação!A629)&gt;0,5017,"")</f>
        <v/>
      </c>
      <c r="D619" t="str">
        <f>+IF(LEN(Participação!A629)&gt;0,IF(Participação!$B$3="Individual",1,1),"")</f>
        <v/>
      </c>
      <c r="E619" t="str">
        <f>+IF(LEN(Participação!A629)&gt;0,Participação!C629,"")</f>
        <v/>
      </c>
      <c r="F619" t="str">
        <f>+IF(LEN(Participação!A629)&gt;0,Participação!D629,"")</f>
        <v/>
      </c>
      <c r="G619" t="str">
        <f>+IF(LEN(Participação!A629)&gt;0,Participação!A629,"")</f>
        <v/>
      </c>
      <c r="H619" t="str">
        <f>+IF(LEN(Participação!A629)&gt;0,VLOOKUP(O619,Pivot!A:B,2,0),"")</f>
        <v/>
      </c>
      <c r="I619" t="str">
        <f>+IF(LEN(Participação!A629)&gt;0,Participação!G629*Participação!I629,"")</f>
        <v/>
      </c>
      <c r="J619" t="str">
        <f>+IF(LEN(Participação!A629)&gt;0,Participação!H629,"")</f>
        <v/>
      </c>
      <c r="K619" t="str">
        <f>+IF(LEN(Participação!A629)&gt;0,"N","")</f>
        <v/>
      </c>
      <c r="L619" t="str">
        <f>+IF(LEN(Participação!A629)&gt;0,Participação!E629,"")</f>
        <v/>
      </c>
      <c r="M619" t="str">
        <f>+IF(LEN(Participação!A629)&gt;0,Participação!I629,"")</f>
        <v/>
      </c>
      <c r="N619" s="22" t="str">
        <f>+IF(LEN(Participação!A629)&gt;0,VLOOKUP(Participação!F629,Variedades!B:C,2,0),"")</f>
        <v/>
      </c>
      <c r="O619" s="26" t="str">
        <f t="shared" si="9"/>
        <v/>
      </c>
      <c r="P619" s="26" t="str">
        <f>+IF(LEN(Participação!A629)&gt;0,G619,"")</f>
        <v/>
      </c>
    </row>
    <row r="620" spans="1:16" x14ac:dyDescent="0.25">
      <c r="A620" t="str">
        <f>+IF(LEN(Participação!A630)&gt;0,Participação!$D$4,"")</f>
        <v/>
      </c>
      <c r="B620" t="str">
        <f>+IF(LEN(Participação!A630)&gt;0,2021,"")</f>
        <v/>
      </c>
      <c r="C620" t="str">
        <f>+IF(LEN(Participação!A630)&gt;0,5017,"")</f>
        <v/>
      </c>
      <c r="D620" t="str">
        <f>+IF(LEN(Participação!A630)&gt;0,IF(Participação!$B$3="Individual",1,1),"")</f>
        <v/>
      </c>
      <c r="E620" t="str">
        <f>+IF(LEN(Participação!A630)&gt;0,Participação!C630,"")</f>
        <v/>
      </c>
      <c r="F620" t="str">
        <f>+IF(LEN(Participação!A630)&gt;0,Participação!D630,"")</f>
        <v/>
      </c>
      <c r="G620" t="str">
        <f>+IF(LEN(Participação!A630)&gt;0,Participação!A630,"")</f>
        <v/>
      </c>
      <c r="H620" t="str">
        <f>+IF(LEN(Participação!A630)&gt;0,VLOOKUP(O620,Pivot!A:B,2,0),"")</f>
        <v/>
      </c>
      <c r="I620" t="str">
        <f>+IF(LEN(Participação!A630)&gt;0,Participação!G630*Participação!I630,"")</f>
        <v/>
      </c>
      <c r="J620" t="str">
        <f>+IF(LEN(Participação!A630)&gt;0,Participação!H630,"")</f>
        <v/>
      </c>
      <c r="K620" t="str">
        <f>+IF(LEN(Participação!A630)&gt;0,"N","")</f>
        <v/>
      </c>
      <c r="L620" t="str">
        <f>+IF(LEN(Participação!A630)&gt;0,Participação!E630,"")</f>
        <v/>
      </c>
      <c r="M620" t="str">
        <f>+IF(LEN(Participação!A630)&gt;0,Participação!I630,"")</f>
        <v/>
      </c>
      <c r="N620" s="22" t="str">
        <f>+IF(LEN(Participação!A630)&gt;0,VLOOKUP(Participação!F630,Variedades!B:C,2,0),"")</f>
        <v/>
      </c>
      <c r="O620" s="26" t="str">
        <f t="shared" si="9"/>
        <v/>
      </c>
      <c r="P620" s="26" t="str">
        <f>+IF(LEN(Participação!A630)&gt;0,G620,"")</f>
        <v/>
      </c>
    </row>
    <row r="621" spans="1:16" x14ac:dyDescent="0.25">
      <c r="A621" t="str">
        <f>+IF(LEN(Participação!A631)&gt;0,Participação!$D$4,"")</f>
        <v/>
      </c>
      <c r="B621" t="str">
        <f>+IF(LEN(Participação!A631)&gt;0,2021,"")</f>
        <v/>
      </c>
      <c r="C621" t="str">
        <f>+IF(LEN(Participação!A631)&gt;0,5017,"")</f>
        <v/>
      </c>
      <c r="D621" t="str">
        <f>+IF(LEN(Participação!A631)&gt;0,IF(Participação!$B$3="Individual",1,1),"")</f>
        <v/>
      </c>
      <c r="E621" t="str">
        <f>+IF(LEN(Participação!A631)&gt;0,Participação!C631,"")</f>
        <v/>
      </c>
      <c r="F621" t="str">
        <f>+IF(LEN(Participação!A631)&gt;0,Participação!D631,"")</f>
        <v/>
      </c>
      <c r="G621" t="str">
        <f>+IF(LEN(Participação!A631)&gt;0,Participação!A631,"")</f>
        <v/>
      </c>
      <c r="H621" t="str">
        <f>+IF(LEN(Participação!A631)&gt;0,VLOOKUP(O621,Pivot!A:B,2,0),"")</f>
        <v/>
      </c>
      <c r="I621" t="str">
        <f>+IF(LEN(Participação!A631)&gt;0,Participação!G631*Participação!I631,"")</f>
        <v/>
      </c>
      <c r="J621" t="str">
        <f>+IF(LEN(Participação!A631)&gt;0,Participação!H631,"")</f>
        <v/>
      </c>
      <c r="K621" t="str">
        <f>+IF(LEN(Participação!A631)&gt;0,"N","")</f>
        <v/>
      </c>
      <c r="L621" t="str">
        <f>+IF(LEN(Participação!A631)&gt;0,Participação!E631,"")</f>
        <v/>
      </c>
      <c r="M621" t="str">
        <f>+IF(LEN(Participação!A631)&gt;0,Participação!I631,"")</f>
        <v/>
      </c>
      <c r="N621" s="22" t="str">
        <f>+IF(LEN(Participação!A631)&gt;0,VLOOKUP(Participação!F631,Variedades!B:C,2,0),"")</f>
        <v/>
      </c>
      <c r="O621" s="26" t="str">
        <f t="shared" si="9"/>
        <v/>
      </c>
      <c r="P621" s="26" t="str">
        <f>+IF(LEN(Participação!A631)&gt;0,G621,"")</f>
        <v/>
      </c>
    </row>
    <row r="622" spans="1:16" x14ac:dyDescent="0.25">
      <c r="A622" t="str">
        <f>+IF(LEN(Participação!A632)&gt;0,Participação!$D$4,"")</f>
        <v/>
      </c>
      <c r="B622" t="str">
        <f>+IF(LEN(Participação!A632)&gt;0,2021,"")</f>
        <v/>
      </c>
      <c r="C622" t="str">
        <f>+IF(LEN(Participação!A632)&gt;0,5017,"")</f>
        <v/>
      </c>
      <c r="D622" t="str">
        <f>+IF(LEN(Participação!A632)&gt;0,IF(Participação!$B$3="Individual",1,1),"")</f>
        <v/>
      </c>
      <c r="E622" t="str">
        <f>+IF(LEN(Participação!A632)&gt;0,Participação!C632,"")</f>
        <v/>
      </c>
      <c r="F622" t="str">
        <f>+IF(LEN(Participação!A632)&gt;0,Participação!D632,"")</f>
        <v/>
      </c>
      <c r="G622" t="str">
        <f>+IF(LEN(Participação!A632)&gt;0,Participação!A632,"")</f>
        <v/>
      </c>
      <c r="H622" t="str">
        <f>+IF(LEN(Participação!A632)&gt;0,VLOOKUP(O622,Pivot!A:B,2,0),"")</f>
        <v/>
      </c>
      <c r="I622" t="str">
        <f>+IF(LEN(Participação!A632)&gt;0,Participação!G632*Participação!I632,"")</f>
        <v/>
      </c>
      <c r="J622" t="str">
        <f>+IF(LEN(Participação!A632)&gt;0,Participação!H632,"")</f>
        <v/>
      </c>
      <c r="K622" t="str">
        <f>+IF(LEN(Participação!A632)&gt;0,"N","")</f>
        <v/>
      </c>
      <c r="L622" t="str">
        <f>+IF(LEN(Participação!A632)&gt;0,Participação!E632,"")</f>
        <v/>
      </c>
      <c r="M622" t="str">
        <f>+IF(LEN(Participação!A632)&gt;0,Participação!I632,"")</f>
        <v/>
      </c>
      <c r="N622" s="22" t="str">
        <f>+IF(LEN(Participação!A632)&gt;0,VLOOKUP(Participação!F632,Variedades!B:C,2,0),"")</f>
        <v/>
      </c>
      <c r="O622" s="26" t="str">
        <f t="shared" si="9"/>
        <v/>
      </c>
      <c r="P622" s="26" t="str">
        <f>+IF(LEN(Participação!A632)&gt;0,G622,"")</f>
        <v/>
      </c>
    </row>
    <row r="623" spans="1:16" x14ac:dyDescent="0.25">
      <c r="A623" t="str">
        <f>+IF(LEN(Participação!A633)&gt;0,Participação!$D$4,"")</f>
        <v/>
      </c>
      <c r="B623" t="str">
        <f>+IF(LEN(Participação!A633)&gt;0,2021,"")</f>
        <v/>
      </c>
      <c r="C623" t="str">
        <f>+IF(LEN(Participação!A633)&gt;0,5017,"")</f>
        <v/>
      </c>
      <c r="D623" t="str">
        <f>+IF(LEN(Participação!A633)&gt;0,IF(Participação!$B$3="Individual",1,1),"")</f>
        <v/>
      </c>
      <c r="E623" t="str">
        <f>+IF(LEN(Participação!A633)&gt;0,Participação!C633,"")</f>
        <v/>
      </c>
      <c r="F623" t="str">
        <f>+IF(LEN(Participação!A633)&gt;0,Participação!D633,"")</f>
        <v/>
      </c>
      <c r="G623" t="str">
        <f>+IF(LEN(Participação!A633)&gt;0,Participação!A633,"")</f>
        <v/>
      </c>
      <c r="H623" t="str">
        <f>+IF(LEN(Participação!A633)&gt;0,VLOOKUP(O623,Pivot!A:B,2,0),"")</f>
        <v/>
      </c>
      <c r="I623" t="str">
        <f>+IF(LEN(Participação!A633)&gt;0,Participação!G633*Participação!I633,"")</f>
        <v/>
      </c>
      <c r="J623" t="str">
        <f>+IF(LEN(Participação!A633)&gt;0,Participação!H633,"")</f>
        <v/>
      </c>
      <c r="K623" t="str">
        <f>+IF(LEN(Participação!A633)&gt;0,"N","")</f>
        <v/>
      </c>
      <c r="L623" t="str">
        <f>+IF(LEN(Participação!A633)&gt;0,Participação!E633,"")</f>
        <v/>
      </c>
      <c r="M623" t="str">
        <f>+IF(LEN(Participação!A633)&gt;0,Participação!I633,"")</f>
        <v/>
      </c>
      <c r="N623" s="22" t="str">
        <f>+IF(LEN(Participação!A633)&gt;0,VLOOKUP(Participação!F633,Variedades!B:C,2,0),"")</f>
        <v/>
      </c>
      <c r="O623" s="26" t="str">
        <f t="shared" si="9"/>
        <v/>
      </c>
      <c r="P623" s="26" t="str">
        <f>+IF(LEN(Participação!A633)&gt;0,G623,"")</f>
        <v/>
      </c>
    </row>
    <row r="624" spans="1:16" x14ac:dyDescent="0.25">
      <c r="A624" t="str">
        <f>+IF(LEN(Participação!A634)&gt;0,Participação!$D$4,"")</f>
        <v/>
      </c>
      <c r="B624" t="str">
        <f>+IF(LEN(Participação!A634)&gt;0,2021,"")</f>
        <v/>
      </c>
      <c r="C624" t="str">
        <f>+IF(LEN(Participação!A634)&gt;0,5017,"")</f>
        <v/>
      </c>
      <c r="D624" t="str">
        <f>+IF(LEN(Participação!A634)&gt;0,IF(Participação!$B$3="Individual",1,1),"")</f>
        <v/>
      </c>
      <c r="E624" t="str">
        <f>+IF(LEN(Participação!A634)&gt;0,Participação!C634,"")</f>
        <v/>
      </c>
      <c r="F624" t="str">
        <f>+IF(LEN(Participação!A634)&gt;0,Participação!D634,"")</f>
        <v/>
      </c>
      <c r="G624" t="str">
        <f>+IF(LEN(Participação!A634)&gt;0,Participação!A634,"")</f>
        <v/>
      </c>
      <c r="H624" t="str">
        <f>+IF(LEN(Participação!A634)&gt;0,VLOOKUP(O624,Pivot!A:B,2,0),"")</f>
        <v/>
      </c>
      <c r="I624" t="str">
        <f>+IF(LEN(Participação!A634)&gt;0,Participação!G634*Participação!I634,"")</f>
        <v/>
      </c>
      <c r="J624" t="str">
        <f>+IF(LEN(Participação!A634)&gt;0,Participação!H634,"")</f>
        <v/>
      </c>
      <c r="K624" t="str">
        <f>+IF(LEN(Participação!A634)&gt;0,"N","")</f>
        <v/>
      </c>
      <c r="L624" t="str">
        <f>+IF(LEN(Participação!A634)&gt;0,Participação!E634,"")</f>
        <v/>
      </c>
      <c r="M624" t="str">
        <f>+IF(LEN(Participação!A634)&gt;0,Participação!I634,"")</f>
        <v/>
      </c>
      <c r="N624" s="22" t="str">
        <f>+IF(LEN(Participação!A634)&gt;0,VLOOKUP(Participação!F634,Variedades!B:C,2,0),"")</f>
        <v/>
      </c>
      <c r="O624" s="26" t="str">
        <f t="shared" si="9"/>
        <v/>
      </c>
      <c r="P624" s="26" t="str">
        <f>+IF(LEN(Participação!A634)&gt;0,G624,"")</f>
        <v/>
      </c>
    </row>
    <row r="625" spans="1:16" x14ac:dyDescent="0.25">
      <c r="A625" t="str">
        <f>+IF(LEN(Participação!A635)&gt;0,Participação!$D$4,"")</f>
        <v/>
      </c>
      <c r="B625" t="str">
        <f>+IF(LEN(Participação!A635)&gt;0,2021,"")</f>
        <v/>
      </c>
      <c r="C625" t="str">
        <f>+IF(LEN(Participação!A635)&gt;0,5017,"")</f>
        <v/>
      </c>
      <c r="D625" t="str">
        <f>+IF(LEN(Participação!A635)&gt;0,IF(Participação!$B$3="Individual",1,1),"")</f>
        <v/>
      </c>
      <c r="E625" t="str">
        <f>+IF(LEN(Participação!A635)&gt;0,Participação!C635,"")</f>
        <v/>
      </c>
      <c r="F625" t="str">
        <f>+IF(LEN(Participação!A635)&gt;0,Participação!D635,"")</f>
        <v/>
      </c>
      <c r="G625" t="str">
        <f>+IF(LEN(Participação!A635)&gt;0,Participação!A635,"")</f>
        <v/>
      </c>
      <c r="H625" t="str">
        <f>+IF(LEN(Participação!A635)&gt;0,VLOOKUP(O625,Pivot!A:B,2,0),"")</f>
        <v/>
      </c>
      <c r="I625" t="str">
        <f>+IF(LEN(Participação!A635)&gt;0,Participação!G635*Participação!I635,"")</f>
        <v/>
      </c>
      <c r="J625" t="str">
        <f>+IF(LEN(Participação!A635)&gt;0,Participação!H635,"")</f>
        <v/>
      </c>
      <c r="K625" t="str">
        <f>+IF(LEN(Participação!A635)&gt;0,"N","")</f>
        <v/>
      </c>
      <c r="L625" t="str">
        <f>+IF(LEN(Participação!A635)&gt;0,Participação!E635,"")</f>
        <v/>
      </c>
      <c r="M625" t="str">
        <f>+IF(LEN(Participação!A635)&gt;0,Participação!I635,"")</f>
        <v/>
      </c>
      <c r="N625" s="22" t="str">
        <f>+IF(LEN(Participação!A635)&gt;0,VLOOKUP(Participação!F635,Variedades!B:C,2,0),"")</f>
        <v/>
      </c>
      <c r="O625" s="26" t="str">
        <f t="shared" si="9"/>
        <v/>
      </c>
      <c r="P625" s="26" t="str">
        <f>+IF(LEN(Participação!A635)&gt;0,G625,"")</f>
        <v/>
      </c>
    </row>
    <row r="626" spans="1:16" x14ac:dyDescent="0.25">
      <c r="A626" t="str">
        <f>+IF(LEN(Participação!A636)&gt;0,Participação!$D$4,"")</f>
        <v/>
      </c>
      <c r="B626" t="str">
        <f>+IF(LEN(Participação!A636)&gt;0,2021,"")</f>
        <v/>
      </c>
      <c r="C626" t="str">
        <f>+IF(LEN(Participação!A636)&gt;0,5017,"")</f>
        <v/>
      </c>
      <c r="D626" t="str">
        <f>+IF(LEN(Participação!A636)&gt;0,IF(Participação!$B$3="Individual",1,1),"")</f>
        <v/>
      </c>
      <c r="E626" t="str">
        <f>+IF(LEN(Participação!A636)&gt;0,Participação!C636,"")</f>
        <v/>
      </c>
      <c r="F626" t="str">
        <f>+IF(LEN(Participação!A636)&gt;0,Participação!D636,"")</f>
        <v/>
      </c>
      <c r="G626" t="str">
        <f>+IF(LEN(Participação!A636)&gt;0,Participação!A636,"")</f>
        <v/>
      </c>
      <c r="H626" t="str">
        <f>+IF(LEN(Participação!A636)&gt;0,VLOOKUP(O626,Pivot!A:B,2,0),"")</f>
        <v/>
      </c>
      <c r="I626" t="str">
        <f>+IF(LEN(Participação!A636)&gt;0,Participação!G636*Participação!I636,"")</f>
        <v/>
      </c>
      <c r="J626" t="str">
        <f>+IF(LEN(Participação!A636)&gt;0,Participação!H636,"")</f>
        <v/>
      </c>
      <c r="K626" t="str">
        <f>+IF(LEN(Participação!A636)&gt;0,"N","")</f>
        <v/>
      </c>
      <c r="L626" t="str">
        <f>+IF(LEN(Participação!A636)&gt;0,Participação!E636,"")</f>
        <v/>
      </c>
      <c r="M626" t="str">
        <f>+IF(LEN(Participação!A636)&gt;0,Participação!I636,"")</f>
        <v/>
      </c>
      <c r="N626" s="22" t="str">
        <f>+IF(LEN(Participação!A636)&gt;0,VLOOKUP(Participação!F636,Variedades!B:C,2,0),"")</f>
        <v/>
      </c>
      <c r="O626" s="26" t="str">
        <f t="shared" si="9"/>
        <v/>
      </c>
      <c r="P626" s="26" t="str">
        <f>+IF(LEN(Participação!A636)&gt;0,G626,"")</f>
        <v/>
      </c>
    </row>
    <row r="627" spans="1:16" x14ac:dyDescent="0.25">
      <c r="A627" t="str">
        <f>+IF(LEN(Participação!A637)&gt;0,Participação!$D$4,"")</f>
        <v/>
      </c>
      <c r="B627" t="str">
        <f>+IF(LEN(Participação!A637)&gt;0,2021,"")</f>
        <v/>
      </c>
      <c r="C627" t="str">
        <f>+IF(LEN(Participação!A637)&gt;0,5017,"")</f>
        <v/>
      </c>
      <c r="D627" t="str">
        <f>+IF(LEN(Participação!A637)&gt;0,IF(Participação!$B$3="Individual",1,1),"")</f>
        <v/>
      </c>
      <c r="E627" t="str">
        <f>+IF(LEN(Participação!A637)&gt;0,Participação!C637,"")</f>
        <v/>
      </c>
      <c r="F627" t="str">
        <f>+IF(LEN(Participação!A637)&gt;0,Participação!D637,"")</f>
        <v/>
      </c>
      <c r="G627" t="str">
        <f>+IF(LEN(Participação!A637)&gt;0,Participação!A637,"")</f>
        <v/>
      </c>
      <c r="H627" t="str">
        <f>+IF(LEN(Participação!A637)&gt;0,VLOOKUP(O627,Pivot!A:B,2,0),"")</f>
        <v/>
      </c>
      <c r="I627" t="str">
        <f>+IF(LEN(Participação!A637)&gt;0,Participação!G637*Participação!I637,"")</f>
        <v/>
      </c>
      <c r="J627" t="str">
        <f>+IF(LEN(Participação!A637)&gt;0,Participação!H637,"")</f>
        <v/>
      </c>
      <c r="K627" t="str">
        <f>+IF(LEN(Participação!A637)&gt;0,"N","")</f>
        <v/>
      </c>
      <c r="L627" t="str">
        <f>+IF(LEN(Participação!A637)&gt;0,Participação!E637,"")</f>
        <v/>
      </c>
      <c r="M627" t="str">
        <f>+IF(LEN(Participação!A637)&gt;0,Participação!I637,"")</f>
        <v/>
      </c>
      <c r="N627" s="22" t="str">
        <f>+IF(LEN(Participação!A637)&gt;0,VLOOKUP(Participação!F637,Variedades!B:C,2,0),"")</f>
        <v/>
      </c>
      <c r="O627" s="26" t="str">
        <f t="shared" si="9"/>
        <v/>
      </c>
      <c r="P627" s="26" t="str">
        <f>+IF(LEN(Participação!A637)&gt;0,G627,"")</f>
        <v/>
      </c>
    </row>
    <row r="628" spans="1:16" x14ac:dyDescent="0.25">
      <c r="A628" t="str">
        <f>+IF(LEN(Participação!A638)&gt;0,Participação!$D$4,"")</f>
        <v/>
      </c>
      <c r="B628" t="str">
        <f>+IF(LEN(Participação!A638)&gt;0,2021,"")</f>
        <v/>
      </c>
      <c r="C628" t="str">
        <f>+IF(LEN(Participação!A638)&gt;0,5017,"")</f>
        <v/>
      </c>
      <c r="D628" t="str">
        <f>+IF(LEN(Participação!A638)&gt;0,IF(Participação!$B$3="Individual",1,1),"")</f>
        <v/>
      </c>
      <c r="E628" t="str">
        <f>+IF(LEN(Participação!A638)&gt;0,Participação!C638,"")</f>
        <v/>
      </c>
      <c r="F628" t="str">
        <f>+IF(LEN(Participação!A638)&gt;0,Participação!D638,"")</f>
        <v/>
      </c>
      <c r="G628" t="str">
        <f>+IF(LEN(Participação!A638)&gt;0,Participação!A638,"")</f>
        <v/>
      </c>
      <c r="H628" t="str">
        <f>+IF(LEN(Participação!A638)&gt;0,VLOOKUP(O628,Pivot!A:B,2,0),"")</f>
        <v/>
      </c>
      <c r="I628" t="str">
        <f>+IF(LEN(Participação!A638)&gt;0,Participação!G638*Participação!I638,"")</f>
        <v/>
      </c>
      <c r="J628" t="str">
        <f>+IF(LEN(Participação!A638)&gt;0,Participação!H638,"")</f>
        <v/>
      </c>
      <c r="K628" t="str">
        <f>+IF(LEN(Participação!A638)&gt;0,"N","")</f>
        <v/>
      </c>
      <c r="L628" t="str">
        <f>+IF(LEN(Participação!A638)&gt;0,Participação!E638,"")</f>
        <v/>
      </c>
      <c r="M628" t="str">
        <f>+IF(LEN(Participação!A638)&gt;0,Participação!I638,"")</f>
        <v/>
      </c>
      <c r="N628" s="22" t="str">
        <f>+IF(LEN(Participação!A638)&gt;0,VLOOKUP(Participação!F638,Variedades!B:C,2,0),"")</f>
        <v/>
      </c>
      <c r="O628" s="26" t="str">
        <f t="shared" si="9"/>
        <v/>
      </c>
      <c r="P628" s="26" t="str">
        <f>+IF(LEN(Participação!A638)&gt;0,G628,"")</f>
        <v/>
      </c>
    </row>
    <row r="629" spans="1:16" x14ac:dyDescent="0.25">
      <c r="A629" t="str">
        <f>+IF(LEN(Participação!A639)&gt;0,Participação!$D$4,"")</f>
        <v/>
      </c>
      <c r="B629" t="str">
        <f>+IF(LEN(Participação!A639)&gt;0,2021,"")</f>
        <v/>
      </c>
      <c r="C629" t="str">
        <f>+IF(LEN(Participação!A639)&gt;0,5017,"")</f>
        <v/>
      </c>
      <c r="D629" t="str">
        <f>+IF(LEN(Participação!A639)&gt;0,IF(Participação!$B$3="Individual",1,1),"")</f>
        <v/>
      </c>
      <c r="E629" t="str">
        <f>+IF(LEN(Participação!A639)&gt;0,Participação!C639,"")</f>
        <v/>
      </c>
      <c r="F629" t="str">
        <f>+IF(LEN(Participação!A639)&gt;0,Participação!D639,"")</f>
        <v/>
      </c>
      <c r="G629" t="str">
        <f>+IF(LEN(Participação!A639)&gt;0,Participação!A639,"")</f>
        <v/>
      </c>
      <c r="H629" t="str">
        <f>+IF(LEN(Participação!A639)&gt;0,VLOOKUP(O629,Pivot!A:B,2,0),"")</f>
        <v/>
      </c>
      <c r="I629" t="str">
        <f>+IF(LEN(Participação!A639)&gt;0,Participação!G639*Participação!I639,"")</f>
        <v/>
      </c>
      <c r="J629" t="str">
        <f>+IF(LEN(Participação!A639)&gt;0,Participação!H639,"")</f>
        <v/>
      </c>
      <c r="K629" t="str">
        <f>+IF(LEN(Participação!A639)&gt;0,"N","")</f>
        <v/>
      </c>
      <c r="L629" t="str">
        <f>+IF(LEN(Participação!A639)&gt;0,Participação!E639,"")</f>
        <v/>
      </c>
      <c r="M629" t="str">
        <f>+IF(LEN(Participação!A639)&gt;0,Participação!I639,"")</f>
        <v/>
      </c>
      <c r="N629" s="22" t="str">
        <f>+IF(LEN(Participação!A639)&gt;0,VLOOKUP(Participação!F639,Variedades!B:C,2,0),"")</f>
        <v/>
      </c>
      <c r="O629" s="26" t="str">
        <f t="shared" si="9"/>
        <v/>
      </c>
      <c r="P629" s="26" t="str">
        <f>+IF(LEN(Participação!A639)&gt;0,G629,"")</f>
        <v/>
      </c>
    </row>
    <row r="630" spans="1:16" x14ac:dyDescent="0.25">
      <c r="A630" t="str">
        <f>+IF(LEN(Participação!A640)&gt;0,Participação!$D$4,"")</f>
        <v/>
      </c>
      <c r="B630" t="str">
        <f>+IF(LEN(Participação!A640)&gt;0,2021,"")</f>
        <v/>
      </c>
      <c r="C630" t="str">
        <f>+IF(LEN(Participação!A640)&gt;0,5017,"")</f>
        <v/>
      </c>
      <c r="D630" t="str">
        <f>+IF(LEN(Participação!A640)&gt;0,IF(Participação!$B$3="Individual",1,1),"")</f>
        <v/>
      </c>
      <c r="E630" t="str">
        <f>+IF(LEN(Participação!A640)&gt;0,Participação!C640,"")</f>
        <v/>
      </c>
      <c r="F630" t="str">
        <f>+IF(LEN(Participação!A640)&gt;0,Participação!D640,"")</f>
        <v/>
      </c>
      <c r="G630" t="str">
        <f>+IF(LEN(Participação!A640)&gt;0,Participação!A640,"")</f>
        <v/>
      </c>
      <c r="H630" t="str">
        <f>+IF(LEN(Participação!A640)&gt;0,VLOOKUP(O630,Pivot!A:B,2,0),"")</f>
        <v/>
      </c>
      <c r="I630" t="str">
        <f>+IF(LEN(Participação!A640)&gt;0,Participação!G640*Participação!I640,"")</f>
        <v/>
      </c>
      <c r="J630" t="str">
        <f>+IF(LEN(Participação!A640)&gt;0,Participação!H640,"")</f>
        <v/>
      </c>
      <c r="K630" t="str">
        <f>+IF(LEN(Participação!A640)&gt;0,"N","")</f>
        <v/>
      </c>
      <c r="L630" t="str">
        <f>+IF(LEN(Participação!A640)&gt;0,Participação!E640,"")</f>
        <v/>
      </c>
      <c r="M630" t="str">
        <f>+IF(LEN(Participação!A640)&gt;0,Participação!I640,"")</f>
        <v/>
      </c>
      <c r="N630" s="22" t="str">
        <f>+IF(LEN(Participação!A640)&gt;0,VLOOKUP(Participação!F640,Variedades!B:C,2,0),"")</f>
        <v/>
      </c>
      <c r="O630" s="26" t="str">
        <f t="shared" si="9"/>
        <v/>
      </c>
      <c r="P630" s="26" t="str">
        <f>+IF(LEN(Participação!A640)&gt;0,G630,"")</f>
        <v/>
      </c>
    </row>
    <row r="631" spans="1:16" x14ac:dyDescent="0.25">
      <c r="A631" t="str">
        <f>+IF(LEN(Participação!A641)&gt;0,Participação!$D$4,"")</f>
        <v/>
      </c>
      <c r="B631" t="str">
        <f>+IF(LEN(Participação!A641)&gt;0,2021,"")</f>
        <v/>
      </c>
      <c r="C631" t="str">
        <f>+IF(LEN(Participação!A641)&gt;0,5017,"")</f>
        <v/>
      </c>
      <c r="D631" t="str">
        <f>+IF(LEN(Participação!A641)&gt;0,IF(Participação!$B$3="Individual",1,1),"")</f>
        <v/>
      </c>
      <c r="E631" t="str">
        <f>+IF(LEN(Participação!A641)&gt;0,Participação!C641,"")</f>
        <v/>
      </c>
      <c r="F631" t="str">
        <f>+IF(LEN(Participação!A641)&gt;0,Participação!D641,"")</f>
        <v/>
      </c>
      <c r="G631" t="str">
        <f>+IF(LEN(Participação!A641)&gt;0,Participação!A641,"")</f>
        <v/>
      </c>
      <c r="H631" t="str">
        <f>+IF(LEN(Participação!A641)&gt;0,VLOOKUP(O631,Pivot!A:B,2,0),"")</f>
        <v/>
      </c>
      <c r="I631" t="str">
        <f>+IF(LEN(Participação!A641)&gt;0,Participação!G641*Participação!I641,"")</f>
        <v/>
      </c>
      <c r="J631" t="str">
        <f>+IF(LEN(Participação!A641)&gt;0,Participação!H641,"")</f>
        <v/>
      </c>
      <c r="K631" t="str">
        <f>+IF(LEN(Participação!A641)&gt;0,"N","")</f>
        <v/>
      </c>
      <c r="L631" t="str">
        <f>+IF(LEN(Participação!A641)&gt;0,Participação!E641,"")</f>
        <v/>
      </c>
      <c r="M631" t="str">
        <f>+IF(LEN(Participação!A641)&gt;0,Participação!I641,"")</f>
        <v/>
      </c>
      <c r="N631" s="22" t="str">
        <f>+IF(LEN(Participação!A641)&gt;0,VLOOKUP(Participação!F641,Variedades!B:C,2,0),"")</f>
        <v/>
      </c>
      <c r="O631" s="26" t="str">
        <f t="shared" si="9"/>
        <v/>
      </c>
      <c r="P631" s="26" t="str">
        <f>+IF(LEN(Participação!A641)&gt;0,G631,"")</f>
        <v/>
      </c>
    </row>
    <row r="632" spans="1:16" x14ac:dyDescent="0.25">
      <c r="A632" t="str">
        <f>+IF(LEN(Participação!A642)&gt;0,Participação!$D$4,"")</f>
        <v/>
      </c>
      <c r="B632" t="str">
        <f>+IF(LEN(Participação!A642)&gt;0,2021,"")</f>
        <v/>
      </c>
      <c r="C632" t="str">
        <f>+IF(LEN(Participação!A642)&gt;0,5017,"")</f>
        <v/>
      </c>
      <c r="D632" t="str">
        <f>+IF(LEN(Participação!A642)&gt;0,IF(Participação!$B$3="Individual",1,1),"")</f>
        <v/>
      </c>
      <c r="E632" t="str">
        <f>+IF(LEN(Participação!A642)&gt;0,Participação!C642,"")</f>
        <v/>
      </c>
      <c r="F632" t="str">
        <f>+IF(LEN(Participação!A642)&gt;0,Participação!D642,"")</f>
        <v/>
      </c>
      <c r="G632" t="str">
        <f>+IF(LEN(Participação!A642)&gt;0,Participação!A642,"")</f>
        <v/>
      </c>
      <c r="H632" t="str">
        <f>+IF(LEN(Participação!A642)&gt;0,VLOOKUP(O632,Pivot!A:B,2,0),"")</f>
        <v/>
      </c>
      <c r="I632" t="str">
        <f>+IF(LEN(Participação!A642)&gt;0,Participação!G642*Participação!I642,"")</f>
        <v/>
      </c>
      <c r="J632" t="str">
        <f>+IF(LEN(Participação!A642)&gt;0,Participação!H642,"")</f>
        <v/>
      </c>
      <c r="K632" t="str">
        <f>+IF(LEN(Participação!A642)&gt;0,"N","")</f>
        <v/>
      </c>
      <c r="L632" t="str">
        <f>+IF(LEN(Participação!A642)&gt;0,Participação!E642,"")</f>
        <v/>
      </c>
      <c r="M632" t="str">
        <f>+IF(LEN(Participação!A642)&gt;0,Participação!I642,"")</f>
        <v/>
      </c>
      <c r="N632" s="22" t="str">
        <f>+IF(LEN(Participação!A642)&gt;0,VLOOKUP(Participação!F642,Variedades!B:C,2,0),"")</f>
        <v/>
      </c>
      <c r="O632" s="26" t="str">
        <f t="shared" si="9"/>
        <v/>
      </c>
      <c r="P632" s="26" t="str">
        <f>+IF(LEN(Participação!A642)&gt;0,G632,"")</f>
        <v/>
      </c>
    </row>
    <row r="633" spans="1:16" x14ac:dyDescent="0.25">
      <c r="A633" t="str">
        <f>+IF(LEN(Participação!A643)&gt;0,Participação!$D$4,"")</f>
        <v/>
      </c>
      <c r="B633" t="str">
        <f>+IF(LEN(Participação!A643)&gt;0,2021,"")</f>
        <v/>
      </c>
      <c r="C633" t="str">
        <f>+IF(LEN(Participação!A643)&gt;0,5017,"")</f>
        <v/>
      </c>
      <c r="D633" t="str">
        <f>+IF(LEN(Participação!A643)&gt;0,IF(Participação!$B$3="Individual",1,1),"")</f>
        <v/>
      </c>
      <c r="E633" t="str">
        <f>+IF(LEN(Participação!A643)&gt;0,Participação!C643,"")</f>
        <v/>
      </c>
      <c r="F633" t="str">
        <f>+IF(LEN(Participação!A643)&gt;0,Participação!D643,"")</f>
        <v/>
      </c>
      <c r="G633" t="str">
        <f>+IF(LEN(Participação!A643)&gt;0,Participação!A643,"")</f>
        <v/>
      </c>
      <c r="H633" t="str">
        <f>+IF(LEN(Participação!A643)&gt;0,VLOOKUP(O633,Pivot!A:B,2,0),"")</f>
        <v/>
      </c>
      <c r="I633" t="str">
        <f>+IF(LEN(Participação!A643)&gt;0,Participação!G643*Participação!I643,"")</f>
        <v/>
      </c>
      <c r="J633" t="str">
        <f>+IF(LEN(Participação!A643)&gt;0,Participação!H643,"")</f>
        <v/>
      </c>
      <c r="K633" t="str">
        <f>+IF(LEN(Participação!A643)&gt;0,"N","")</f>
        <v/>
      </c>
      <c r="L633" t="str">
        <f>+IF(LEN(Participação!A643)&gt;0,Participação!E643,"")</f>
        <v/>
      </c>
      <c r="M633" t="str">
        <f>+IF(LEN(Participação!A643)&gt;0,Participação!I643,"")</f>
        <v/>
      </c>
      <c r="N633" s="22" t="str">
        <f>+IF(LEN(Participação!A643)&gt;0,VLOOKUP(Participação!F643,Variedades!B:C,2,0),"")</f>
        <v/>
      </c>
      <c r="O633" s="26" t="str">
        <f t="shared" si="9"/>
        <v/>
      </c>
      <c r="P633" s="26" t="str">
        <f>+IF(LEN(Participação!A643)&gt;0,G633,"")</f>
        <v/>
      </c>
    </row>
    <row r="634" spans="1:16" x14ac:dyDescent="0.25">
      <c r="A634" t="str">
        <f>+IF(LEN(Participação!A644)&gt;0,Participação!$D$4,"")</f>
        <v/>
      </c>
      <c r="B634" t="str">
        <f>+IF(LEN(Participação!A644)&gt;0,2021,"")</f>
        <v/>
      </c>
      <c r="C634" t="str">
        <f>+IF(LEN(Participação!A644)&gt;0,5017,"")</f>
        <v/>
      </c>
      <c r="D634" t="str">
        <f>+IF(LEN(Participação!A644)&gt;0,IF(Participação!$B$3="Individual",1,1),"")</f>
        <v/>
      </c>
      <c r="E634" t="str">
        <f>+IF(LEN(Participação!A644)&gt;0,Participação!C644,"")</f>
        <v/>
      </c>
      <c r="F634" t="str">
        <f>+IF(LEN(Participação!A644)&gt;0,Participação!D644,"")</f>
        <v/>
      </c>
      <c r="G634" t="str">
        <f>+IF(LEN(Participação!A644)&gt;0,Participação!A644,"")</f>
        <v/>
      </c>
      <c r="H634" t="str">
        <f>+IF(LEN(Participação!A644)&gt;0,VLOOKUP(O634,Pivot!A:B,2,0),"")</f>
        <v/>
      </c>
      <c r="I634" t="str">
        <f>+IF(LEN(Participação!A644)&gt;0,Participação!G644*Participação!I644,"")</f>
        <v/>
      </c>
      <c r="J634" t="str">
        <f>+IF(LEN(Participação!A644)&gt;0,Participação!H644,"")</f>
        <v/>
      </c>
      <c r="K634" t="str">
        <f>+IF(LEN(Participação!A644)&gt;0,"N","")</f>
        <v/>
      </c>
      <c r="L634" t="str">
        <f>+IF(LEN(Participação!A644)&gt;0,Participação!E644,"")</f>
        <v/>
      </c>
      <c r="M634" t="str">
        <f>+IF(LEN(Participação!A644)&gt;0,Participação!I644,"")</f>
        <v/>
      </c>
      <c r="N634" s="22" t="str">
        <f>+IF(LEN(Participação!A644)&gt;0,VLOOKUP(Participação!F644,Variedades!B:C,2,0),"")</f>
        <v/>
      </c>
      <c r="O634" s="26" t="str">
        <f t="shared" si="9"/>
        <v/>
      </c>
      <c r="P634" s="26" t="str">
        <f>+IF(LEN(Participação!A644)&gt;0,G634,"")</f>
        <v/>
      </c>
    </row>
    <row r="635" spans="1:16" x14ac:dyDescent="0.25">
      <c r="A635" t="str">
        <f>+IF(LEN(Participação!A645)&gt;0,Participação!$D$4,"")</f>
        <v/>
      </c>
      <c r="B635" t="str">
        <f>+IF(LEN(Participação!A645)&gt;0,2021,"")</f>
        <v/>
      </c>
      <c r="C635" t="str">
        <f>+IF(LEN(Participação!A645)&gt;0,5017,"")</f>
        <v/>
      </c>
      <c r="D635" t="str">
        <f>+IF(LEN(Participação!A645)&gt;0,IF(Participação!$B$3="Individual",1,1),"")</f>
        <v/>
      </c>
      <c r="E635" t="str">
        <f>+IF(LEN(Participação!A645)&gt;0,Participação!C645,"")</f>
        <v/>
      </c>
      <c r="F635" t="str">
        <f>+IF(LEN(Participação!A645)&gt;0,Participação!D645,"")</f>
        <v/>
      </c>
      <c r="G635" t="str">
        <f>+IF(LEN(Participação!A645)&gt;0,Participação!A645,"")</f>
        <v/>
      </c>
      <c r="H635" t="str">
        <f>+IF(LEN(Participação!A645)&gt;0,VLOOKUP(O635,Pivot!A:B,2,0),"")</f>
        <v/>
      </c>
      <c r="I635" t="str">
        <f>+IF(LEN(Participação!A645)&gt;0,Participação!G645*Participação!I645,"")</f>
        <v/>
      </c>
      <c r="J635" t="str">
        <f>+IF(LEN(Participação!A645)&gt;0,Participação!H645,"")</f>
        <v/>
      </c>
      <c r="K635" t="str">
        <f>+IF(LEN(Participação!A645)&gt;0,"N","")</f>
        <v/>
      </c>
      <c r="L635" t="str">
        <f>+IF(LEN(Participação!A645)&gt;0,Participação!E645,"")</f>
        <v/>
      </c>
      <c r="M635" t="str">
        <f>+IF(LEN(Participação!A645)&gt;0,Participação!I645,"")</f>
        <v/>
      </c>
      <c r="N635" s="22" t="str">
        <f>+IF(LEN(Participação!A645)&gt;0,VLOOKUP(Participação!F645,Variedades!B:C,2,0),"")</f>
        <v/>
      </c>
      <c r="O635" s="26" t="str">
        <f t="shared" si="9"/>
        <v/>
      </c>
      <c r="P635" s="26" t="str">
        <f>+IF(LEN(Participação!A645)&gt;0,G635,"")</f>
        <v/>
      </c>
    </row>
    <row r="636" spans="1:16" x14ac:dyDescent="0.25">
      <c r="A636" t="str">
        <f>+IF(LEN(Participação!A646)&gt;0,Participação!$D$4,"")</f>
        <v/>
      </c>
      <c r="B636" t="str">
        <f>+IF(LEN(Participação!A646)&gt;0,2021,"")</f>
        <v/>
      </c>
      <c r="C636" t="str">
        <f>+IF(LEN(Participação!A646)&gt;0,5017,"")</f>
        <v/>
      </c>
      <c r="D636" t="str">
        <f>+IF(LEN(Participação!A646)&gt;0,IF(Participação!$B$3="Individual",1,1),"")</f>
        <v/>
      </c>
      <c r="E636" t="str">
        <f>+IF(LEN(Participação!A646)&gt;0,Participação!C646,"")</f>
        <v/>
      </c>
      <c r="F636" t="str">
        <f>+IF(LEN(Participação!A646)&gt;0,Participação!D646,"")</f>
        <v/>
      </c>
      <c r="G636" t="str">
        <f>+IF(LEN(Participação!A646)&gt;0,Participação!A646,"")</f>
        <v/>
      </c>
      <c r="H636" t="str">
        <f>+IF(LEN(Participação!A646)&gt;0,VLOOKUP(O636,Pivot!A:B,2,0),"")</f>
        <v/>
      </c>
      <c r="I636" t="str">
        <f>+IF(LEN(Participação!A646)&gt;0,Participação!G646*Participação!I646,"")</f>
        <v/>
      </c>
      <c r="J636" t="str">
        <f>+IF(LEN(Participação!A646)&gt;0,Participação!H646,"")</f>
        <v/>
      </c>
      <c r="K636" t="str">
        <f>+IF(LEN(Participação!A646)&gt;0,"N","")</f>
        <v/>
      </c>
      <c r="L636" t="str">
        <f>+IF(LEN(Participação!A646)&gt;0,Participação!E646,"")</f>
        <v/>
      </c>
      <c r="M636" t="str">
        <f>+IF(LEN(Participação!A646)&gt;0,Participação!I646,"")</f>
        <v/>
      </c>
      <c r="N636" s="22" t="str">
        <f>+IF(LEN(Participação!A646)&gt;0,VLOOKUP(Participação!F646,Variedades!B:C,2,0),"")</f>
        <v/>
      </c>
      <c r="O636" s="26" t="str">
        <f t="shared" si="9"/>
        <v/>
      </c>
      <c r="P636" s="26" t="str">
        <f>+IF(LEN(Participação!A646)&gt;0,G636,"")</f>
        <v/>
      </c>
    </row>
    <row r="637" spans="1:16" x14ac:dyDescent="0.25">
      <c r="A637" t="str">
        <f>+IF(LEN(Participação!A647)&gt;0,Participação!$D$4,"")</f>
        <v/>
      </c>
      <c r="B637" t="str">
        <f>+IF(LEN(Participação!A647)&gt;0,2021,"")</f>
        <v/>
      </c>
      <c r="C637" t="str">
        <f>+IF(LEN(Participação!A647)&gt;0,5017,"")</f>
        <v/>
      </c>
      <c r="D637" t="str">
        <f>+IF(LEN(Participação!A647)&gt;0,IF(Participação!$B$3="Individual",1,1),"")</f>
        <v/>
      </c>
      <c r="E637" t="str">
        <f>+IF(LEN(Participação!A647)&gt;0,Participação!C647,"")</f>
        <v/>
      </c>
      <c r="F637" t="str">
        <f>+IF(LEN(Participação!A647)&gt;0,Participação!D647,"")</f>
        <v/>
      </c>
      <c r="G637" t="str">
        <f>+IF(LEN(Participação!A647)&gt;0,Participação!A647,"")</f>
        <v/>
      </c>
      <c r="H637" t="str">
        <f>+IF(LEN(Participação!A647)&gt;0,VLOOKUP(O637,Pivot!A:B,2,0),"")</f>
        <v/>
      </c>
      <c r="I637" t="str">
        <f>+IF(LEN(Participação!A647)&gt;0,Participação!G647*Participação!I647,"")</f>
        <v/>
      </c>
      <c r="J637" t="str">
        <f>+IF(LEN(Participação!A647)&gt;0,Participação!H647,"")</f>
        <v/>
      </c>
      <c r="K637" t="str">
        <f>+IF(LEN(Participação!A647)&gt;0,"N","")</f>
        <v/>
      </c>
      <c r="L637" t="str">
        <f>+IF(LEN(Participação!A647)&gt;0,Participação!E647,"")</f>
        <v/>
      </c>
      <c r="M637" t="str">
        <f>+IF(LEN(Participação!A647)&gt;0,Participação!I647,"")</f>
        <v/>
      </c>
      <c r="N637" s="22" t="str">
        <f>+IF(LEN(Participação!A647)&gt;0,VLOOKUP(Participação!F647,Variedades!B:C,2,0),"")</f>
        <v/>
      </c>
      <c r="O637" s="26" t="str">
        <f t="shared" si="9"/>
        <v/>
      </c>
      <c r="P637" s="26" t="str">
        <f>+IF(LEN(Participação!A647)&gt;0,G637,"")</f>
        <v/>
      </c>
    </row>
    <row r="638" spans="1:16" x14ac:dyDescent="0.25">
      <c r="A638" t="str">
        <f>+IF(LEN(Participação!A648)&gt;0,Participação!$D$4,"")</f>
        <v/>
      </c>
      <c r="B638" t="str">
        <f>+IF(LEN(Participação!A648)&gt;0,2021,"")</f>
        <v/>
      </c>
      <c r="C638" t="str">
        <f>+IF(LEN(Participação!A648)&gt;0,5017,"")</f>
        <v/>
      </c>
      <c r="D638" t="str">
        <f>+IF(LEN(Participação!A648)&gt;0,IF(Participação!$B$3="Individual",1,1),"")</f>
        <v/>
      </c>
      <c r="E638" t="str">
        <f>+IF(LEN(Participação!A648)&gt;0,Participação!C648,"")</f>
        <v/>
      </c>
      <c r="F638" t="str">
        <f>+IF(LEN(Participação!A648)&gt;0,Participação!D648,"")</f>
        <v/>
      </c>
      <c r="G638" t="str">
        <f>+IF(LEN(Participação!A648)&gt;0,Participação!A648,"")</f>
        <v/>
      </c>
      <c r="H638" t="str">
        <f>+IF(LEN(Participação!A648)&gt;0,VLOOKUP(O638,Pivot!A:B,2,0),"")</f>
        <v/>
      </c>
      <c r="I638" t="str">
        <f>+IF(LEN(Participação!A648)&gt;0,Participação!G648*Participação!I648,"")</f>
        <v/>
      </c>
      <c r="J638" t="str">
        <f>+IF(LEN(Participação!A648)&gt;0,Participação!H648,"")</f>
        <v/>
      </c>
      <c r="K638" t="str">
        <f>+IF(LEN(Participação!A648)&gt;0,"N","")</f>
        <v/>
      </c>
      <c r="L638" t="str">
        <f>+IF(LEN(Participação!A648)&gt;0,Participação!E648,"")</f>
        <v/>
      </c>
      <c r="M638" t="str">
        <f>+IF(LEN(Participação!A648)&gt;0,Participação!I648,"")</f>
        <v/>
      </c>
      <c r="N638" s="22" t="str">
        <f>+IF(LEN(Participação!A648)&gt;0,VLOOKUP(Participação!F648,Variedades!B:C,2,0),"")</f>
        <v/>
      </c>
      <c r="O638" s="26" t="str">
        <f t="shared" si="9"/>
        <v/>
      </c>
      <c r="P638" s="26" t="str">
        <f>+IF(LEN(Participação!A648)&gt;0,G638,"")</f>
        <v/>
      </c>
    </row>
    <row r="639" spans="1:16" x14ac:dyDescent="0.25">
      <c r="A639" t="str">
        <f>+IF(LEN(Participação!A649)&gt;0,Participação!$D$4,"")</f>
        <v/>
      </c>
      <c r="B639" t="str">
        <f>+IF(LEN(Participação!A649)&gt;0,2021,"")</f>
        <v/>
      </c>
      <c r="C639" t="str">
        <f>+IF(LEN(Participação!A649)&gt;0,5017,"")</f>
        <v/>
      </c>
      <c r="D639" t="str">
        <f>+IF(LEN(Participação!A649)&gt;0,IF(Participação!$B$3="Individual",1,1),"")</f>
        <v/>
      </c>
      <c r="E639" t="str">
        <f>+IF(LEN(Participação!A649)&gt;0,Participação!C649,"")</f>
        <v/>
      </c>
      <c r="F639" t="str">
        <f>+IF(LEN(Participação!A649)&gt;0,Participação!D649,"")</f>
        <v/>
      </c>
      <c r="G639" t="str">
        <f>+IF(LEN(Participação!A649)&gt;0,Participação!A649,"")</f>
        <v/>
      </c>
      <c r="H639" t="str">
        <f>+IF(LEN(Participação!A649)&gt;0,VLOOKUP(O639,Pivot!A:B,2,0),"")</f>
        <v/>
      </c>
      <c r="I639" t="str">
        <f>+IF(LEN(Participação!A649)&gt;0,Participação!G649*Participação!I649,"")</f>
        <v/>
      </c>
      <c r="J639" t="str">
        <f>+IF(LEN(Participação!A649)&gt;0,Participação!H649,"")</f>
        <v/>
      </c>
      <c r="K639" t="str">
        <f>+IF(LEN(Participação!A649)&gt;0,"N","")</f>
        <v/>
      </c>
      <c r="L639" t="str">
        <f>+IF(LEN(Participação!A649)&gt;0,Participação!E649,"")</f>
        <v/>
      </c>
      <c r="M639" t="str">
        <f>+IF(LEN(Participação!A649)&gt;0,Participação!I649,"")</f>
        <v/>
      </c>
      <c r="N639" s="22" t="str">
        <f>+IF(LEN(Participação!A649)&gt;0,VLOOKUP(Participação!F649,Variedades!B:C,2,0),"")</f>
        <v/>
      </c>
      <c r="O639" s="26" t="str">
        <f t="shared" si="9"/>
        <v/>
      </c>
      <c r="P639" s="26" t="str">
        <f>+IF(LEN(Participação!A649)&gt;0,G639,"")</f>
        <v/>
      </c>
    </row>
    <row r="640" spans="1:16" x14ac:dyDescent="0.25">
      <c r="A640" t="str">
        <f>+IF(LEN(Participação!A650)&gt;0,Participação!$D$4,"")</f>
        <v/>
      </c>
      <c r="B640" t="str">
        <f>+IF(LEN(Participação!A650)&gt;0,2021,"")</f>
        <v/>
      </c>
      <c r="C640" t="str">
        <f>+IF(LEN(Participação!A650)&gt;0,5017,"")</f>
        <v/>
      </c>
      <c r="D640" t="str">
        <f>+IF(LEN(Participação!A650)&gt;0,IF(Participação!$B$3="Individual",1,1),"")</f>
        <v/>
      </c>
      <c r="E640" t="str">
        <f>+IF(LEN(Participação!A650)&gt;0,Participação!C650,"")</f>
        <v/>
      </c>
      <c r="F640" t="str">
        <f>+IF(LEN(Participação!A650)&gt;0,Participação!D650,"")</f>
        <v/>
      </c>
      <c r="G640" t="str">
        <f>+IF(LEN(Participação!A650)&gt;0,Participação!A650,"")</f>
        <v/>
      </c>
      <c r="H640" t="str">
        <f>+IF(LEN(Participação!A650)&gt;0,VLOOKUP(O640,Pivot!A:B,2,0),"")</f>
        <v/>
      </c>
      <c r="I640" t="str">
        <f>+IF(LEN(Participação!A650)&gt;0,Participação!G650*Participação!I650,"")</f>
        <v/>
      </c>
      <c r="J640" t="str">
        <f>+IF(LEN(Participação!A650)&gt;0,Participação!H650,"")</f>
        <v/>
      </c>
      <c r="K640" t="str">
        <f>+IF(LEN(Participação!A650)&gt;0,"N","")</f>
        <v/>
      </c>
      <c r="L640" t="str">
        <f>+IF(LEN(Participação!A650)&gt;0,Participação!E650,"")</f>
        <v/>
      </c>
      <c r="M640" t="str">
        <f>+IF(LEN(Participação!A650)&gt;0,Participação!I650,"")</f>
        <v/>
      </c>
      <c r="N640" s="22" t="str">
        <f>+IF(LEN(Participação!A650)&gt;0,VLOOKUP(Participação!F650,Variedades!B:C,2,0),"")</f>
        <v/>
      </c>
      <c r="O640" s="26" t="str">
        <f t="shared" si="9"/>
        <v/>
      </c>
      <c r="P640" s="26" t="str">
        <f>+IF(LEN(Participação!A650)&gt;0,G640,"")</f>
        <v/>
      </c>
    </row>
    <row r="641" spans="1:16" x14ac:dyDescent="0.25">
      <c r="A641" t="str">
        <f>+IF(LEN(Participação!A651)&gt;0,Participação!$D$4,"")</f>
        <v/>
      </c>
      <c r="B641" t="str">
        <f>+IF(LEN(Participação!A651)&gt;0,2021,"")</f>
        <v/>
      </c>
      <c r="C641" t="str">
        <f>+IF(LEN(Participação!A651)&gt;0,5017,"")</f>
        <v/>
      </c>
      <c r="D641" t="str">
        <f>+IF(LEN(Participação!A651)&gt;0,IF(Participação!$B$3="Individual",1,1),"")</f>
        <v/>
      </c>
      <c r="E641" t="str">
        <f>+IF(LEN(Participação!A651)&gt;0,Participação!C651,"")</f>
        <v/>
      </c>
      <c r="F641" t="str">
        <f>+IF(LEN(Participação!A651)&gt;0,Participação!D651,"")</f>
        <v/>
      </c>
      <c r="G641" t="str">
        <f>+IF(LEN(Participação!A651)&gt;0,Participação!A651,"")</f>
        <v/>
      </c>
      <c r="H641" t="str">
        <f>+IF(LEN(Participação!A651)&gt;0,VLOOKUP(O641,Pivot!A:B,2,0),"")</f>
        <v/>
      </c>
      <c r="I641" t="str">
        <f>+IF(LEN(Participação!A651)&gt;0,Participação!G651*Participação!I651,"")</f>
        <v/>
      </c>
      <c r="J641" t="str">
        <f>+IF(LEN(Participação!A651)&gt;0,Participação!H651,"")</f>
        <v/>
      </c>
      <c r="K641" t="str">
        <f>+IF(LEN(Participação!A651)&gt;0,"N","")</f>
        <v/>
      </c>
      <c r="L641" t="str">
        <f>+IF(LEN(Participação!A651)&gt;0,Participação!E651,"")</f>
        <v/>
      </c>
      <c r="M641" t="str">
        <f>+IF(LEN(Participação!A651)&gt;0,Participação!I651,"")</f>
        <v/>
      </c>
      <c r="N641" s="22" t="str">
        <f>+IF(LEN(Participação!A651)&gt;0,VLOOKUP(Participação!F651,Variedades!B:C,2,0),"")</f>
        <v/>
      </c>
      <c r="O641" s="26" t="str">
        <f t="shared" si="9"/>
        <v/>
      </c>
      <c r="P641" s="26" t="str">
        <f>+IF(LEN(Participação!A651)&gt;0,G641,"")</f>
        <v/>
      </c>
    </row>
    <row r="642" spans="1:16" x14ac:dyDescent="0.25">
      <c r="A642" t="str">
        <f>+IF(LEN(Participação!A652)&gt;0,Participação!$D$4,"")</f>
        <v/>
      </c>
      <c r="B642" t="str">
        <f>+IF(LEN(Participação!A652)&gt;0,2021,"")</f>
        <v/>
      </c>
      <c r="C642" t="str">
        <f>+IF(LEN(Participação!A652)&gt;0,5017,"")</f>
        <v/>
      </c>
      <c r="D642" t="str">
        <f>+IF(LEN(Participação!A652)&gt;0,IF(Participação!$B$3="Individual",1,1),"")</f>
        <v/>
      </c>
      <c r="E642" t="str">
        <f>+IF(LEN(Participação!A652)&gt;0,Participação!C652,"")</f>
        <v/>
      </c>
      <c r="F642" t="str">
        <f>+IF(LEN(Participação!A652)&gt;0,Participação!D652,"")</f>
        <v/>
      </c>
      <c r="G642" t="str">
        <f>+IF(LEN(Participação!A652)&gt;0,Participação!A652,"")</f>
        <v/>
      </c>
      <c r="H642" t="str">
        <f>+IF(LEN(Participação!A652)&gt;0,VLOOKUP(O642,Pivot!A:B,2,0),"")</f>
        <v/>
      </c>
      <c r="I642" t="str">
        <f>+IF(LEN(Participação!A652)&gt;0,Participação!G652*Participação!I652,"")</f>
        <v/>
      </c>
      <c r="J642" t="str">
        <f>+IF(LEN(Participação!A652)&gt;0,Participação!H652,"")</f>
        <v/>
      </c>
      <c r="K642" t="str">
        <f>+IF(LEN(Participação!A652)&gt;0,"N","")</f>
        <v/>
      </c>
      <c r="L642" t="str">
        <f>+IF(LEN(Participação!A652)&gt;0,Participação!E652,"")</f>
        <v/>
      </c>
      <c r="M642" t="str">
        <f>+IF(LEN(Participação!A652)&gt;0,Participação!I652,"")</f>
        <v/>
      </c>
      <c r="N642" s="22" t="str">
        <f>+IF(LEN(Participação!A652)&gt;0,VLOOKUP(Participação!F652,Variedades!B:C,2,0),"")</f>
        <v/>
      </c>
      <c r="O642" s="26" t="str">
        <f t="shared" si="9"/>
        <v/>
      </c>
      <c r="P642" s="26" t="str">
        <f>+IF(LEN(Participação!A652)&gt;0,G642,"")</f>
        <v/>
      </c>
    </row>
    <row r="643" spans="1:16" x14ac:dyDescent="0.25">
      <c r="A643" t="str">
        <f>+IF(LEN(Participação!A653)&gt;0,Participação!$D$4,"")</f>
        <v/>
      </c>
      <c r="B643" t="str">
        <f>+IF(LEN(Participação!A653)&gt;0,2021,"")</f>
        <v/>
      </c>
      <c r="C643" t="str">
        <f>+IF(LEN(Participação!A653)&gt;0,5017,"")</f>
        <v/>
      </c>
      <c r="D643" t="str">
        <f>+IF(LEN(Participação!A653)&gt;0,IF(Participação!$B$3="Individual",1,1),"")</f>
        <v/>
      </c>
      <c r="E643" t="str">
        <f>+IF(LEN(Participação!A653)&gt;0,Participação!C653,"")</f>
        <v/>
      </c>
      <c r="F643" t="str">
        <f>+IF(LEN(Participação!A653)&gt;0,Participação!D653,"")</f>
        <v/>
      </c>
      <c r="G643" t="str">
        <f>+IF(LEN(Participação!A653)&gt;0,Participação!A653,"")</f>
        <v/>
      </c>
      <c r="H643" t="str">
        <f>+IF(LEN(Participação!A653)&gt;0,VLOOKUP(O643,Pivot!A:B,2,0),"")</f>
        <v/>
      </c>
      <c r="I643" t="str">
        <f>+IF(LEN(Participação!A653)&gt;0,Participação!G653*Participação!I653,"")</f>
        <v/>
      </c>
      <c r="J643" t="str">
        <f>+IF(LEN(Participação!A653)&gt;0,Participação!H653,"")</f>
        <v/>
      </c>
      <c r="K643" t="str">
        <f>+IF(LEN(Participação!A653)&gt;0,"N","")</f>
        <v/>
      </c>
      <c r="L643" t="str">
        <f>+IF(LEN(Participação!A653)&gt;0,Participação!E653,"")</f>
        <v/>
      </c>
      <c r="M643" t="str">
        <f>+IF(LEN(Participação!A653)&gt;0,Participação!I653,"")</f>
        <v/>
      </c>
      <c r="N643" s="22" t="str">
        <f>+IF(LEN(Participação!A653)&gt;0,VLOOKUP(Participação!F653,Variedades!B:C,2,0),"")</f>
        <v/>
      </c>
      <c r="O643" s="26" t="str">
        <f t="shared" ref="O643:O706" si="10">+G643&amp;E643&amp;F643&amp;N643</f>
        <v/>
      </c>
      <c r="P643" s="26" t="str">
        <f>+IF(LEN(Participação!A653)&gt;0,G643,"")</f>
        <v/>
      </c>
    </row>
    <row r="644" spans="1:16" x14ac:dyDescent="0.25">
      <c r="A644" t="str">
        <f>+IF(LEN(Participação!A654)&gt;0,Participação!$D$4,"")</f>
        <v/>
      </c>
      <c r="B644" t="str">
        <f>+IF(LEN(Participação!A654)&gt;0,2021,"")</f>
        <v/>
      </c>
      <c r="C644" t="str">
        <f>+IF(LEN(Participação!A654)&gt;0,5017,"")</f>
        <v/>
      </c>
      <c r="D644" t="str">
        <f>+IF(LEN(Participação!A654)&gt;0,IF(Participação!$B$3="Individual",1,1),"")</f>
        <v/>
      </c>
      <c r="E644" t="str">
        <f>+IF(LEN(Participação!A654)&gt;0,Participação!C654,"")</f>
        <v/>
      </c>
      <c r="F644" t="str">
        <f>+IF(LEN(Participação!A654)&gt;0,Participação!D654,"")</f>
        <v/>
      </c>
      <c r="G644" t="str">
        <f>+IF(LEN(Participação!A654)&gt;0,Participação!A654,"")</f>
        <v/>
      </c>
      <c r="H644" t="str">
        <f>+IF(LEN(Participação!A654)&gt;0,VLOOKUP(O644,Pivot!A:B,2,0),"")</f>
        <v/>
      </c>
      <c r="I644" t="str">
        <f>+IF(LEN(Participação!A654)&gt;0,Participação!G654*Participação!I654,"")</f>
        <v/>
      </c>
      <c r="J644" t="str">
        <f>+IF(LEN(Participação!A654)&gt;0,Participação!H654,"")</f>
        <v/>
      </c>
      <c r="K644" t="str">
        <f>+IF(LEN(Participação!A654)&gt;0,"N","")</f>
        <v/>
      </c>
      <c r="L644" t="str">
        <f>+IF(LEN(Participação!A654)&gt;0,Participação!E654,"")</f>
        <v/>
      </c>
      <c r="M644" t="str">
        <f>+IF(LEN(Participação!A654)&gt;0,Participação!I654,"")</f>
        <v/>
      </c>
      <c r="N644" s="22" t="str">
        <f>+IF(LEN(Participação!A654)&gt;0,VLOOKUP(Participação!F654,Variedades!B:C,2,0),"")</f>
        <v/>
      </c>
      <c r="O644" s="26" t="str">
        <f t="shared" si="10"/>
        <v/>
      </c>
      <c r="P644" s="26" t="str">
        <f>+IF(LEN(Participação!A654)&gt;0,G644,"")</f>
        <v/>
      </c>
    </row>
    <row r="645" spans="1:16" x14ac:dyDescent="0.25">
      <c r="A645" t="str">
        <f>+IF(LEN(Participação!A655)&gt;0,Participação!$D$4,"")</f>
        <v/>
      </c>
      <c r="B645" t="str">
        <f>+IF(LEN(Participação!A655)&gt;0,2021,"")</f>
        <v/>
      </c>
      <c r="C645" t="str">
        <f>+IF(LEN(Participação!A655)&gt;0,5017,"")</f>
        <v/>
      </c>
      <c r="D645" t="str">
        <f>+IF(LEN(Participação!A655)&gt;0,IF(Participação!$B$3="Individual",1,1),"")</f>
        <v/>
      </c>
      <c r="E645" t="str">
        <f>+IF(LEN(Participação!A655)&gt;0,Participação!C655,"")</f>
        <v/>
      </c>
      <c r="F645" t="str">
        <f>+IF(LEN(Participação!A655)&gt;0,Participação!D655,"")</f>
        <v/>
      </c>
      <c r="G645" t="str">
        <f>+IF(LEN(Participação!A655)&gt;0,Participação!A655,"")</f>
        <v/>
      </c>
      <c r="H645" t="str">
        <f>+IF(LEN(Participação!A655)&gt;0,VLOOKUP(O645,Pivot!A:B,2,0),"")</f>
        <v/>
      </c>
      <c r="I645" t="str">
        <f>+IF(LEN(Participação!A655)&gt;0,Participação!G655*Participação!I655,"")</f>
        <v/>
      </c>
      <c r="J645" t="str">
        <f>+IF(LEN(Participação!A655)&gt;0,Participação!H655,"")</f>
        <v/>
      </c>
      <c r="K645" t="str">
        <f>+IF(LEN(Participação!A655)&gt;0,"N","")</f>
        <v/>
      </c>
      <c r="L645" t="str">
        <f>+IF(LEN(Participação!A655)&gt;0,Participação!E655,"")</f>
        <v/>
      </c>
      <c r="M645" t="str">
        <f>+IF(LEN(Participação!A655)&gt;0,Participação!I655,"")</f>
        <v/>
      </c>
      <c r="N645" s="22" t="str">
        <f>+IF(LEN(Participação!A655)&gt;0,VLOOKUP(Participação!F655,Variedades!B:C,2,0),"")</f>
        <v/>
      </c>
      <c r="O645" s="26" t="str">
        <f t="shared" si="10"/>
        <v/>
      </c>
      <c r="P645" s="26" t="str">
        <f>+IF(LEN(Participação!A655)&gt;0,G645,"")</f>
        <v/>
      </c>
    </row>
    <row r="646" spans="1:16" x14ac:dyDescent="0.25">
      <c r="A646" t="str">
        <f>+IF(LEN(Participação!A656)&gt;0,Participação!$D$4,"")</f>
        <v/>
      </c>
      <c r="B646" t="str">
        <f>+IF(LEN(Participação!A656)&gt;0,2021,"")</f>
        <v/>
      </c>
      <c r="C646" t="str">
        <f>+IF(LEN(Participação!A656)&gt;0,5017,"")</f>
        <v/>
      </c>
      <c r="D646" t="str">
        <f>+IF(LEN(Participação!A656)&gt;0,IF(Participação!$B$3="Individual",1,1),"")</f>
        <v/>
      </c>
      <c r="E646" t="str">
        <f>+IF(LEN(Participação!A656)&gt;0,Participação!C656,"")</f>
        <v/>
      </c>
      <c r="F646" t="str">
        <f>+IF(LEN(Participação!A656)&gt;0,Participação!D656,"")</f>
        <v/>
      </c>
      <c r="G646" t="str">
        <f>+IF(LEN(Participação!A656)&gt;0,Participação!A656,"")</f>
        <v/>
      </c>
      <c r="H646" t="str">
        <f>+IF(LEN(Participação!A656)&gt;0,VLOOKUP(O646,Pivot!A:B,2,0),"")</f>
        <v/>
      </c>
      <c r="I646" t="str">
        <f>+IF(LEN(Participação!A656)&gt;0,Participação!G656*Participação!I656,"")</f>
        <v/>
      </c>
      <c r="J646" t="str">
        <f>+IF(LEN(Participação!A656)&gt;0,Participação!H656,"")</f>
        <v/>
      </c>
      <c r="K646" t="str">
        <f>+IF(LEN(Participação!A656)&gt;0,"N","")</f>
        <v/>
      </c>
      <c r="L646" t="str">
        <f>+IF(LEN(Participação!A656)&gt;0,Participação!E656,"")</f>
        <v/>
      </c>
      <c r="M646" t="str">
        <f>+IF(LEN(Participação!A656)&gt;0,Participação!I656,"")</f>
        <v/>
      </c>
      <c r="N646" s="22" t="str">
        <f>+IF(LEN(Participação!A656)&gt;0,VLOOKUP(Participação!F656,Variedades!B:C,2,0),"")</f>
        <v/>
      </c>
      <c r="O646" s="26" t="str">
        <f t="shared" si="10"/>
        <v/>
      </c>
      <c r="P646" s="26" t="str">
        <f>+IF(LEN(Participação!A656)&gt;0,G646,"")</f>
        <v/>
      </c>
    </row>
    <row r="647" spans="1:16" x14ac:dyDescent="0.25">
      <c r="A647" t="str">
        <f>+IF(LEN(Participação!A657)&gt;0,Participação!$D$4,"")</f>
        <v/>
      </c>
      <c r="B647" t="str">
        <f>+IF(LEN(Participação!A657)&gt;0,2021,"")</f>
        <v/>
      </c>
      <c r="C647" t="str">
        <f>+IF(LEN(Participação!A657)&gt;0,5017,"")</f>
        <v/>
      </c>
      <c r="D647" t="str">
        <f>+IF(LEN(Participação!A657)&gt;0,IF(Participação!$B$3="Individual",1,1),"")</f>
        <v/>
      </c>
      <c r="E647" t="str">
        <f>+IF(LEN(Participação!A657)&gt;0,Participação!C657,"")</f>
        <v/>
      </c>
      <c r="F647" t="str">
        <f>+IF(LEN(Participação!A657)&gt;0,Participação!D657,"")</f>
        <v/>
      </c>
      <c r="G647" t="str">
        <f>+IF(LEN(Participação!A657)&gt;0,Participação!A657,"")</f>
        <v/>
      </c>
      <c r="H647" t="str">
        <f>+IF(LEN(Participação!A657)&gt;0,VLOOKUP(O647,Pivot!A:B,2,0),"")</f>
        <v/>
      </c>
      <c r="I647" t="str">
        <f>+IF(LEN(Participação!A657)&gt;0,Participação!G657*Participação!I657,"")</f>
        <v/>
      </c>
      <c r="J647" t="str">
        <f>+IF(LEN(Participação!A657)&gt;0,Participação!H657,"")</f>
        <v/>
      </c>
      <c r="K647" t="str">
        <f>+IF(LEN(Participação!A657)&gt;0,"N","")</f>
        <v/>
      </c>
      <c r="L647" t="str">
        <f>+IF(LEN(Participação!A657)&gt;0,Participação!E657,"")</f>
        <v/>
      </c>
      <c r="M647" t="str">
        <f>+IF(LEN(Participação!A657)&gt;0,Participação!I657,"")</f>
        <v/>
      </c>
      <c r="N647" s="22" t="str">
        <f>+IF(LEN(Participação!A657)&gt;0,VLOOKUP(Participação!F657,Variedades!B:C,2,0),"")</f>
        <v/>
      </c>
      <c r="O647" s="26" t="str">
        <f t="shared" si="10"/>
        <v/>
      </c>
      <c r="P647" s="26" t="str">
        <f>+IF(LEN(Participação!A657)&gt;0,G647,"")</f>
        <v/>
      </c>
    </row>
    <row r="648" spans="1:16" x14ac:dyDescent="0.25">
      <c r="A648" t="str">
        <f>+IF(LEN(Participação!A658)&gt;0,Participação!$D$4,"")</f>
        <v/>
      </c>
      <c r="B648" t="str">
        <f>+IF(LEN(Participação!A658)&gt;0,2021,"")</f>
        <v/>
      </c>
      <c r="C648" t="str">
        <f>+IF(LEN(Participação!A658)&gt;0,5017,"")</f>
        <v/>
      </c>
      <c r="D648" t="str">
        <f>+IF(LEN(Participação!A658)&gt;0,IF(Participação!$B$3="Individual",1,1),"")</f>
        <v/>
      </c>
      <c r="E648" t="str">
        <f>+IF(LEN(Participação!A658)&gt;0,Participação!C658,"")</f>
        <v/>
      </c>
      <c r="F648" t="str">
        <f>+IF(LEN(Participação!A658)&gt;0,Participação!D658,"")</f>
        <v/>
      </c>
      <c r="G648" t="str">
        <f>+IF(LEN(Participação!A658)&gt;0,Participação!A658,"")</f>
        <v/>
      </c>
      <c r="H648" t="str">
        <f>+IF(LEN(Participação!A658)&gt;0,VLOOKUP(O648,Pivot!A:B,2,0),"")</f>
        <v/>
      </c>
      <c r="I648" t="str">
        <f>+IF(LEN(Participação!A658)&gt;0,Participação!G658*Participação!I658,"")</f>
        <v/>
      </c>
      <c r="J648" t="str">
        <f>+IF(LEN(Participação!A658)&gt;0,Participação!H658,"")</f>
        <v/>
      </c>
      <c r="K648" t="str">
        <f>+IF(LEN(Participação!A658)&gt;0,"N","")</f>
        <v/>
      </c>
      <c r="L648" t="str">
        <f>+IF(LEN(Participação!A658)&gt;0,Participação!E658,"")</f>
        <v/>
      </c>
      <c r="M648" t="str">
        <f>+IF(LEN(Participação!A658)&gt;0,Participação!I658,"")</f>
        <v/>
      </c>
      <c r="N648" s="22" t="str">
        <f>+IF(LEN(Participação!A658)&gt;0,VLOOKUP(Participação!F658,Variedades!B:C,2,0),"")</f>
        <v/>
      </c>
      <c r="O648" s="26" t="str">
        <f t="shared" si="10"/>
        <v/>
      </c>
      <c r="P648" s="26" t="str">
        <f>+IF(LEN(Participação!A658)&gt;0,G648,"")</f>
        <v/>
      </c>
    </row>
    <row r="649" spans="1:16" x14ac:dyDescent="0.25">
      <c r="A649" t="str">
        <f>+IF(LEN(Participação!A659)&gt;0,Participação!$D$4,"")</f>
        <v/>
      </c>
      <c r="B649" t="str">
        <f>+IF(LEN(Participação!A659)&gt;0,2021,"")</f>
        <v/>
      </c>
      <c r="C649" t="str">
        <f>+IF(LEN(Participação!A659)&gt;0,5017,"")</f>
        <v/>
      </c>
      <c r="D649" t="str">
        <f>+IF(LEN(Participação!A659)&gt;0,IF(Participação!$B$3="Individual",1,1),"")</f>
        <v/>
      </c>
      <c r="E649" t="str">
        <f>+IF(LEN(Participação!A659)&gt;0,Participação!C659,"")</f>
        <v/>
      </c>
      <c r="F649" t="str">
        <f>+IF(LEN(Participação!A659)&gt;0,Participação!D659,"")</f>
        <v/>
      </c>
      <c r="G649" t="str">
        <f>+IF(LEN(Participação!A659)&gt;0,Participação!A659,"")</f>
        <v/>
      </c>
      <c r="H649" t="str">
        <f>+IF(LEN(Participação!A659)&gt;0,VLOOKUP(O649,Pivot!A:B,2,0),"")</f>
        <v/>
      </c>
      <c r="I649" t="str">
        <f>+IF(LEN(Participação!A659)&gt;0,Participação!G659*Participação!I659,"")</f>
        <v/>
      </c>
      <c r="J649" t="str">
        <f>+IF(LEN(Participação!A659)&gt;0,Participação!H659,"")</f>
        <v/>
      </c>
      <c r="K649" t="str">
        <f>+IF(LEN(Participação!A659)&gt;0,"N","")</f>
        <v/>
      </c>
      <c r="L649" t="str">
        <f>+IF(LEN(Participação!A659)&gt;0,Participação!E659,"")</f>
        <v/>
      </c>
      <c r="M649" t="str">
        <f>+IF(LEN(Participação!A659)&gt;0,Participação!I659,"")</f>
        <v/>
      </c>
      <c r="N649" s="22" t="str">
        <f>+IF(LEN(Participação!A659)&gt;0,VLOOKUP(Participação!F659,Variedades!B:C,2,0),"")</f>
        <v/>
      </c>
      <c r="O649" s="26" t="str">
        <f t="shared" si="10"/>
        <v/>
      </c>
      <c r="P649" s="26" t="str">
        <f>+IF(LEN(Participação!A659)&gt;0,G649,"")</f>
        <v/>
      </c>
    </row>
    <row r="650" spans="1:16" x14ac:dyDescent="0.25">
      <c r="A650" t="str">
        <f>+IF(LEN(Participação!A660)&gt;0,Participação!$D$4,"")</f>
        <v/>
      </c>
      <c r="B650" t="str">
        <f>+IF(LEN(Participação!A660)&gt;0,2021,"")</f>
        <v/>
      </c>
      <c r="C650" t="str">
        <f>+IF(LEN(Participação!A660)&gt;0,5017,"")</f>
        <v/>
      </c>
      <c r="D650" t="str">
        <f>+IF(LEN(Participação!A660)&gt;0,IF(Participação!$B$3="Individual",1,1),"")</f>
        <v/>
      </c>
      <c r="E650" t="str">
        <f>+IF(LEN(Participação!A660)&gt;0,Participação!C660,"")</f>
        <v/>
      </c>
      <c r="F650" t="str">
        <f>+IF(LEN(Participação!A660)&gt;0,Participação!D660,"")</f>
        <v/>
      </c>
      <c r="G650" t="str">
        <f>+IF(LEN(Participação!A660)&gt;0,Participação!A660,"")</f>
        <v/>
      </c>
      <c r="H650" t="str">
        <f>+IF(LEN(Participação!A660)&gt;0,VLOOKUP(O650,Pivot!A:B,2,0),"")</f>
        <v/>
      </c>
      <c r="I650" t="str">
        <f>+IF(LEN(Participação!A660)&gt;0,Participação!G660*Participação!I660,"")</f>
        <v/>
      </c>
      <c r="J650" t="str">
        <f>+IF(LEN(Participação!A660)&gt;0,Participação!H660,"")</f>
        <v/>
      </c>
      <c r="K650" t="str">
        <f>+IF(LEN(Participação!A660)&gt;0,"N","")</f>
        <v/>
      </c>
      <c r="L650" t="str">
        <f>+IF(LEN(Participação!A660)&gt;0,Participação!E660,"")</f>
        <v/>
      </c>
      <c r="M650" t="str">
        <f>+IF(LEN(Participação!A660)&gt;0,Participação!I660,"")</f>
        <v/>
      </c>
      <c r="N650" s="22" t="str">
        <f>+IF(LEN(Participação!A660)&gt;0,VLOOKUP(Participação!F660,Variedades!B:C,2,0),"")</f>
        <v/>
      </c>
      <c r="O650" s="26" t="str">
        <f t="shared" si="10"/>
        <v/>
      </c>
      <c r="P650" s="26" t="str">
        <f>+IF(LEN(Participação!A660)&gt;0,G650,"")</f>
        <v/>
      </c>
    </row>
    <row r="651" spans="1:16" x14ac:dyDescent="0.25">
      <c r="A651" t="str">
        <f>+IF(LEN(Participação!A661)&gt;0,Participação!$D$4,"")</f>
        <v/>
      </c>
      <c r="B651" t="str">
        <f>+IF(LEN(Participação!A661)&gt;0,2021,"")</f>
        <v/>
      </c>
      <c r="C651" t="str">
        <f>+IF(LEN(Participação!A661)&gt;0,5017,"")</f>
        <v/>
      </c>
      <c r="D651" t="str">
        <f>+IF(LEN(Participação!A661)&gt;0,IF(Participação!$B$3="Individual",1,1),"")</f>
        <v/>
      </c>
      <c r="E651" t="str">
        <f>+IF(LEN(Participação!A661)&gt;0,Participação!C661,"")</f>
        <v/>
      </c>
      <c r="F651" t="str">
        <f>+IF(LEN(Participação!A661)&gt;0,Participação!D661,"")</f>
        <v/>
      </c>
      <c r="G651" t="str">
        <f>+IF(LEN(Participação!A661)&gt;0,Participação!A661,"")</f>
        <v/>
      </c>
      <c r="H651" t="str">
        <f>+IF(LEN(Participação!A661)&gt;0,VLOOKUP(O651,Pivot!A:B,2,0),"")</f>
        <v/>
      </c>
      <c r="I651" t="str">
        <f>+IF(LEN(Participação!A661)&gt;0,Participação!G661*Participação!I661,"")</f>
        <v/>
      </c>
      <c r="J651" t="str">
        <f>+IF(LEN(Participação!A661)&gt;0,Participação!H661,"")</f>
        <v/>
      </c>
      <c r="K651" t="str">
        <f>+IF(LEN(Participação!A661)&gt;0,"N","")</f>
        <v/>
      </c>
      <c r="L651" t="str">
        <f>+IF(LEN(Participação!A661)&gt;0,Participação!E661,"")</f>
        <v/>
      </c>
      <c r="M651" t="str">
        <f>+IF(LEN(Participação!A661)&gt;0,Participação!I661,"")</f>
        <v/>
      </c>
      <c r="N651" s="22" t="str">
        <f>+IF(LEN(Participação!A661)&gt;0,VLOOKUP(Participação!F661,Variedades!B:C,2,0),"")</f>
        <v/>
      </c>
      <c r="O651" s="26" t="str">
        <f t="shared" si="10"/>
        <v/>
      </c>
      <c r="P651" s="26" t="str">
        <f>+IF(LEN(Participação!A661)&gt;0,G651,"")</f>
        <v/>
      </c>
    </row>
    <row r="652" spans="1:16" x14ac:dyDescent="0.25">
      <c r="A652" t="str">
        <f>+IF(LEN(Participação!A662)&gt;0,Participação!$D$4,"")</f>
        <v/>
      </c>
      <c r="B652" t="str">
        <f>+IF(LEN(Participação!A662)&gt;0,2021,"")</f>
        <v/>
      </c>
      <c r="C652" t="str">
        <f>+IF(LEN(Participação!A662)&gt;0,5017,"")</f>
        <v/>
      </c>
      <c r="D652" t="str">
        <f>+IF(LEN(Participação!A662)&gt;0,IF(Participação!$B$3="Individual",1,1),"")</f>
        <v/>
      </c>
      <c r="E652" t="str">
        <f>+IF(LEN(Participação!A662)&gt;0,Participação!C662,"")</f>
        <v/>
      </c>
      <c r="F652" t="str">
        <f>+IF(LEN(Participação!A662)&gt;0,Participação!D662,"")</f>
        <v/>
      </c>
      <c r="G652" t="str">
        <f>+IF(LEN(Participação!A662)&gt;0,Participação!A662,"")</f>
        <v/>
      </c>
      <c r="H652" t="str">
        <f>+IF(LEN(Participação!A662)&gt;0,VLOOKUP(O652,Pivot!A:B,2,0),"")</f>
        <v/>
      </c>
      <c r="I652" t="str">
        <f>+IF(LEN(Participação!A662)&gt;0,Participação!G662*Participação!I662,"")</f>
        <v/>
      </c>
      <c r="J652" t="str">
        <f>+IF(LEN(Participação!A662)&gt;0,Participação!H662,"")</f>
        <v/>
      </c>
      <c r="K652" t="str">
        <f>+IF(LEN(Participação!A662)&gt;0,"N","")</f>
        <v/>
      </c>
      <c r="L652" t="str">
        <f>+IF(LEN(Participação!A662)&gt;0,Participação!E662,"")</f>
        <v/>
      </c>
      <c r="M652" t="str">
        <f>+IF(LEN(Participação!A662)&gt;0,Participação!I662,"")</f>
        <v/>
      </c>
      <c r="N652" s="22" t="str">
        <f>+IF(LEN(Participação!A662)&gt;0,VLOOKUP(Participação!F662,Variedades!B:C,2,0),"")</f>
        <v/>
      </c>
      <c r="O652" s="26" t="str">
        <f t="shared" si="10"/>
        <v/>
      </c>
      <c r="P652" s="26" t="str">
        <f>+IF(LEN(Participação!A662)&gt;0,G652,"")</f>
        <v/>
      </c>
    </row>
    <row r="653" spans="1:16" x14ac:dyDescent="0.25">
      <c r="A653" t="str">
        <f>+IF(LEN(Participação!A663)&gt;0,Participação!$D$4,"")</f>
        <v/>
      </c>
      <c r="B653" t="str">
        <f>+IF(LEN(Participação!A663)&gt;0,2021,"")</f>
        <v/>
      </c>
      <c r="C653" t="str">
        <f>+IF(LEN(Participação!A663)&gt;0,5017,"")</f>
        <v/>
      </c>
      <c r="D653" t="str">
        <f>+IF(LEN(Participação!A663)&gt;0,IF(Participação!$B$3="Individual",1,1),"")</f>
        <v/>
      </c>
      <c r="E653" t="str">
        <f>+IF(LEN(Participação!A663)&gt;0,Participação!C663,"")</f>
        <v/>
      </c>
      <c r="F653" t="str">
        <f>+IF(LEN(Participação!A663)&gt;0,Participação!D663,"")</f>
        <v/>
      </c>
      <c r="G653" t="str">
        <f>+IF(LEN(Participação!A663)&gt;0,Participação!A663,"")</f>
        <v/>
      </c>
      <c r="H653" t="str">
        <f>+IF(LEN(Participação!A663)&gt;0,VLOOKUP(O653,Pivot!A:B,2,0),"")</f>
        <v/>
      </c>
      <c r="I653" t="str">
        <f>+IF(LEN(Participação!A663)&gt;0,Participação!G663*Participação!I663,"")</f>
        <v/>
      </c>
      <c r="J653" t="str">
        <f>+IF(LEN(Participação!A663)&gt;0,Participação!H663,"")</f>
        <v/>
      </c>
      <c r="K653" t="str">
        <f>+IF(LEN(Participação!A663)&gt;0,"N","")</f>
        <v/>
      </c>
      <c r="L653" t="str">
        <f>+IF(LEN(Participação!A663)&gt;0,Participação!E663,"")</f>
        <v/>
      </c>
      <c r="M653" t="str">
        <f>+IF(LEN(Participação!A663)&gt;0,Participação!I663,"")</f>
        <v/>
      </c>
      <c r="N653" s="22" t="str">
        <f>+IF(LEN(Participação!A663)&gt;0,VLOOKUP(Participação!F663,Variedades!B:C,2,0),"")</f>
        <v/>
      </c>
      <c r="O653" s="26" t="str">
        <f t="shared" si="10"/>
        <v/>
      </c>
      <c r="P653" s="26" t="str">
        <f>+IF(LEN(Participação!A663)&gt;0,G653,"")</f>
        <v/>
      </c>
    </row>
    <row r="654" spans="1:16" x14ac:dyDescent="0.25">
      <c r="A654" t="str">
        <f>+IF(LEN(Participação!A664)&gt;0,Participação!$D$4,"")</f>
        <v/>
      </c>
      <c r="B654" t="str">
        <f>+IF(LEN(Participação!A664)&gt;0,2021,"")</f>
        <v/>
      </c>
      <c r="C654" t="str">
        <f>+IF(LEN(Participação!A664)&gt;0,5017,"")</f>
        <v/>
      </c>
      <c r="D654" t="str">
        <f>+IF(LEN(Participação!A664)&gt;0,IF(Participação!$B$3="Individual",1,1),"")</f>
        <v/>
      </c>
      <c r="E654" t="str">
        <f>+IF(LEN(Participação!A664)&gt;0,Participação!C664,"")</f>
        <v/>
      </c>
      <c r="F654" t="str">
        <f>+IF(LEN(Participação!A664)&gt;0,Participação!D664,"")</f>
        <v/>
      </c>
      <c r="G654" t="str">
        <f>+IF(LEN(Participação!A664)&gt;0,Participação!A664,"")</f>
        <v/>
      </c>
      <c r="H654" t="str">
        <f>+IF(LEN(Participação!A664)&gt;0,VLOOKUP(O654,Pivot!A:B,2,0),"")</f>
        <v/>
      </c>
      <c r="I654" t="str">
        <f>+IF(LEN(Participação!A664)&gt;0,Participação!G664*Participação!I664,"")</f>
        <v/>
      </c>
      <c r="J654" t="str">
        <f>+IF(LEN(Participação!A664)&gt;0,Participação!H664,"")</f>
        <v/>
      </c>
      <c r="K654" t="str">
        <f>+IF(LEN(Participação!A664)&gt;0,"N","")</f>
        <v/>
      </c>
      <c r="L654" t="str">
        <f>+IF(LEN(Participação!A664)&gt;0,Participação!E664,"")</f>
        <v/>
      </c>
      <c r="M654" t="str">
        <f>+IF(LEN(Participação!A664)&gt;0,Participação!I664,"")</f>
        <v/>
      </c>
      <c r="N654" s="22" t="str">
        <f>+IF(LEN(Participação!A664)&gt;0,VLOOKUP(Participação!F664,Variedades!B:C,2,0),"")</f>
        <v/>
      </c>
      <c r="O654" s="26" t="str">
        <f t="shared" si="10"/>
        <v/>
      </c>
      <c r="P654" s="26" t="str">
        <f>+IF(LEN(Participação!A664)&gt;0,G654,"")</f>
        <v/>
      </c>
    </row>
    <row r="655" spans="1:16" x14ac:dyDescent="0.25">
      <c r="A655" t="str">
        <f>+IF(LEN(Participação!A665)&gt;0,Participação!$D$4,"")</f>
        <v/>
      </c>
      <c r="B655" t="str">
        <f>+IF(LEN(Participação!A665)&gt;0,2021,"")</f>
        <v/>
      </c>
      <c r="C655" t="str">
        <f>+IF(LEN(Participação!A665)&gt;0,5017,"")</f>
        <v/>
      </c>
      <c r="D655" t="str">
        <f>+IF(LEN(Participação!A665)&gt;0,IF(Participação!$B$3="Individual",1,1),"")</f>
        <v/>
      </c>
      <c r="E655" t="str">
        <f>+IF(LEN(Participação!A665)&gt;0,Participação!C665,"")</f>
        <v/>
      </c>
      <c r="F655" t="str">
        <f>+IF(LEN(Participação!A665)&gt;0,Participação!D665,"")</f>
        <v/>
      </c>
      <c r="G655" t="str">
        <f>+IF(LEN(Participação!A665)&gt;0,Participação!A665,"")</f>
        <v/>
      </c>
      <c r="H655" t="str">
        <f>+IF(LEN(Participação!A665)&gt;0,VLOOKUP(O655,Pivot!A:B,2,0),"")</f>
        <v/>
      </c>
      <c r="I655" t="str">
        <f>+IF(LEN(Participação!A665)&gt;0,Participação!G665*Participação!I665,"")</f>
        <v/>
      </c>
      <c r="J655" t="str">
        <f>+IF(LEN(Participação!A665)&gt;0,Participação!H665,"")</f>
        <v/>
      </c>
      <c r="K655" t="str">
        <f>+IF(LEN(Participação!A665)&gt;0,"N","")</f>
        <v/>
      </c>
      <c r="L655" t="str">
        <f>+IF(LEN(Participação!A665)&gt;0,Participação!E665,"")</f>
        <v/>
      </c>
      <c r="M655" t="str">
        <f>+IF(LEN(Participação!A665)&gt;0,Participação!I665,"")</f>
        <v/>
      </c>
      <c r="N655" s="22" t="str">
        <f>+IF(LEN(Participação!A665)&gt;0,VLOOKUP(Participação!F665,Variedades!B:C,2,0),"")</f>
        <v/>
      </c>
      <c r="O655" s="26" t="str">
        <f t="shared" si="10"/>
        <v/>
      </c>
      <c r="P655" s="26" t="str">
        <f>+IF(LEN(Participação!A665)&gt;0,G655,"")</f>
        <v/>
      </c>
    </row>
    <row r="656" spans="1:16" x14ac:dyDescent="0.25">
      <c r="A656" t="str">
        <f>+IF(LEN(Participação!A666)&gt;0,Participação!$D$4,"")</f>
        <v/>
      </c>
      <c r="B656" t="str">
        <f>+IF(LEN(Participação!A666)&gt;0,2021,"")</f>
        <v/>
      </c>
      <c r="C656" t="str">
        <f>+IF(LEN(Participação!A666)&gt;0,5017,"")</f>
        <v/>
      </c>
      <c r="D656" t="str">
        <f>+IF(LEN(Participação!A666)&gt;0,IF(Participação!$B$3="Individual",1,1),"")</f>
        <v/>
      </c>
      <c r="E656" t="str">
        <f>+IF(LEN(Participação!A666)&gt;0,Participação!C666,"")</f>
        <v/>
      </c>
      <c r="F656" t="str">
        <f>+IF(LEN(Participação!A666)&gt;0,Participação!D666,"")</f>
        <v/>
      </c>
      <c r="G656" t="str">
        <f>+IF(LEN(Participação!A666)&gt;0,Participação!A666,"")</f>
        <v/>
      </c>
      <c r="H656" t="str">
        <f>+IF(LEN(Participação!A666)&gt;0,VLOOKUP(O656,Pivot!A:B,2,0),"")</f>
        <v/>
      </c>
      <c r="I656" t="str">
        <f>+IF(LEN(Participação!A666)&gt;0,Participação!G666*Participação!I666,"")</f>
        <v/>
      </c>
      <c r="J656" t="str">
        <f>+IF(LEN(Participação!A666)&gt;0,Participação!H666,"")</f>
        <v/>
      </c>
      <c r="K656" t="str">
        <f>+IF(LEN(Participação!A666)&gt;0,"N","")</f>
        <v/>
      </c>
      <c r="L656" t="str">
        <f>+IF(LEN(Participação!A666)&gt;0,Participação!E666,"")</f>
        <v/>
      </c>
      <c r="M656" t="str">
        <f>+IF(LEN(Participação!A666)&gt;0,Participação!I666,"")</f>
        <v/>
      </c>
      <c r="N656" s="22" t="str">
        <f>+IF(LEN(Participação!A666)&gt;0,VLOOKUP(Participação!F666,Variedades!B:C,2,0),"")</f>
        <v/>
      </c>
      <c r="O656" s="26" t="str">
        <f t="shared" si="10"/>
        <v/>
      </c>
      <c r="P656" s="26" t="str">
        <f>+IF(LEN(Participação!A666)&gt;0,G656,"")</f>
        <v/>
      </c>
    </row>
    <row r="657" spans="1:16" x14ac:dyDescent="0.25">
      <c r="A657" t="str">
        <f>+IF(LEN(Participação!A667)&gt;0,Participação!$D$4,"")</f>
        <v/>
      </c>
      <c r="B657" t="str">
        <f>+IF(LEN(Participação!A667)&gt;0,2021,"")</f>
        <v/>
      </c>
      <c r="C657" t="str">
        <f>+IF(LEN(Participação!A667)&gt;0,5017,"")</f>
        <v/>
      </c>
      <c r="D657" t="str">
        <f>+IF(LEN(Participação!A667)&gt;0,IF(Participação!$B$3="Individual",1,1),"")</f>
        <v/>
      </c>
      <c r="E657" t="str">
        <f>+IF(LEN(Participação!A667)&gt;0,Participação!C667,"")</f>
        <v/>
      </c>
      <c r="F657" t="str">
        <f>+IF(LEN(Participação!A667)&gt;0,Participação!D667,"")</f>
        <v/>
      </c>
      <c r="G657" t="str">
        <f>+IF(LEN(Participação!A667)&gt;0,Participação!A667,"")</f>
        <v/>
      </c>
      <c r="H657" t="str">
        <f>+IF(LEN(Participação!A667)&gt;0,VLOOKUP(O657,Pivot!A:B,2,0),"")</f>
        <v/>
      </c>
      <c r="I657" t="str">
        <f>+IF(LEN(Participação!A667)&gt;0,Participação!G667*Participação!I667,"")</f>
        <v/>
      </c>
      <c r="J657" t="str">
        <f>+IF(LEN(Participação!A667)&gt;0,Participação!H667,"")</f>
        <v/>
      </c>
      <c r="K657" t="str">
        <f>+IF(LEN(Participação!A667)&gt;0,"N","")</f>
        <v/>
      </c>
      <c r="L657" t="str">
        <f>+IF(LEN(Participação!A667)&gt;0,Participação!E667,"")</f>
        <v/>
      </c>
      <c r="M657" t="str">
        <f>+IF(LEN(Participação!A667)&gt;0,Participação!I667,"")</f>
        <v/>
      </c>
      <c r="N657" s="22" t="str">
        <f>+IF(LEN(Participação!A667)&gt;0,VLOOKUP(Participação!F667,Variedades!B:C,2,0),"")</f>
        <v/>
      </c>
      <c r="O657" s="26" t="str">
        <f t="shared" si="10"/>
        <v/>
      </c>
      <c r="P657" s="26" t="str">
        <f>+IF(LEN(Participação!A667)&gt;0,G657,"")</f>
        <v/>
      </c>
    </row>
    <row r="658" spans="1:16" x14ac:dyDescent="0.25">
      <c r="A658" t="str">
        <f>+IF(LEN(Participação!A668)&gt;0,Participação!$D$4,"")</f>
        <v/>
      </c>
      <c r="B658" t="str">
        <f>+IF(LEN(Participação!A668)&gt;0,2021,"")</f>
        <v/>
      </c>
      <c r="C658" t="str">
        <f>+IF(LEN(Participação!A668)&gt;0,5017,"")</f>
        <v/>
      </c>
      <c r="D658" t="str">
        <f>+IF(LEN(Participação!A668)&gt;0,IF(Participação!$B$3="Individual",1,1),"")</f>
        <v/>
      </c>
      <c r="E658" t="str">
        <f>+IF(LEN(Participação!A668)&gt;0,Participação!C668,"")</f>
        <v/>
      </c>
      <c r="F658" t="str">
        <f>+IF(LEN(Participação!A668)&gt;0,Participação!D668,"")</f>
        <v/>
      </c>
      <c r="G658" t="str">
        <f>+IF(LEN(Participação!A668)&gt;0,Participação!A668,"")</f>
        <v/>
      </c>
      <c r="H658" t="str">
        <f>+IF(LEN(Participação!A668)&gt;0,VLOOKUP(O658,Pivot!A:B,2,0),"")</f>
        <v/>
      </c>
      <c r="I658" t="str">
        <f>+IF(LEN(Participação!A668)&gt;0,Participação!G668*Participação!I668,"")</f>
        <v/>
      </c>
      <c r="J658" t="str">
        <f>+IF(LEN(Participação!A668)&gt;0,Participação!H668,"")</f>
        <v/>
      </c>
      <c r="K658" t="str">
        <f>+IF(LEN(Participação!A668)&gt;0,"N","")</f>
        <v/>
      </c>
      <c r="L658" t="str">
        <f>+IF(LEN(Participação!A668)&gt;0,Participação!E668,"")</f>
        <v/>
      </c>
      <c r="M658" t="str">
        <f>+IF(LEN(Participação!A668)&gt;0,Participação!I668,"")</f>
        <v/>
      </c>
      <c r="N658" s="22" t="str">
        <f>+IF(LEN(Participação!A668)&gt;0,VLOOKUP(Participação!F668,Variedades!B:C,2,0),"")</f>
        <v/>
      </c>
      <c r="O658" s="26" t="str">
        <f t="shared" si="10"/>
        <v/>
      </c>
      <c r="P658" s="26" t="str">
        <f>+IF(LEN(Participação!A668)&gt;0,G658,"")</f>
        <v/>
      </c>
    </row>
    <row r="659" spans="1:16" x14ac:dyDescent="0.25">
      <c r="A659" t="str">
        <f>+IF(LEN(Participação!A669)&gt;0,Participação!$D$4,"")</f>
        <v/>
      </c>
      <c r="B659" t="str">
        <f>+IF(LEN(Participação!A669)&gt;0,2021,"")</f>
        <v/>
      </c>
      <c r="C659" t="str">
        <f>+IF(LEN(Participação!A669)&gt;0,5017,"")</f>
        <v/>
      </c>
      <c r="D659" t="str">
        <f>+IF(LEN(Participação!A669)&gt;0,IF(Participação!$B$3="Individual",1,1),"")</f>
        <v/>
      </c>
      <c r="E659" t="str">
        <f>+IF(LEN(Participação!A669)&gt;0,Participação!C669,"")</f>
        <v/>
      </c>
      <c r="F659" t="str">
        <f>+IF(LEN(Participação!A669)&gt;0,Participação!D669,"")</f>
        <v/>
      </c>
      <c r="G659" t="str">
        <f>+IF(LEN(Participação!A669)&gt;0,Participação!A669,"")</f>
        <v/>
      </c>
      <c r="H659" t="str">
        <f>+IF(LEN(Participação!A669)&gt;0,VLOOKUP(O659,Pivot!A:B,2,0),"")</f>
        <v/>
      </c>
      <c r="I659" t="str">
        <f>+IF(LEN(Participação!A669)&gt;0,Participação!G669*Participação!I669,"")</f>
        <v/>
      </c>
      <c r="J659" t="str">
        <f>+IF(LEN(Participação!A669)&gt;0,Participação!H669,"")</f>
        <v/>
      </c>
      <c r="K659" t="str">
        <f>+IF(LEN(Participação!A669)&gt;0,"N","")</f>
        <v/>
      </c>
      <c r="L659" t="str">
        <f>+IF(LEN(Participação!A669)&gt;0,Participação!E669,"")</f>
        <v/>
      </c>
      <c r="M659" t="str">
        <f>+IF(LEN(Participação!A669)&gt;0,Participação!I669,"")</f>
        <v/>
      </c>
      <c r="N659" s="22" t="str">
        <f>+IF(LEN(Participação!A669)&gt;0,VLOOKUP(Participação!F669,Variedades!B:C,2,0),"")</f>
        <v/>
      </c>
      <c r="O659" s="26" t="str">
        <f t="shared" si="10"/>
        <v/>
      </c>
      <c r="P659" s="26" t="str">
        <f>+IF(LEN(Participação!A669)&gt;0,G659,"")</f>
        <v/>
      </c>
    </row>
    <row r="660" spans="1:16" x14ac:dyDescent="0.25">
      <c r="A660" t="str">
        <f>+IF(LEN(Participação!A670)&gt;0,Participação!$D$4,"")</f>
        <v/>
      </c>
      <c r="B660" t="str">
        <f>+IF(LEN(Participação!A670)&gt;0,2021,"")</f>
        <v/>
      </c>
      <c r="C660" t="str">
        <f>+IF(LEN(Participação!A670)&gt;0,5017,"")</f>
        <v/>
      </c>
      <c r="D660" t="str">
        <f>+IF(LEN(Participação!A670)&gt;0,IF(Participação!$B$3="Individual",1,1),"")</f>
        <v/>
      </c>
      <c r="E660" t="str">
        <f>+IF(LEN(Participação!A670)&gt;0,Participação!C670,"")</f>
        <v/>
      </c>
      <c r="F660" t="str">
        <f>+IF(LEN(Participação!A670)&gt;0,Participação!D670,"")</f>
        <v/>
      </c>
      <c r="G660" t="str">
        <f>+IF(LEN(Participação!A670)&gt;0,Participação!A670,"")</f>
        <v/>
      </c>
      <c r="H660" t="str">
        <f>+IF(LEN(Participação!A670)&gt;0,VLOOKUP(O660,Pivot!A:B,2,0),"")</f>
        <v/>
      </c>
      <c r="I660" t="str">
        <f>+IF(LEN(Participação!A670)&gt;0,Participação!G670*Participação!I670,"")</f>
        <v/>
      </c>
      <c r="J660" t="str">
        <f>+IF(LEN(Participação!A670)&gt;0,Participação!H670,"")</f>
        <v/>
      </c>
      <c r="K660" t="str">
        <f>+IF(LEN(Participação!A670)&gt;0,"N","")</f>
        <v/>
      </c>
      <c r="L660" t="str">
        <f>+IF(LEN(Participação!A670)&gt;0,Participação!E670,"")</f>
        <v/>
      </c>
      <c r="M660" t="str">
        <f>+IF(LEN(Participação!A670)&gt;0,Participação!I670,"")</f>
        <v/>
      </c>
      <c r="N660" s="22" t="str">
        <f>+IF(LEN(Participação!A670)&gt;0,VLOOKUP(Participação!F670,Variedades!B:C,2,0),"")</f>
        <v/>
      </c>
      <c r="O660" s="26" t="str">
        <f t="shared" si="10"/>
        <v/>
      </c>
      <c r="P660" s="26" t="str">
        <f>+IF(LEN(Participação!A670)&gt;0,G660,"")</f>
        <v/>
      </c>
    </row>
    <row r="661" spans="1:16" x14ac:dyDescent="0.25">
      <c r="A661" t="str">
        <f>+IF(LEN(Participação!A671)&gt;0,Participação!$D$4,"")</f>
        <v/>
      </c>
      <c r="B661" t="str">
        <f>+IF(LEN(Participação!A671)&gt;0,2021,"")</f>
        <v/>
      </c>
      <c r="C661" t="str">
        <f>+IF(LEN(Participação!A671)&gt;0,5017,"")</f>
        <v/>
      </c>
      <c r="D661" t="str">
        <f>+IF(LEN(Participação!A671)&gt;0,IF(Participação!$B$3="Individual",1,1),"")</f>
        <v/>
      </c>
      <c r="E661" t="str">
        <f>+IF(LEN(Participação!A671)&gt;0,Participação!C671,"")</f>
        <v/>
      </c>
      <c r="F661" t="str">
        <f>+IF(LEN(Participação!A671)&gt;0,Participação!D671,"")</f>
        <v/>
      </c>
      <c r="G661" t="str">
        <f>+IF(LEN(Participação!A671)&gt;0,Participação!A671,"")</f>
        <v/>
      </c>
      <c r="H661" t="str">
        <f>+IF(LEN(Participação!A671)&gt;0,VLOOKUP(O661,Pivot!A:B,2,0),"")</f>
        <v/>
      </c>
      <c r="I661" t="str">
        <f>+IF(LEN(Participação!A671)&gt;0,Participação!G671*Participação!I671,"")</f>
        <v/>
      </c>
      <c r="J661" t="str">
        <f>+IF(LEN(Participação!A671)&gt;0,Participação!H671,"")</f>
        <v/>
      </c>
      <c r="K661" t="str">
        <f>+IF(LEN(Participação!A671)&gt;0,"N","")</f>
        <v/>
      </c>
      <c r="L661" t="str">
        <f>+IF(LEN(Participação!A671)&gt;0,Participação!E671,"")</f>
        <v/>
      </c>
      <c r="M661" t="str">
        <f>+IF(LEN(Participação!A671)&gt;0,Participação!I671,"")</f>
        <v/>
      </c>
      <c r="N661" s="22" t="str">
        <f>+IF(LEN(Participação!A671)&gt;0,VLOOKUP(Participação!F671,Variedades!B:C,2,0),"")</f>
        <v/>
      </c>
      <c r="O661" s="26" t="str">
        <f t="shared" si="10"/>
        <v/>
      </c>
      <c r="P661" s="26" t="str">
        <f>+IF(LEN(Participação!A671)&gt;0,G661,"")</f>
        <v/>
      </c>
    </row>
    <row r="662" spans="1:16" x14ac:dyDescent="0.25">
      <c r="A662" t="str">
        <f>+IF(LEN(Participação!A672)&gt;0,Participação!$D$4,"")</f>
        <v/>
      </c>
      <c r="B662" t="str">
        <f>+IF(LEN(Participação!A672)&gt;0,2021,"")</f>
        <v/>
      </c>
      <c r="C662" t="str">
        <f>+IF(LEN(Participação!A672)&gt;0,5017,"")</f>
        <v/>
      </c>
      <c r="D662" t="str">
        <f>+IF(LEN(Participação!A672)&gt;0,IF(Participação!$B$3="Individual",1,1),"")</f>
        <v/>
      </c>
      <c r="E662" t="str">
        <f>+IF(LEN(Participação!A672)&gt;0,Participação!C672,"")</f>
        <v/>
      </c>
      <c r="F662" t="str">
        <f>+IF(LEN(Participação!A672)&gt;0,Participação!D672,"")</f>
        <v/>
      </c>
      <c r="G662" t="str">
        <f>+IF(LEN(Participação!A672)&gt;0,Participação!A672,"")</f>
        <v/>
      </c>
      <c r="H662" t="str">
        <f>+IF(LEN(Participação!A672)&gt;0,VLOOKUP(O662,Pivot!A:B,2,0),"")</f>
        <v/>
      </c>
      <c r="I662" t="str">
        <f>+IF(LEN(Participação!A672)&gt;0,Participação!G672*Participação!I672,"")</f>
        <v/>
      </c>
      <c r="J662" t="str">
        <f>+IF(LEN(Participação!A672)&gt;0,Participação!H672,"")</f>
        <v/>
      </c>
      <c r="K662" t="str">
        <f>+IF(LEN(Participação!A672)&gt;0,"N","")</f>
        <v/>
      </c>
      <c r="L662" t="str">
        <f>+IF(LEN(Participação!A672)&gt;0,Participação!E672,"")</f>
        <v/>
      </c>
      <c r="M662" t="str">
        <f>+IF(LEN(Participação!A672)&gt;0,Participação!I672,"")</f>
        <v/>
      </c>
      <c r="N662" s="22" t="str">
        <f>+IF(LEN(Participação!A672)&gt;0,VLOOKUP(Participação!F672,Variedades!B:C,2,0),"")</f>
        <v/>
      </c>
      <c r="O662" s="26" t="str">
        <f t="shared" si="10"/>
        <v/>
      </c>
      <c r="P662" s="26" t="str">
        <f>+IF(LEN(Participação!A672)&gt;0,G662,"")</f>
        <v/>
      </c>
    </row>
    <row r="663" spans="1:16" x14ac:dyDescent="0.25">
      <c r="A663" t="str">
        <f>+IF(LEN(Participação!A673)&gt;0,Participação!$D$4,"")</f>
        <v/>
      </c>
      <c r="B663" t="str">
        <f>+IF(LEN(Participação!A673)&gt;0,2021,"")</f>
        <v/>
      </c>
      <c r="C663" t="str">
        <f>+IF(LEN(Participação!A673)&gt;0,5017,"")</f>
        <v/>
      </c>
      <c r="D663" t="str">
        <f>+IF(LEN(Participação!A673)&gt;0,IF(Participação!$B$3="Individual",1,1),"")</f>
        <v/>
      </c>
      <c r="E663" t="str">
        <f>+IF(LEN(Participação!A673)&gt;0,Participação!C673,"")</f>
        <v/>
      </c>
      <c r="F663" t="str">
        <f>+IF(LEN(Participação!A673)&gt;0,Participação!D673,"")</f>
        <v/>
      </c>
      <c r="G663" t="str">
        <f>+IF(LEN(Participação!A673)&gt;0,Participação!A673,"")</f>
        <v/>
      </c>
      <c r="H663" t="str">
        <f>+IF(LEN(Participação!A673)&gt;0,VLOOKUP(O663,Pivot!A:B,2,0),"")</f>
        <v/>
      </c>
      <c r="I663" t="str">
        <f>+IF(LEN(Participação!A673)&gt;0,Participação!G673*Participação!I673,"")</f>
        <v/>
      </c>
      <c r="J663" t="str">
        <f>+IF(LEN(Participação!A673)&gt;0,Participação!H673,"")</f>
        <v/>
      </c>
      <c r="K663" t="str">
        <f>+IF(LEN(Participação!A673)&gt;0,"N","")</f>
        <v/>
      </c>
      <c r="L663" t="str">
        <f>+IF(LEN(Participação!A673)&gt;0,Participação!E673,"")</f>
        <v/>
      </c>
      <c r="M663" t="str">
        <f>+IF(LEN(Participação!A673)&gt;0,Participação!I673,"")</f>
        <v/>
      </c>
      <c r="N663" s="22" t="str">
        <f>+IF(LEN(Participação!A673)&gt;0,VLOOKUP(Participação!F673,Variedades!B:C,2,0),"")</f>
        <v/>
      </c>
      <c r="O663" s="26" t="str">
        <f t="shared" si="10"/>
        <v/>
      </c>
      <c r="P663" s="26" t="str">
        <f>+IF(LEN(Participação!A673)&gt;0,G663,"")</f>
        <v/>
      </c>
    </row>
    <row r="664" spans="1:16" x14ac:dyDescent="0.25">
      <c r="A664" t="str">
        <f>+IF(LEN(Participação!A674)&gt;0,Participação!$D$4,"")</f>
        <v/>
      </c>
      <c r="B664" t="str">
        <f>+IF(LEN(Participação!A674)&gt;0,2021,"")</f>
        <v/>
      </c>
      <c r="C664" t="str">
        <f>+IF(LEN(Participação!A674)&gt;0,5017,"")</f>
        <v/>
      </c>
      <c r="D664" t="str">
        <f>+IF(LEN(Participação!A674)&gt;0,IF(Participação!$B$3="Individual",1,1),"")</f>
        <v/>
      </c>
      <c r="E664" t="str">
        <f>+IF(LEN(Participação!A674)&gt;0,Participação!C674,"")</f>
        <v/>
      </c>
      <c r="F664" t="str">
        <f>+IF(LEN(Participação!A674)&gt;0,Participação!D674,"")</f>
        <v/>
      </c>
      <c r="G664" t="str">
        <f>+IF(LEN(Participação!A674)&gt;0,Participação!A674,"")</f>
        <v/>
      </c>
      <c r="H664" t="str">
        <f>+IF(LEN(Participação!A674)&gt;0,VLOOKUP(O664,Pivot!A:B,2,0),"")</f>
        <v/>
      </c>
      <c r="I664" t="str">
        <f>+IF(LEN(Participação!A674)&gt;0,Participação!G674*Participação!I674,"")</f>
        <v/>
      </c>
      <c r="J664" t="str">
        <f>+IF(LEN(Participação!A674)&gt;0,Participação!H674,"")</f>
        <v/>
      </c>
      <c r="K664" t="str">
        <f>+IF(LEN(Participação!A674)&gt;0,"N","")</f>
        <v/>
      </c>
      <c r="L664" t="str">
        <f>+IF(LEN(Participação!A674)&gt;0,Participação!E674,"")</f>
        <v/>
      </c>
      <c r="M664" t="str">
        <f>+IF(LEN(Participação!A674)&gt;0,Participação!I674,"")</f>
        <v/>
      </c>
      <c r="N664" s="22" t="str">
        <f>+IF(LEN(Participação!A674)&gt;0,VLOOKUP(Participação!F674,Variedades!B:C,2,0),"")</f>
        <v/>
      </c>
      <c r="O664" s="26" t="str">
        <f t="shared" si="10"/>
        <v/>
      </c>
      <c r="P664" s="26" t="str">
        <f>+IF(LEN(Participação!A674)&gt;0,G664,"")</f>
        <v/>
      </c>
    </row>
    <row r="665" spans="1:16" x14ac:dyDescent="0.25">
      <c r="A665" t="str">
        <f>+IF(LEN(Participação!A675)&gt;0,Participação!$D$4,"")</f>
        <v/>
      </c>
      <c r="B665" t="str">
        <f>+IF(LEN(Participação!A675)&gt;0,2021,"")</f>
        <v/>
      </c>
      <c r="C665" t="str">
        <f>+IF(LEN(Participação!A675)&gt;0,5017,"")</f>
        <v/>
      </c>
      <c r="D665" t="str">
        <f>+IF(LEN(Participação!A675)&gt;0,IF(Participação!$B$3="Individual",1,1),"")</f>
        <v/>
      </c>
      <c r="E665" t="str">
        <f>+IF(LEN(Participação!A675)&gt;0,Participação!C675,"")</f>
        <v/>
      </c>
      <c r="F665" t="str">
        <f>+IF(LEN(Participação!A675)&gt;0,Participação!D675,"")</f>
        <v/>
      </c>
      <c r="G665" t="str">
        <f>+IF(LEN(Participação!A675)&gt;0,Participação!A675,"")</f>
        <v/>
      </c>
      <c r="H665" t="str">
        <f>+IF(LEN(Participação!A675)&gt;0,VLOOKUP(O665,Pivot!A:B,2,0),"")</f>
        <v/>
      </c>
      <c r="I665" t="str">
        <f>+IF(LEN(Participação!A675)&gt;0,Participação!G675*Participação!I675,"")</f>
        <v/>
      </c>
      <c r="J665" t="str">
        <f>+IF(LEN(Participação!A675)&gt;0,Participação!H675,"")</f>
        <v/>
      </c>
      <c r="K665" t="str">
        <f>+IF(LEN(Participação!A675)&gt;0,"N","")</f>
        <v/>
      </c>
      <c r="L665" t="str">
        <f>+IF(LEN(Participação!A675)&gt;0,Participação!E675,"")</f>
        <v/>
      </c>
      <c r="M665" t="str">
        <f>+IF(LEN(Participação!A675)&gt;0,Participação!I675,"")</f>
        <v/>
      </c>
      <c r="N665" s="22" t="str">
        <f>+IF(LEN(Participação!A675)&gt;0,VLOOKUP(Participação!F675,Variedades!B:C,2,0),"")</f>
        <v/>
      </c>
      <c r="O665" s="26" t="str">
        <f t="shared" si="10"/>
        <v/>
      </c>
      <c r="P665" s="26" t="str">
        <f>+IF(LEN(Participação!A675)&gt;0,G665,"")</f>
        <v/>
      </c>
    </row>
    <row r="666" spans="1:16" x14ac:dyDescent="0.25">
      <c r="A666" t="str">
        <f>+IF(LEN(Participação!A676)&gt;0,Participação!$D$4,"")</f>
        <v/>
      </c>
      <c r="B666" t="str">
        <f>+IF(LEN(Participação!A676)&gt;0,2021,"")</f>
        <v/>
      </c>
      <c r="C666" t="str">
        <f>+IF(LEN(Participação!A676)&gt;0,5017,"")</f>
        <v/>
      </c>
      <c r="D666" t="str">
        <f>+IF(LEN(Participação!A676)&gt;0,IF(Participação!$B$3="Individual",1,1),"")</f>
        <v/>
      </c>
      <c r="E666" t="str">
        <f>+IF(LEN(Participação!A676)&gt;0,Participação!C676,"")</f>
        <v/>
      </c>
      <c r="F666" t="str">
        <f>+IF(LEN(Participação!A676)&gt;0,Participação!D676,"")</f>
        <v/>
      </c>
      <c r="G666" t="str">
        <f>+IF(LEN(Participação!A676)&gt;0,Participação!A676,"")</f>
        <v/>
      </c>
      <c r="H666" t="str">
        <f>+IF(LEN(Participação!A676)&gt;0,VLOOKUP(O666,Pivot!A:B,2,0),"")</f>
        <v/>
      </c>
      <c r="I666" t="str">
        <f>+IF(LEN(Participação!A676)&gt;0,Participação!G676*Participação!I676,"")</f>
        <v/>
      </c>
      <c r="J666" t="str">
        <f>+IF(LEN(Participação!A676)&gt;0,Participação!H676,"")</f>
        <v/>
      </c>
      <c r="K666" t="str">
        <f>+IF(LEN(Participação!A676)&gt;0,"N","")</f>
        <v/>
      </c>
      <c r="L666" t="str">
        <f>+IF(LEN(Participação!A676)&gt;0,Participação!E676,"")</f>
        <v/>
      </c>
      <c r="M666" t="str">
        <f>+IF(LEN(Participação!A676)&gt;0,Participação!I676,"")</f>
        <v/>
      </c>
      <c r="N666" s="22" t="str">
        <f>+IF(LEN(Participação!A676)&gt;0,VLOOKUP(Participação!F676,Variedades!B:C,2,0),"")</f>
        <v/>
      </c>
      <c r="O666" s="26" t="str">
        <f t="shared" si="10"/>
        <v/>
      </c>
      <c r="P666" s="26" t="str">
        <f>+IF(LEN(Participação!A676)&gt;0,G666,"")</f>
        <v/>
      </c>
    </row>
    <row r="667" spans="1:16" x14ac:dyDescent="0.25">
      <c r="A667" t="str">
        <f>+IF(LEN(Participação!A677)&gt;0,Participação!$D$4,"")</f>
        <v/>
      </c>
      <c r="B667" t="str">
        <f>+IF(LEN(Participação!A677)&gt;0,2021,"")</f>
        <v/>
      </c>
      <c r="C667" t="str">
        <f>+IF(LEN(Participação!A677)&gt;0,5017,"")</f>
        <v/>
      </c>
      <c r="D667" t="str">
        <f>+IF(LEN(Participação!A677)&gt;0,IF(Participação!$B$3="Individual",1,1),"")</f>
        <v/>
      </c>
      <c r="E667" t="str">
        <f>+IF(LEN(Participação!A677)&gt;0,Participação!C677,"")</f>
        <v/>
      </c>
      <c r="F667" t="str">
        <f>+IF(LEN(Participação!A677)&gt;0,Participação!D677,"")</f>
        <v/>
      </c>
      <c r="G667" t="str">
        <f>+IF(LEN(Participação!A677)&gt;0,Participação!A677,"")</f>
        <v/>
      </c>
      <c r="H667" t="str">
        <f>+IF(LEN(Participação!A677)&gt;0,VLOOKUP(O667,Pivot!A:B,2,0),"")</f>
        <v/>
      </c>
      <c r="I667" t="str">
        <f>+IF(LEN(Participação!A677)&gt;0,Participação!G677*Participação!I677,"")</f>
        <v/>
      </c>
      <c r="J667" t="str">
        <f>+IF(LEN(Participação!A677)&gt;0,Participação!H677,"")</f>
        <v/>
      </c>
      <c r="K667" t="str">
        <f>+IF(LEN(Participação!A677)&gt;0,"N","")</f>
        <v/>
      </c>
      <c r="L667" t="str">
        <f>+IF(LEN(Participação!A677)&gt;0,Participação!E677,"")</f>
        <v/>
      </c>
      <c r="M667" t="str">
        <f>+IF(LEN(Participação!A677)&gt;0,Participação!I677,"")</f>
        <v/>
      </c>
      <c r="N667" s="22" t="str">
        <f>+IF(LEN(Participação!A677)&gt;0,VLOOKUP(Participação!F677,Variedades!B:C,2,0),"")</f>
        <v/>
      </c>
      <c r="O667" s="26" t="str">
        <f t="shared" si="10"/>
        <v/>
      </c>
      <c r="P667" s="26" t="str">
        <f>+IF(LEN(Participação!A677)&gt;0,G667,"")</f>
        <v/>
      </c>
    </row>
    <row r="668" spans="1:16" x14ac:dyDescent="0.25">
      <c r="A668" t="str">
        <f>+IF(LEN(Participação!A678)&gt;0,Participação!$D$4,"")</f>
        <v/>
      </c>
      <c r="B668" t="str">
        <f>+IF(LEN(Participação!A678)&gt;0,2021,"")</f>
        <v/>
      </c>
      <c r="C668" t="str">
        <f>+IF(LEN(Participação!A678)&gt;0,5017,"")</f>
        <v/>
      </c>
      <c r="D668" t="str">
        <f>+IF(LEN(Participação!A678)&gt;0,IF(Participação!$B$3="Individual",1,1),"")</f>
        <v/>
      </c>
      <c r="E668" t="str">
        <f>+IF(LEN(Participação!A678)&gt;0,Participação!C678,"")</f>
        <v/>
      </c>
      <c r="F668" t="str">
        <f>+IF(LEN(Participação!A678)&gt;0,Participação!D678,"")</f>
        <v/>
      </c>
      <c r="G668" t="str">
        <f>+IF(LEN(Participação!A678)&gt;0,Participação!A678,"")</f>
        <v/>
      </c>
      <c r="H668" t="str">
        <f>+IF(LEN(Participação!A678)&gt;0,VLOOKUP(O668,Pivot!A:B,2,0),"")</f>
        <v/>
      </c>
      <c r="I668" t="str">
        <f>+IF(LEN(Participação!A678)&gt;0,Participação!G678*Participação!I678,"")</f>
        <v/>
      </c>
      <c r="J668" t="str">
        <f>+IF(LEN(Participação!A678)&gt;0,Participação!H678,"")</f>
        <v/>
      </c>
      <c r="K668" t="str">
        <f>+IF(LEN(Participação!A678)&gt;0,"N","")</f>
        <v/>
      </c>
      <c r="L668" t="str">
        <f>+IF(LEN(Participação!A678)&gt;0,Participação!E678,"")</f>
        <v/>
      </c>
      <c r="M668" t="str">
        <f>+IF(LEN(Participação!A678)&gt;0,Participação!I678,"")</f>
        <v/>
      </c>
      <c r="N668" s="22" t="str">
        <f>+IF(LEN(Participação!A678)&gt;0,VLOOKUP(Participação!F678,Variedades!B:C,2,0),"")</f>
        <v/>
      </c>
      <c r="O668" s="26" t="str">
        <f t="shared" si="10"/>
        <v/>
      </c>
      <c r="P668" s="26" t="str">
        <f>+IF(LEN(Participação!A678)&gt;0,G668,"")</f>
        <v/>
      </c>
    </row>
    <row r="669" spans="1:16" x14ac:dyDescent="0.25">
      <c r="A669" t="str">
        <f>+IF(LEN(Participação!A679)&gt;0,Participação!$D$4,"")</f>
        <v/>
      </c>
      <c r="B669" t="str">
        <f>+IF(LEN(Participação!A679)&gt;0,2021,"")</f>
        <v/>
      </c>
      <c r="C669" t="str">
        <f>+IF(LEN(Participação!A679)&gt;0,5017,"")</f>
        <v/>
      </c>
      <c r="D669" t="str">
        <f>+IF(LEN(Participação!A679)&gt;0,IF(Participação!$B$3="Individual",1,1),"")</f>
        <v/>
      </c>
      <c r="E669" t="str">
        <f>+IF(LEN(Participação!A679)&gt;0,Participação!C679,"")</f>
        <v/>
      </c>
      <c r="F669" t="str">
        <f>+IF(LEN(Participação!A679)&gt;0,Participação!D679,"")</f>
        <v/>
      </c>
      <c r="G669" t="str">
        <f>+IF(LEN(Participação!A679)&gt;0,Participação!A679,"")</f>
        <v/>
      </c>
      <c r="H669" t="str">
        <f>+IF(LEN(Participação!A679)&gt;0,VLOOKUP(O669,Pivot!A:B,2,0),"")</f>
        <v/>
      </c>
      <c r="I669" t="str">
        <f>+IF(LEN(Participação!A679)&gt;0,Participação!G679*Participação!I679,"")</f>
        <v/>
      </c>
      <c r="J669" t="str">
        <f>+IF(LEN(Participação!A679)&gt;0,Participação!H679,"")</f>
        <v/>
      </c>
      <c r="K669" t="str">
        <f>+IF(LEN(Participação!A679)&gt;0,"N","")</f>
        <v/>
      </c>
      <c r="L669" t="str">
        <f>+IF(LEN(Participação!A679)&gt;0,Participação!E679,"")</f>
        <v/>
      </c>
      <c r="M669" t="str">
        <f>+IF(LEN(Participação!A679)&gt;0,Participação!I679,"")</f>
        <v/>
      </c>
      <c r="N669" s="22" t="str">
        <f>+IF(LEN(Participação!A679)&gt;0,VLOOKUP(Participação!F679,Variedades!B:C,2,0),"")</f>
        <v/>
      </c>
      <c r="O669" s="26" t="str">
        <f t="shared" si="10"/>
        <v/>
      </c>
      <c r="P669" s="26" t="str">
        <f>+IF(LEN(Participação!A679)&gt;0,G669,"")</f>
        <v/>
      </c>
    </row>
    <row r="670" spans="1:16" x14ac:dyDescent="0.25">
      <c r="A670" t="str">
        <f>+IF(LEN(Participação!A680)&gt;0,Participação!$D$4,"")</f>
        <v/>
      </c>
      <c r="B670" t="str">
        <f>+IF(LEN(Participação!A680)&gt;0,2021,"")</f>
        <v/>
      </c>
      <c r="C670" t="str">
        <f>+IF(LEN(Participação!A680)&gt;0,5017,"")</f>
        <v/>
      </c>
      <c r="D670" t="str">
        <f>+IF(LEN(Participação!A680)&gt;0,IF(Participação!$B$3="Individual",1,1),"")</f>
        <v/>
      </c>
      <c r="E670" t="str">
        <f>+IF(LEN(Participação!A680)&gt;0,Participação!C680,"")</f>
        <v/>
      </c>
      <c r="F670" t="str">
        <f>+IF(LEN(Participação!A680)&gt;0,Participação!D680,"")</f>
        <v/>
      </c>
      <c r="G670" t="str">
        <f>+IF(LEN(Participação!A680)&gt;0,Participação!A680,"")</f>
        <v/>
      </c>
      <c r="H670" t="str">
        <f>+IF(LEN(Participação!A680)&gt;0,VLOOKUP(O670,Pivot!A:B,2,0),"")</f>
        <v/>
      </c>
      <c r="I670" t="str">
        <f>+IF(LEN(Participação!A680)&gt;0,Participação!G680*Participação!I680,"")</f>
        <v/>
      </c>
      <c r="J670" t="str">
        <f>+IF(LEN(Participação!A680)&gt;0,Participação!H680,"")</f>
        <v/>
      </c>
      <c r="K670" t="str">
        <f>+IF(LEN(Participação!A680)&gt;0,"N","")</f>
        <v/>
      </c>
      <c r="L670" t="str">
        <f>+IF(LEN(Participação!A680)&gt;0,Participação!E680,"")</f>
        <v/>
      </c>
      <c r="M670" t="str">
        <f>+IF(LEN(Participação!A680)&gt;0,Participação!I680,"")</f>
        <v/>
      </c>
      <c r="N670" s="22" t="str">
        <f>+IF(LEN(Participação!A680)&gt;0,VLOOKUP(Participação!F680,Variedades!B:C,2,0),"")</f>
        <v/>
      </c>
      <c r="O670" s="26" t="str">
        <f t="shared" si="10"/>
        <v/>
      </c>
      <c r="P670" s="26" t="str">
        <f>+IF(LEN(Participação!A680)&gt;0,G670,"")</f>
        <v/>
      </c>
    </row>
    <row r="671" spans="1:16" x14ac:dyDescent="0.25">
      <c r="A671" t="str">
        <f>+IF(LEN(Participação!A681)&gt;0,Participação!$D$4,"")</f>
        <v/>
      </c>
      <c r="B671" t="str">
        <f>+IF(LEN(Participação!A681)&gt;0,2021,"")</f>
        <v/>
      </c>
      <c r="C671" t="str">
        <f>+IF(LEN(Participação!A681)&gt;0,5017,"")</f>
        <v/>
      </c>
      <c r="D671" t="str">
        <f>+IF(LEN(Participação!A681)&gt;0,IF(Participação!$B$3="Individual",1,1),"")</f>
        <v/>
      </c>
      <c r="E671" t="str">
        <f>+IF(LEN(Participação!A681)&gt;0,Participação!C681,"")</f>
        <v/>
      </c>
      <c r="F671" t="str">
        <f>+IF(LEN(Participação!A681)&gt;0,Participação!D681,"")</f>
        <v/>
      </c>
      <c r="G671" t="str">
        <f>+IF(LEN(Participação!A681)&gt;0,Participação!A681,"")</f>
        <v/>
      </c>
      <c r="H671" t="str">
        <f>+IF(LEN(Participação!A681)&gt;0,VLOOKUP(O671,Pivot!A:B,2,0),"")</f>
        <v/>
      </c>
      <c r="I671" t="str">
        <f>+IF(LEN(Participação!A681)&gt;0,Participação!G681*Participação!I681,"")</f>
        <v/>
      </c>
      <c r="J671" t="str">
        <f>+IF(LEN(Participação!A681)&gt;0,Participação!H681,"")</f>
        <v/>
      </c>
      <c r="K671" t="str">
        <f>+IF(LEN(Participação!A681)&gt;0,"N","")</f>
        <v/>
      </c>
      <c r="L671" t="str">
        <f>+IF(LEN(Participação!A681)&gt;0,Participação!E681,"")</f>
        <v/>
      </c>
      <c r="M671" t="str">
        <f>+IF(LEN(Participação!A681)&gt;0,Participação!I681,"")</f>
        <v/>
      </c>
      <c r="N671" s="22" t="str">
        <f>+IF(LEN(Participação!A681)&gt;0,VLOOKUP(Participação!F681,Variedades!B:C,2,0),"")</f>
        <v/>
      </c>
      <c r="O671" s="26" t="str">
        <f t="shared" si="10"/>
        <v/>
      </c>
      <c r="P671" s="26" t="str">
        <f>+IF(LEN(Participação!A681)&gt;0,G671,"")</f>
        <v/>
      </c>
    </row>
    <row r="672" spans="1:16" x14ac:dyDescent="0.25">
      <c r="A672" t="str">
        <f>+IF(LEN(Participação!A682)&gt;0,Participação!$D$4,"")</f>
        <v/>
      </c>
      <c r="B672" t="str">
        <f>+IF(LEN(Participação!A682)&gt;0,2021,"")</f>
        <v/>
      </c>
      <c r="C672" t="str">
        <f>+IF(LEN(Participação!A682)&gt;0,5017,"")</f>
        <v/>
      </c>
      <c r="D672" t="str">
        <f>+IF(LEN(Participação!A682)&gt;0,IF(Participação!$B$3="Individual",1,1),"")</f>
        <v/>
      </c>
      <c r="E672" t="str">
        <f>+IF(LEN(Participação!A682)&gt;0,Participação!C682,"")</f>
        <v/>
      </c>
      <c r="F672" t="str">
        <f>+IF(LEN(Participação!A682)&gt;0,Participação!D682,"")</f>
        <v/>
      </c>
      <c r="G672" t="str">
        <f>+IF(LEN(Participação!A682)&gt;0,Participação!A682,"")</f>
        <v/>
      </c>
      <c r="H672" t="str">
        <f>+IF(LEN(Participação!A682)&gt;0,VLOOKUP(O672,Pivot!A:B,2,0),"")</f>
        <v/>
      </c>
      <c r="I672" t="str">
        <f>+IF(LEN(Participação!A682)&gt;0,Participação!G682*Participação!I682,"")</f>
        <v/>
      </c>
      <c r="J672" t="str">
        <f>+IF(LEN(Participação!A682)&gt;0,Participação!H682,"")</f>
        <v/>
      </c>
      <c r="K672" t="str">
        <f>+IF(LEN(Participação!A682)&gt;0,"N","")</f>
        <v/>
      </c>
      <c r="L672" t="str">
        <f>+IF(LEN(Participação!A682)&gt;0,Participação!E682,"")</f>
        <v/>
      </c>
      <c r="M672" t="str">
        <f>+IF(LEN(Participação!A682)&gt;0,Participação!I682,"")</f>
        <v/>
      </c>
      <c r="N672" s="22" t="str">
        <f>+IF(LEN(Participação!A682)&gt;0,VLOOKUP(Participação!F682,Variedades!B:C,2,0),"")</f>
        <v/>
      </c>
      <c r="O672" s="26" t="str">
        <f t="shared" si="10"/>
        <v/>
      </c>
      <c r="P672" s="26" t="str">
        <f>+IF(LEN(Participação!A682)&gt;0,G672,"")</f>
        <v/>
      </c>
    </row>
    <row r="673" spans="1:16" x14ac:dyDescent="0.25">
      <c r="A673" t="str">
        <f>+IF(LEN(Participação!A683)&gt;0,Participação!$D$4,"")</f>
        <v/>
      </c>
      <c r="B673" t="str">
        <f>+IF(LEN(Participação!A683)&gt;0,2021,"")</f>
        <v/>
      </c>
      <c r="C673" t="str">
        <f>+IF(LEN(Participação!A683)&gt;0,5017,"")</f>
        <v/>
      </c>
      <c r="D673" t="str">
        <f>+IF(LEN(Participação!A683)&gt;0,IF(Participação!$B$3="Individual",1,1),"")</f>
        <v/>
      </c>
      <c r="E673" t="str">
        <f>+IF(LEN(Participação!A683)&gt;0,Participação!C683,"")</f>
        <v/>
      </c>
      <c r="F673" t="str">
        <f>+IF(LEN(Participação!A683)&gt;0,Participação!D683,"")</f>
        <v/>
      </c>
      <c r="G673" t="str">
        <f>+IF(LEN(Participação!A683)&gt;0,Participação!A683,"")</f>
        <v/>
      </c>
      <c r="H673" t="str">
        <f>+IF(LEN(Participação!A683)&gt;0,VLOOKUP(O673,Pivot!A:B,2,0),"")</f>
        <v/>
      </c>
      <c r="I673" t="str">
        <f>+IF(LEN(Participação!A683)&gt;0,Participação!G683*Participação!I683,"")</f>
        <v/>
      </c>
      <c r="J673" t="str">
        <f>+IF(LEN(Participação!A683)&gt;0,Participação!H683,"")</f>
        <v/>
      </c>
      <c r="K673" t="str">
        <f>+IF(LEN(Participação!A683)&gt;0,"N","")</f>
        <v/>
      </c>
      <c r="L673" t="str">
        <f>+IF(LEN(Participação!A683)&gt;0,Participação!E683,"")</f>
        <v/>
      </c>
      <c r="M673" t="str">
        <f>+IF(LEN(Participação!A683)&gt;0,Participação!I683,"")</f>
        <v/>
      </c>
      <c r="N673" s="22" t="str">
        <f>+IF(LEN(Participação!A683)&gt;0,VLOOKUP(Participação!F683,Variedades!B:C,2,0),"")</f>
        <v/>
      </c>
      <c r="O673" s="26" t="str">
        <f t="shared" si="10"/>
        <v/>
      </c>
      <c r="P673" s="26" t="str">
        <f>+IF(LEN(Participação!A683)&gt;0,G673,"")</f>
        <v/>
      </c>
    </row>
    <row r="674" spans="1:16" x14ac:dyDescent="0.25">
      <c r="A674" t="str">
        <f>+IF(LEN(Participação!A684)&gt;0,Participação!$D$4,"")</f>
        <v/>
      </c>
      <c r="B674" t="str">
        <f>+IF(LEN(Participação!A684)&gt;0,2021,"")</f>
        <v/>
      </c>
      <c r="C674" t="str">
        <f>+IF(LEN(Participação!A684)&gt;0,5017,"")</f>
        <v/>
      </c>
      <c r="D674" t="str">
        <f>+IF(LEN(Participação!A684)&gt;0,IF(Participação!$B$3="Individual",1,1),"")</f>
        <v/>
      </c>
      <c r="E674" t="str">
        <f>+IF(LEN(Participação!A684)&gt;0,Participação!C684,"")</f>
        <v/>
      </c>
      <c r="F674" t="str">
        <f>+IF(LEN(Participação!A684)&gt;0,Participação!D684,"")</f>
        <v/>
      </c>
      <c r="G674" t="str">
        <f>+IF(LEN(Participação!A684)&gt;0,Participação!A684,"")</f>
        <v/>
      </c>
      <c r="H674" t="str">
        <f>+IF(LEN(Participação!A684)&gt;0,VLOOKUP(O674,Pivot!A:B,2,0),"")</f>
        <v/>
      </c>
      <c r="I674" t="str">
        <f>+IF(LEN(Participação!A684)&gt;0,Participação!G684*Participação!I684,"")</f>
        <v/>
      </c>
      <c r="J674" t="str">
        <f>+IF(LEN(Participação!A684)&gt;0,Participação!H684,"")</f>
        <v/>
      </c>
      <c r="K674" t="str">
        <f>+IF(LEN(Participação!A684)&gt;0,"N","")</f>
        <v/>
      </c>
      <c r="L674" t="str">
        <f>+IF(LEN(Participação!A684)&gt;0,Participação!E684,"")</f>
        <v/>
      </c>
      <c r="M674" t="str">
        <f>+IF(LEN(Participação!A684)&gt;0,Participação!I684,"")</f>
        <v/>
      </c>
      <c r="N674" s="22" t="str">
        <f>+IF(LEN(Participação!A684)&gt;0,VLOOKUP(Participação!F684,Variedades!B:C,2,0),"")</f>
        <v/>
      </c>
      <c r="O674" s="26" t="str">
        <f t="shared" si="10"/>
        <v/>
      </c>
      <c r="P674" s="26" t="str">
        <f>+IF(LEN(Participação!A684)&gt;0,G674,"")</f>
        <v/>
      </c>
    </row>
    <row r="675" spans="1:16" x14ac:dyDescent="0.25">
      <c r="A675" t="str">
        <f>+IF(LEN(Participação!A685)&gt;0,Participação!$D$4,"")</f>
        <v/>
      </c>
      <c r="B675" t="str">
        <f>+IF(LEN(Participação!A685)&gt;0,2021,"")</f>
        <v/>
      </c>
      <c r="C675" t="str">
        <f>+IF(LEN(Participação!A685)&gt;0,5017,"")</f>
        <v/>
      </c>
      <c r="D675" t="str">
        <f>+IF(LEN(Participação!A685)&gt;0,IF(Participação!$B$3="Individual",1,1),"")</f>
        <v/>
      </c>
      <c r="E675" t="str">
        <f>+IF(LEN(Participação!A685)&gt;0,Participação!C685,"")</f>
        <v/>
      </c>
      <c r="F675" t="str">
        <f>+IF(LEN(Participação!A685)&gt;0,Participação!D685,"")</f>
        <v/>
      </c>
      <c r="G675" t="str">
        <f>+IF(LEN(Participação!A685)&gt;0,Participação!A685,"")</f>
        <v/>
      </c>
      <c r="H675" t="str">
        <f>+IF(LEN(Participação!A685)&gt;0,VLOOKUP(O675,Pivot!A:B,2,0),"")</f>
        <v/>
      </c>
      <c r="I675" t="str">
        <f>+IF(LEN(Participação!A685)&gt;0,Participação!G685*Participação!I685,"")</f>
        <v/>
      </c>
      <c r="J675" t="str">
        <f>+IF(LEN(Participação!A685)&gt;0,Participação!H685,"")</f>
        <v/>
      </c>
      <c r="K675" t="str">
        <f>+IF(LEN(Participação!A685)&gt;0,"N","")</f>
        <v/>
      </c>
      <c r="L675" t="str">
        <f>+IF(LEN(Participação!A685)&gt;0,Participação!E685,"")</f>
        <v/>
      </c>
      <c r="M675" t="str">
        <f>+IF(LEN(Participação!A685)&gt;0,Participação!I685,"")</f>
        <v/>
      </c>
      <c r="N675" s="22" t="str">
        <f>+IF(LEN(Participação!A685)&gt;0,VLOOKUP(Participação!F685,Variedades!B:C,2,0),"")</f>
        <v/>
      </c>
      <c r="O675" s="26" t="str">
        <f t="shared" si="10"/>
        <v/>
      </c>
      <c r="P675" s="26" t="str">
        <f>+IF(LEN(Participação!A685)&gt;0,G675,"")</f>
        <v/>
      </c>
    </row>
    <row r="676" spans="1:16" x14ac:dyDescent="0.25">
      <c r="A676" t="str">
        <f>+IF(LEN(Participação!A686)&gt;0,Participação!$D$4,"")</f>
        <v/>
      </c>
      <c r="B676" t="str">
        <f>+IF(LEN(Participação!A686)&gt;0,2021,"")</f>
        <v/>
      </c>
      <c r="C676" t="str">
        <f>+IF(LEN(Participação!A686)&gt;0,5017,"")</f>
        <v/>
      </c>
      <c r="D676" t="str">
        <f>+IF(LEN(Participação!A686)&gt;0,IF(Participação!$B$3="Individual",1,1),"")</f>
        <v/>
      </c>
      <c r="E676" t="str">
        <f>+IF(LEN(Participação!A686)&gt;0,Participação!C686,"")</f>
        <v/>
      </c>
      <c r="F676" t="str">
        <f>+IF(LEN(Participação!A686)&gt;0,Participação!D686,"")</f>
        <v/>
      </c>
      <c r="G676" t="str">
        <f>+IF(LEN(Participação!A686)&gt;0,Participação!A686,"")</f>
        <v/>
      </c>
      <c r="H676" t="str">
        <f>+IF(LEN(Participação!A686)&gt;0,VLOOKUP(O676,Pivot!A:B,2,0),"")</f>
        <v/>
      </c>
      <c r="I676" t="str">
        <f>+IF(LEN(Participação!A686)&gt;0,Participação!G686*Participação!I686,"")</f>
        <v/>
      </c>
      <c r="J676" t="str">
        <f>+IF(LEN(Participação!A686)&gt;0,Participação!H686,"")</f>
        <v/>
      </c>
      <c r="K676" t="str">
        <f>+IF(LEN(Participação!A686)&gt;0,"N","")</f>
        <v/>
      </c>
      <c r="L676" t="str">
        <f>+IF(LEN(Participação!A686)&gt;0,Participação!E686,"")</f>
        <v/>
      </c>
      <c r="M676" t="str">
        <f>+IF(LEN(Participação!A686)&gt;0,Participação!I686,"")</f>
        <v/>
      </c>
      <c r="N676" s="22" t="str">
        <f>+IF(LEN(Participação!A686)&gt;0,VLOOKUP(Participação!F686,Variedades!B:C,2,0),"")</f>
        <v/>
      </c>
      <c r="O676" s="26" t="str">
        <f t="shared" si="10"/>
        <v/>
      </c>
      <c r="P676" s="26" t="str">
        <f>+IF(LEN(Participação!A686)&gt;0,G676,"")</f>
        <v/>
      </c>
    </row>
    <row r="677" spans="1:16" x14ac:dyDescent="0.25">
      <c r="A677" t="str">
        <f>+IF(LEN(Participação!A687)&gt;0,Participação!$D$4,"")</f>
        <v/>
      </c>
      <c r="B677" t="str">
        <f>+IF(LEN(Participação!A687)&gt;0,2021,"")</f>
        <v/>
      </c>
      <c r="C677" t="str">
        <f>+IF(LEN(Participação!A687)&gt;0,5017,"")</f>
        <v/>
      </c>
      <c r="D677" t="str">
        <f>+IF(LEN(Participação!A687)&gt;0,IF(Participação!$B$3="Individual",1,1),"")</f>
        <v/>
      </c>
      <c r="E677" t="str">
        <f>+IF(LEN(Participação!A687)&gt;0,Participação!C687,"")</f>
        <v/>
      </c>
      <c r="F677" t="str">
        <f>+IF(LEN(Participação!A687)&gt;0,Participação!D687,"")</f>
        <v/>
      </c>
      <c r="G677" t="str">
        <f>+IF(LEN(Participação!A687)&gt;0,Participação!A687,"")</f>
        <v/>
      </c>
      <c r="H677" t="str">
        <f>+IF(LEN(Participação!A687)&gt;0,VLOOKUP(O677,Pivot!A:B,2,0),"")</f>
        <v/>
      </c>
      <c r="I677" t="str">
        <f>+IF(LEN(Participação!A687)&gt;0,Participação!G687*Participação!I687,"")</f>
        <v/>
      </c>
      <c r="J677" t="str">
        <f>+IF(LEN(Participação!A687)&gt;0,Participação!H687,"")</f>
        <v/>
      </c>
      <c r="K677" t="str">
        <f>+IF(LEN(Participação!A687)&gt;0,"N","")</f>
        <v/>
      </c>
      <c r="L677" t="str">
        <f>+IF(LEN(Participação!A687)&gt;0,Participação!E687,"")</f>
        <v/>
      </c>
      <c r="M677" t="str">
        <f>+IF(LEN(Participação!A687)&gt;0,Participação!I687,"")</f>
        <v/>
      </c>
      <c r="N677" s="22" t="str">
        <f>+IF(LEN(Participação!A687)&gt;0,VLOOKUP(Participação!F687,Variedades!B:C,2,0),"")</f>
        <v/>
      </c>
      <c r="O677" s="26" t="str">
        <f t="shared" si="10"/>
        <v/>
      </c>
      <c r="P677" s="26" t="str">
        <f>+IF(LEN(Participação!A687)&gt;0,G677,"")</f>
        <v/>
      </c>
    </row>
    <row r="678" spans="1:16" x14ac:dyDescent="0.25">
      <c r="A678" t="str">
        <f>+IF(LEN(Participação!A688)&gt;0,Participação!$D$4,"")</f>
        <v/>
      </c>
      <c r="B678" t="str">
        <f>+IF(LEN(Participação!A688)&gt;0,2021,"")</f>
        <v/>
      </c>
      <c r="C678" t="str">
        <f>+IF(LEN(Participação!A688)&gt;0,5017,"")</f>
        <v/>
      </c>
      <c r="D678" t="str">
        <f>+IF(LEN(Participação!A688)&gt;0,IF(Participação!$B$3="Individual",1,1),"")</f>
        <v/>
      </c>
      <c r="E678" t="str">
        <f>+IF(LEN(Participação!A688)&gt;0,Participação!C688,"")</f>
        <v/>
      </c>
      <c r="F678" t="str">
        <f>+IF(LEN(Participação!A688)&gt;0,Participação!D688,"")</f>
        <v/>
      </c>
      <c r="G678" t="str">
        <f>+IF(LEN(Participação!A688)&gt;0,Participação!A688,"")</f>
        <v/>
      </c>
      <c r="H678" t="str">
        <f>+IF(LEN(Participação!A688)&gt;0,VLOOKUP(O678,Pivot!A:B,2,0),"")</f>
        <v/>
      </c>
      <c r="I678" t="str">
        <f>+IF(LEN(Participação!A688)&gt;0,Participação!G688*Participação!I688,"")</f>
        <v/>
      </c>
      <c r="J678" t="str">
        <f>+IF(LEN(Participação!A688)&gt;0,Participação!H688,"")</f>
        <v/>
      </c>
      <c r="K678" t="str">
        <f>+IF(LEN(Participação!A688)&gt;0,"N","")</f>
        <v/>
      </c>
      <c r="L678" t="str">
        <f>+IF(LEN(Participação!A688)&gt;0,Participação!E688,"")</f>
        <v/>
      </c>
      <c r="M678" t="str">
        <f>+IF(LEN(Participação!A688)&gt;0,Participação!I688,"")</f>
        <v/>
      </c>
      <c r="N678" s="22" t="str">
        <f>+IF(LEN(Participação!A688)&gt;0,VLOOKUP(Participação!F688,Variedades!B:C,2,0),"")</f>
        <v/>
      </c>
      <c r="O678" s="26" t="str">
        <f t="shared" si="10"/>
        <v/>
      </c>
      <c r="P678" s="26" t="str">
        <f>+IF(LEN(Participação!A688)&gt;0,G678,"")</f>
        <v/>
      </c>
    </row>
    <row r="679" spans="1:16" x14ac:dyDescent="0.25">
      <c r="A679" t="str">
        <f>+IF(LEN(Participação!A689)&gt;0,Participação!$D$4,"")</f>
        <v/>
      </c>
      <c r="B679" t="str">
        <f>+IF(LEN(Participação!A689)&gt;0,2021,"")</f>
        <v/>
      </c>
      <c r="C679" t="str">
        <f>+IF(LEN(Participação!A689)&gt;0,5017,"")</f>
        <v/>
      </c>
      <c r="D679" t="str">
        <f>+IF(LEN(Participação!A689)&gt;0,IF(Participação!$B$3="Individual",1,1),"")</f>
        <v/>
      </c>
      <c r="E679" t="str">
        <f>+IF(LEN(Participação!A689)&gt;0,Participação!C689,"")</f>
        <v/>
      </c>
      <c r="F679" t="str">
        <f>+IF(LEN(Participação!A689)&gt;0,Participação!D689,"")</f>
        <v/>
      </c>
      <c r="G679" t="str">
        <f>+IF(LEN(Participação!A689)&gt;0,Participação!A689,"")</f>
        <v/>
      </c>
      <c r="H679" t="str">
        <f>+IF(LEN(Participação!A689)&gt;0,VLOOKUP(O679,Pivot!A:B,2,0),"")</f>
        <v/>
      </c>
      <c r="I679" t="str">
        <f>+IF(LEN(Participação!A689)&gt;0,Participação!G689*Participação!I689,"")</f>
        <v/>
      </c>
      <c r="J679" t="str">
        <f>+IF(LEN(Participação!A689)&gt;0,Participação!H689,"")</f>
        <v/>
      </c>
      <c r="K679" t="str">
        <f>+IF(LEN(Participação!A689)&gt;0,"N","")</f>
        <v/>
      </c>
      <c r="L679" t="str">
        <f>+IF(LEN(Participação!A689)&gt;0,Participação!E689,"")</f>
        <v/>
      </c>
      <c r="M679" t="str">
        <f>+IF(LEN(Participação!A689)&gt;0,Participação!I689,"")</f>
        <v/>
      </c>
      <c r="N679" s="22" t="str">
        <f>+IF(LEN(Participação!A689)&gt;0,VLOOKUP(Participação!F689,Variedades!B:C,2,0),"")</f>
        <v/>
      </c>
      <c r="O679" s="26" t="str">
        <f t="shared" si="10"/>
        <v/>
      </c>
      <c r="P679" s="26" t="str">
        <f>+IF(LEN(Participação!A689)&gt;0,G679,"")</f>
        <v/>
      </c>
    </row>
    <row r="680" spans="1:16" x14ac:dyDescent="0.25">
      <c r="A680" t="str">
        <f>+IF(LEN(Participação!A690)&gt;0,Participação!$D$4,"")</f>
        <v/>
      </c>
      <c r="B680" t="str">
        <f>+IF(LEN(Participação!A690)&gt;0,2021,"")</f>
        <v/>
      </c>
      <c r="C680" t="str">
        <f>+IF(LEN(Participação!A690)&gt;0,5017,"")</f>
        <v/>
      </c>
      <c r="D680" t="str">
        <f>+IF(LEN(Participação!A690)&gt;0,IF(Participação!$B$3="Individual",1,1),"")</f>
        <v/>
      </c>
      <c r="E680" t="str">
        <f>+IF(LEN(Participação!A690)&gt;0,Participação!C690,"")</f>
        <v/>
      </c>
      <c r="F680" t="str">
        <f>+IF(LEN(Participação!A690)&gt;0,Participação!D690,"")</f>
        <v/>
      </c>
      <c r="G680" t="str">
        <f>+IF(LEN(Participação!A690)&gt;0,Participação!A690,"")</f>
        <v/>
      </c>
      <c r="H680" t="str">
        <f>+IF(LEN(Participação!A690)&gt;0,VLOOKUP(O680,Pivot!A:B,2,0),"")</f>
        <v/>
      </c>
      <c r="I680" t="str">
        <f>+IF(LEN(Participação!A690)&gt;0,Participação!G690*Participação!I690,"")</f>
        <v/>
      </c>
      <c r="J680" t="str">
        <f>+IF(LEN(Participação!A690)&gt;0,Participação!H690,"")</f>
        <v/>
      </c>
      <c r="K680" t="str">
        <f>+IF(LEN(Participação!A690)&gt;0,"N","")</f>
        <v/>
      </c>
      <c r="L680" t="str">
        <f>+IF(LEN(Participação!A690)&gt;0,Participação!E690,"")</f>
        <v/>
      </c>
      <c r="M680" t="str">
        <f>+IF(LEN(Participação!A690)&gt;0,Participação!I690,"")</f>
        <v/>
      </c>
      <c r="N680" s="22" t="str">
        <f>+IF(LEN(Participação!A690)&gt;0,VLOOKUP(Participação!F690,Variedades!B:C,2,0),"")</f>
        <v/>
      </c>
      <c r="O680" s="26" t="str">
        <f t="shared" si="10"/>
        <v/>
      </c>
      <c r="P680" s="26" t="str">
        <f>+IF(LEN(Participação!A690)&gt;0,G680,"")</f>
        <v/>
      </c>
    </row>
    <row r="681" spans="1:16" x14ac:dyDescent="0.25">
      <c r="A681" t="str">
        <f>+IF(LEN(Participação!A691)&gt;0,Participação!$D$4,"")</f>
        <v/>
      </c>
      <c r="B681" t="str">
        <f>+IF(LEN(Participação!A691)&gt;0,2021,"")</f>
        <v/>
      </c>
      <c r="C681" t="str">
        <f>+IF(LEN(Participação!A691)&gt;0,5017,"")</f>
        <v/>
      </c>
      <c r="D681" t="str">
        <f>+IF(LEN(Participação!A691)&gt;0,IF(Participação!$B$3="Individual",1,1),"")</f>
        <v/>
      </c>
      <c r="E681" t="str">
        <f>+IF(LEN(Participação!A691)&gt;0,Participação!C691,"")</f>
        <v/>
      </c>
      <c r="F681" t="str">
        <f>+IF(LEN(Participação!A691)&gt;0,Participação!D691,"")</f>
        <v/>
      </c>
      <c r="G681" t="str">
        <f>+IF(LEN(Participação!A691)&gt;0,Participação!A691,"")</f>
        <v/>
      </c>
      <c r="H681" t="str">
        <f>+IF(LEN(Participação!A691)&gt;0,VLOOKUP(O681,Pivot!A:B,2,0),"")</f>
        <v/>
      </c>
      <c r="I681" t="str">
        <f>+IF(LEN(Participação!A691)&gt;0,Participação!G691*Participação!I691,"")</f>
        <v/>
      </c>
      <c r="J681" t="str">
        <f>+IF(LEN(Participação!A691)&gt;0,Participação!H691,"")</f>
        <v/>
      </c>
      <c r="K681" t="str">
        <f>+IF(LEN(Participação!A691)&gt;0,"N","")</f>
        <v/>
      </c>
      <c r="L681" t="str">
        <f>+IF(LEN(Participação!A691)&gt;0,Participação!E691,"")</f>
        <v/>
      </c>
      <c r="M681" t="str">
        <f>+IF(LEN(Participação!A691)&gt;0,Participação!I691,"")</f>
        <v/>
      </c>
      <c r="N681" s="22" t="str">
        <f>+IF(LEN(Participação!A691)&gt;0,VLOOKUP(Participação!F691,Variedades!B:C,2,0),"")</f>
        <v/>
      </c>
      <c r="O681" s="26" t="str">
        <f t="shared" si="10"/>
        <v/>
      </c>
      <c r="P681" s="26" t="str">
        <f>+IF(LEN(Participação!A691)&gt;0,G681,"")</f>
        <v/>
      </c>
    </row>
    <row r="682" spans="1:16" x14ac:dyDescent="0.25">
      <c r="A682" t="str">
        <f>+IF(LEN(Participação!A692)&gt;0,Participação!$D$4,"")</f>
        <v/>
      </c>
      <c r="B682" t="str">
        <f>+IF(LEN(Participação!A692)&gt;0,2021,"")</f>
        <v/>
      </c>
      <c r="C682" t="str">
        <f>+IF(LEN(Participação!A692)&gt;0,5017,"")</f>
        <v/>
      </c>
      <c r="D682" t="str">
        <f>+IF(LEN(Participação!A692)&gt;0,IF(Participação!$B$3="Individual",1,1),"")</f>
        <v/>
      </c>
      <c r="E682" t="str">
        <f>+IF(LEN(Participação!A692)&gt;0,Participação!C692,"")</f>
        <v/>
      </c>
      <c r="F682" t="str">
        <f>+IF(LEN(Participação!A692)&gt;0,Participação!D692,"")</f>
        <v/>
      </c>
      <c r="G682" t="str">
        <f>+IF(LEN(Participação!A692)&gt;0,Participação!A692,"")</f>
        <v/>
      </c>
      <c r="H682" t="str">
        <f>+IF(LEN(Participação!A692)&gt;0,VLOOKUP(O682,Pivot!A:B,2,0),"")</f>
        <v/>
      </c>
      <c r="I682" t="str">
        <f>+IF(LEN(Participação!A692)&gt;0,Participação!G692*Participação!I692,"")</f>
        <v/>
      </c>
      <c r="J682" t="str">
        <f>+IF(LEN(Participação!A692)&gt;0,Participação!H692,"")</f>
        <v/>
      </c>
      <c r="K682" t="str">
        <f>+IF(LEN(Participação!A692)&gt;0,"N","")</f>
        <v/>
      </c>
      <c r="L682" t="str">
        <f>+IF(LEN(Participação!A692)&gt;0,Participação!E692,"")</f>
        <v/>
      </c>
      <c r="M682" t="str">
        <f>+IF(LEN(Participação!A692)&gt;0,Participação!I692,"")</f>
        <v/>
      </c>
      <c r="N682" s="22" t="str">
        <f>+IF(LEN(Participação!A692)&gt;0,VLOOKUP(Participação!F692,Variedades!B:C,2,0),"")</f>
        <v/>
      </c>
      <c r="O682" s="26" t="str">
        <f t="shared" si="10"/>
        <v/>
      </c>
      <c r="P682" s="26" t="str">
        <f>+IF(LEN(Participação!A692)&gt;0,G682,"")</f>
        <v/>
      </c>
    </row>
    <row r="683" spans="1:16" x14ac:dyDescent="0.25">
      <c r="A683" t="str">
        <f>+IF(LEN(Participação!A693)&gt;0,Participação!$D$4,"")</f>
        <v/>
      </c>
      <c r="B683" t="str">
        <f>+IF(LEN(Participação!A693)&gt;0,2021,"")</f>
        <v/>
      </c>
      <c r="C683" t="str">
        <f>+IF(LEN(Participação!A693)&gt;0,5017,"")</f>
        <v/>
      </c>
      <c r="D683" t="str">
        <f>+IF(LEN(Participação!A693)&gt;0,IF(Participação!$B$3="Individual",1,1),"")</f>
        <v/>
      </c>
      <c r="E683" t="str">
        <f>+IF(LEN(Participação!A693)&gt;0,Participação!C693,"")</f>
        <v/>
      </c>
      <c r="F683" t="str">
        <f>+IF(LEN(Participação!A693)&gt;0,Participação!D693,"")</f>
        <v/>
      </c>
      <c r="G683" t="str">
        <f>+IF(LEN(Participação!A693)&gt;0,Participação!A693,"")</f>
        <v/>
      </c>
      <c r="H683" t="str">
        <f>+IF(LEN(Participação!A693)&gt;0,VLOOKUP(O683,Pivot!A:B,2,0),"")</f>
        <v/>
      </c>
      <c r="I683" t="str">
        <f>+IF(LEN(Participação!A693)&gt;0,Participação!G693*Participação!I693,"")</f>
        <v/>
      </c>
      <c r="J683" t="str">
        <f>+IF(LEN(Participação!A693)&gt;0,Participação!H693,"")</f>
        <v/>
      </c>
      <c r="K683" t="str">
        <f>+IF(LEN(Participação!A693)&gt;0,"N","")</f>
        <v/>
      </c>
      <c r="L683" t="str">
        <f>+IF(LEN(Participação!A693)&gt;0,Participação!E693,"")</f>
        <v/>
      </c>
      <c r="M683" t="str">
        <f>+IF(LEN(Participação!A693)&gt;0,Participação!I693,"")</f>
        <v/>
      </c>
      <c r="N683" s="22" t="str">
        <f>+IF(LEN(Participação!A693)&gt;0,VLOOKUP(Participação!F693,Variedades!B:C,2,0),"")</f>
        <v/>
      </c>
      <c r="O683" s="26" t="str">
        <f t="shared" si="10"/>
        <v/>
      </c>
      <c r="P683" s="26" t="str">
        <f>+IF(LEN(Participação!A693)&gt;0,G683,"")</f>
        <v/>
      </c>
    </row>
    <row r="684" spans="1:16" x14ac:dyDescent="0.25">
      <c r="A684" t="str">
        <f>+IF(LEN(Participação!A694)&gt;0,Participação!$D$4,"")</f>
        <v/>
      </c>
      <c r="B684" t="str">
        <f>+IF(LEN(Participação!A694)&gt;0,2021,"")</f>
        <v/>
      </c>
      <c r="C684" t="str">
        <f>+IF(LEN(Participação!A694)&gt;0,5017,"")</f>
        <v/>
      </c>
      <c r="D684" t="str">
        <f>+IF(LEN(Participação!A694)&gt;0,IF(Participação!$B$3="Individual",1,1),"")</f>
        <v/>
      </c>
      <c r="E684" t="str">
        <f>+IF(LEN(Participação!A694)&gt;0,Participação!C694,"")</f>
        <v/>
      </c>
      <c r="F684" t="str">
        <f>+IF(LEN(Participação!A694)&gt;0,Participação!D694,"")</f>
        <v/>
      </c>
      <c r="G684" t="str">
        <f>+IF(LEN(Participação!A694)&gt;0,Participação!A694,"")</f>
        <v/>
      </c>
      <c r="H684" t="str">
        <f>+IF(LEN(Participação!A694)&gt;0,VLOOKUP(O684,Pivot!A:B,2,0),"")</f>
        <v/>
      </c>
      <c r="I684" t="str">
        <f>+IF(LEN(Participação!A694)&gt;0,Participação!G694*Participação!I694,"")</f>
        <v/>
      </c>
      <c r="J684" t="str">
        <f>+IF(LEN(Participação!A694)&gt;0,Participação!H694,"")</f>
        <v/>
      </c>
      <c r="K684" t="str">
        <f>+IF(LEN(Participação!A694)&gt;0,"N","")</f>
        <v/>
      </c>
      <c r="L684" t="str">
        <f>+IF(LEN(Participação!A694)&gt;0,Participação!E694,"")</f>
        <v/>
      </c>
      <c r="M684" t="str">
        <f>+IF(LEN(Participação!A694)&gt;0,Participação!I694,"")</f>
        <v/>
      </c>
      <c r="N684" s="22" t="str">
        <f>+IF(LEN(Participação!A694)&gt;0,VLOOKUP(Participação!F694,Variedades!B:C,2,0),"")</f>
        <v/>
      </c>
      <c r="O684" s="26" t="str">
        <f t="shared" si="10"/>
        <v/>
      </c>
      <c r="P684" s="26" t="str">
        <f>+IF(LEN(Participação!A694)&gt;0,G684,"")</f>
        <v/>
      </c>
    </row>
    <row r="685" spans="1:16" x14ac:dyDescent="0.25">
      <c r="A685" t="str">
        <f>+IF(LEN(Participação!A695)&gt;0,Participação!$D$4,"")</f>
        <v/>
      </c>
      <c r="B685" t="str">
        <f>+IF(LEN(Participação!A695)&gt;0,2021,"")</f>
        <v/>
      </c>
      <c r="C685" t="str">
        <f>+IF(LEN(Participação!A695)&gt;0,5017,"")</f>
        <v/>
      </c>
      <c r="D685" t="str">
        <f>+IF(LEN(Participação!A695)&gt;0,IF(Participação!$B$3="Individual",1,1),"")</f>
        <v/>
      </c>
      <c r="E685" t="str">
        <f>+IF(LEN(Participação!A695)&gt;0,Participação!C695,"")</f>
        <v/>
      </c>
      <c r="F685" t="str">
        <f>+IF(LEN(Participação!A695)&gt;0,Participação!D695,"")</f>
        <v/>
      </c>
      <c r="G685" t="str">
        <f>+IF(LEN(Participação!A695)&gt;0,Participação!A695,"")</f>
        <v/>
      </c>
      <c r="H685" t="str">
        <f>+IF(LEN(Participação!A695)&gt;0,VLOOKUP(O685,Pivot!A:B,2,0),"")</f>
        <v/>
      </c>
      <c r="I685" t="str">
        <f>+IF(LEN(Participação!A695)&gt;0,Participação!G695*Participação!I695,"")</f>
        <v/>
      </c>
      <c r="J685" t="str">
        <f>+IF(LEN(Participação!A695)&gt;0,Participação!H695,"")</f>
        <v/>
      </c>
      <c r="K685" t="str">
        <f>+IF(LEN(Participação!A695)&gt;0,"N","")</f>
        <v/>
      </c>
      <c r="L685" t="str">
        <f>+IF(LEN(Participação!A695)&gt;0,Participação!E695,"")</f>
        <v/>
      </c>
      <c r="M685" t="str">
        <f>+IF(LEN(Participação!A695)&gt;0,Participação!I695,"")</f>
        <v/>
      </c>
      <c r="N685" s="22" t="str">
        <f>+IF(LEN(Participação!A695)&gt;0,VLOOKUP(Participação!F695,Variedades!B:C,2,0),"")</f>
        <v/>
      </c>
      <c r="O685" s="26" t="str">
        <f t="shared" si="10"/>
        <v/>
      </c>
      <c r="P685" s="26" t="str">
        <f>+IF(LEN(Participação!A695)&gt;0,G685,"")</f>
        <v/>
      </c>
    </row>
    <row r="686" spans="1:16" x14ac:dyDescent="0.25">
      <c r="A686" t="str">
        <f>+IF(LEN(Participação!A696)&gt;0,Participação!$D$4,"")</f>
        <v/>
      </c>
      <c r="B686" t="str">
        <f>+IF(LEN(Participação!A696)&gt;0,2021,"")</f>
        <v/>
      </c>
      <c r="C686" t="str">
        <f>+IF(LEN(Participação!A696)&gt;0,5017,"")</f>
        <v/>
      </c>
      <c r="D686" t="str">
        <f>+IF(LEN(Participação!A696)&gt;0,IF(Participação!$B$3="Individual",1,1),"")</f>
        <v/>
      </c>
      <c r="E686" t="str">
        <f>+IF(LEN(Participação!A696)&gt;0,Participação!C696,"")</f>
        <v/>
      </c>
      <c r="F686" t="str">
        <f>+IF(LEN(Participação!A696)&gt;0,Participação!D696,"")</f>
        <v/>
      </c>
      <c r="G686" t="str">
        <f>+IF(LEN(Participação!A696)&gt;0,Participação!A696,"")</f>
        <v/>
      </c>
      <c r="H686" t="str">
        <f>+IF(LEN(Participação!A696)&gt;0,VLOOKUP(O686,Pivot!A:B,2,0),"")</f>
        <v/>
      </c>
      <c r="I686" t="str">
        <f>+IF(LEN(Participação!A696)&gt;0,Participação!G696*Participação!I696,"")</f>
        <v/>
      </c>
      <c r="J686" t="str">
        <f>+IF(LEN(Participação!A696)&gt;0,Participação!H696,"")</f>
        <v/>
      </c>
      <c r="K686" t="str">
        <f>+IF(LEN(Participação!A696)&gt;0,"N","")</f>
        <v/>
      </c>
      <c r="L686" t="str">
        <f>+IF(LEN(Participação!A696)&gt;0,Participação!E696,"")</f>
        <v/>
      </c>
      <c r="M686" t="str">
        <f>+IF(LEN(Participação!A696)&gt;0,Participação!I696,"")</f>
        <v/>
      </c>
      <c r="N686" s="22" t="str">
        <f>+IF(LEN(Participação!A696)&gt;0,VLOOKUP(Participação!F696,Variedades!B:C,2,0),"")</f>
        <v/>
      </c>
      <c r="O686" s="26" t="str">
        <f t="shared" si="10"/>
        <v/>
      </c>
      <c r="P686" s="26" t="str">
        <f>+IF(LEN(Participação!A696)&gt;0,G686,"")</f>
        <v/>
      </c>
    </row>
    <row r="687" spans="1:16" x14ac:dyDescent="0.25">
      <c r="A687" t="str">
        <f>+IF(LEN(Participação!A697)&gt;0,Participação!$D$4,"")</f>
        <v/>
      </c>
      <c r="B687" t="str">
        <f>+IF(LEN(Participação!A697)&gt;0,2021,"")</f>
        <v/>
      </c>
      <c r="C687" t="str">
        <f>+IF(LEN(Participação!A697)&gt;0,5017,"")</f>
        <v/>
      </c>
      <c r="D687" t="str">
        <f>+IF(LEN(Participação!A697)&gt;0,IF(Participação!$B$3="Individual",1,1),"")</f>
        <v/>
      </c>
      <c r="E687" t="str">
        <f>+IF(LEN(Participação!A697)&gt;0,Participação!C697,"")</f>
        <v/>
      </c>
      <c r="F687" t="str">
        <f>+IF(LEN(Participação!A697)&gt;0,Participação!D697,"")</f>
        <v/>
      </c>
      <c r="G687" t="str">
        <f>+IF(LEN(Participação!A697)&gt;0,Participação!A697,"")</f>
        <v/>
      </c>
      <c r="H687" t="str">
        <f>+IF(LEN(Participação!A697)&gt;0,VLOOKUP(O687,Pivot!A:B,2,0),"")</f>
        <v/>
      </c>
      <c r="I687" t="str">
        <f>+IF(LEN(Participação!A697)&gt;0,Participação!G697*Participação!I697,"")</f>
        <v/>
      </c>
      <c r="J687" t="str">
        <f>+IF(LEN(Participação!A697)&gt;0,Participação!H697,"")</f>
        <v/>
      </c>
      <c r="K687" t="str">
        <f>+IF(LEN(Participação!A697)&gt;0,"N","")</f>
        <v/>
      </c>
      <c r="L687" t="str">
        <f>+IF(LEN(Participação!A697)&gt;0,Participação!E697,"")</f>
        <v/>
      </c>
      <c r="M687" t="str">
        <f>+IF(LEN(Participação!A697)&gt;0,Participação!I697,"")</f>
        <v/>
      </c>
      <c r="N687" s="22" t="str">
        <f>+IF(LEN(Participação!A697)&gt;0,VLOOKUP(Participação!F697,Variedades!B:C,2,0),"")</f>
        <v/>
      </c>
      <c r="O687" s="26" t="str">
        <f t="shared" si="10"/>
        <v/>
      </c>
      <c r="P687" s="26" t="str">
        <f>+IF(LEN(Participação!A697)&gt;0,G687,"")</f>
        <v/>
      </c>
    </row>
    <row r="688" spans="1:16" x14ac:dyDescent="0.25">
      <c r="A688" t="str">
        <f>+IF(LEN(Participação!A698)&gt;0,Participação!$D$4,"")</f>
        <v/>
      </c>
      <c r="B688" t="str">
        <f>+IF(LEN(Participação!A698)&gt;0,2021,"")</f>
        <v/>
      </c>
      <c r="C688" t="str">
        <f>+IF(LEN(Participação!A698)&gt;0,5017,"")</f>
        <v/>
      </c>
      <c r="D688" t="str">
        <f>+IF(LEN(Participação!A698)&gt;0,IF(Participação!$B$3="Individual",1,1),"")</f>
        <v/>
      </c>
      <c r="E688" t="str">
        <f>+IF(LEN(Participação!A698)&gt;0,Participação!C698,"")</f>
        <v/>
      </c>
      <c r="F688" t="str">
        <f>+IF(LEN(Participação!A698)&gt;0,Participação!D698,"")</f>
        <v/>
      </c>
      <c r="G688" t="str">
        <f>+IF(LEN(Participação!A698)&gt;0,Participação!A698,"")</f>
        <v/>
      </c>
      <c r="H688" t="str">
        <f>+IF(LEN(Participação!A698)&gt;0,VLOOKUP(O688,Pivot!A:B,2,0),"")</f>
        <v/>
      </c>
      <c r="I688" t="str">
        <f>+IF(LEN(Participação!A698)&gt;0,Participação!G698*Participação!I698,"")</f>
        <v/>
      </c>
      <c r="J688" t="str">
        <f>+IF(LEN(Participação!A698)&gt;0,Participação!H698,"")</f>
        <v/>
      </c>
      <c r="K688" t="str">
        <f>+IF(LEN(Participação!A698)&gt;0,"N","")</f>
        <v/>
      </c>
      <c r="L688" t="str">
        <f>+IF(LEN(Participação!A698)&gt;0,Participação!E698,"")</f>
        <v/>
      </c>
      <c r="M688" t="str">
        <f>+IF(LEN(Participação!A698)&gt;0,Participação!I698,"")</f>
        <v/>
      </c>
      <c r="N688" s="22" t="str">
        <f>+IF(LEN(Participação!A698)&gt;0,VLOOKUP(Participação!F698,Variedades!B:C,2,0),"")</f>
        <v/>
      </c>
      <c r="O688" s="26" t="str">
        <f t="shared" si="10"/>
        <v/>
      </c>
      <c r="P688" s="26" t="str">
        <f>+IF(LEN(Participação!A698)&gt;0,G688,"")</f>
        <v/>
      </c>
    </row>
    <row r="689" spans="1:16" x14ac:dyDescent="0.25">
      <c r="A689" t="str">
        <f>+IF(LEN(Participação!A699)&gt;0,Participação!$D$4,"")</f>
        <v/>
      </c>
      <c r="B689" t="str">
        <f>+IF(LEN(Participação!A699)&gt;0,2021,"")</f>
        <v/>
      </c>
      <c r="C689" t="str">
        <f>+IF(LEN(Participação!A699)&gt;0,5017,"")</f>
        <v/>
      </c>
      <c r="D689" t="str">
        <f>+IF(LEN(Participação!A699)&gt;0,IF(Participação!$B$3="Individual",1,1),"")</f>
        <v/>
      </c>
      <c r="E689" t="str">
        <f>+IF(LEN(Participação!A699)&gt;0,Participação!C699,"")</f>
        <v/>
      </c>
      <c r="F689" t="str">
        <f>+IF(LEN(Participação!A699)&gt;0,Participação!D699,"")</f>
        <v/>
      </c>
      <c r="G689" t="str">
        <f>+IF(LEN(Participação!A699)&gt;0,Participação!A699,"")</f>
        <v/>
      </c>
      <c r="H689" t="str">
        <f>+IF(LEN(Participação!A699)&gt;0,VLOOKUP(O689,Pivot!A:B,2,0),"")</f>
        <v/>
      </c>
      <c r="I689" t="str">
        <f>+IF(LEN(Participação!A699)&gt;0,Participação!G699*Participação!I699,"")</f>
        <v/>
      </c>
      <c r="J689" t="str">
        <f>+IF(LEN(Participação!A699)&gt;0,Participação!H699,"")</f>
        <v/>
      </c>
      <c r="K689" t="str">
        <f>+IF(LEN(Participação!A699)&gt;0,"N","")</f>
        <v/>
      </c>
      <c r="L689" t="str">
        <f>+IF(LEN(Participação!A699)&gt;0,Participação!E699,"")</f>
        <v/>
      </c>
      <c r="M689" t="str">
        <f>+IF(LEN(Participação!A699)&gt;0,Participação!I699,"")</f>
        <v/>
      </c>
      <c r="N689" s="22" t="str">
        <f>+IF(LEN(Participação!A699)&gt;0,VLOOKUP(Participação!F699,Variedades!B:C,2,0),"")</f>
        <v/>
      </c>
      <c r="O689" s="26" t="str">
        <f t="shared" si="10"/>
        <v/>
      </c>
      <c r="P689" s="26" t="str">
        <f>+IF(LEN(Participação!A699)&gt;0,G689,"")</f>
        <v/>
      </c>
    </row>
    <row r="690" spans="1:16" x14ac:dyDescent="0.25">
      <c r="A690" t="str">
        <f>+IF(LEN(Participação!A700)&gt;0,Participação!$D$4,"")</f>
        <v/>
      </c>
      <c r="B690" t="str">
        <f>+IF(LEN(Participação!A700)&gt;0,2021,"")</f>
        <v/>
      </c>
      <c r="C690" t="str">
        <f>+IF(LEN(Participação!A700)&gt;0,5017,"")</f>
        <v/>
      </c>
      <c r="D690" t="str">
        <f>+IF(LEN(Participação!A700)&gt;0,IF(Participação!$B$3="Individual",1,1),"")</f>
        <v/>
      </c>
      <c r="E690" t="str">
        <f>+IF(LEN(Participação!A700)&gt;0,Participação!C700,"")</f>
        <v/>
      </c>
      <c r="F690" t="str">
        <f>+IF(LEN(Participação!A700)&gt;0,Participação!D700,"")</f>
        <v/>
      </c>
      <c r="G690" t="str">
        <f>+IF(LEN(Participação!A700)&gt;0,Participação!A700,"")</f>
        <v/>
      </c>
      <c r="H690" t="str">
        <f>+IF(LEN(Participação!A700)&gt;0,VLOOKUP(O690,Pivot!A:B,2,0),"")</f>
        <v/>
      </c>
      <c r="I690" t="str">
        <f>+IF(LEN(Participação!A700)&gt;0,Participação!G700*Participação!I700,"")</f>
        <v/>
      </c>
      <c r="J690" t="str">
        <f>+IF(LEN(Participação!A700)&gt;0,Participação!H700,"")</f>
        <v/>
      </c>
      <c r="K690" t="str">
        <f>+IF(LEN(Participação!A700)&gt;0,"N","")</f>
        <v/>
      </c>
      <c r="L690" t="str">
        <f>+IF(LEN(Participação!A700)&gt;0,Participação!E700,"")</f>
        <v/>
      </c>
      <c r="M690" t="str">
        <f>+IF(LEN(Participação!A700)&gt;0,Participação!I700,"")</f>
        <v/>
      </c>
      <c r="N690" s="22" t="str">
        <f>+IF(LEN(Participação!A700)&gt;0,VLOOKUP(Participação!F700,Variedades!B:C,2,0),"")</f>
        <v/>
      </c>
      <c r="O690" s="26" t="str">
        <f t="shared" si="10"/>
        <v/>
      </c>
      <c r="P690" s="26" t="str">
        <f>+IF(LEN(Participação!A700)&gt;0,G690,"")</f>
        <v/>
      </c>
    </row>
    <row r="691" spans="1:16" x14ac:dyDescent="0.25">
      <c r="A691" t="str">
        <f>+IF(LEN(Participação!A701)&gt;0,Participação!$D$4,"")</f>
        <v/>
      </c>
      <c r="B691" t="str">
        <f>+IF(LEN(Participação!A701)&gt;0,2021,"")</f>
        <v/>
      </c>
      <c r="C691" t="str">
        <f>+IF(LEN(Participação!A701)&gt;0,5017,"")</f>
        <v/>
      </c>
      <c r="D691" t="str">
        <f>+IF(LEN(Participação!A701)&gt;0,IF(Participação!$B$3="Individual",1,1),"")</f>
        <v/>
      </c>
      <c r="E691" t="str">
        <f>+IF(LEN(Participação!A701)&gt;0,Participação!C701,"")</f>
        <v/>
      </c>
      <c r="F691" t="str">
        <f>+IF(LEN(Participação!A701)&gt;0,Participação!D701,"")</f>
        <v/>
      </c>
      <c r="G691" t="str">
        <f>+IF(LEN(Participação!A701)&gt;0,Participação!A701,"")</f>
        <v/>
      </c>
      <c r="H691" t="str">
        <f>+IF(LEN(Participação!A701)&gt;0,VLOOKUP(O691,Pivot!A:B,2,0),"")</f>
        <v/>
      </c>
      <c r="I691" t="str">
        <f>+IF(LEN(Participação!A701)&gt;0,Participação!G701*Participação!I701,"")</f>
        <v/>
      </c>
      <c r="J691" t="str">
        <f>+IF(LEN(Participação!A701)&gt;0,Participação!H701,"")</f>
        <v/>
      </c>
      <c r="K691" t="str">
        <f>+IF(LEN(Participação!A701)&gt;0,"N","")</f>
        <v/>
      </c>
      <c r="L691" t="str">
        <f>+IF(LEN(Participação!A701)&gt;0,Participação!E701,"")</f>
        <v/>
      </c>
      <c r="M691" t="str">
        <f>+IF(LEN(Participação!A701)&gt;0,Participação!I701,"")</f>
        <v/>
      </c>
      <c r="N691" s="22" t="str">
        <f>+IF(LEN(Participação!A701)&gt;0,VLOOKUP(Participação!F701,Variedades!B:C,2,0),"")</f>
        <v/>
      </c>
      <c r="O691" s="26" t="str">
        <f t="shared" si="10"/>
        <v/>
      </c>
      <c r="P691" s="26" t="str">
        <f>+IF(LEN(Participação!A701)&gt;0,G691,"")</f>
        <v/>
      </c>
    </row>
    <row r="692" spans="1:16" x14ac:dyDescent="0.25">
      <c r="A692" t="str">
        <f>+IF(LEN(Participação!A702)&gt;0,Participação!$D$4,"")</f>
        <v/>
      </c>
      <c r="B692" t="str">
        <f>+IF(LEN(Participação!A702)&gt;0,2021,"")</f>
        <v/>
      </c>
      <c r="C692" t="str">
        <f>+IF(LEN(Participação!A702)&gt;0,5017,"")</f>
        <v/>
      </c>
      <c r="D692" t="str">
        <f>+IF(LEN(Participação!A702)&gt;0,IF(Participação!$B$3="Individual",1,1),"")</f>
        <v/>
      </c>
      <c r="E692" t="str">
        <f>+IF(LEN(Participação!A702)&gt;0,Participação!C702,"")</f>
        <v/>
      </c>
      <c r="F692" t="str">
        <f>+IF(LEN(Participação!A702)&gt;0,Participação!D702,"")</f>
        <v/>
      </c>
      <c r="G692" t="str">
        <f>+IF(LEN(Participação!A702)&gt;0,Participação!A702,"")</f>
        <v/>
      </c>
      <c r="H692" t="str">
        <f>+IF(LEN(Participação!A702)&gt;0,VLOOKUP(O692,Pivot!A:B,2,0),"")</f>
        <v/>
      </c>
      <c r="I692" t="str">
        <f>+IF(LEN(Participação!A702)&gt;0,Participação!G702*Participação!I702,"")</f>
        <v/>
      </c>
      <c r="J692" t="str">
        <f>+IF(LEN(Participação!A702)&gt;0,Participação!H702,"")</f>
        <v/>
      </c>
      <c r="K692" t="str">
        <f>+IF(LEN(Participação!A702)&gt;0,"N","")</f>
        <v/>
      </c>
      <c r="L692" t="str">
        <f>+IF(LEN(Participação!A702)&gt;0,Participação!E702,"")</f>
        <v/>
      </c>
      <c r="M692" t="str">
        <f>+IF(LEN(Participação!A702)&gt;0,Participação!I702,"")</f>
        <v/>
      </c>
      <c r="N692" s="22" t="str">
        <f>+IF(LEN(Participação!A702)&gt;0,VLOOKUP(Participação!F702,Variedades!B:C,2,0),"")</f>
        <v/>
      </c>
      <c r="O692" s="26" t="str">
        <f t="shared" si="10"/>
        <v/>
      </c>
      <c r="P692" s="26" t="str">
        <f>+IF(LEN(Participação!A702)&gt;0,G692,"")</f>
        <v/>
      </c>
    </row>
    <row r="693" spans="1:16" x14ac:dyDescent="0.25">
      <c r="A693" t="str">
        <f>+IF(LEN(Participação!A703)&gt;0,Participação!$D$4,"")</f>
        <v/>
      </c>
      <c r="B693" t="str">
        <f>+IF(LEN(Participação!A703)&gt;0,2021,"")</f>
        <v/>
      </c>
      <c r="C693" t="str">
        <f>+IF(LEN(Participação!A703)&gt;0,5017,"")</f>
        <v/>
      </c>
      <c r="D693" t="str">
        <f>+IF(LEN(Participação!A703)&gt;0,IF(Participação!$B$3="Individual",1,1),"")</f>
        <v/>
      </c>
      <c r="E693" t="str">
        <f>+IF(LEN(Participação!A703)&gt;0,Participação!C703,"")</f>
        <v/>
      </c>
      <c r="F693" t="str">
        <f>+IF(LEN(Participação!A703)&gt;0,Participação!D703,"")</f>
        <v/>
      </c>
      <c r="G693" t="str">
        <f>+IF(LEN(Participação!A703)&gt;0,Participação!A703,"")</f>
        <v/>
      </c>
      <c r="H693" t="str">
        <f>+IF(LEN(Participação!A703)&gt;0,VLOOKUP(O693,Pivot!A:B,2,0),"")</f>
        <v/>
      </c>
      <c r="I693" t="str">
        <f>+IF(LEN(Participação!A703)&gt;0,Participação!G703*Participação!I703,"")</f>
        <v/>
      </c>
      <c r="J693" t="str">
        <f>+IF(LEN(Participação!A703)&gt;0,Participação!H703,"")</f>
        <v/>
      </c>
      <c r="K693" t="str">
        <f>+IF(LEN(Participação!A703)&gt;0,"N","")</f>
        <v/>
      </c>
      <c r="L693" t="str">
        <f>+IF(LEN(Participação!A703)&gt;0,Participação!E703,"")</f>
        <v/>
      </c>
      <c r="M693" t="str">
        <f>+IF(LEN(Participação!A703)&gt;0,Participação!I703,"")</f>
        <v/>
      </c>
      <c r="N693" s="22" t="str">
        <f>+IF(LEN(Participação!A703)&gt;0,VLOOKUP(Participação!F703,Variedades!B:C,2,0),"")</f>
        <v/>
      </c>
      <c r="O693" s="26" t="str">
        <f t="shared" si="10"/>
        <v/>
      </c>
      <c r="P693" s="26" t="str">
        <f>+IF(LEN(Participação!A703)&gt;0,G693,"")</f>
        <v/>
      </c>
    </row>
    <row r="694" spans="1:16" x14ac:dyDescent="0.25">
      <c r="A694" t="str">
        <f>+IF(LEN(Participação!A704)&gt;0,Participação!$D$4,"")</f>
        <v/>
      </c>
      <c r="B694" t="str">
        <f>+IF(LEN(Participação!A704)&gt;0,2021,"")</f>
        <v/>
      </c>
      <c r="C694" t="str">
        <f>+IF(LEN(Participação!A704)&gt;0,5017,"")</f>
        <v/>
      </c>
      <c r="D694" t="str">
        <f>+IF(LEN(Participação!A704)&gt;0,IF(Participação!$B$3="Individual",1,1),"")</f>
        <v/>
      </c>
      <c r="E694" t="str">
        <f>+IF(LEN(Participação!A704)&gt;0,Participação!C704,"")</f>
        <v/>
      </c>
      <c r="F694" t="str">
        <f>+IF(LEN(Participação!A704)&gt;0,Participação!D704,"")</f>
        <v/>
      </c>
      <c r="G694" t="str">
        <f>+IF(LEN(Participação!A704)&gt;0,Participação!A704,"")</f>
        <v/>
      </c>
      <c r="H694" t="str">
        <f>+IF(LEN(Participação!A704)&gt;0,VLOOKUP(O694,Pivot!A:B,2,0),"")</f>
        <v/>
      </c>
      <c r="I694" t="str">
        <f>+IF(LEN(Participação!A704)&gt;0,Participação!G704*Participação!I704,"")</f>
        <v/>
      </c>
      <c r="J694" t="str">
        <f>+IF(LEN(Participação!A704)&gt;0,Participação!H704,"")</f>
        <v/>
      </c>
      <c r="K694" t="str">
        <f>+IF(LEN(Participação!A704)&gt;0,"N","")</f>
        <v/>
      </c>
      <c r="L694" t="str">
        <f>+IF(LEN(Participação!A704)&gt;0,Participação!E704,"")</f>
        <v/>
      </c>
      <c r="M694" t="str">
        <f>+IF(LEN(Participação!A704)&gt;0,Participação!I704,"")</f>
        <v/>
      </c>
      <c r="N694" s="22" t="str">
        <f>+IF(LEN(Participação!A704)&gt;0,VLOOKUP(Participação!F704,Variedades!B:C,2,0),"")</f>
        <v/>
      </c>
      <c r="O694" s="26" t="str">
        <f t="shared" si="10"/>
        <v/>
      </c>
      <c r="P694" s="26" t="str">
        <f>+IF(LEN(Participação!A704)&gt;0,G694,"")</f>
        <v/>
      </c>
    </row>
    <row r="695" spans="1:16" x14ac:dyDescent="0.25">
      <c r="A695" t="str">
        <f>+IF(LEN(Participação!A705)&gt;0,Participação!$D$4,"")</f>
        <v/>
      </c>
      <c r="B695" t="str">
        <f>+IF(LEN(Participação!A705)&gt;0,2021,"")</f>
        <v/>
      </c>
      <c r="C695" t="str">
        <f>+IF(LEN(Participação!A705)&gt;0,5017,"")</f>
        <v/>
      </c>
      <c r="D695" t="str">
        <f>+IF(LEN(Participação!A705)&gt;0,IF(Participação!$B$3="Individual",1,1),"")</f>
        <v/>
      </c>
      <c r="E695" t="str">
        <f>+IF(LEN(Participação!A705)&gt;0,Participação!C705,"")</f>
        <v/>
      </c>
      <c r="F695" t="str">
        <f>+IF(LEN(Participação!A705)&gt;0,Participação!D705,"")</f>
        <v/>
      </c>
      <c r="G695" t="str">
        <f>+IF(LEN(Participação!A705)&gt;0,Participação!A705,"")</f>
        <v/>
      </c>
      <c r="H695" t="str">
        <f>+IF(LEN(Participação!A705)&gt;0,VLOOKUP(O695,Pivot!A:B,2,0),"")</f>
        <v/>
      </c>
      <c r="I695" t="str">
        <f>+IF(LEN(Participação!A705)&gt;0,Participação!G705*Participação!I705,"")</f>
        <v/>
      </c>
      <c r="J695" t="str">
        <f>+IF(LEN(Participação!A705)&gt;0,Participação!H705,"")</f>
        <v/>
      </c>
      <c r="K695" t="str">
        <f>+IF(LEN(Participação!A705)&gt;0,"N","")</f>
        <v/>
      </c>
      <c r="L695" t="str">
        <f>+IF(LEN(Participação!A705)&gt;0,Participação!E705,"")</f>
        <v/>
      </c>
      <c r="M695" t="str">
        <f>+IF(LEN(Participação!A705)&gt;0,Participação!I705,"")</f>
        <v/>
      </c>
      <c r="N695" s="22" t="str">
        <f>+IF(LEN(Participação!A705)&gt;0,VLOOKUP(Participação!F705,Variedades!B:C,2,0),"")</f>
        <v/>
      </c>
      <c r="O695" s="26" t="str">
        <f t="shared" si="10"/>
        <v/>
      </c>
      <c r="P695" s="26" t="str">
        <f>+IF(LEN(Participação!A705)&gt;0,G695,"")</f>
        <v/>
      </c>
    </row>
    <row r="696" spans="1:16" x14ac:dyDescent="0.25">
      <c r="A696" t="str">
        <f>+IF(LEN(Participação!A706)&gt;0,Participação!$D$4,"")</f>
        <v/>
      </c>
      <c r="B696" t="str">
        <f>+IF(LEN(Participação!A706)&gt;0,2021,"")</f>
        <v/>
      </c>
      <c r="C696" t="str">
        <f>+IF(LEN(Participação!A706)&gt;0,5017,"")</f>
        <v/>
      </c>
      <c r="D696" t="str">
        <f>+IF(LEN(Participação!A706)&gt;0,IF(Participação!$B$3="Individual",1,1),"")</f>
        <v/>
      </c>
      <c r="E696" t="str">
        <f>+IF(LEN(Participação!A706)&gt;0,Participação!C706,"")</f>
        <v/>
      </c>
      <c r="F696" t="str">
        <f>+IF(LEN(Participação!A706)&gt;0,Participação!D706,"")</f>
        <v/>
      </c>
      <c r="G696" t="str">
        <f>+IF(LEN(Participação!A706)&gt;0,Participação!A706,"")</f>
        <v/>
      </c>
      <c r="H696" t="str">
        <f>+IF(LEN(Participação!A706)&gt;0,VLOOKUP(O696,Pivot!A:B,2,0),"")</f>
        <v/>
      </c>
      <c r="I696" t="str">
        <f>+IF(LEN(Participação!A706)&gt;0,Participação!G706*Participação!I706,"")</f>
        <v/>
      </c>
      <c r="J696" t="str">
        <f>+IF(LEN(Participação!A706)&gt;0,Participação!H706,"")</f>
        <v/>
      </c>
      <c r="K696" t="str">
        <f>+IF(LEN(Participação!A706)&gt;0,"N","")</f>
        <v/>
      </c>
      <c r="L696" t="str">
        <f>+IF(LEN(Participação!A706)&gt;0,Participação!E706,"")</f>
        <v/>
      </c>
      <c r="M696" t="str">
        <f>+IF(LEN(Participação!A706)&gt;0,Participação!I706,"")</f>
        <v/>
      </c>
      <c r="N696" s="22" t="str">
        <f>+IF(LEN(Participação!A706)&gt;0,VLOOKUP(Participação!F706,Variedades!B:C,2,0),"")</f>
        <v/>
      </c>
      <c r="O696" s="26" t="str">
        <f t="shared" si="10"/>
        <v/>
      </c>
      <c r="P696" s="26" t="str">
        <f>+IF(LEN(Participação!A706)&gt;0,G696,"")</f>
        <v/>
      </c>
    </row>
    <row r="697" spans="1:16" x14ac:dyDescent="0.25">
      <c r="A697" t="str">
        <f>+IF(LEN(Participação!A707)&gt;0,Participação!$D$4,"")</f>
        <v/>
      </c>
      <c r="B697" t="str">
        <f>+IF(LEN(Participação!A707)&gt;0,2021,"")</f>
        <v/>
      </c>
      <c r="C697" t="str">
        <f>+IF(LEN(Participação!A707)&gt;0,5017,"")</f>
        <v/>
      </c>
      <c r="D697" t="str">
        <f>+IF(LEN(Participação!A707)&gt;0,IF(Participação!$B$3="Individual",1,1),"")</f>
        <v/>
      </c>
      <c r="E697" t="str">
        <f>+IF(LEN(Participação!A707)&gt;0,Participação!C707,"")</f>
        <v/>
      </c>
      <c r="F697" t="str">
        <f>+IF(LEN(Participação!A707)&gt;0,Participação!D707,"")</f>
        <v/>
      </c>
      <c r="G697" t="str">
        <f>+IF(LEN(Participação!A707)&gt;0,Participação!A707,"")</f>
        <v/>
      </c>
      <c r="H697" t="str">
        <f>+IF(LEN(Participação!A707)&gt;0,VLOOKUP(O697,Pivot!A:B,2,0),"")</f>
        <v/>
      </c>
      <c r="I697" t="str">
        <f>+IF(LEN(Participação!A707)&gt;0,Participação!G707*Participação!I707,"")</f>
        <v/>
      </c>
      <c r="J697" t="str">
        <f>+IF(LEN(Participação!A707)&gt;0,Participação!H707,"")</f>
        <v/>
      </c>
      <c r="K697" t="str">
        <f>+IF(LEN(Participação!A707)&gt;0,"N","")</f>
        <v/>
      </c>
      <c r="L697" t="str">
        <f>+IF(LEN(Participação!A707)&gt;0,Participação!E707,"")</f>
        <v/>
      </c>
      <c r="M697" t="str">
        <f>+IF(LEN(Participação!A707)&gt;0,Participação!I707,"")</f>
        <v/>
      </c>
      <c r="N697" s="22" t="str">
        <f>+IF(LEN(Participação!A707)&gt;0,VLOOKUP(Participação!F707,Variedades!B:C,2,0),"")</f>
        <v/>
      </c>
      <c r="O697" s="26" t="str">
        <f t="shared" si="10"/>
        <v/>
      </c>
      <c r="P697" s="26" t="str">
        <f>+IF(LEN(Participação!A707)&gt;0,G697,"")</f>
        <v/>
      </c>
    </row>
    <row r="698" spans="1:16" x14ac:dyDescent="0.25">
      <c r="A698" t="str">
        <f>+IF(LEN(Participação!A708)&gt;0,Participação!$D$4,"")</f>
        <v/>
      </c>
      <c r="B698" t="str">
        <f>+IF(LEN(Participação!A708)&gt;0,2021,"")</f>
        <v/>
      </c>
      <c r="C698" t="str">
        <f>+IF(LEN(Participação!A708)&gt;0,5017,"")</f>
        <v/>
      </c>
      <c r="D698" t="str">
        <f>+IF(LEN(Participação!A708)&gt;0,IF(Participação!$B$3="Individual",1,1),"")</f>
        <v/>
      </c>
      <c r="E698" t="str">
        <f>+IF(LEN(Participação!A708)&gt;0,Participação!C708,"")</f>
        <v/>
      </c>
      <c r="F698" t="str">
        <f>+IF(LEN(Participação!A708)&gt;0,Participação!D708,"")</f>
        <v/>
      </c>
      <c r="G698" t="str">
        <f>+IF(LEN(Participação!A708)&gt;0,Participação!A708,"")</f>
        <v/>
      </c>
      <c r="H698" t="str">
        <f>+IF(LEN(Participação!A708)&gt;0,VLOOKUP(O698,Pivot!A:B,2,0),"")</f>
        <v/>
      </c>
      <c r="I698" t="str">
        <f>+IF(LEN(Participação!A708)&gt;0,Participação!G708*Participação!I708,"")</f>
        <v/>
      </c>
      <c r="J698" t="str">
        <f>+IF(LEN(Participação!A708)&gt;0,Participação!H708,"")</f>
        <v/>
      </c>
      <c r="K698" t="str">
        <f>+IF(LEN(Participação!A708)&gt;0,"N","")</f>
        <v/>
      </c>
      <c r="L698" t="str">
        <f>+IF(LEN(Participação!A708)&gt;0,Participação!E708,"")</f>
        <v/>
      </c>
      <c r="M698" t="str">
        <f>+IF(LEN(Participação!A708)&gt;0,Participação!I708,"")</f>
        <v/>
      </c>
      <c r="N698" s="22" t="str">
        <f>+IF(LEN(Participação!A708)&gt;0,VLOOKUP(Participação!F708,Variedades!B:C,2,0),"")</f>
        <v/>
      </c>
      <c r="O698" s="26" t="str">
        <f t="shared" si="10"/>
        <v/>
      </c>
      <c r="P698" s="26" t="str">
        <f>+IF(LEN(Participação!A708)&gt;0,G698,"")</f>
        <v/>
      </c>
    </row>
    <row r="699" spans="1:16" x14ac:dyDescent="0.25">
      <c r="A699" t="str">
        <f>+IF(LEN(Participação!A709)&gt;0,Participação!$D$4,"")</f>
        <v/>
      </c>
      <c r="B699" t="str">
        <f>+IF(LEN(Participação!A709)&gt;0,2021,"")</f>
        <v/>
      </c>
      <c r="C699" t="str">
        <f>+IF(LEN(Participação!A709)&gt;0,5017,"")</f>
        <v/>
      </c>
      <c r="D699" t="str">
        <f>+IF(LEN(Participação!A709)&gt;0,IF(Participação!$B$3="Individual",1,1),"")</f>
        <v/>
      </c>
      <c r="E699" t="str">
        <f>+IF(LEN(Participação!A709)&gt;0,Participação!C709,"")</f>
        <v/>
      </c>
      <c r="F699" t="str">
        <f>+IF(LEN(Participação!A709)&gt;0,Participação!D709,"")</f>
        <v/>
      </c>
      <c r="G699" t="str">
        <f>+IF(LEN(Participação!A709)&gt;0,Participação!A709,"")</f>
        <v/>
      </c>
      <c r="H699" t="str">
        <f>+IF(LEN(Participação!A709)&gt;0,VLOOKUP(O699,Pivot!A:B,2,0),"")</f>
        <v/>
      </c>
      <c r="I699" t="str">
        <f>+IF(LEN(Participação!A709)&gt;0,Participação!G709*Participação!I709,"")</f>
        <v/>
      </c>
      <c r="J699" t="str">
        <f>+IF(LEN(Participação!A709)&gt;0,Participação!H709,"")</f>
        <v/>
      </c>
      <c r="K699" t="str">
        <f>+IF(LEN(Participação!A709)&gt;0,"N","")</f>
        <v/>
      </c>
      <c r="L699" t="str">
        <f>+IF(LEN(Participação!A709)&gt;0,Participação!E709,"")</f>
        <v/>
      </c>
      <c r="M699" t="str">
        <f>+IF(LEN(Participação!A709)&gt;0,Participação!I709,"")</f>
        <v/>
      </c>
      <c r="N699" s="22" t="str">
        <f>+IF(LEN(Participação!A709)&gt;0,VLOOKUP(Participação!F709,Variedades!B:C,2,0),"")</f>
        <v/>
      </c>
      <c r="O699" s="26" t="str">
        <f t="shared" si="10"/>
        <v/>
      </c>
      <c r="P699" s="26" t="str">
        <f>+IF(LEN(Participação!A709)&gt;0,G699,"")</f>
        <v/>
      </c>
    </row>
    <row r="700" spans="1:16" x14ac:dyDescent="0.25">
      <c r="A700" t="str">
        <f>+IF(LEN(Participação!A710)&gt;0,Participação!$D$4,"")</f>
        <v/>
      </c>
      <c r="B700" t="str">
        <f>+IF(LEN(Participação!A710)&gt;0,2021,"")</f>
        <v/>
      </c>
      <c r="C700" t="str">
        <f>+IF(LEN(Participação!A710)&gt;0,5017,"")</f>
        <v/>
      </c>
      <c r="D700" t="str">
        <f>+IF(LEN(Participação!A710)&gt;0,IF(Participação!$B$3="Individual",1,1),"")</f>
        <v/>
      </c>
      <c r="E700" t="str">
        <f>+IF(LEN(Participação!A710)&gt;0,Participação!C710,"")</f>
        <v/>
      </c>
      <c r="F700" t="str">
        <f>+IF(LEN(Participação!A710)&gt;0,Participação!D710,"")</f>
        <v/>
      </c>
      <c r="G700" t="str">
        <f>+IF(LEN(Participação!A710)&gt;0,Participação!A710,"")</f>
        <v/>
      </c>
      <c r="H700" t="str">
        <f>+IF(LEN(Participação!A710)&gt;0,VLOOKUP(O700,Pivot!A:B,2,0),"")</f>
        <v/>
      </c>
      <c r="I700" t="str">
        <f>+IF(LEN(Participação!A710)&gt;0,Participação!G710*Participação!I710,"")</f>
        <v/>
      </c>
      <c r="J700" t="str">
        <f>+IF(LEN(Participação!A710)&gt;0,Participação!H710,"")</f>
        <v/>
      </c>
      <c r="K700" t="str">
        <f>+IF(LEN(Participação!A710)&gt;0,"N","")</f>
        <v/>
      </c>
      <c r="L700" t="str">
        <f>+IF(LEN(Participação!A710)&gt;0,Participação!E710,"")</f>
        <v/>
      </c>
      <c r="M700" t="str">
        <f>+IF(LEN(Participação!A710)&gt;0,Participação!I710,"")</f>
        <v/>
      </c>
      <c r="N700" s="22" t="str">
        <f>+IF(LEN(Participação!A710)&gt;0,VLOOKUP(Participação!F710,Variedades!B:C,2,0),"")</f>
        <v/>
      </c>
      <c r="O700" s="26" t="str">
        <f t="shared" si="10"/>
        <v/>
      </c>
      <c r="P700" s="26" t="str">
        <f>+IF(LEN(Participação!A710)&gt;0,G700,"")</f>
        <v/>
      </c>
    </row>
    <row r="701" spans="1:16" x14ac:dyDescent="0.25">
      <c r="A701" t="str">
        <f>+IF(LEN(Participação!A711)&gt;0,Participação!$D$4,"")</f>
        <v/>
      </c>
      <c r="B701" t="str">
        <f>+IF(LEN(Participação!A711)&gt;0,2021,"")</f>
        <v/>
      </c>
      <c r="C701" t="str">
        <f>+IF(LEN(Participação!A711)&gt;0,5017,"")</f>
        <v/>
      </c>
      <c r="D701" t="str">
        <f>+IF(LEN(Participação!A711)&gt;0,IF(Participação!$B$3="Individual",1,1),"")</f>
        <v/>
      </c>
      <c r="E701" t="str">
        <f>+IF(LEN(Participação!A711)&gt;0,Participação!C711,"")</f>
        <v/>
      </c>
      <c r="F701" t="str">
        <f>+IF(LEN(Participação!A711)&gt;0,Participação!D711,"")</f>
        <v/>
      </c>
      <c r="G701" t="str">
        <f>+IF(LEN(Participação!A711)&gt;0,Participação!A711,"")</f>
        <v/>
      </c>
      <c r="H701" t="str">
        <f>+IF(LEN(Participação!A711)&gt;0,VLOOKUP(O701,Pivot!A:B,2,0),"")</f>
        <v/>
      </c>
      <c r="I701" t="str">
        <f>+IF(LEN(Participação!A711)&gt;0,Participação!G711*Participação!I711,"")</f>
        <v/>
      </c>
      <c r="J701" t="str">
        <f>+IF(LEN(Participação!A711)&gt;0,Participação!H711,"")</f>
        <v/>
      </c>
      <c r="K701" t="str">
        <f>+IF(LEN(Participação!A711)&gt;0,"N","")</f>
        <v/>
      </c>
      <c r="L701" t="str">
        <f>+IF(LEN(Participação!A711)&gt;0,Participação!E711,"")</f>
        <v/>
      </c>
      <c r="M701" t="str">
        <f>+IF(LEN(Participação!A711)&gt;0,Participação!I711,"")</f>
        <v/>
      </c>
      <c r="N701" s="22" t="str">
        <f>+IF(LEN(Participação!A711)&gt;0,VLOOKUP(Participação!F711,Variedades!B:C,2,0),"")</f>
        <v/>
      </c>
      <c r="O701" s="26" t="str">
        <f t="shared" si="10"/>
        <v/>
      </c>
      <c r="P701" s="26" t="str">
        <f>+IF(LEN(Participação!A711)&gt;0,G701,"")</f>
        <v/>
      </c>
    </row>
    <row r="702" spans="1:16" x14ac:dyDescent="0.25">
      <c r="A702" t="str">
        <f>+IF(LEN(Participação!A712)&gt;0,Participação!$D$4,"")</f>
        <v/>
      </c>
      <c r="B702" t="str">
        <f>+IF(LEN(Participação!A712)&gt;0,2021,"")</f>
        <v/>
      </c>
      <c r="C702" t="str">
        <f>+IF(LEN(Participação!A712)&gt;0,5017,"")</f>
        <v/>
      </c>
      <c r="D702" t="str">
        <f>+IF(LEN(Participação!A712)&gt;0,IF(Participação!$B$3="Individual",1,1),"")</f>
        <v/>
      </c>
      <c r="E702" t="str">
        <f>+IF(LEN(Participação!A712)&gt;0,Participação!C712,"")</f>
        <v/>
      </c>
      <c r="F702" t="str">
        <f>+IF(LEN(Participação!A712)&gt;0,Participação!D712,"")</f>
        <v/>
      </c>
      <c r="G702" t="str">
        <f>+IF(LEN(Participação!A712)&gt;0,Participação!A712,"")</f>
        <v/>
      </c>
      <c r="H702" t="str">
        <f>+IF(LEN(Participação!A712)&gt;0,VLOOKUP(O702,Pivot!A:B,2,0),"")</f>
        <v/>
      </c>
      <c r="I702" t="str">
        <f>+IF(LEN(Participação!A712)&gt;0,Participação!G712*Participação!I712,"")</f>
        <v/>
      </c>
      <c r="J702" t="str">
        <f>+IF(LEN(Participação!A712)&gt;0,Participação!H712,"")</f>
        <v/>
      </c>
      <c r="K702" t="str">
        <f>+IF(LEN(Participação!A712)&gt;0,"N","")</f>
        <v/>
      </c>
      <c r="L702" t="str">
        <f>+IF(LEN(Participação!A712)&gt;0,Participação!E712,"")</f>
        <v/>
      </c>
      <c r="M702" t="str">
        <f>+IF(LEN(Participação!A712)&gt;0,Participação!I712,"")</f>
        <v/>
      </c>
      <c r="N702" s="22" t="str">
        <f>+IF(LEN(Participação!A712)&gt;0,VLOOKUP(Participação!F712,Variedades!B:C,2,0),"")</f>
        <v/>
      </c>
      <c r="O702" s="26" t="str">
        <f t="shared" si="10"/>
        <v/>
      </c>
      <c r="P702" s="26" t="str">
        <f>+IF(LEN(Participação!A712)&gt;0,G702,"")</f>
        <v/>
      </c>
    </row>
    <row r="703" spans="1:16" x14ac:dyDescent="0.25">
      <c r="A703" t="str">
        <f>+IF(LEN(Participação!A713)&gt;0,Participação!$D$4,"")</f>
        <v/>
      </c>
      <c r="B703" t="str">
        <f>+IF(LEN(Participação!A713)&gt;0,2021,"")</f>
        <v/>
      </c>
      <c r="C703" t="str">
        <f>+IF(LEN(Participação!A713)&gt;0,5017,"")</f>
        <v/>
      </c>
      <c r="D703" t="str">
        <f>+IF(LEN(Participação!A713)&gt;0,IF(Participação!$B$3="Individual",1,1),"")</f>
        <v/>
      </c>
      <c r="E703" t="str">
        <f>+IF(LEN(Participação!A713)&gt;0,Participação!C713,"")</f>
        <v/>
      </c>
      <c r="F703" t="str">
        <f>+IF(LEN(Participação!A713)&gt;0,Participação!D713,"")</f>
        <v/>
      </c>
      <c r="G703" t="str">
        <f>+IF(LEN(Participação!A713)&gt;0,Participação!A713,"")</f>
        <v/>
      </c>
      <c r="H703" t="str">
        <f>+IF(LEN(Participação!A713)&gt;0,VLOOKUP(O703,Pivot!A:B,2,0),"")</f>
        <v/>
      </c>
      <c r="I703" t="str">
        <f>+IF(LEN(Participação!A713)&gt;0,Participação!G713*Participação!I713,"")</f>
        <v/>
      </c>
      <c r="J703" t="str">
        <f>+IF(LEN(Participação!A713)&gt;0,Participação!H713,"")</f>
        <v/>
      </c>
      <c r="K703" t="str">
        <f>+IF(LEN(Participação!A713)&gt;0,"N","")</f>
        <v/>
      </c>
      <c r="L703" t="str">
        <f>+IF(LEN(Participação!A713)&gt;0,Participação!E713,"")</f>
        <v/>
      </c>
      <c r="M703" t="str">
        <f>+IF(LEN(Participação!A713)&gt;0,Participação!I713,"")</f>
        <v/>
      </c>
      <c r="N703" s="22" t="str">
        <f>+IF(LEN(Participação!A713)&gt;0,VLOOKUP(Participação!F713,Variedades!B:C,2,0),"")</f>
        <v/>
      </c>
      <c r="O703" s="26" t="str">
        <f t="shared" si="10"/>
        <v/>
      </c>
      <c r="P703" s="26" t="str">
        <f>+IF(LEN(Participação!A713)&gt;0,G703,"")</f>
        <v/>
      </c>
    </row>
    <row r="704" spans="1:16" x14ac:dyDescent="0.25">
      <c r="A704" t="str">
        <f>+IF(LEN(Participação!A714)&gt;0,Participação!$D$4,"")</f>
        <v/>
      </c>
      <c r="B704" t="str">
        <f>+IF(LEN(Participação!A714)&gt;0,2021,"")</f>
        <v/>
      </c>
      <c r="C704" t="str">
        <f>+IF(LEN(Participação!A714)&gt;0,5017,"")</f>
        <v/>
      </c>
      <c r="D704" t="str">
        <f>+IF(LEN(Participação!A714)&gt;0,IF(Participação!$B$3="Individual",1,1),"")</f>
        <v/>
      </c>
      <c r="E704" t="str">
        <f>+IF(LEN(Participação!A714)&gt;0,Participação!C714,"")</f>
        <v/>
      </c>
      <c r="F704" t="str">
        <f>+IF(LEN(Participação!A714)&gt;0,Participação!D714,"")</f>
        <v/>
      </c>
      <c r="G704" t="str">
        <f>+IF(LEN(Participação!A714)&gt;0,Participação!A714,"")</f>
        <v/>
      </c>
      <c r="H704" t="str">
        <f>+IF(LEN(Participação!A714)&gt;0,VLOOKUP(O704,Pivot!A:B,2,0),"")</f>
        <v/>
      </c>
      <c r="I704" t="str">
        <f>+IF(LEN(Participação!A714)&gt;0,Participação!G714*Participação!I714,"")</f>
        <v/>
      </c>
      <c r="J704" t="str">
        <f>+IF(LEN(Participação!A714)&gt;0,Participação!H714,"")</f>
        <v/>
      </c>
      <c r="K704" t="str">
        <f>+IF(LEN(Participação!A714)&gt;0,"N","")</f>
        <v/>
      </c>
      <c r="L704" t="str">
        <f>+IF(LEN(Participação!A714)&gt;0,Participação!E714,"")</f>
        <v/>
      </c>
      <c r="M704" t="str">
        <f>+IF(LEN(Participação!A714)&gt;0,Participação!I714,"")</f>
        <v/>
      </c>
      <c r="N704" s="22" t="str">
        <f>+IF(LEN(Participação!A714)&gt;0,VLOOKUP(Participação!F714,Variedades!B:C,2,0),"")</f>
        <v/>
      </c>
      <c r="O704" s="26" t="str">
        <f t="shared" si="10"/>
        <v/>
      </c>
      <c r="P704" s="26" t="str">
        <f>+IF(LEN(Participação!A714)&gt;0,G704,"")</f>
        <v/>
      </c>
    </row>
    <row r="705" spans="1:16" x14ac:dyDescent="0.25">
      <c r="A705" t="str">
        <f>+IF(LEN(Participação!A715)&gt;0,Participação!$D$4,"")</f>
        <v/>
      </c>
      <c r="B705" t="str">
        <f>+IF(LEN(Participação!A715)&gt;0,2021,"")</f>
        <v/>
      </c>
      <c r="C705" t="str">
        <f>+IF(LEN(Participação!A715)&gt;0,5017,"")</f>
        <v/>
      </c>
      <c r="D705" t="str">
        <f>+IF(LEN(Participação!A715)&gt;0,IF(Participação!$B$3="Individual",1,1),"")</f>
        <v/>
      </c>
      <c r="E705" t="str">
        <f>+IF(LEN(Participação!A715)&gt;0,Participação!C715,"")</f>
        <v/>
      </c>
      <c r="F705" t="str">
        <f>+IF(LEN(Participação!A715)&gt;0,Participação!D715,"")</f>
        <v/>
      </c>
      <c r="G705" t="str">
        <f>+IF(LEN(Participação!A715)&gt;0,Participação!A715,"")</f>
        <v/>
      </c>
      <c r="H705" t="str">
        <f>+IF(LEN(Participação!A715)&gt;0,VLOOKUP(O705,Pivot!A:B,2,0),"")</f>
        <v/>
      </c>
      <c r="I705" t="str">
        <f>+IF(LEN(Participação!A715)&gt;0,Participação!G715*Participação!I715,"")</f>
        <v/>
      </c>
      <c r="J705" t="str">
        <f>+IF(LEN(Participação!A715)&gt;0,Participação!H715,"")</f>
        <v/>
      </c>
      <c r="K705" t="str">
        <f>+IF(LEN(Participação!A715)&gt;0,"N","")</f>
        <v/>
      </c>
      <c r="L705" t="str">
        <f>+IF(LEN(Participação!A715)&gt;0,Participação!E715,"")</f>
        <v/>
      </c>
      <c r="M705" t="str">
        <f>+IF(LEN(Participação!A715)&gt;0,Participação!I715,"")</f>
        <v/>
      </c>
      <c r="N705" s="22" t="str">
        <f>+IF(LEN(Participação!A715)&gt;0,VLOOKUP(Participação!F715,Variedades!B:C,2,0),"")</f>
        <v/>
      </c>
      <c r="O705" s="26" t="str">
        <f t="shared" si="10"/>
        <v/>
      </c>
      <c r="P705" s="26" t="str">
        <f>+IF(LEN(Participação!A715)&gt;0,G705,"")</f>
        <v/>
      </c>
    </row>
    <row r="706" spans="1:16" x14ac:dyDescent="0.25">
      <c r="A706" t="str">
        <f>+IF(LEN(Participação!A716)&gt;0,Participação!$D$4,"")</f>
        <v/>
      </c>
      <c r="B706" t="str">
        <f>+IF(LEN(Participação!A716)&gt;0,2021,"")</f>
        <v/>
      </c>
      <c r="C706" t="str">
        <f>+IF(LEN(Participação!A716)&gt;0,5017,"")</f>
        <v/>
      </c>
      <c r="D706" t="str">
        <f>+IF(LEN(Participação!A716)&gt;0,IF(Participação!$B$3="Individual",1,1),"")</f>
        <v/>
      </c>
      <c r="E706" t="str">
        <f>+IF(LEN(Participação!A716)&gt;0,Participação!C716,"")</f>
        <v/>
      </c>
      <c r="F706" t="str">
        <f>+IF(LEN(Participação!A716)&gt;0,Participação!D716,"")</f>
        <v/>
      </c>
      <c r="G706" t="str">
        <f>+IF(LEN(Participação!A716)&gt;0,Participação!A716,"")</f>
        <v/>
      </c>
      <c r="H706" t="str">
        <f>+IF(LEN(Participação!A716)&gt;0,VLOOKUP(O706,Pivot!A:B,2,0),"")</f>
        <v/>
      </c>
      <c r="I706" t="str">
        <f>+IF(LEN(Participação!A716)&gt;0,Participação!G716*Participação!I716,"")</f>
        <v/>
      </c>
      <c r="J706" t="str">
        <f>+IF(LEN(Participação!A716)&gt;0,Participação!H716,"")</f>
        <v/>
      </c>
      <c r="K706" t="str">
        <f>+IF(LEN(Participação!A716)&gt;0,"N","")</f>
        <v/>
      </c>
      <c r="L706" t="str">
        <f>+IF(LEN(Participação!A716)&gt;0,Participação!E716,"")</f>
        <v/>
      </c>
      <c r="M706" t="str">
        <f>+IF(LEN(Participação!A716)&gt;0,Participação!I716,"")</f>
        <v/>
      </c>
      <c r="N706" s="22" t="str">
        <f>+IF(LEN(Participação!A716)&gt;0,VLOOKUP(Participação!F716,Variedades!B:C,2,0),"")</f>
        <v/>
      </c>
      <c r="O706" s="26" t="str">
        <f t="shared" si="10"/>
        <v/>
      </c>
      <c r="P706" s="26" t="str">
        <f>+IF(LEN(Participação!A716)&gt;0,G706,"")</f>
        <v/>
      </c>
    </row>
    <row r="707" spans="1:16" x14ac:dyDescent="0.25">
      <c r="A707" t="str">
        <f>+IF(LEN(Participação!A717)&gt;0,Participação!$D$4,"")</f>
        <v/>
      </c>
      <c r="B707" t="str">
        <f>+IF(LEN(Participação!A717)&gt;0,2021,"")</f>
        <v/>
      </c>
      <c r="C707" t="str">
        <f>+IF(LEN(Participação!A717)&gt;0,5017,"")</f>
        <v/>
      </c>
      <c r="D707" t="str">
        <f>+IF(LEN(Participação!A717)&gt;0,IF(Participação!$B$3="Individual",1,1),"")</f>
        <v/>
      </c>
      <c r="E707" t="str">
        <f>+IF(LEN(Participação!A717)&gt;0,Participação!C717,"")</f>
        <v/>
      </c>
      <c r="F707" t="str">
        <f>+IF(LEN(Participação!A717)&gt;0,Participação!D717,"")</f>
        <v/>
      </c>
      <c r="G707" t="str">
        <f>+IF(LEN(Participação!A717)&gt;0,Participação!A717,"")</f>
        <v/>
      </c>
      <c r="H707" t="str">
        <f>+IF(LEN(Participação!A717)&gt;0,VLOOKUP(O707,Pivot!A:B,2,0),"")</f>
        <v/>
      </c>
      <c r="I707" t="str">
        <f>+IF(LEN(Participação!A717)&gt;0,Participação!G717*Participação!I717,"")</f>
        <v/>
      </c>
      <c r="J707" t="str">
        <f>+IF(LEN(Participação!A717)&gt;0,Participação!H717,"")</f>
        <v/>
      </c>
      <c r="K707" t="str">
        <f>+IF(LEN(Participação!A717)&gt;0,"N","")</f>
        <v/>
      </c>
      <c r="L707" t="str">
        <f>+IF(LEN(Participação!A717)&gt;0,Participação!E717,"")</f>
        <v/>
      </c>
      <c r="M707" t="str">
        <f>+IF(LEN(Participação!A717)&gt;0,Participação!I717,"")</f>
        <v/>
      </c>
      <c r="N707" s="22" t="str">
        <f>+IF(LEN(Participação!A717)&gt;0,VLOOKUP(Participação!F717,Variedades!B:C,2,0),"")</f>
        <v/>
      </c>
      <c r="O707" s="26" t="str">
        <f t="shared" ref="O707:O770" si="11">+G707&amp;E707&amp;F707&amp;N707</f>
        <v/>
      </c>
      <c r="P707" s="26" t="str">
        <f>+IF(LEN(Participação!A717)&gt;0,G707,"")</f>
        <v/>
      </c>
    </row>
    <row r="708" spans="1:16" x14ac:dyDescent="0.25">
      <c r="A708" t="str">
        <f>+IF(LEN(Participação!A718)&gt;0,Participação!$D$4,"")</f>
        <v/>
      </c>
      <c r="B708" t="str">
        <f>+IF(LEN(Participação!A718)&gt;0,2021,"")</f>
        <v/>
      </c>
      <c r="C708" t="str">
        <f>+IF(LEN(Participação!A718)&gt;0,5017,"")</f>
        <v/>
      </c>
      <c r="D708" t="str">
        <f>+IF(LEN(Participação!A718)&gt;0,IF(Participação!$B$3="Individual",1,1),"")</f>
        <v/>
      </c>
      <c r="E708" t="str">
        <f>+IF(LEN(Participação!A718)&gt;0,Participação!C718,"")</f>
        <v/>
      </c>
      <c r="F708" t="str">
        <f>+IF(LEN(Participação!A718)&gt;0,Participação!D718,"")</f>
        <v/>
      </c>
      <c r="G708" t="str">
        <f>+IF(LEN(Participação!A718)&gt;0,Participação!A718,"")</f>
        <v/>
      </c>
      <c r="H708" t="str">
        <f>+IF(LEN(Participação!A718)&gt;0,VLOOKUP(O708,Pivot!A:B,2,0),"")</f>
        <v/>
      </c>
      <c r="I708" t="str">
        <f>+IF(LEN(Participação!A718)&gt;0,Participação!G718*Participação!I718,"")</f>
        <v/>
      </c>
      <c r="J708" t="str">
        <f>+IF(LEN(Participação!A718)&gt;0,Participação!H718,"")</f>
        <v/>
      </c>
      <c r="K708" t="str">
        <f>+IF(LEN(Participação!A718)&gt;0,"N","")</f>
        <v/>
      </c>
      <c r="L708" t="str">
        <f>+IF(LEN(Participação!A718)&gt;0,Participação!E718,"")</f>
        <v/>
      </c>
      <c r="M708" t="str">
        <f>+IF(LEN(Participação!A718)&gt;0,Participação!I718,"")</f>
        <v/>
      </c>
      <c r="N708" s="22" t="str">
        <f>+IF(LEN(Participação!A718)&gt;0,VLOOKUP(Participação!F718,Variedades!B:C,2,0),"")</f>
        <v/>
      </c>
      <c r="O708" s="26" t="str">
        <f t="shared" si="11"/>
        <v/>
      </c>
      <c r="P708" s="26" t="str">
        <f>+IF(LEN(Participação!A718)&gt;0,G708,"")</f>
        <v/>
      </c>
    </row>
    <row r="709" spans="1:16" x14ac:dyDescent="0.25">
      <c r="A709" t="str">
        <f>+IF(LEN(Participação!A719)&gt;0,Participação!$D$4,"")</f>
        <v/>
      </c>
      <c r="B709" t="str">
        <f>+IF(LEN(Participação!A719)&gt;0,2021,"")</f>
        <v/>
      </c>
      <c r="C709" t="str">
        <f>+IF(LEN(Participação!A719)&gt;0,5017,"")</f>
        <v/>
      </c>
      <c r="D709" t="str">
        <f>+IF(LEN(Participação!A719)&gt;0,IF(Participação!$B$3="Individual",1,1),"")</f>
        <v/>
      </c>
      <c r="E709" t="str">
        <f>+IF(LEN(Participação!A719)&gt;0,Participação!C719,"")</f>
        <v/>
      </c>
      <c r="F709" t="str">
        <f>+IF(LEN(Participação!A719)&gt;0,Participação!D719,"")</f>
        <v/>
      </c>
      <c r="G709" t="str">
        <f>+IF(LEN(Participação!A719)&gt;0,Participação!A719,"")</f>
        <v/>
      </c>
      <c r="H709" t="str">
        <f>+IF(LEN(Participação!A719)&gt;0,VLOOKUP(O709,Pivot!A:B,2,0),"")</f>
        <v/>
      </c>
      <c r="I709" t="str">
        <f>+IF(LEN(Participação!A719)&gt;0,Participação!G719*Participação!I719,"")</f>
        <v/>
      </c>
      <c r="J709" t="str">
        <f>+IF(LEN(Participação!A719)&gt;0,Participação!H719,"")</f>
        <v/>
      </c>
      <c r="K709" t="str">
        <f>+IF(LEN(Participação!A719)&gt;0,"N","")</f>
        <v/>
      </c>
      <c r="L709" t="str">
        <f>+IF(LEN(Participação!A719)&gt;0,Participação!E719,"")</f>
        <v/>
      </c>
      <c r="M709" t="str">
        <f>+IF(LEN(Participação!A719)&gt;0,Participação!I719,"")</f>
        <v/>
      </c>
      <c r="N709" s="22" t="str">
        <f>+IF(LEN(Participação!A719)&gt;0,VLOOKUP(Participação!F719,Variedades!B:C,2,0),"")</f>
        <v/>
      </c>
      <c r="O709" s="26" t="str">
        <f t="shared" si="11"/>
        <v/>
      </c>
      <c r="P709" s="26" t="str">
        <f>+IF(LEN(Participação!A719)&gt;0,G709,"")</f>
        <v/>
      </c>
    </row>
    <row r="710" spans="1:16" x14ac:dyDescent="0.25">
      <c r="A710" t="str">
        <f>+IF(LEN(Participação!A720)&gt;0,Participação!$D$4,"")</f>
        <v/>
      </c>
      <c r="B710" t="str">
        <f>+IF(LEN(Participação!A720)&gt;0,2021,"")</f>
        <v/>
      </c>
      <c r="C710" t="str">
        <f>+IF(LEN(Participação!A720)&gt;0,5017,"")</f>
        <v/>
      </c>
      <c r="D710" t="str">
        <f>+IF(LEN(Participação!A720)&gt;0,IF(Participação!$B$3="Individual",1,1),"")</f>
        <v/>
      </c>
      <c r="E710" t="str">
        <f>+IF(LEN(Participação!A720)&gt;0,Participação!C720,"")</f>
        <v/>
      </c>
      <c r="F710" t="str">
        <f>+IF(LEN(Participação!A720)&gt;0,Participação!D720,"")</f>
        <v/>
      </c>
      <c r="G710" t="str">
        <f>+IF(LEN(Participação!A720)&gt;0,Participação!A720,"")</f>
        <v/>
      </c>
      <c r="H710" t="str">
        <f>+IF(LEN(Participação!A720)&gt;0,VLOOKUP(O710,Pivot!A:B,2,0),"")</f>
        <v/>
      </c>
      <c r="I710" t="str">
        <f>+IF(LEN(Participação!A720)&gt;0,Participação!G720*Participação!I720,"")</f>
        <v/>
      </c>
      <c r="J710" t="str">
        <f>+IF(LEN(Participação!A720)&gt;0,Participação!H720,"")</f>
        <v/>
      </c>
      <c r="K710" t="str">
        <f>+IF(LEN(Participação!A720)&gt;0,"N","")</f>
        <v/>
      </c>
      <c r="L710" t="str">
        <f>+IF(LEN(Participação!A720)&gt;0,Participação!E720,"")</f>
        <v/>
      </c>
      <c r="M710" t="str">
        <f>+IF(LEN(Participação!A720)&gt;0,Participação!I720,"")</f>
        <v/>
      </c>
      <c r="N710" s="22" t="str">
        <f>+IF(LEN(Participação!A720)&gt;0,VLOOKUP(Participação!F720,Variedades!B:C,2,0),"")</f>
        <v/>
      </c>
      <c r="O710" s="26" t="str">
        <f t="shared" si="11"/>
        <v/>
      </c>
      <c r="P710" s="26" t="str">
        <f>+IF(LEN(Participação!A720)&gt;0,G710,"")</f>
        <v/>
      </c>
    </row>
    <row r="711" spans="1:16" x14ac:dyDescent="0.25">
      <c r="A711" t="str">
        <f>+IF(LEN(Participação!A721)&gt;0,Participação!$D$4,"")</f>
        <v/>
      </c>
      <c r="B711" t="str">
        <f>+IF(LEN(Participação!A721)&gt;0,2021,"")</f>
        <v/>
      </c>
      <c r="C711" t="str">
        <f>+IF(LEN(Participação!A721)&gt;0,5017,"")</f>
        <v/>
      </c>
      <c r="D711" t="str">
        <f>+IF(LEN(Participação!A721)&gt;0,IF(Participação!$B$3="Individual",1,1),"")</f>
        <v/>
      </c>
      <c r="E711" t="str">
        <f>+IF(LEN(Participação!A721)&gt;0,Participação!C721,"")</f>
        <v/>
      </c>
      <c r="F711" t="str">
        <f>+IF(LEN(Participação!A721)&gt;0,Participação!D721,"")</f>
        <v/>
      </c>
      <c r="G711" t="str">
        <f>+IF(LEN(Participação!A721)&gt;0,Participação!A721,"")</f>
        <v/>
      </c>
      <c r="H711" t="str">
        <f>+IF(LEN(Participação!A721)&gt;0,VLOOKUP(O711,Pivot!A:B,2,0),"")</f>
        <v/>
      </c>
      <c r="I711" t="str">
        <f>+IF(LEN(Participação!A721)&gt;0,Participação!G721*Participação!I721,"")</f>
        <v/>
      </c>
      <c r="J711" t="str">
        <f>+IF(LEN(Participação!A721)&gt;0,Participação!H721,"")</f>
        <v/>
      </c>
      <c r="K711" t="str">
        <f>+IF(LEN(Participação!A721)&gt;0,"N","")</f>
        <v/>
      </c>
      <c r="L711" t="str">
        <f>+IF(LEN(Participação!A721)&gt;0,Participação!E721,"")</f>
        <v/>
      </c>
      <c r="M711" t="str">
        <f>+IF(LEN(Participação!A721)&gt;0,Participação!I721,"")</f>
        <v/>
      </c>
      <c r="N711" s="22" t="str">
        <f>+IF(LEN(Participação!A721)&gt;0,VLOOKUP(Participação!F721,Variedades!B:C,2,0),"")</f>
        <v/>
      </c>
      <c r="O711" s="26" t="str">
        <f t="shared" si="11"/>
        <v/>
      </c>
      <c r="P711" s="26" t="str">
        <f>+IF(LEN(Participação!A721)&gt;0,G711,"")</f>
        <v/>
      </c>
    </row>
    <row r="712" spans="1:16" x14ac:dyDescent="0.25">
      <c r="A712" t="str">
        <f>+IF(LEN(Participação!A722)&gt;0,Participação!$D$4,"")</f>
        <v/>
      </c>
      <c r="B712" t="str">
        <f>+IF(LEN(Participação!A722)&gt;0,2021,"")</f>
        <v/>
      </c>
      <c r="C712" t="str">
        <f>+IF(LEN(Participação!A722)&gt;0,5017,"")</f>
        <v/>
      </c>
      <c r="D712" t="str">
        <f>+IF(LEN(Participação!A722)&gt;0,IF(Participação!$B$3="Individual",1,1),"")</f>
        <v/>
      </c>
      <c r="E712" t="str">
        <f>+IF(LEN(Participação!A722)&gt;0,Participação!C722,"")</f>
        <v/>
      </c>
      <c r="F712" t="str">
        <f>+IF(LEN(Participação!A722)&gt;0,Participação!D722,"")</f>
        <v/>
      </c>
      <c r="G712" t="str">
        <f>+IF(LEN(Participação!A722)&gt;0,Participação!A722,"")</f>
        <v/>
      </c>
      <c r="H712" t="str">
        <f>+IF(LEN(Participação!A722)&gt;0,VLOOKUP(O712,Pivot!A:B,2,0),"")</f>
        <v/>
      </c>
      <c r="I712" t="str">
        <f>+IF(LEN(Participação!A722)&gt;0,Participação!G722*Participação!I722,"")</f>
        <v/>
      </c>
      <c r="J712" t="str">
        <f>+IF(LEN(Participação!A722)&gt;0,Participação!H722,"")</f>
        <v/>
      </c>
      <c r="K712" t="str">
        <f>+IF(LEN(Participação!A722)&gt;0,"N","")</f>
        <v/>
      </c>
      <c r="L712" t="str">
        <f>+IF(LEN(Participação!A722)&gt;0,Participação!E722,"")</f>
        <v/>
      </c>
      <c r="M712" t="str">
        <f>+IF(LEN(Participação!A722)&gt;0,Participação!I722,"")</f>
        <v/>
      </c>
      <c r="N712" s="22" t="str">
        <f>+IF(LEN(Participação!A722)&gt;0,VLOOKUP(Participação!F722,Variedades!B:C,2,0),"")</f>
        <v/>
      </c>
      <c r="O712" s="26" t="str">
        <f t="shared" si="11"/>
        <v/>
      </c>
      <c r="P712" s="26" t="str">
        <f>+IF(LEN(Participação!A722)&gt;0,G712,"")</f>
        <v/>
      </c>
    </row>
    <row r="713" spans="1:16" x14ac:dyDescent="0.25">
      <c r="A713" t="str">
        <f>+IF(LEN(Participação!A723)&gt;0,Participação!$D$4,"")</f>
        <v/>
      </c>
      <c r="B713" t="str">
        <f>+IF(LEN(Participação!A723)&gt;0,2021,"")</f>
        <v/>
      </c>
      <c r="C713" t="str">
        <f>+IF(LEN(Participação!A723)&gt;0,5017,"")</f>
        <v/>
      </c>
      <c r="D713" t="str">
        <f>+IF(LEN(Participação!A723)&gt;0,IF(Participação!$B$3="Individual",1,1),"")</f>
        <v/>
      </c>
      <c r="E713" t="str">
        <f>+IF(LEN(Participação!A723)&gt;0,Participação!C723,"")</f>
        <v/>
      </c>
      <c r="F713" t="str">
        <f>+IF(LEN(Participação!A723)&gt;0,Participação!D723,"")</f>
        <v/>
      </c>
      <c r="G713" t="str">
        <f>+IF(LEN(Participação!A723)&gt;0,Participação!A723,"")</f>
        <v/>
      </c>
      <c r="H713" t="str">
        <f>+IF(LEN(Participação!A723)&gt;0,VLOOKUP(O713,Pivot!A:B,2,0),"")</f>
        <v/>
      </c>
      <c r="I713" t="str">
        <f>+IF(LEN(Participação!A723)&gt;0,Participação!G723*Participação!I723,"")</f>
        <v/>
      </c>
      <c r="J713" t="str">
        <f>+IF(LEN(Participação!A723)&gt;0,Participação!H723,"")</f>
        <v/>
      </c>
      <c r="K713" t="str">
        <f>+IF(LEN(Participação!A723)&gt;0,"N","")</f>
        <v/>
      </c>
      <c r="L713" t="str">
        <f>+IF(LEN(Participação!A723)&gt;0,Participação!E723,"")</f>
        <v/>
      </c>
      <c r="M713" t="str">
        <f>+IF(LEN(Participação!A723)&gt;0,Participação!I723,"")</f>
        <v/>
      </c>
      <c r="N713" s="22" t="str">
        <f>+IF(LEN(Participação!A723)&gt;0,VLOOKUP(Participação!F723,Variedades!B:C,2,0),"")</f>
        <v/>
      </c>
      <c r="O713" s="26" t="str">
        <f t="shared" si="11"/>
        <v/>
      </c>
      <c r="P713" s="26" t="str">
        <f>+IF(LEN(Participação!A723)&gt;0,G713,"")</f>
        <v/>
      </c>
    </row>
    <row r="714" spans="1:16" x14ac:dyDescent="0.25">
      <c r="A714" t="str">
        <f>+IF(LEN(Participação!A724)&gt;0,Participação!$D$4,"")</f>
        <v/>
      </c>
      <c r="B714" t="str">
        <f>+IF(LEN(Participação!A724)&gt;0,2021,"")</f>
        <v/>
      </c>
      <c r="C714" t="str">
        <f>+IF(LEN(Participação!A724)&gt;0,5017,"")</f>
        <v/>
      </c>
      <c r="D714" t="str">
        <f>+IF(LEN(Participação!A724)&gt;0,IF(Participação!$B$3="Individual",1,1),"")</f>
        <v/>
      </c>
      <c r="E714" t="str">
        <f>+IF(LEN(Participação!A724)&gt;0,Participação!C724,"")</f>
        <v/>
      </c>
      <c r="F714" t="str">
        <f>+IF(LEN(Participação!A724)&gt;0,Participação!D724,"")</f>
        <v/>
      </c>
      <c r="G714" t="str">
        <f>+IF(LEN(Participação!A724)&gt;0,Participação!A724,"")</f>
        <v/>
      </c>
      <c r="H714" t="str">
        <f>+IF(LEN(Participação!A724)&gt;0,VLOOKUP(O714,Pivot!A:B,2,0),"")</f>
        <v/>
      </c>
      <c r="I714" t="str">
        <f>+IF(LEN(Participação!A724)&gt;0,Participação!G724*Participação!I724,"")</f>
        <v/>
      </c>
      <c r="J714" t="str">
        <f>+IF(LEN(Participação!A724)&gt;0,Participação!H724,"")</f>
        <v/>
      </c>
      <c r="K714" t="str">
        <f>+IF(LEN(Participação!A724)&gt;0,"N","")</f>
        <v/>
      </c>
      <c r="L714" t="str">
        <f>+IF(LEN(Participação!A724)&gt;0,Participação!E724,"")</f>
        <v/>
      </c>
      <c r="M714" t="str">
        <f>+IF(LEN(Participação!A724)&gt;0,Participação!I724,"")</f>
        <v/>
      </c>
      <c r="N714" s="22" t="str">
        <f>+IF(LEN(Participação!A724)&gt;0,VLOOKUP(Participação!F724,Variedades!B:C,2,0),"")</f>
        <v/>
      </c>
      <c r="O714" s="26" t="str">
        <f t="shared" si="11"/>
        <v/>
      </c>
      <c r="P714" s="26" t="str">
        <f>+IF(LEN(Participação!A724)&gt;0,G714,"")</f>
        <v/>
      </c>
    </row>
    <row r="715" spans="1:16" x14ac:dyDescent="0.25">
      <c r="A715" t="str">
        <f>+IF(LEN(Participação!A725)&gt;0,Participação!$D$4,"")</f>
        <v/>
      </c>
      <c r="B715" t="str">
        <f>+IF(LEN(Participação!A725)&gt;0,2021,"")</f>
        <v/>
      </c>
      <c r="C715" t="str">
        <f>+IF(LEN(Participação!A725)&gt;0,5017,"")</f>
        <v/>
      </c>
      <c r="D715" t="str">
        <f>+IF(LEN(Participação!A725)&gt;0,IF(Participação!$B$3="Individual",1,1),"")</f>
        <v/>
      </c>
      <c r="E715" t="str">
        <f>+IF(LEN(Participação!A725)&gt;0,Participação!C725,"")</f>
        <v/>
      </c>
      <c r="F715" t="str">
        <f>+IF(LEN(Participação!A725)&gt;0,Participação!D725,"")</f>
        <v/>
      </c>
      <c r="G715" t="str">
        <f>+IF(LEN(Participação!A725)&gt;0,Participação!A725,"")</f>
        <v/>
      </c>
      <c r="H715" t="str">
        <f>+IF(LEN(Participação!A725)&gt;0,VLOOKUP(O715,Pivot!A:B,2,0),"")</f>
        <v/>
      </c>
      <c r="I715" t="str">
        <f>+IF(LEN(Participação!A725)&gt;0,Participação!G725*Participação!I725,"")</f>
        <v/>
      </c>
      <c r="J715" t="str">
        <f>+IF(LEN(Participação!A725)&gt;0,Participação!H725,"")</f>
        <v/>
      </c>
      <c r="K715" t="str">
        <f>+IF(LEN(Participação!A725)&gt;0,"N","")</f>
        <v/>
      </c>
      <c r="L715" t="str">
        <f>+IF(LEN(Participação!A725)&gt;0,Participação!E725,"")</f>
        <v/>
      </c>
      <c r="M715" t="str">
        <f>+IF(LEN(Participação!A725)&gt;0,Participação!I725,"")</f>
        <v/>
      </c>
      <c r="N715" s="22" t="str">
        <f>+IF(LEN(Participação!A725)&gt;0,VLOOKUP(Participação!F725,Variedades!B:C,2,0),"")</f>
        <v/>
      </c>
      <c r="O715" s="26" t="str">
        <f t="shared" si="11"/>
        <v/>
      </c>
      <c r="P715" s="26" t="str">
        <f>+IF(LEN(Participação!A725)&gt;0,G715,"")</f>
        <v/>
      </c>
    </row>
    <row r="716" spans="1:16" x14ac:dyDescent="0.25">
      <c r="A716" t="str">
        <f>+IF(LEN(Participação!A726)&gt;0,Participação!$D$4,"")</f>
        <v/>
      </c>
      <c r="B716" t="str">
        <f>+IF(LEN(Participação!A726)&gt;0,2021,"")</f>
        <v/>
      </c>
      <c r="C716" t="str">
        <f>+IF(LEN(Participação!A726)&gt;0,5017,"")</f>
        <v/>
      </c>
      <c r="D716" t="str">
        <f>+IF(LEN(Participação!A726)&gt;0,IF(Participação!$B$3="Individual",1,1),"")</f>
        <v/>
      </c>
      <c r="E716" t="str">
        <f>+IF(LEN(Participação!A726)&gt;0,Participação!C726,"")</f>
        <v/>
      </c>
      <c r="F716" t="str">
        <f>+IF(LEN(Participação!A726)&gt;0,Participação!D726,"")</f>
        <v/>
      </c>
      <c r="G716" t="str">
        <f>+IF(LEN(Participação!A726)&gt;0,Participação!A726,"")</f>
        <v/>
      </c>
      <c r="H716" t="str">
        <f>+IF(LEN(Participação!A726)&gt;0,VLOOKUP(O716,Pivot!A:B,2,0),"")</f>
        <v/>
      </c>
      <c r="I716" t="str">
        <f>+IF(LEN(Participação!A726)&gt;0,Participação!G726*Participação!I726,"")</f>
        <v/>
      </c>
      <c r="J716" t="str">
        <f>+IF(LEN(Participação!A726)&gt;0,Participação!H726,"")</f>
        <v/>
      </c>
      <c r="K716" t="str">
        <f>+IF(LEN(Participação!A726)&gt;0,"N","")</f>
        <v/>
      </c>
      <c r="L716" t="str">
        <f>+IF(LEN(Participação!A726)&gt;0,Participação!E726,"")</f>
        <v/>
      </c>
      <c r="M716" t="str">
        <f>+IF(LEN(Participação!A726)&gt;0,Participação!I726,"")</f>
        <v/>
      </c>
      <c r="N716" s="22" t="str">
        <f>+IF(LEN(Participação!A726)&gt;0,VLOOKUP(Participação!F726,Variedades!B:C,2,0),"")</f>
        <v/>
      </c>
      <c r="O716" s="26" t="str">
        <f t="shared" si="11"/>
        <v/>
      </c>
      <c r="P716" s="26" t="str">
        <f>+IF(LEN(Participação!A726)&gt;0,G716,"")</f>
        <v/>
      </c>
    </row>
    <row r="717" spans="1:16" x14ac:dyDescent="0.25">
      <c r="A717" t="str">
        <f>+IF(LEN(Participação!A727)&gt;0,Participação!$D$4,"")</f>
        <v/>
      </c>
      <c r="B717" t="str">
        <f>+IF(LEN(Participação!A727)&gt;0,2021,"")</f>
        <v/>
      </c>
      <c r="C717" t="str">
        <f>+IF(LEN(Participação!A727)&gt;0,5017,"")</f>
        <v/>
      </c>
      <c r="D717" t="str">
        <f>+IF(LEN(Participação!A727)&gt;0,IF(Participação!$B$3="Individual",1,1),"")</f>
        <v/>
      </c>
      <c r="E717" t="str">
        <f>+IF(LEN(Participação!A727)&gt;0,Participação!C727,"")</f>
        <v/>
      </c>
      <c r="F717" t="str">
        <f>+IF(LEN(Participação!A727)&gt;0,Participação!D727,"")</f>
        <v/>
      </c>
      <c r="G717" t="str">
        <f>+IF(LEN(Participação!A727)&gt;0,Participação!A727,"")</f>
        <v/>
      </c>
      <c r="H717" t="str">
        <f>+IF(LEN(Participação!A727)&gt;0,VLOOKUP(O717,Pivot!A:B,2,0),"")</f>
        <v/>
      </c>
      <c r="I717" t="str">
        <f>+IF(LEN(Participação!A727)&gt;0,Participação!G727*Participação!I727,"")</f>
        <v/>
      </c>
      <c r="J717" t="str">
        <f>+IF(LEN(Participação!A727)&gt;0,Participação!H727,"")</f>
        <v/>
      </c>
      <c r="K717" t="str">
        <f>+IF(LEN(Participação!A727)&gt;0,"N","")</f>
        <v/>
      </c>
      <c r="L717" t="str">
        <f>+IF(LEN(Participação!A727)&gt;0,Participação!E727,"")</f>
        <v/>
      </c>
      <c r="M717" t="str">
        <f>+IF(LEN(Participação!A727)&gt;0,Participação!I727,"")</f>
        <v/>
      </c>
      <c r="N717" s="22" t="str">
        <f>+IF(LEN(Participação!A727)&gt;0,VLOOKUP(Participação!F727,Variedades!B:C,2,0),"")</f>
        <v/>
      </c>
      <c r="O717" s="26" t="str">
        <f t="shared" si="11"/>
        <v/>
      </c>
      <c r="P717" s="26" t="str">
        <f>+IF(LEN(Participação!A727)&gt;0,G717,"")</f>
        <v/>
      </c>
    </row>
    <row r="718" spans="1:16" x14ac:dyDescent="0.25">
      <c r="A718" t="str">
        <f>+IF(LEN(Participação!A728)&gt;0,Participação!$D$4,"")</f>
        <v/>
      </c>
      <c r="B718" t="str">
        <f>+IF(LEN(Participação!A728)&gt;0,2021,"")</f>
        <v/>
      </c>
      <c r="C718" t="str">
        <f>+IF(LEN(Participação!A728)&gt;0,5017,"")</f>
        <v/>
      </c>
      <c r="D718" t="str">
        <f>+IF(LEN(Participação!A728)&gt;0,IF(Participação!$B$3="Individual",1,1),"")</f>
        <v/>
      </c>
      <c r="E718" t="str">
        <f>+IF(LEN(Participação!A728)&gt;0,Participação!C728,"")</f>
        <v/>
      </c>
      <c r="F718" t="str">
        <f>+IF(LEN(Participação!A728)&gt;0,Participação!D728,"")</f>
        <v/>
      </c>
      <c r="G718" t="str">
        <f>+IF(LEN(Participação!A728)&gt;0,Participação!A728,"")</f>
        <v/>
      </c>
      <c r="H718" t="str">
        <f>+IF(LEN(Participação!A728)&gt;0,VLOOKUP(O718,Pivot!A:B,2,0),"")</f>
        <v/>
      </c>
      <c r="I718" t="str">
        <f>+IF(LEN(Participação!A728)&gt;0,Participação!G728*Participação!I728,"")</f>
        <v/>
      </c>
      <c r="J718" t="str">
        <f>+IF(LEN(Participação!A728)&gt;0,Participação!H728,"")</f>
        <v/>
      </c>
      <c r="K718" t="str">
        <f>+IF(LEN(Participação!A728)&gt;0,"N","")</f>
        <v/>
      </c>
      <c r="L718" t="str">
        <f>+IF(LEN(Participação!A728)&gt;0,Participação!E728,"")</f>
        <v/>
      </c>
      <c r="M718" t="str">
        <f>+IF(LEN(Participação!A728)&gt;0,Participação!I728,"")</f>
        <v/>
      </c>
      <c r="N718" s="22" t="str">
        <f>+IF(LEN(Participação!A728)&gt;0,VLOOKUP(Participação!F728,Variedades!B:C,2,0),"")</f>
        <v/>
      </c>
      <c r="O718" s="26" t="str">
        <f t="shared" si="11"/>
        <v/>
      </c>
      <c r="P718" s="26" t="str">
        <f>+IF(LEN(Participação!A728)&gt;0,G718,"")</f>
        <v/>
      </c>
    </row>
    <row r="719" spans="1:16" x14ac:dyDescent="0.25">
      <c r="A719" t="str">
        <f>+IF(LEN(Participação!A729)&gt;0,Participação!$D$4,"")</f>
        <v/>
      </c>
      <c r="B719" t="str">
        <f>+IF(LEN(Participação!A729)&gt;0,2021,"")</f>
        <v/>
      </c>
      <c r="C719" t="str">
        <f>+IF(LEN(Participação!A729)&gt;0,5017,"")</f>
        <v/>
      </c>
      <c r="D719" t="str">
        <f>+IF(LEN(Participação!A729)&gt;0,IF(Participação!$B$3="Individual",1,1),"")</f>
        <v/>
      </c>
      <c r="E719" t="str">
        <f>+IF(LEN(Participação!A729)&gt;0,Participação!C729,"")</f>
        <v/>
      </c>
      <c r="F719" t="str">
        <f>+IF(LEN(Participação!A729)&gt;0,Participação!D729,"")</f>
        <v/>
      </c>
      <c r="G719" t="str">
        <f>+IF(LEN(Participação!A729)&gt;0,Participação!A729,"")</f>
        <v/>
      </c>
      <c r="H719" t="str">
        <f>+IF(LEN(Participação!A729)&gt;0,VLOOKUP(O719,Pivot!A:B,2,0),"")</f>
        <v/>
      </c>
      <c r="I719" t="str">
        <f>+IF(LEN(Participação!A729)&gt;0,Participação!G729*Participação!I729,"")</f>
        <v/>
      </c>
      <c r="J719" t="str">
        <f>+IF(LEN(Participação!A729)&gt;0,Participação!H729,"")</f>
        <v/>
      </c>
      <c r="K719" t="str">
        <f>+IF(LEN(Participação!A729)&gt;0,"N","")</f>
        <v/>
      </c>
      <c r="L719" t="str">
        <f>+IF(LEN(Participação!A729)&gt;0,Participação!E729,"")</f>
        <v/>
      </c>
      <c r="M719" t="str">
        <f>+IF(LEN(Participação!A729)&gt;0,Participação!I729,"")</f>
        <v/>
      </c>
      <c r="N719" s="22" t="str">
        <f>+IF(LEN(Participação!A729)&gt;0,VLOOKUP(Participação!F729,Variedades!B:C,2,0),"")</f>
        <v/>
      </c>
      <c r="O719" s="26" t="str">
        <f t="shared" si="11"/>
        <v/>
      </c>
      <c r="P719" s="26" t="str">
        <f>+IF(LEN(Participação!A729)&gt;0,G719,"")</f>
        <v/>
      </c>
    </row>
    <row r="720" spans="1:16" x14ac:dyDescent="0.25">
      <c r="A720" t="str">
        <f>+IF(LEN(Participação!A730)&gt;0,Participação!$D$4,"")</f>
        <v/>
      </c>
      <c r="B720" t="str">
        <f>+IF(LEN(Participação!A730)&gt;0,2021,"")</f>
        <v/>
      </c>
      <c r="C720" t="str">
        <f>+IF(LEN(Participação!A730)&gt;0,5017,"")</f>
        <v/>
      </c>
      <c r="D720" t="str">
        <f>+IF(LEN(Participação!A730)&gt;0,IF(Participação!$B$3="Individual",1,1),"")</f>
        <v/>
      </c>
      <c r="E720" t="str">
        <f>+IF(LEN(Participação!A730)&gt;0,Participação!C730,"")</f>
        <v/>
      </c>
      <c r="F720" t="str">
        <f>+IF(LEN(Participação!A730)&gt;0,Participação!D730,"")</f>
        <v/>
      </c>
      <c r="G720" t="str">
        <f>+IF(LEN(Participação!A730)&gt;0,Participação!A730,"")</f>
        <v/>
      </c>
      <c r="H720" t="str">
        <f>+IF(LEN(Participação!A730)&gt;0,VLOOKUP(O720,Pivot!A:B,2,0),"")</f>
        <v/>
      </c>
      <c r="I720" t="str">
        <f>+IF(LEN(Participação!A730)&gt;0,Participação!G730*Participação!I730,"")</f>
        <v/>
      </c>
      <c r="J720" t="str">
        <f>+IF(LEN(Participação!A730)&gt;0,Participação!H730,"")</f>
        <v/>
      </c>
      <c r="K720" t="str">
        <f>+IF(LEN(Participação!A730)&gt;0,"N","")</f>
        <v/>
      </c>
      <c r="L720" t="str">
        <f>+IF(LEN(Participação!A730)&gt;0,Participação!E730,"")</f>
        <v/>
      </c>
      <c r="M720" t="str">
        <f>+IF(LEN(Participação!A730)&gt;0,Participação!I730,"")</f>
        <v/>
      </c>
      <c r="N720" s="22" t="str">
        <f>+IF(LEN(Participação!A730)&gt;0,VLOOKUP(Participação!F730,Variedades!B:C,2,0),"")</f>
        <v/>
      </c>
      <c r="O720" s="26" t="str">
        <f t="shared" si="11"/>
        <v/>
      </c>
      <c r="P720" s="26" t="str">
        <f>+IF(LEN(Participação!A730)&gt;0,G720,"")</f>
        <v/>
      </c>
    </row>
    <row r="721" spans="1:16" x14ac:dyDescent="0.25">
      <c r="A721" t="str">
        <f>+IF(LEN(Participação!A731)&gt;0,Participação!$D$4,"")</f>
        <v/>
      </c>
      <c r="B721" t="str">
        <f>+IF(LEN(Participação!A731)&gt;0,2021,"")</f>
        <v/>
      </c>
      <c r="C721" t="str">
        <f>+IF(LEN(Participação!A731)&gt;0,5017,"")</f>
        <v/>
      </c>
      <c r="D721" t="str">
        <f>+IF(LEN(Participação!A731)&gt;0,IF(Participação!$B$3="Individual",1,1),"")</f>
        <v/>
      </c>
      <c r="E721" t="str">
        <f>+IF(LEN(Participação!A731)&gt;0,Participação!C731,"")</f>
        <v/>
      </c>
      <c r="F721" t="str">
        <f>+IF(LEN(Participação!A731)&gt;0,Participação!D731,"")</f>
        <v/>
      </c>
      <c r="G721" t="str">
        <f>+IF(LEN(Participação!A731)&gt;0,Participação!A731,"")</f>
        <v/>
      </c>
      <c r="H721" t="str">
        <f>+IF(LEN(Participação!A731)&gt;0,VLOOKUP(O721,Pivot!A:B,2,0),"")</f>
        <v/>
      </c>
      <c r="I721" t="str">
        <f>+IF(LEN(Participação!A731)&gt;0,Participação!G731*Participação!I731,"")</f>
        <v/>
      </c>
      <c r="J721" t="str">
        <f>+IF(LEN(Participação!A731)&gt;0,Participação!H731,"")</f>
        <v/>
      </c>
      <c r="K721" t="str">
        <f>+IF(LEN(Participação!A731)&gt;0,"N","")</f>
        <v/>
      </c>
      <c r="L721" t="str">
        <f>+IF(LEN(Participação!A731)&gt;0,Participação!E731,"")</f>
        <v/>
      </c>
      <c r="M721" t="str">
        <f>+IF(LEN(Participação!A731)&gt;0,Participação!I731,"")</f>
        <v/>
      </c>
      <c r="N721" s="22" t="str">
        <f>+IF(LEN(Participação!A731)&gt;0,VLOOKUP(Participação!F731,Variedades!B:C,2,0),"")</f>
        <v/>
      </c>
      <c r="O721" s="26" t="str">
        <f t="shared" si="11"/>
        <v/>
      </c>
      <c r="P721" s="26" t="str">
        <f>+IF(LEN(Participação!A731)&gt;0,G721,"")</f>
        <v/>
      </c>
    </row>
    <row r="722" spans="1:16" x14ac:dyDescent="0.25">
      <c r="A722" t="str">
        <f>+IF(LEN(Participação!A732)&gt;0,Participação!$D$4,"")</f>
        <v/>
      </c>
      <c r="B722" t="str">
        <f>+IF(LEN(Participação!A732)&gt;0,2021,"")</f>
        <v/>
      </c>
      <c r="C722" t="str">
        <f>+IF(LEN(Participação!A732)&gt;0,5017,"")</f>
        <v/>
      </c>
      <c r="D722" t="str">
        <f>+IF(LEN(Participação!A732)&gt;0,IF(Participação!$B$3="Individual",1,1),"")</f>
        <v/>
      </c>
      <c r="E722" t="str">
        <f>+IF(LEN(Participação!A732)&gt;0,Participação!C732,"")</f>
        <v/>
      </c>
      <c r="F722" t="str">
        <f>+IF(LEN(Participação!A732)&gt;0,Participação!D732,"")</f>
        <v/>
      </c>
      <c r="G722" t="str">
        <f>+IF(LEN(Participação!A732)&gt;0,Participação!A732,"")</f>
        <v/>
      </c>
      <c r="H722" t="str">
        <f>+IF(LEN(Participação!A732)&gt;0,VLOOKUP(O722,Pivot!A:B,2,0),"")</f>
        <v/>
      </c>
      <c r="I722" t="str">
        <f>+IF(LEN(Participação!A732)&gt;0,Participação!G732*Participação!I732,"")</f>
        <v/>
      </c>
      <c r="J722" t="str">
        <f>+IF(LEN(Participação!A732)&gt;0,Participação!H732,"")</f>
        <v/>
      </c>
      <c r="K722" t="str">
        <f>+IF(LEN(Participação!A732)&gt;0,"N","")</f>
        <v/>
      </c>
      <c r="L722" t="str">
        <f>+IF(LEN(Participação!A732)&gt;0,Participação!E732,"")</f>
        <v/>
      </c>
      <c r="M722" t="str">
        <f>+IF(LEN(Participação!A732)&gt;0,Participação!I732,"")</f>
        <v/>
      </c>
      <c r="N722" s="22" t="str">
        <f>+IF(LEN(Participação!A732)&gt;0,VLOOKUP(Participação!F732,Variedades!B:C,2,0),"")</f>
        <v/>
      </c>
      <c r="O722" s="26" t="str">
        <f t="shared" si="11"/>
        <v/>
      </c>
      <c r="P722" s="26" t="str">
        <f>+IF(LEN(Participação!A732)&gt;0,G722,"")</f>
        <v/>
      </c>
    </row>
    <row r="723" spans="1:16" x14ac:dyDescent="0.25">
      <c r="A723" t="str">
        <f>+IF(LEN(Participação!A733)&gt;0,Participação!$D$4,"")</f>
        <v/>
      </c>
      <c r="B723" t="str">
        <f>+IF(LEN(Participação!A733)&gt;0,2021,"")</f>
        <v/>
      </c>
      <c r="C723" t="str">
        <f>+IF(LEN(Participação!A733)&gt;0,5017,"")</f>
        <v/>
      </c>
      <c r="D723" t="str">
        <f>+IF(LEN(Participação!A733)&gt;0,IF(Participação!$B$3="Individual",1,1),"")</f>
        <v/>
      </c>
      <c r="E723" t="str">
        <f>+IF(LEN(Participação!A733)&gt;0,Participação!C733,"")</f>
        <v/>
      </c>
      <c r="F723" t="str">
        <f>+IF(LEN(Participação!A733)&gt;0,Participação!D733,"")</f>
        <v/>
      </c>
      <c r="G723" t="str">
        <f>+IF(LEN(Participação!A733)&gt;0,Participação!A733,"")</f>
        <v/>
      </c>
      <c r="H723" t="str">
        <f>+IF(LEN(Participação!A733)&gt;0,VLOOKUP(O723,Pivot!A:B,2,0),"")</f>
        <v/>
      </c>
      <c r="I723" t="str">
        <f>+IF(LEN(Participação!A733)&gt;0,Participação!G733*Participação!I733,"")</f>
        <v/>
      </c>
      <c r="J723" t="str">
        <f>+IF(LEN(Participação!A733)&gt;0,Participação!H733,"")</f>
        <v/>
      </c>
      <c r="K723" t="str">
        <f>+IF(LEN(Participação!A733)&gt;0,"N","")</f>
        <v/>
      </c>
      <c r="L723" t="str">
        <f>+IF(LEN(Participação!A733)&gt;0,Participação!E733,"")</f>
        <v/>
      </c>
      <c r="M723" t="str">
        <f>+IF(LEN(Participação!A733)&gt;0,Participação!I733,"")</f>
        <v/>
      </c>
      <c r="N723" s="22" t="str">
        <f>+IF(LEN(Participação!A733)&gt;0,VLOOKUP(Participação!F733,Variedades!B:C,2,0),"")</f>
        <v/>
      </c>
      <c r="O723" s="26" t="str">
        <f t="shared" si="11"/>
        <v/>
      </c>
      <c r="P723" s="26" t="str">
        <f>+IF(LEN(Participação!A733)&gt;0,G723,"")</f>
        <v/>
      </c>
    </row>
    <row r="724" spans="1:16" x14ac:dyDescent="0.25">
      <c r="A724" t="str">
        <f>+IF(LEN(Participação!A734)&gt;0,Participação!$D$4,"")</f>
        <v/>
      </c>
      <c r="B724" t="str">
        <f>+IF(LEN(Participação!A734)&gt;0,2021,"")</f>
        <v/>
      </c>
      <c r="C724" t="str">
        <f>+IF(LEN(Participação!A734)&gt;0,5017,"")</f>
        <v/>
      </c>
      <c r="D724" t="str">
        <f>+IF(LEN(Participação!A734)&gt;0,IF(Participação!$B$3="Individual",1,1),"")</f>
        <v/>
      </c>
      <c r="E724" t="str">
        <f>+IF(LEN(Participação!A734)&gt;0,Participação!C734,"")</f>
        <v/>
      </c>
      <c r="F724" t="str">
        <f>+IF(LEN(Participação!A734)&gt;0,Participação!D734,"")</f>
        <v/>
      </c>
      <c r="G724" t="str">
        <f>+IF(LEN(Participação!A734)&gt;0,Participação!A734,"")</f>
        <v/>
      </c>
      <c r="H724" t="str">
        <f>+IF(LEN(Participação!A734)&gt;0,VLOOKUP(O724,Pivot!A:B,2,0),"")</f>
        <v/>
      </c>
      <c r="I724" t="str">
        <f>+IF(LEN(Participação!A734)&gt;0,Participação!G734*Participação!I734,"")</f>
        <v/>
      </c>
      <c r="J724" t="str">
        <f>+IF(LEN(Participação!A734)&gt;0,Participação!H734,"")</f>
        <v/>
      </c>
      <c r="K724" t="str">
        <f>+IF(LEN(Participação!A734)&gt;0,"N","")</f>
        <v/>
      </c>
      <c r="L724" t="str">
        <f>+IF(LEN(Participação!A734)&gt;0,Participação!E734,"")</f>
        <v/>
      </c>
      <c r="M724" t="str">
        <f>+IF(LEN(Participação!A734)&gt;0,Participação!I734,"")</f>
        <v/>
      </c>
      <c r="N724" s="22" t="str">
        <f>+IF(LEN(Participação!A734)&gt;0,VLOOKUP(Participação!F734,Variedades!B:C,2,0),"")</f>
        <v/>
      </c>
      <c r="O724" s="26" t="str">
        <f t="shared" si="11"/>
        <v/>
      </c>
      <c r="P724" s="26" t="str">
        <f>+IF(LEN(Participação!A734)&gt;0,G724,"")</f>
        <v/>
      </c>
    </row>
    <row r="725" spans="1:16" x14ac:dyDescent="0.25">
      <c r="A725" t="str">
        <f>+IF(LEN(Participação!A735)&gt;0,Participação!$D$4,"")</f>
        <v/>
      </c>
      <c r="B725" t="str">
        <f>+IF(LEN(Participação!A735)&gt;0,2021,"")</f>
        <v/>
      </c>
      <c r="C725" t="str">
        <f>+IF(LEN(Participação!A735)&gt;0,5017,"")</f>
        <v/>
      </c>
      <c r="D725" t="str">
        <f>+IF(LEN(Participação!A735)&gt;0,IF(Participação!$B$3="Individual",1,1),"")</f>
        <v/>
      </c>
      <c r="E725" t="str">
        <f>+IF(LEN(Participação!A735)&gt;0,Participação!C735,"")</f>
        <v/>
      </c>
      <c r="F725" t="str">
        <f>+IF(LEN(Participação!A735)&gt;0,Participação!D735,"")</f>
        <v/>
      </c>
      <c r="G725" t="str">
        <f>+IF(LEN(Participação!A735)&gt;0,Participação!A735,"")</f>
        <v/>
      </c>
      <c r="H725" t="str">
        <f>+IF(LEN(Participação!A735)&gt;0,VLOOKUP(O725,Pivot!A:B,2,0),"")</f>
        <v/>
      </c>
      <c r="I725" t="str">
        <f>+IF(LEN(Participação!A735)&gt;0,Participação!G735*Participação!I735,"")</f>
        <v/>
      </c>
      <c r="J725" t="str">
        <f>+IF(LEN(Participação!A735)&gt;0,Participação!H735,"")</f>
        <v/>
      </c>
      <c r="K725" t="str">
        <f>+IF(LEN(Participação!A735)&gt;0,"N","")</f>
        <v/>
      </c>
      <c r="L725" t="str">
        <f>+IF(LEN(Participação!A735)&gt;0,Participação!E735,"")</f>
        <v/>
      </c>
      <c r="M725" t="str">
        <f>+IF(LEN(Participação!A735)&gt;0,Participação!I735,"")</f>
        <v/>
      </c>
      <c r="N725" s="22" t="str">
        <f>+IF(LEN(Participação!A735)&gt;0,VLOOKUP(Participação!F735,Variedades!B:C,2,0),"")</f>
        <v/>
      </c>
      <c r="O725" s="26" t="str">
        <f t="shared" si="11"/>
        <v/>
      </c>
      <c r="P725" s="26" t="str">
        <f>+IF(LEN(Participação!A735)&gt;0,G725,"")</f>
        <v/>
      </c>
    </row>
    <row r="726" spans="1:16" x14ac:dyDescent="0.25">
      <c r="A726" t="str">
        <f>+IF(LEN(Participação!A736)&gt;0,Participação!$D$4,"")</f>
        <v/>
      </c>
      <c r="B726" t="str">
        <f>+IF(LEN(Participação!A736)&gt;0,2021,"")</f>
        <v/>
      </c>
      <c r="C726" t="str">
        <f>+IF(LEN(Participação!A736)&gt;0,5017,"")</f>
        <v/>
      </c>
      <c r="D726" t="str">
        <f>+IF(LEN(Participação!A736)&gt;0,IF(Participação!$B$3="Individual",1,1),"")</f>
        <v/>
      </c>
      <c r="E726" t="str">
        <f>+IF(LEN(Participação!A736)&gt;0,Participação!C736,"")</f>
        <v/>
      </c>
      <c r="F726" t="str">
        <f>+IF(LEN(Participação!A736)&gt;0,Participação!D736,"")</f>
        <v/>
      </c>
      <c r="G726" t="str">
        <f>+IF(LEN(Participação!A736)&gt;0,Participação!A736,"")</f>
        <v/>
      </c>
      <c r="H726" t="str">
        <f>+IF(LEN(Participação!A736)&gt;0,VLOOKUP(O726,Pivot!A:B,2,0),"")</f>
        <v/>
      </c>
      <c r="I726" t="str">
        <f>+IF(LEN(Participação!A736)&gt;0,Participação!G736*Participação!I736,"")</f>
        <v/>
      </c>
      <c r="J726" t="str">
        <f>+IF(LEN(Participação!A736)&gt;0,Participação!H736,"")</f>
        <v/>
      </c>
      <c r="K726" t="str">
        <f>+IF(LEN(Participação!A736)&gt;0,"N","")</f>
        <v/>
      </c>
      <c r="L726" t="str">
        <f>+IF(LEN(Participação!A736)&gt;0,Participação!E736,"")</f>
        <v/>
      </c>
      <c r="M726" t="str">
        <f>+IF(LEN(Participação!A736)&gt;0,Participação!I736,"")</f>
        <v/>
      </c>
      <c r="N726" s="22" t="str">
        <f>+IF(LEN(Participação!A736)&gt;0,VLOOKUP(Participação!F736,Variedades!B:C,2,0),"")</f>
        <v/>
      </c>
      <c r="O726" s="26" t="str">
        <f t="shared" si="11"/>
        <v/>
      </c>
      <c r="P726" s="26" t="str">
        <f>+IF(LEN(Participação!A736)&gt;0,G726,"")</f>
        <v/>
      </c>
    </row>
    <row r="727" spans="1:16" x14ac:dyDescent="0.25">
      <c r="A727" t="str">
        <f>+IF(LEN(Participação!A737)&gt;0,Participação!$D$4,"")</f>
        <v/>
      </c>
      <c r="B727" t="str">
        <f>+IF(LEN(Participação!A737)&gt;0,2021,"")</f>
        <v/>
      </c>
      <c r="C727" t="str">
        <f>+IF(LEN(Participação!A737)&gt;0,5017,"")</f>
        <v/>
      </c>
      <c r="D727" t="str">
        <f>+IF(LEN(Participação!A737)&gt;0,IF(Participação!$B$3="Individual",1,1),"")</f>
        <v/>
      </c>
      <c r="E727" t="str">
        <f>+IF(LEN(Participação!A737)&gt;0,Participação!C737,"")</f>
        <v/>
      </c>
      <c r="F727" t="str">
        <f>+IF(LEN(Participação!A737)&gt;0,Participação!D737,"")</f>
        <v/>
      </c>
      <c r="G727" t="str">
        <f>+IF(LEN(Participação!A737)&gt;0,Participação!A737,"")</f>
        <v/>
      </c>
      <c r="H727" t="str">
        <f>+IF(LEN(Participação!A737)&gt;0,VLOOKUP(O727,Pivot!A:B,2,0),"")</f>
        <v/>
      </c>
      <c r="I727" t="str">
        <f>+IF(LEN(Participação!A737)&gt;0,Participação!G737*Participação!I737,"")</f>
        <v/>
      </c>
      <c r="J727" t="str">
        <f>+IF(LEN(Participação!A737)&gt;0,Participação!H737,"")</f>
        <v/>
      </c>
      <c r="K727" t="str">
        <f>+IF(LEN(Participação!A737)&gt;0,"N","")</f>
        <v/>
      </c>
      <c r="L727" t="str">
        <f>+IF(LEN(Participação!A737)&gt;0,Participação!E737,"")</f>
        <v/>
      </c>
      <c r="M727" t="str">
        <f>+IF(LEN(Participação!A737)&gt;0,Participação!I737,"")</f>
        <v/>
      </c>
      <c r="N727" s="22" t="str">
        <f>+IF(LEN(Participação!A737)&gt;0,VLOOKUP(Participação!F737,Variedades!B:C,2,0),"")</f>
        <v/>
      </c>
      <c r="O727" s="26" t="str">
        <f t="shared" si="11"/>
        <v/>
      </c>
      <c r="P727" s="26" t="str">
        <f>+IF(LEN(Participação!A737)&gt;0,G727,"")</f>
        <v/>
      </c>
    </row>
    <row r="728" spans="1:16" x14ac:dyDescent="0.25">
      <c r="A728" t="str">
        <f>+IF(LEN(Participação!A738)&gt;0,Participação!$D$4,"")</f>
        <v/>
      </c>
      <c r="B728" t="str">
        <f>+IF(LEN(Participação!A738)&gt;0,2021,"")</f>
        <v/>
      </c>
      <c r="C728" t="str">
        <f>+IF(LEN(Participação!A738)&gt;0,5017,"")</f>
        <v/>
      </c>
      <c r="D728" t="str">
        <f>+IF(LEN(Participação!A738)&gt;0,IF(Participação!$B$3="Individual",1,1),"")</f>
        <v/>
      </c>
      <c r="E728" t="str">
        <f>+IF(LEN(Participação!A738)&gt;0,Participação!C738,"")</f>
        <v/>
      </c>
      <c r="F728" t="str">
        <f>+IF(LEN(Participação!A738)&gt;0,Participação!D738,"")</f>
        <v/>
      </c>
      <c r="G728" t="str">
        <f>+IF(LEN(Participação!A738)&gt;0,Participação!A738,"")</f>
        <v/>
      </c>
      <c r="H728" t="str">
        <f>+IF(LEN(Participação!A738)&gt;0,VLOOKUP(O728,Pivot!A:B,2,0),"")</f>
        <v/>
      </c>
      <c r="I728" t="str">
        <f>+IF(LEN(Participação!A738)&gt;0,Participação!G738*Participação!I738,"")</f>
        <v/>
      </c>
      <c r="J728" t="str">
        <f>+IF(LEN(Participação!A738)&gt;0,Participação!H738,"")</f>
        <v/>
      </c>
      <c r="K728" t="str">
        <f>+IF(LEN(Participação!A738)&gt;0,"N","")</f>
        <v/>
      </c>
      <c r="L728" t="str">
        <f>+IF(LEN(Participação!A738)&gt;0,Participação!E738,"")</f>
        <v/>
      </c>
      <c r="M728" t="str">
        <f>+IF(LEN(Participação!A738)&gt;0,Participação!I738,"")</f>
        <v/>
      </c>
      <c r="N728" s="22" t="str">
        <f>+IF(LEN(Participação!A738)&gt;0,VLOOKUP(Participação!F738,Variedades!B:C,2,0),"")</f>
        <v/>
      </c>
      <c r="O728" s="26" t="str">
        <f t="shared" si="11"/>
        <v/>
      </c>
      <c r="P728" s="26" t="str">
        <f>+IF(LEN(Participação!A738)&gt;0,G728,"")</f>
        <v/>
      </c>
    </row>
    <row r="729" spans="1:16" x14ac:dyDescent="0.25">
      <c r="A729" t="str">
        <f>+IF(LEN(Participação!A739)&gt;0,Participação!$D$4,"")</f>
        <v/>
      </c>
      <c r="B729" t="str">
        <f>+IF(LEN(Participação!A739)&gt;0,2021,"")</f>
        <v/>
      </c>
      <c r="C729" t="str">
        <f>+IF(LEN(Participação!A739)&gt;0,5017,"")</f>
        <v/>
      </c>
      <c r="D729" t="str">
        <f>+IF(LEN(Participação!A739)&gt;0,IF(Participação!$B$3="Individual",1,1),"")</f>
        <v/>
      </c>
      <c r="E729" t="str">
        <f>+IF(LEN(Participação!A739)&gt;0,Participação!C739,"")</f>
        <v/>
      </c>
      <c r="F729" t="str">
        <f>+IF(LEN(Participação!A739)&gt;0,Participação!D739,"")</f>
        <v/>
      </c>
      <c r="G729" t="str">
        <f>+IF(LEN(Participação!A739)&gt;0,Participação!A739,"")</f>
        <v/>
      </c>
      <c r="H729" t="str">
        <f>+IF(LEN(Participação!A739)&gt;0,VLOOKUP(O729,Pivot!A:B,2,0),"")</f>
        <v/>
      </c>
      <c r="I729" t="str">
        <f>+IF(LEN(Participação!A739)&gt;0,Participação!G739*Participação!I739,"")</f>
        <v/>
      </c>
      <c r="J729" t="str">
        <f>+IF(LEN(Participação!A739)&gt;0,Participação!H739,"")</f>
        <v/>
      </c>
      <c r="K729" t="str">
        <f>+IF(LEN(Participação!A739)&gt;0,"N","")</f>
        <v/>
      </c>
      <c r="L729" t="str">
        <f>+IF(LEN(Participação!A739)&gt;0,Participação!E739,"")</f>
        <v/>
      </c>
      <c r="M729" t="str">
        <f>+IF(LEN(Participação!A739)&gt;0,Participação!I739,"")</f>
        <v/>
      </c>
      <c r="N729" s="22" t="str">
        <f>+IF(LEN(Participação!A739)&gt;0,VLOOKUP(Participação!F739,Variedades!B:C,2,0),"")</f>
        <v/>
      </c>
      <c r="O729" s="26" t="str">
        <f t="shared" si="11"/>
        <v/>
      </c>
      <c r="P729" s="26" t="str">
        <f>+IF(LEN(Participação!A739)&gt;0,G729,"")</f>
        <v/>
      </c>
    </row>
    <row r="730" spans="1:16" x14ac:dyDescent="0.25">
      <c r="A730" t="str">
        <f>+IF(LEN(Participação!A740)&gt;0,Participação!$D$4,"")</f>
        <v/>
      </c>
      <c r="B730" t="str">
        <f>+IF(LEN(Participação!A740)&gt;0,2021,"")</f>
        <v/>
      </c>
      <c r="C730" t="str">
        <f>+IF(LEN(Participação!A740)&gt;0,5017,"")</f>
        <v/>
      </c>
      <c r="D730" t="str">
        <f>+IF(LEN(Participação!A740)&gt;0,IF(Participação!$B$3="Individual",1,1),"")</f>
        <v/>
      </c>
      <c r="E730" t="str">
        <f>+IF(LEN(Participação!A740)&gt;0,Participação!C740,"")</f>
        <v/>
      </c>
      <c r="F730" t="str">
        <f>+IF(LEN(Participação!A740)&gt;0,Participação!D740,"")</f>
        <v/>
      </c>
      <c r="G730" t="str">
        <f>+IF(LEN(Participação!A740)&gt;0,Participação!A740,"")</f>
        <v/>
      </c>
      <c r="H730" t="str">
        <f>+IF(LEN(Participação!A740)&gt;0,VLOOKUP(O730,Pivot!A:B,2,0),"")</f>
        <v/>
      </c>
      <c r="I730" t="str">
        <f>+IF(LEN(Participação!A740)&gt;0,Participação!G740*Participação!I740,"")</f>
        <v/>
      </c>
      <c r="J730" t="str">
        <f>+IF(LEN(Participação!A740)&gt;0,Participação!H740,"")</f>
        <v/>
      </c>
      <c r="K730" t="str">
        <f>+IF(LEN(Participação!A740)&gt;0,"N","")</f>
        <v/>
      </c>
      <c r="L730" t="str">
        <f>+IF(LEN(Participação!A740)&gt;0,Participação!E740,"")</f>
        <v/>
      </c>
      <c r="M730" t="str">
        <f>+IF(LEN(Participação!A740)&gt;0,Participação!I740,"")</f>
        <v/>
      </c>
      <c r="N730" s="22" t="str">
        <f>+IF(LEN(Participação!A740)&gt;0,VLOOKUP(Participação!F740,Variedades!B:C,2,0),"")</f>
        <v/>
      </c>
      <c r="O730" s="26" t="str">
        <f t="shared" si="11"/>
        <v/>
      </c>
      <c r="P730" s="26" t="str">
        <f>+IF(LEN(Participação!A740)&gt;0,G730,"")</f>
        <v/>
      </c>
    </row>
    <row r="731" spans="1:16" x14ac:dyDescent="0.25">
      <c r="A731" t="str">
        <f>+IF(LEN(Participação!A741)&gt;0,Participação!$D$4,"")</f>
        <v/>
      </c>
      <c r="B731" t="str">
        <f>+IF(LEN(Participação!A741)&gt;0,2021,"")</f>
        <v/>
      </c>
      <c r="C731" t="str">
        <f>+IF(LEN(Participação!A741)&gt;0,5017,"")</f>
        <v/>
      </c>
      <c r="D731" t="str">
        <f>+IF(LEN(Participação!A741)&gt;0,IF(Participação!$B$3="Individual",1,1),"")</f>
        <v/>
      </c>
      <c r="E731" t="str">
        <f>+IF(LEN(Participação!A741)&gt;0,Participação!C741,"")</f>
        <v/>
      </c>
      <c r="F731" t="str">
        <f>+IF(LEN(Participação!A741)&gt;0,Participação!D741,"")</f>
        <v/>
      </c>
      <c r="G731" t="str">
        <f>+IF(LEN(Participação!A741)&gt;0,Participação!A741,"")</f>
        <v/>
      </c>
      <c r="H731" t="str">
        <f>+IF(LEN(Participação!A741)&gt;0,VLOOKUP(O731,Pivot!A:B,2,0),"")</f>
        <v/>
      </c>
      <c r="I731" t="str">
        <f>+IF(LEN(Participação!A741)&gt;0,Participação!G741*Participação!I741,"")</f>
        <v/>
      </c>
      <c r="J731" t="str">
        <f>+IF(LEN(Participação!A741)&gt;0,Participação!H741,"")</f>
        <v/>
      </c>
      <c r="K731" t="str">
        <f>+IF(LEN(Participação!A741)&gt;0,"N","")</f>
        <v/>
      </c>
      <c r="L731" t="str">
        <f>+IF(LEN(Participação!A741)&gt;0,Participação!E741,"")</f>
        <v/>
      </c>
      <c r="M731" t="str">
        <f>+IF(LEN(Participação!A741)&gt;0,Participação!I741,"")</f>
        <v/>
      </c>
      <c r="N731" s="22" t="str">
        <f>+IF(LEN(Participação!A741)&gt;0,VLOOKUP(Participação!F741,Variedades!B:C,2,0),"")</f>
        <v/>
      </c>
      <c r="O731" s="26" t="str">
        <f t="shared" si="11"/>
        <v/>
      </c>
      <c r="P731" s="26" t="str">
        <f>+IF(LEN(Participação!A741)&gt;0,G731,"")</f>
        <v/>
      </c>
    </row>
    <row r="732" spans="1:16" x14ac:dyDescent="0.25">
      <c r="A732" t="str">
        <f>+IF(LEN(Participação!A742)&gt;0,Participação!$D$4,"")</f>
        <v/>
      </c>
      <c r="B732" t="str">
        <f>+IF(LEN(Participação!A742)&gt;0,2021,"")</f>
        <v/>
      </c>
      <c r="C732" t="str">
        <f>+IF(LEN(Participação!A742)&gt;0,5017,"")</f>
        <v/>
      </c>
      <c r="D732" t="str">
        <f>+IF(LEN(Participação!A742)&gt;0,IF(Participação!$B$3="Individual",1,1),"")</f>
        <v/>
      </c>
      <c r="E732" t="str">
        <f>+IF(LEN(Participação!A742)&gt;0,Participação!C742,"")</f>
        <v/>
      </c>
      <c r="F732" t="str">
        <f>+IF(LEN(Participação!A742)&gt;0,Participação!D742,"")</f>
        <v/>
      </c>
      <c r="G732" t="str">
        <f>+IF(LEN(Participação!A742)&gt;0,Participação!A742,"")</f>
        <v/>
      </c>
      <c r="H732" t="str">
        <f>+IF(LEN(Participação!A742)&gt;0,VLOOKUP(O732,Pivot!A:B,2,0),"")</f>
        <v/>
      </c>
      <c r="I732" t="str">
        <f>+IF(LEN(Participação!A742)&gt;0,Participação!G742*Participação!I742,"")</f>
        <v/>
      </c>
      <c r="J732" t="str">
        <f>+IF(LEN(Participação!A742)&gt;0,Participação!H742,"")</f>
        <v/>
      </c>
      <c r="K732" t="str">
        <f>+IF(LEN(Participação!A742)&gt;0,"N","")</f>
        <v/>
      </c>
      <c r="L732" t="str">
        <f>+IF(LEN(Participação!A742)&gt;0,Participação!E742,"")</f>
        <v/>
      </c>
      <c r="M732" t="str">
        <f>+IF(LEN(Participação!A742)&gt;0,Participação!I742,"")</f>
        <v/>
      </c>
      <c r="N732" s="22" t="str">
        <f>+IF(LEN(Participação!A742)&gt;0,VLOOKUP(Participação!F742,Variedades!B:C,2,0),"")</f>
        <v/>
      </c>
      <c r="O732" s="26" t="str">
        <f t="shared" si="11"/>
        <v/>
      </c>
      <c r="P732" s="26" t="str">
        <f>+IF(LEN(Participação!A742)&gt;0,G732,"")</f>
        <v/>
      </c>
    </row>
    <row r="733" spans="1:16" x14ac:dyDescent="0.25">
      <c r="A733" t="str">
        <f>+IF(LEN(Participação!A743)&gt;0,Participação!$D$4,"")</f>
        <v/>
      </c>
      <c r="B733" t="str">
        <f>+IF(LEN(Participação!A743)&gt;0,2021,"")</f>
        <v/>
      </c>
      <c r="C733" t="str">
        <f>+IF(LEN(Participação!A743)&gt;0,5017,"")</f>
        <v/>
      </c>
      <c r="D733" t="str">
        <f>+IF(LEN(Participação!A743)&gt;0,IF(Participação!$B$3="Individual",1,1),"")</f>
        <v/>
      </c>
      <c r="E733" t="str">
        <f>+IF(LEN(Participação!A743)&gt;0,Participação!C743,"")</f>
        <v/>
      </c>
      <c r="F733" t="str">
        <f>+IF(LEN(Participação!A743)&gt;0,Participação!D743,"")</f>
        <v/>
      </c>
      <c r="G733" t="str">
        <f>+IF(LEN(Participação!A743)&gt;0,Participação!A743,"")</f>
        <v/>
      </c>
      <c r="H733" t="str">
        <f>+IF(LEN(Participação!A743)&gt;0,VLOOKUP(O733,Pivot!A:B,2,0),"")</f>
        <v/>
      </c>
      <c r="I733" t="str">
        <f>+IF(LEN(Participação!A743)&gt;0,Participação!G743*Participação!I743,"")</f>
        <v/>
      </c>
      <c r="J733" t="str">
        <f>+IF(LEN(Participação!A743)&gt;0,Participação!H743,"")</f>
        <v/>
      </c>
      <c r="K733" t="str">
        <f>+IF(LEN(Participação!A743)&gt;0,"N","")</f>
        <v/>
      </c>
      <c r="L733" t="str">
        <f>+IF(LEN(Participação!A743)&gt;0,Participação!E743,"")</f>
        <v/>
      </c>
      <c r="M733" t="str">
        <f>+IF(LEN(Participação!A743)&gt;0,Participação!I743,"")</f>
        <v/>
      </c>
      <c r="N733" s="22" t="str">
        <f>+IF(LEN(Participação!A743)&gt;0,VLOOKUP(Participação!F743,Variedades!B:C,2,0),"")</f>
        <v/>
      </c>
      <c r="O733" s="26" t="str">
        <f t="shared" si="11"/>
        <v/>
      </c>
      <c r="P733" s="26" t="str">
        <f>+IF(LEN(Participação!A743)&gt;0,G733,"")</f>
        <v/>
      </c>
    </row>
    <row r="734" spans="1:16" x14ac:dyDescent="0.25">
      <c r="A734" t="str">
        <f>+IF(LEN(Participação!A744)&gt;0,Participação!$D$4,"")</f>
        <v/>
      </c>
      <c r="B734" t="str">
        <f>+IF(LEN(Participação!A744)&gt;0,2021,"")</f>
        <v/>
      </c>
      <c r="C734" t="str">
        <f>+IF(LEN(Participação!A744)&gt;0,5017,"")</f>
        <v/>
      </c>
      <c r="D734" t="str">
        <f>+IF(LEN(Participação!A744)&gt;0,IF(Participação!$B$3="Individual",1,1),"")</f>
        <v/>
      </c>
      <c r="E734" t="str">
        <f>+IF(LEN(Participação!A744)&gt;0,Participação!C744,"")</f>
        <v/>
      </c>
      <c r="F734" t="str">
        <f>+IF(LEN(Participação!A744)&gt;0,Participação!D744,"")</f>
        <v/>
      </c>
      <c r="G734" t="str">
        <f>+IF(LEN(Participação!A744)&gt;0,Participação!A744,"")</f>
        <v/>
      </c>
      <c r="H734" t="str">
        <f>+IF(LEN(Participação!A744)&gt;0,VLOOKUP(O734,Pivot!A:B,2,0),"")</f>
        <v/>
      </c>
      <c r="I734" t="str">
        <f>+IF(LEN(Participação!A744)&gt;0,Participação!G744*Participação!I744,"")</f>
        <v/>
      </c>
      <c r="J734" t="str">
        <f>+IF(LEN(Participação!A744)&gt;0,Participação!H744,"")</f>
        <v/>
      </c>
      <c r="K734" t="str">
        <f>+IF(LEN(Participação!A744)&gt;0,"N","")</f>
        <v/>
      </c>
      <c r="L734" t="str">
        <f>+IF(LEN(Participação!A744)&gt;0,Participação!E744,"")</f>
        <v/>
      </c>
      <c r="M734" t="str">
        <f>+IF(LEN(Participação!A744)&gt;0,Participação!I744,"")</f>
        <v/>
      </c>
      <c r="N734" s="22" t="str">
        <f>+IF(LEN(Participação!A744)&gt;0,VLOOKUP(Participação!F744,Variedades!B:C,2,0),"")</f>
        <v/>
      </c>
      <c r="O734" s="26" t="str">
        <f t="shared" si="11"/>
        <v/>
      </c>
      <c r="P734" s="26" t="str">
        <f>+IF(LEN(Participação!A744)&gt;0,G734,"")</f>
        <v/>
      </c>
    </row>
    <row r="735" spans="1:16" x14ac:dyDescent="0.25">
      <c r="A735" t="str">
        <f>+IF(LEN(Participação!A745)&gt;0,Participação!$D$4,"")</f>
        <v/>
      </c>
      <c r="B735" t="str">
        <f>+IF(LEN(Participação!A745)&gt;0,2021,"")</f>
        <v/>
      </c>
      <c r="C735" t="str">
        <f>+IF(LEN(Participação!A745)&gt;0,5017,"")</f>
        <v/>
      </c>
      <c r="D735" t="str">
        <f>+IF(LEN(Participação!A745)&gt;0,IF(Participação!$B$3="Individual",1,1),"")</f>
        <v/>
      </c>
      <c r="E735" t="str">
        <f>+IF(LEN(Participação!A745)&gt;0,Participação!C745,"")</f>
        <v/>
      </c>
      <c r="F735" t="str">
        <f>+IF(LEN(Participação!A745)&gt;0,Participação!D745,"")</f>
        <v/>
      </c>
      <c r="G735" t="str">
        <f>+IF(LEN(Participação!A745)&gt;0,Participação!A745,"")</f>
        <v/>
      </c>
      <c r="H735" t="str">
        <f>+IF(LEN(Participação!A745)&gt;0,VLOOKUP(O735,Pivot!A:B,2,0),"")</f>
        <v/>
      </c>
      <c r="I735" t="str">
        <f>+IF(LEN(Participação!A745)&gt;0,Participação!G745*Participação!I745,"")</f>
        <v/>
      </c>
      <c r="J735" t="str">
        <f>+IF(LEN(Participação!A745)&gt;0,Participação!H745,"")</f>
        <v/>
      </c>
      <c r="K735" t="str">
        <f>+IF(LEN(Participação!A745)&gt;0,"N","")</f>
        <v/>
      </c>
      <c r="L735" t="str">
        <f>+IF(LEN(Participação!A745)&gt;0,Participação!E745,"")</f>
        <v/>
      </c>
      <c r="M735" t="str">
        <f>+IF(LEN(Participação!A745)&gt;0,Participação!I745,"")</f>
        <v/>
      </c>
      <c r="N735" s="22" t="str">
        <f>+IF(LEN(Participação!A745)&gt;0,VLOOKUP(Participação!F745,Variedades!B:C,2,0),"")</f>
        <v/>
      </c>
      <c r="O735" s="26" t="str">
        <f t="shared" si="11"/>
        <v/>
      </c>
      <c r="P735" s="26" t="str">
        <f>+IF(LEN(Participação!A745)&gt;0,G735,"")</f>
        <v/>
      </c>
    </row>
    <row r="736" spans="1:16" x14ac:dyDescent="0.25">
      <c r="A736" t="str">
        <f>+IF(LEN(Participação!A746)&gt;0,Participação!$D$4,"")</f>
        <v/>
      </c>
      <c r="B736" t="str">
        <f>+IF(LEN(Participação!A746)&gt;0,2021,"")</f>
        <v/>
      </c>
      <c r="C736" t="str">
        <f>+IF(LEN(Participação!A746)&gt;0,5017,"")</f>
        <v/>
      </c>
      <c r="D736" t="str">
        <f>+IF(LEN(Participação!A746)&gt;0,IF(Participação!$B$3="Individual",1,1),"")</f>
        <v/>
      </c>
      <c r="E736" t="str">
        <f>+IF(LEN(Participação!A746)&gt;0,Participação!C746,"")</f>
        <v/>
      </c>
      <c r="F736" t="str">
        <f>+IF(LEN(Participação!A746)&gt;0,Participação!D746,"")</f>
        <v/>
      </c>
      <c r="G736" t="str">
        <f>+IF(LEN(Participação!A746)&gt;0,Participação!A746,"")</f>
        <v/>
      </c>
      <c r="H736" t="str">
        <f>+IF(LEN(Participação!A746)&gt;0,VLOOKUP(O736,Pivot!A:B,2,0),"")</f>
        <v/>
      </c>
      <c r="I736" t="str">
        <f>+IF(LEN(Participação!A746)&gt;0,Participação!G746*Participação!I746,"")</f>
        <v/>
      </c>
      <c r="J736" t="str">
        <f>+IF(LEN(Participação!A746)&gt;0,Participação!H746,"")</f>
        <v/>
      </c>
      <c r="K736" t="str">
        <f>+IF(LEN(Participação!A746)&gt;0,"N","")</f>
        <v/>
      </c>
      <c r="L736" t="str">
        <f>+IF(LEN(Participação!A746)&gt;0,Participação!E746,"")</f>
        <v/>
      </c>
      <c r="M736" t="str">
        <f>+IF(LEN(Participação!A746)&gt;0,Participação!I746,"")</f>
        <v/>
      </c>
      <c r="N736" s="22" t="str">
        <f>+IF(LEN(Participação!A746)&gt;0,VLOOKUP(Participação!F746,Variedades!B:C,2,0),"")</f>
        <v/>
      </c>
      <c r="O736" s="26" t="str">
        <f t="shared" si="11"/>
        <v/>
      </c>
      <c r="P736" s="26" t="str">
        <f>+IF(LEN(Participação!A746)&gt;0,G736,"")</f>
        <v/>
      </c>
    </row>
    <row r="737" spans="1:16" x14ac:dyDescent="0.25">
      <c r="A737" t="str">
        <f>+IF(LEN(Participação!A747)&gt;0,Participação!$D$4,"")</f>
        <v/>
      </c>
      <c r="B737" t="str">
        <f>+IF(LEN(Participação!A747)&gt;0,2021,"")</f>
        <v/>
      </c>
      <c r="C737" t="str">
        <f>+IF(LEN(Participação!A747)&gt;0,5017,"")</f>
        <v/>
      </c>
      <c r="D737" t="str">
        <f>+IF(LEN(Participação!A747)&gt;0,IF(Participação!$B$3="Individual",1,1),"")</f>
        <v/>
      </c>
      <c r="E737" t="str">
        <f>+IF(LEN(Participação!A747)&gt;0,Participação!C747,"")</f>
        <v/>
      </c>
      <c r="F737" t="str">
        <f>+IF(LEN(Participação!A747)&gt;0,Participação!D747,"")</f>
        <v/>
      </c>
      <c r="G737" t="str">
        <f>+IF(LEN(Participação!A747)&gt;0,Participação!A747,"")</f>
        <v/>
      </c>
      <c r="H737" t="str">
        <f>+IF(LEN(Participação!A747)&gt;0,VLOOKUP(O737,Pivot!A:B,2,0),"")</f>
        <v/>
      </c>
      <c r="I737" t="str">
        <f>+IF(LEN(Participação!A747)&gt;0,Participação!G747*Participação!I747,"")</f>
        <v/>
      </c>
      <c r="J737" t="str">
        <f>+IF(LEN(Participação!A747)&gt;0,Participação!H747,"")</f>
        <v/>
      </c>
      <c r="K737" t="str">
        <f>+IF(LEN(Participação!A747)&gt;0,"N","")</f>
        <v/>
      </c>
      <c r="L737" t="str">
        <f>+IF(LEN(Participação!A747)&gt;0,Participação!E747,"")</f>
        <v/>
      </c>
      <c r="M737" t="str">
        <f>+IF(LEN(Participação!A747)&gt;0,Participação!I747,"")</f>
        <v/>
      </c>
      <c r="N737" s="22" t="str">
        <f>+IF(LEN(Participação!A747)&gt;0,VLOOKUP(Participação!F747,Variedades!B:C,2,0),"")</f>
        <v/>
      </c>
      <c r="O737" s="26" t="str">
        <f t="shared" si="11"/>
        <v/>
      </c>
      <c r="P737" s="26" t="str">
        <f>+IF(LEN(Participação!A747)&gt;0,G737,"")</f>
        <v/>
      </c>
    </row>
    <row r="738" spans="1:16" x14ac:dyDescent="0.25">
      <c r="A738" t="str">
        <f>+IF(LEN(Participação!A748)&gt;0,Participação!$D$4,"")</f>
        <v/>
      </c>
      <c r="B738" t="str">
        <f>+IF(LEN(Participação!A748)&gt;0,2021,"")</f>
        <v/>
      </c>
      <c r="C738" t="str">
        <f>+IF(LEN(Participação!A748)&gt;0,5017,"")</f>
        <v/>
      </c>
      <c r="D738" t="str">
        <f>+IF(LEN(Participação!A748)&gt;0,IF(Participação!$B$3="Individual",1,1),"")</f>
        <v/>
      </c>
      <c r="E738" t="str">
        <f>+IF(LEN(Participação!A748)&gt;0,Participação!C748,"")</f>
        <v/>
      </c>
      <c r="F738" t="str">
        <f>+IF(LEN(Participação!A748)&gt;0,Participação!D748,"")</f>
        <v/>
      </c>
      <c r="G738" t="str">
        <f>+IF(LEN(Participação!A748)&gt;0,Participação!A748,"")</f>
        <v/>
      </c>
      <c r="H738" t="str">
        <f>+IF(LEN(Participação!A748)&gt;0,VLOOKUP(O738,Pivot!A:B,2,0),"")</f>
        <v/>
      </c>
      <c r="I738" t="str">
        <f>+IF(LEN(Participação!A748)&gt;0,Participação!G748*Participação!I748,"")</f>
        <v/>
      </c>
      <c r="J738" t="str">
        <f>+IF(LEN(Participação!A748)&gt;0,Participação!H748,"")</f>
        <v/>
      </c>
      <c r="K738" t="str">
        <f>+IF(LEN(Participação!A748)&gt;0,"N","")</f>
        <v/>
      </c>
      <c r="L738" t="str">
        <f>+IF(LEN(Participação!A748)&gt;0,Participação!E748,"")</f>
        <v/>
      </c>
      <c r="M738" t="str">
        <f>+IF(LEN(Participação!A748)&gt;0,Participação!I748,"")</f>
        <v/>
      </c>
      <c r="N738" s="22" t="str">
        <f>+IF(LEN(Participação!A748)&gt;0,VLOOKUP(Participação!F748,Variedades!B:C,2,0),"")</f>
        <v/>
      </c>
      <c r="O738" s="26" t="str">
        <f t="shared" si="11"/>
        <v/>
      </c>
      <c r="P738" s="26" t="str">
        <f>+IF(LEN(Participação!A748)&gt;0,G738,"")</f>
        <v/>
      </c>
    </row>
    <row r="739" spans="1:16" x14ac:dyDescent="0.25">
      <c r="A739" t="str">
        <f>+IF(LEN(Participação!A749)&gt;0,Participação!$D$4,"")</f>
        <v/>
      </c>
      <c r="B739" t="str">
        <f>+IF(LEN(Participação!A749)&gt;0,2021,"")</f>
        <v/>
      </c>
      <c r="C739" t="str">
        <f>+IF(LEN(Participação!A749)&gt;0,5017,"")</f>
        <v/>
      </c>
      <c r="D739" t="str">
        <f>+IF(LEN(Participação!A749)&gt;0,IF(Participação!$B$3="Individual",1,1),"")</f>
        <v/>
      </c>
      <c r="E739" t="str">
        <f>+IF(LEN(Participação!A749)&gt;0,Participação!C749,"")</f>
        <v/>
      </c>
      <c r="F739" t="str">
        <f>+IF(LEN(Participação!A749)&gt;0,Participação!D749,"")</f>
        <v/>
      </c>
      <c r="G739" t="str">
        <f>+IF(LEN(Participação!A749)&gt;0,Participação!A749,"")</f>
        <v/>
      </c>
      <c r="H739" t="str">
        <f>+IF(LEN(Participação!A749)&gt;0,VLOOKUP(O739,Pivot!A:B,2,0),"")</f>
        <v/>
      </c>
      <c r="I739" t="str">
        <f>+IF(LEN(Participação!A749)&gt;0,Participação!G749*Participação!I749,"")</f>
        <v/>
      </c>
      <c r="J739" t="str">
        <f>+IF(LEN(Participação!A749)&gt;0,Participação!H749,"")</f>
        <v/>
      </c>
      <c r="K739" t="str">
        <f>+IF(LEN(Participação!A749)&gt;0,"N","")</f>
        <v/>
      </c>
      <c r="L739" t="str">
        <f>+IF(LEN(Participação!A749)&gt;0,Participação!E749,"")</f>
        <v/>
      </c>
      <c r="M739" t="str">
        <f>+IF(LEN(Participação!A749)&gt;0,Participação!I749,"")</f>
        <v/>
      </c>
      <c r="N739" s="22" t="str">
        <f>+IF(LEN(Participação!A749)&gt;0,VLOOKUP(Participação!F749,Variedades!B:C,2,0),"")</f>
        <v/>
      </c>
      <c r="O739" s="26" t="str">
        <f t="shared" si="11"/>
        <v/>
      </c>
      <c r="P739" s="26" t="str">
        <f>+IF(LEN(Participação!A749)&gt;0,G739,"")</f>
        <v/>
      </c>
    </row>
    <row r="740" spans="1:16" x14ac:dyDescent="0.25">
      <c r="A740" t="str">
        <f>+IF(LEN(Participação!A750)&gt;0,Participação!$D$4,"")</f>
        <v/>
      </c>
      <c r="B740" t="str">
        <f>+IF(LEN(Participação!A750)&gt;0,2021,"")</f>
        <v/>
      </c>
      <c r="C740" t="str">
        <f>+IF(LEN(Participação!A750)&gt;0,5017,"")</f>
        <v/>
      </c>
      <c r="D740" t="str">
        <f>+IF(LEN(Participação!A750)&gt;0,IF(Participação!$B$3="Individual",1,1),"")</f>
        <v/>
      </c>
      <c r="E740" t="str">
        <f>+IF(LEN(Participação!A750)&gt;0,Participação!C750,"")</f>
        <v/>
      </c>
      <c r="F740" t="str">
        <f>+IF(LEN(Participação!A750)&gt;0,Participação!D750,"")</f>
        <v/>
      </c>
      <c r="G740" t="str">
        <f>+IF(LEN(Participação!A750)&gt;0,Participação!A750,"")</f>
        <v/>
      </c>
      <c r="H740" t="str">
        <f>+IF(LEN(Participação!A750)&gt;0,VLOOKUP(O740,Pivot!A:B,2,0),"")</f>
        <v/>
      </c>
      <c r="I740" t="str">
        <f>+IF(LEN(Participação!A750)&gt;0,Participação!G750*Participação!I750,"")</f>
        <v/>
      </c>
      <c r="J740" t="str">
        <f>+IF(LEN(Participação!A750)&gt;0,Participação!H750,"")</f>
        <v/>
      </c>
      <c r="K740" t="str">
        <f>+IF(LEN(Participação!A750)&gt;0,"N","")</f>
        <v/>
      </c>
      <c r="L740" t="str">
        <f>+IF(LEN(Participação!A750)&gt;0,Participação!E750,"")</f>
        <v/>
      </c>
      <c r="M740" t="str">
        <f>+IF(LEN(Participação!A750)&gt;0,Participação!I750,"")</f>
        <v/>
      </c>
      <c r="N740" s="22" t="str">
        <f>+IF(LEN(Participação!A750)&gt;0,VLOOKUP(Participação!F750,Variedades!B:C,2,0),"")</f>
        <v/>
      </c>
      <c r="O740" s="26" t="str">
        <f t="shared" si="11"/>
        <v/>
      </c>
      <c r="P740" s="26" t="str">
        <f>+IF(LEN(Participação!A750)&gt;0,G740,"")</f>
        <v/>
      </c>
    </row>
    <row r="741" spans="1:16" x14ac:dyDescent="0.25">
      <c r="A741" t="str">
        <f>+IF(LEN(Participação!A751)&gt;0,Participação!$D$4,"")</f>
        <v/>
      </c>
      <c r="B741" t="str">
        <f>+IF(LEN(Participação!A751)&gt;0,2021,"")</f>
        <v/>
      </c>
      <c r="C741" t="str">
        <f>+IF(LEN(Participação!A751)&gt;0,5017,"")</f>
        <v/>
      </c>
      <c r="D741" t="str">
        <f>+IF(LEN(Participação!A751)&gt;0,IF(Participação!$B$3="Individual",1,1),"")</f>
        <v/>
      </c>
      <c r="E741" t="str">
        <f>+IF(LEN(Participação!A751)&gt;0,Participação!C751,"")</f>
        <v/>
      </c>
      <c r="F741" t="str">
        <f>+IF(LEN(Participação!A751)&gt;0,Participação!D751,"")</f>
        <v/>
      </c>
      <c r="G741" t="str">
        <f>+IF(LEN(Participação!A751)&gt;0,Participação!A751,"")</f>
        <v/>
      </c>
      <c r="H741" t="str">
        <f>+IF(LEN(Participação!A751)&gt;0,VLOOKUP(O741,Pivot!A:B,2,0),"")</f>
        <v/>
      </c>
      <c r="I741" t="str">
        <f>+IF(LEN(Participação!A751)&gt;0,Participação!G751*Participação!I751,"")</f>
        <v/>
      </c>
      <c r="J741" t="str">
        <f>+IF(LEN(Participação!A751)&gt;0,Participação!H751,"")</f>
        <v/>
      </c>
      <c r="K741" t="str">
        <f>+IF(LEN(Participação!A751)&gt;0,"N","")</f>
        <v/>
      </c>
      <c r="L741" t="str">
        <f>+IF(LEN(Participação!A751)&gt;0,Participação!E751,"")</f>
        <v/>
      </c>
      <c r="M741" t="str">
        <f>+IF(LEN(Participação!A751)&gt;0,Participação!I751,"")</f>
        <v/>
      </c>
      <c r="N741" s="22" t="str">
        <f>+IF(LEN(Participação!A751)&gt;0,VLOOKUP(Participação!F751,Variedades!B:C,2,0),"")</f>
        <v/>
      </c>
      <c r="O741" s="26" t="str">
        <f t="shared" si="11"/>
        <v/>
      </c>
      <c r="P741" s="26" t="str">
        <f>+IF(LEN(Participação!A751)&gt;0,G741,"")</f>
        <v/>
      </c>
    </row>
    <row r="742" spans="1:16" x14ac:dyDescent="0.25">
      <c r="A742" t="str">
        <f>+IF(LEN(Participação!A752)&gt;0,Participação!$D$4,"")</f>
        <v/>
      </c>
      <c r="B742" t="str">
        <f>+IF(LEN(Participação!A752)&gt;0,2021,"")</f>
        <v/>
      </c>
      <c r="C742" t="str">
        <f>+IF(LEN(Participação!A752)&gt;0,5017,"")</f>
        <v/>
      </c>
      <c r="D742" t="str">
        <f>+IF(LEN(Participação!A752)&gt;0,IF(Participação!$B$3="Individual",1,1),"")</f>
        <v/>
      </c>
      <c r="E742" t="str">
        <f>+IF(LEN(Participação!A752)&gt;0,Participação!C752,"")</f>
        <v/>
      </c>
      <c r="F742" t="str">
        <f>+IF(LEN(Participação!A752)&gt;0,Participação!D752,"")</f>
        <v/>
      </c>
      <c r="G742" t="str">
        <f>+IF(LEN(Participação!A752)&gt;0,Participação!A752,"")</f>
        <v/>
      </c>
      <c r="H742" t="str">
        <f>+IF(LEN(Participação!A752)&gt;0,VLOOKUP(O742,Pivot!A:B,2,0),"")</f>
        <v/>
      </c>
      <c r="I742" t="str">
        <f>+IF(LEN(Participação!A752)&gt;0,Participação!G752*Participação!I752,"")</f>
        <v/>
      </c>
      <c r="J742" t="str">
        <f>+IF(LEN(Participação!A752)&gt;0,Participação!H752,"")</f>
        <v/>
      </c>
      <c r="K742" t="str">
        <f>+IF(LEN(Participação!A752)&gt;0,"N","")</f>
        <v/>
      </c>
      <c r="L742" t="str">
        <f>+IF(LEN(Participação!A752)&gt;0,Participação!E752,"")</f>
        <v/>
      </c>
      <c r="M742" t="str">
        <f>+IF(LEN(Participação!A752)&gt;0,Participação!I752,"")</f>
        <v/>
      </c>
      <c r="N742" s="22" t="str">
        <f>+IF(LEN(Participação!A752)&gt;0,VLOOKUP(Participação!F752,Variedades!B:C,2,0),"")</f>
        <v/>
      </c>
      <c r="O742" s="26" t="str">
        <f t="shared" si="11"/>
        <v/>
      </c>
      <c r="P742" s="26" t="str">
        <f>+IF(LEN(Participação!A752)&gt;0,G742,"")</f>
        <v/>
      </c>
    </row>
    <row r="743" spans="1:16" x14ac:dyDescent="0.25">
      <c r="A743" t="str">
        <f>+IF(LEN(Participação!A753)&gt;0,Participação!$D$4,"")</f>
        <v/>
      </c>
      <c r="B743" t="str">
        <f>+IF(LEN(Participação!A753)&gt;0,2021,"")</f>
        <v/>
      </c>
      <c r="C743" t="str">
        <f>+IF(LEN(Participação!A753)&gt;0,5017,"")</f>
        <v/>
      </c>
      <c r="D743" t="str">
        <f>+IF(LEN(Participação!A753)&gt;0,IF(Participação!$B$3="Individual",1,1),"")</f>
        <v/>
      </c>
      <c r="E743" t="str">
        <f>+IF(LEN(Participação!A753)&gt;0,Participação!C753,"")</f>
        <v/>
      </c>
      <c r="F743" t="str">
        <f>+IF(LEN(Participação!A753)&gt;0,Participação!D753,"")</f>
        <v/>
      </c>
      <c r="G743" t="str">
        <f>+IF(LEN(Participação!A753)&gt;0,Participação!A753,"")</f>
        <v/>
      </c>
      <c r="H743" t="str">
        <f>+IF(LEN(Participação!A753)&gt;0,VLOOKUP(O743,Pivot!A:B,2,0),"")</f>
        <v/>
      </c>
      <c r="I743" t="str">
        <f>+IF(LEN(Participação!A753)&gt;0,Participação!G753*Participação!I753,"")</f>
        <v/>
      </c>
      <c r="J743" t="str">
        <f>+IF(LEN(Participação!A753)&gt;0,Participação!H753,"")</f>
        <v/>
      </c>
      <c r="K743" t="str">
        <f>+IF(LEN(Participação!A753)&gt;0,"N","")</f>
        <v/>
      </c>
      <c r="L743" t="str">
        <f>+IF(LEN(Participação!A753)&gt;0,Participação!E753,"")</f>
        <v/>
      </c>
      <c r="M743" t="str">
        <f>+IF(LEN(Participação!A753)&gt;0,Participação!I753,"")</f>
        <v/>
      </c>
      <c r="N743" s="22" t="str">
        <f>+IF(LEN(Participação!A753)&gt;0,VLOOKUP(Participação!F753,Variedades!B:C,2,0),"")</f>
        <v/>
      </c>
      <c r="O743" s="26" t="str">
        <f t="shared" si="11"/>
        <v/>
      </c>
      <c r="P743" s="26" t="str">
        <f>+IF(LEN(Participação!A753)&gt;0,G743,"")</f>
        <v/>
      </c>
    </row>
    <row r="744" spans="1:16" x14ac:dyDescent="0.25">
      <c r="A744" t="str">
        <f>+IF(LEN(Participação!A754)&gt;0,Participação!$D$4,"")</f>
        <v/>
      </c>
      <c r="B744" t="str">
        <f>+IF(LEN(Participação!A754)&gt;0,2021,"")</f>
        <v/>
      </c>
      <c r="C744" t="str">
        <f>+IF(LEN(Participação!A754)&gt;0,5017,"")</f>
        <v/>
      </c>
      <c r="D744" t="str">
        <f>+IF(LEN(Participação!A754)&gt;0,IF(Participação!$B$3="Individual",1,1),"")</f>
        <v/>
      </c>
      <c r="E744" t="str">
        <f>+IF(LEN(Participação!A754)&gt;0,Participação!C754,"")</f>
        <v/>
      </c>
      <c r="F744" t="str">
        <f>+IF(LEN(Participação!A754)&gt;0,Participação!D754,"")</f>
        <v/>
      </c>
      <c r="G744" t="str">
        <f>+IF(LEN(Participação!A754)&gt;0,Participação!A754,"")</f>
        <v/>
      </c>
      <c r="H744" t="str">
        <f>+IF(LEN(Participação!A754)&gt;0,VLOOKUP(O744,Pivot!A:B,2,0),"")</f>
        <v/>
      </c>
      <c r="I744" t="str">
        <f>+IF(LEN(Participação!A754)&gt;0,Participação!G754*Participação!I754,"")</f>
        <v/>
      </c>
      <c r="J744" t="str">
        <f>+IF(LEN(Participação!A754)&gt;0,Participação!H754,"")</f>
        <v/>
      </c>
      <c r="K744" t="str">
        <f>+IF(LEN(Participação!A754)&gt;0,"N","")</f>
        <v/>
      </c>
      <c r="L744" t="str">
        <f>+IF(LEN(Participação!A754)&gt;0,Participação!E754,"")</f>
        <v/>
      </c>
      <c r="M744" t="str">
        <f>+IF(LEN(Participação!A754)&gt;0,Participação!I754,"")</f>
        <v/>
      </c>
      <c r="N744" s="22" t="str">
        <f>+IF(LEN(Participação!A754)&gt;0,VLOOKUP(Participação!F754,Variedades!B:C,2,0),"")</f>
        <v/>
      </c>
      <c r="O744" s="26" t="str">
        <f t="shared" si="11"/>
        <v/>
      </c>
      <c r="P744" s="26" t="str">
        <f>+IF(LEN(Participação!A754)&gt;0,G744,"")</f>
        <v/>
      </c>
    </row>
    <row r="745" spans="1:16" x14ac:dyDescent="0.25">
      <c r="A745" t="str">
        <f>+IF(LEN(Participação!A755)&gt;0,Participação!$D$4,"")</f>
        <v/>
      </c>
      <c r="B745" t="str">
        <f>+IF(LEN(Participação!A755)&gt;0,2021,"")</f>
        <v/>
      </c>
      <c r="C745" t="str">
        <f>+IF(LEN(Participação!A755)&gt;0,5017,"")</f>
        <v/>
      </c>
      <c r="D745" t="str">
        <f>+IF(LEN(Participação!A755)&gt;0,IF(Participação!$B$3="Individual",1,1),"")</f>
        <v/>
      </c>
      <c r="E745" t="str">
        <f>+IF(LEN(Participação!A755)&gt;0,Participação!C755,"")</f>
        <v/>
      </c>
      <c r="F745" t="str">
        <f>+IF(LEN(Participação!A755)&gt;0,Participação!D755,"")</f>
        <v/>
      </c>
      <c r="G745" t="str">
        <f>+IF(LEN(Participação!A755)&gt;0,Participação!A755,"")</f>
        <v/>
      </c>
      <c r="H745" t="str">
        <f>+IF(LEN(Participação!A755)&gt;0,VLOOKUP(O745,Pivot!A:B,2,0),"")</f>
        <v/>
      </c>
      <c r="I745" t="str">
        <f>+IF(LEN(Participação!A755)&gt;0,Participação!G755*Participação!I755,"")</f>
        <v/>
      </c>
      <c r="J745" t="str">
        <f>+IF(LEN(Participação!A755)&gt;0,Participação!H755,"")</f>
        <v/>
      </c>
      <c r="K745" t="str">
        <f>+IF(LEN(Participação!A755)&gt;0,"N","")</f>
        <v/>
      </c>
      <c r="L745" t="str">
        <f>+IF(LEN(Participação!A755)&gt;0,Participação!E755,"")</f>
        <v/>
      </c>
      <c r="M745" t="str">
        <f>+IF(LEN(Participação!A755)&gt;0,Participação!I755,"")</f>
        <v/>
      </c>
      <c r="N745" s="22" t="str">
        <f>+IF(LEN(Participação!A755)&gt;0,VLOOKUP(Participação!F755,Variedades!B:C,2,0),"")</f>
        <v/>
      </c>
      <c r="O745" s="26" t="str">
        <f t="shared" si="11"/>
        <v/>
      </c>
      <c r="P745" s="26" t="str">
        <f>+IF(LEN(Participação!A755)&gt;0,G745,"")</f>
        <v/>
      </c>
    </row>
    <row r="746" spans="1:16" x14ac:dyDescent="0.25">
      <c r="A746" t="str">
        <f>+IF(LEN(Participação!A756)&gt;0,Participação!$D$4,"")</f>
        <v/>
      </c>
      <c r="B746" t="str">
        <f>+IF(LEN(Participação!A756)&gt;0,2021,"")</f>
        <v/>
      </c>
      <c r="C746" t="str">
        <f>+IF(LEN(Participação!A756)&gt;0,5017,"")</f>
        <v/>
      </c>
      <c r="D746" t="str">
        <f>+IF(LEN(Participação!A756)&gt;0,IF(Participação!$B$3="Individual",1,1),"")</f>
        <v/>
      </c>
      <c r="E746" t="str">
        <f>+IF(LEN(Participação!A756)&gt;0,Participação!C756,"")</f>
        <v/>
      </c>
      <c r="F746" t="str">
        <f>+IF(LEN(Participação!A756)&gt;0,Participação!D756,"")</f>
        <v/>
      </c>
      <c r="G746" t="str">
        <f>+IF(LEN(Participação!A756)&gt;0,Participação!A756,"")</f>
        <v/>
      </c>
      <c r="H746" t="str">
        <f>+IF(LEN(Participação!A756)&gt;0,VLOOKUP(O746,Pivot!A:B,2,0),"")</f>
        <v/>
      </c>
      <c r="I746" t="str">
        <f>+IF(LEN(Participação!A756)&gt;0,Participação!G756*Participação!I756,"")</f>
        <v/>
      </c>
      <c r="J746" t="str">
        <f>+IF(LEN(Participação!A756)&gt;0,Participação!H756,"")</f>
        <v/>
      </c>
      <c r="K746" t="str">
        <f>+IF(LEN(Participação!A756)&gt;0,"N","")</f>
        <v/>
      </c>
      <c r="L746" t="str">
        <f>+IF(LEN(Participação!A756)&gt;0,Participação!E756,"")</f>
        <v/>
      </c>
      <c r="M746" t="str">
        <f>+IF(LEN(Participação!A756)&gt;0,Participação!I756,"")</f>
        <v/>
      </c>
      <c r="N746" s="22" t="str">
        <f>+IF(LEN(Participação!A756)&gt;0,VLOOKUP(Participação!F756,Variedades!B:C,2,0),"")</f>
        <v/>
      </c>
      <c r="O746" s="26" t="str">
        <f t="shared" si="11"/>
        <v/>
      </c>
      <c r="P746" s="26" t="str">
        <f>+IF(LEN(Participação!A756)&gt;0,G746,"")</f>
        <v/>
      </c>
    </row>
    <row r="747" spans="1:16" x14ac:dyDescent="0.25">
      <c r="A747" t="str">
        <f>+IF(LEN(Participação!A757)&gt;0,Participação!$D$4,"")</f>
        <v/>
      </c>
      <c r="B747" t="str">
        <f>+IF(LEN(Participação!A757)&gt;0,2021,"")</f>
        <v/>
      </c>
      <c r="C747" t="str">
        <f>+IF(LEN(Participação!A757)&gt;0,5017,"")</f>
        <v/>
      </c>
      <c r="D747" t="str">
        <f>+IF(LEN(Participação!A757)&gt;0,IF(Participação!$B$3="Individual",1,1),"")</f>
        <v/>
      </c>
      <c r="E747" t="str">
        <f>+IF(LEN(Participação!A757)&gt;0,Participação!C757,"")</f>
        <v/>
      </c>
      <c r="F747" t="str">
        <f>+IF(LEN(Participação!A757)&gt;0,Participação!D757,"")</f>
        <v/>
      </c>
      <c r="G747" t="str">
        <f>+IF(LEN(Participação!A757)&gt;0,Participação!A757,"")</f>
        <v/>
      </c>
      <c r="H747" t="str">
        <f>+IF(LEN(Participação!A757)&gt;0,VLOOKUP(O747,Pivot!A:B,2,0),"")</f>
        <v/>
      </c>
      <c r="I747" t="str">
        <f>+IF(LEN(Participação!A757)&gt;0,Participação!G757*Participação!I757,"")</f>
        <v/>
      </c>
      <c r="J747" t="str">
        <f>+IF(LEN(Participação!A757)&gt;0,Participação!H757,"")</f>
        <v/>
      </c>
      <c r="K747" t="str">
        <f>+IF(LEN(Participação!A757)&gt;0,"N","")</f>
        <v/>
      </c>
      <c r="L747" t="str">
        <f>+IF(LEN(Participação!A757)&gt;0,Participação!E757,"")</f>
        <v/>
      </c>
      <c r="M747" t="str">
        <f>+IF(LEN(Participação!A757)&gt;0,Participação!I757,"")</f>
        <v/>
      </c>
      <c r="N747" s="22" t="str">
        <f>+IF(LEN(Participação!A757)&gt;0,VLOOKUP(Participação!F757,Variedades!B:C,2,0),"")</f>
        <v/>
      </c>
      <c r="O747" s="26" t="str">
        <f t="shared" si="11"/>
        <v/>
      </c>
      <c r="P747" s="26" t="str">
        <f>+IF(LEN(Participação!A757)&gt;0,G747,"")</f>
        <v/>
      </c>
    </row>
    <row r="748" spans="1:16" x14ac:dyDescent="0.25">
      <c r="A748" t="str">
        <f>+IF(LEN(Participação!A758)&gt;0,Participação!$D$4,"")</f>
        <v/>
      </c>
      <c r="B748" t="str">
        <f>+IF(LEN(Participação!A758)&gt;0,2021,"")</f>
        <v/>
      </c>
      <c r="C748" t="str">
        <f>+IF(LEN(Participação!A758)&gt;0,5017,"")</f>
        <v/>
      </c>
      <c r="D748" t="str">
        <f>+IF(LEN(Participação!A758)&gt;0,IF(Participação!$B$3="Individual",1,1),"")</f>
        <v/>
      </c>
      <c r="E748" t="str">
        <f>+IF(LEN(Participação!A758)&gt;0,Participação!C758,"")</f>
        <v/>
      </c>
      <c r="F748" t="str">
        <f>+IF(LEN(Participação!A758)&gt;0,Participação!D758,"")</f>
        <v/>
      </c>
      <c r="G748" t="str">
        <f>+IF(LEN(Participação!A758)&gt;0,Participação!A758,"")</f>
        <v/>
      </c>
      <c r="H748" t="str">
        <f>+IF(LEN(Participação!A758)&gt;0,VLOOKUP(O748,Pivot!A:B,2,0),"")</f>
        <v/>
      </c>
      <c r="I748" t="str">
        <f>+IF(LEN(Participação!A758)&gt;0,Participação!G758*Participação!I758,"")</f>
        <v/>
      </c>
      <c r="J748" t="str">
        <f>+IF(LEN(Participação!A758)&gt;0,Participação!H758,"")</f>
        <v/>
      </c>
      <c r="K748" t="str">
        <f>+IF(LEN(Participação!A758)&gt;0,"N","")</f>
        <v/>
      </c>
      <c r="L748" t="str">
        <f>+IF(LEN(Participação!A758)&gt;0,Participação!E758,"")</f>
        <v/>
      </c>
      <c r="M748" t="str">
        <f>+IF(LEN(Participação!A758)&gt;0,Participação!I758,"")</f>
        <v/>
      </c>
      <c r="N748" s="22" t="str">
        <f>+IF(LEN(Participação!A758)&gt;0,VLOOKUP(Participação!F758,Variedades!B:C,2,0),"")</f>
        <v/>
      </c>
      <c r="O748" s="26" t="str">
        <f t="shared" si="11"/>
        <v/>
      </c>
      <c r="P748" s="26" t="str">
        <f>+IF(LEN(Participação!A758)&gt;0,G748,"")</f>
        <v/>
      </c>
    </row>
    <row r="749" spans="1:16" x14ac:dyDescent="0.25">
      <c r="A749" t="str">
        <f>+IF(LEN(Participação!A759)&gt;0,Participação!$D$4,"")</f>
        <v/>
      </c>
      <c r="B749" t="str">
        <f>+IF(LEN(Participação!A759)&gt;0,2021,"")</f>
        <v/>
      </c>
      <c r="C749" t="str">
        <f>+IF(LEN(Participação!A759)&gt;0,5017,"")</f>
        <v/>
      </c>
      <c r="D749" t="str">
        <f>+IF(LEN(Participação!A759)&gt;0,IF(Participação!$B$3="Individual",1,1),"")</f>
        <v/>
      </c>
      <c r="E749" t="str">
        <f>+IF(LEN(Participação!A759)&gt;0,Participação!C759,"")</f>
        <v/>
      </c>
      <c r="F749" t="str">
        <f>+IF(LEN(Participação!A759)&gt;0,Participação!D759,"")</f>
        <v/>
      </c>
      <c r="G749" t="str">
        <f>+IF(LEN(Participação!A759)&gt;0,Participação!A759,"")</f>
        <v/>
      </c>
      <c r="H749" t="str">
        <f>+IF(LEN(Participação!A759)&gt;0,VLOOKUP(O749,Pivot!A:B,2,0),"")</f>
        <v/>
      </c>
      <c r="I749" t="str">
        <f>+IF(LEN(Participação!A759)&gt;0,Participação!G759*Participação!I759,"")</f>
        <v/>
      </c>
      <c r="J749" t="str">
        <f>+IF(LEN(Participação!A759)&gt;0,Participação!H759,"")</f>
        <v/>
      </c>
      <c r="K749" t="str">
        <f>+IF(LEN(Participação!A759)&gt;0,"N","")</f>
        <v/>
      </c>
      <c r="L749" t="str">
        <f>+IF(LEN(Participação!A759)&gt;0,Participação!E759,"")</f>
        <v/>
      </c>
      <c r="M749" t="str">
        <f>+IF(LEN(Participação!A759)&gt;0,Participação!I759,"")</f>
        <v/>
      </c>
      <c r="N749" s="22" t="str">
        <f>+IF(LEN(Participação!A759)&gt;0,VLOOKUP(Participação!F759,Variedades!B:C,2,0),"")</f>
        <v/>
      </c>
      <c r="O749" s="26" t="str">
        <f t="shared" si="11"/>
        <v/>
      </c>
      <c r="P749" s="26" t="str">
        <f>+IF(LEN(Participação!A759)&gt;0,G749,"")</f>
        <v/>
      </c>
    </row>
    <row r="750" spans="1:16" x14ac:dyDescent="0.25">
      <c r="A750" t="str">
        <f>+IF(LEN(Participação!A760)&gt;0,Participação!$D$4,"")</f>
        <v/>
      </c>
      <c r="B750" t="str">
        <f>+IF(LEN(Participação!A760)&gt;0,2021,"")</f>
        <v/>
      </c>
      <c r="C750" t="str">
        <f>+IF(LEN(Participação!A760)&gt;0,5017,"")</f>
        <v/>
      </c>
      <c r="D750" t="str">
        <f>+IF(LEN(Participação!A760)&gt;0,IF(Participação!$B$3="Individual",1,1),"")</f>
        <v/>
      </c>
      <c r="E750" t="str">
        <f>+IF(LEN(Participação!A760)&gt;0,Participação!C760,"")</f>
        <v/>
      </c>
      <c r="F750" t="str">
        <f>+IF(LEN(Participação!A760)&gt;0,Participação!D760,"")</f>
        <v/>
      </c>
      <c r="G750" t="str">
        <f>+IF(LEN(Participação!A760)&gt;0,Participação!A760,"")</f>
        <v/>
      </c>
      <c r="H750" t="str">
        <f>+IF(LEN(Participação!A760)&gt;0,VLOOKUP(O750,Pivot!A:B,2,0),"")</f>
        <v/>
      </c>
      <c r="I750" t="str">
        <f>+IF(LEN(Participação!A760)&gt;0,Participação!G760*Participação!I760,"")</f>
        <v/>
      </c>
      <c r="J750" t="str">
        <f>+IF(LEN(Participação!A760)&gt;0,Participação!H760,"")</f>
        <v/>
      </c>
      <c r="K750" t="str">
        <f>+IF(LEN(Participação!A760)&gt;0,"N","")</f>
        <v/>
      </c>
      <c r="L750" t="str">
        <f>+IF(LEN(Participação!A760)&gt;0,Participação!E760,"")</f>
        <v/>
      </c>
      <c r="M750" t="str">
        <f>+IF(LEN(Participação!A760)&gt;0,Participação!I760,"")</f>
        <v/>
      </c>
      <c r="N750" s="22" t="str">
        <f>+IF(LEN(Participação!A760)&gt;0,VLOOKUP(Participação!F760,Variedades!B:C,2,0),"")</f>
        <v/>
      </c>
      <c r="O750" s="26" t="str">
        <f t="shared" si="11"/>
        <v/>
      </c>
      <c r="P750" s="26" t="str">
        <f>+IF(LEN(Participação!A760)&gt;0,G750,"")</f>
        <v/>
      </c>
    </row>
    <row r="751" spans="1:16" x14ac:dyDescent="0.25">
      <c r="A751" t="str">
        <f>+IF(LEN(Participação!A761)&gt;0,Participação!$D$4,"")</f>
        <v/>
      </c>
      <c r="B751" t="str">
        <f>+IF(LEN(Participação!A761)&gt;0,2021,"")</f>
        <v/>
      </c>
      <c r="C751" t="str">
        <f>+IF(LEN(Participação!A761)&gt;0,5017,"")</f>
        <v/>
      </c>
      <c r="D751" t="str">
        <f>+IF(LEN(Participação!A761)&gt;0,IF(Participação!$B$3="Individual",1,1),"")</f>
        <v/>
      </c>
      <c r="E751" t="str">
        <f>+IF(LEN(Participação!A761)&gt;0,Participação!C761,"")</f>
        <v/>
      </c>
      <c r="F751" t="str">
        <f>+IF(LEN(Participação!A761)&gt;0,Participação!D761,"")</f>
        <v/>
      </c>
      <c r="G751" t="str">
        <f>+IF(LEN(Participação!A761)&gt;0,Participação!A761,"")</f>
        <v/>
      </c>
      <c r="H751" t="str">
        <f>+IF(LEN(Participação!A761)&gt;0,VLOOKUP(O751,Pivot!A:B,2,0),"")</f>
        <v/>
      </c>
      <c r="I751" t="str">
        <f>+IF(LEN(Participação!A761)&gt;0,Participação!G761*Participação!I761,"")</f>
        <v/>
      </c>
      <c r="J751" t="str">
        <f>+IF(LEN(Participação!A761)&gt;0,Participação!H761,"")</f>
        <v/>
      </c>
      <c r="K751" t="str">
        <f>+IF(LEN(Participação!A761)&gt;0,"N","")</f>
        <v/>
      </c>
      <c r="L751" t="str">
        <f>+IF(LEN(Participação!A761)&gt;0,Participação!E761,"")</f>
        <v/>
      </c>
      <c r="M751" t="str">
        <f>+IF(LEN(Participação!A761)&gt;0,Participação!I761,"")</f>
        <v/>
      </c>
      <c r="N751" s="22" t="str">
        <f>+IF(LEN(Participação!A761)&gt;0,VLOOKUP(Participação!F761,Variedades!B:C,2,0),"")</f>
        <v/>
      </c>
      <c r="O751" s="26" t="str">
        <f t="shared" si="11"/>
        <v/>
      </c>
      <c r="P751" s="26" t="str">
        <f>+IF(LEN(Participação!A761)&gt;0,G751,"")</f>
        <v/>
      </c>
    </row>
    <row r="752" spans="1:16" x14ac:dyDescent="0.25">
      <c r="A752" t="str">
        <f>+IF(LEN(Participação!A762)&gt;0,Participação!$D$4,"")</f>
        <v/>
      </c>
      <c r="B752" t="str">
        <f>+IF(LEN(Participação!A762)&gt;0,2021,"")</f>
        <v/>
      </c>
      <c r="C752" t="str">
        <f>+IF(LEN(Participação!A762)&gt;0,5017,"")</f>
        <v/>
      </c>
      <c r="D752" t="str">
        <f>+IF(LEN(Participação!A762)&gt;0,IF(Participação!$B$3="Individual",1,1),"")</f>
        <v/>
      </c>
      <c r="E752" t="str">
        <f>+IF(LEN(Participação!A762)&gt;0,Participação!C762,"")</f>
        <v/>
      </c>
      <c r="F752" t="str">
        <f>+IF(LEN(Participação!A762)&gt;0,Participação!D762,"")</f>
        <v/>
      </c>
      <c r="G752" t="str">
        <f>+IF(LEN(Participação!A762)&gt;0,Participação!A762,"")</f>
        <v/>
      </c>
      <c r="H752" t="str">
        <f>+IF(LEN(Participação!A762)&gt;0,VLOOKUP(O752,Pivot!A:B,2,0),"")</f>
        <v/>
      </c>
      <c r="I752" t="str">
        <f>+IF(LEN(Participação!A762)&gt;0,Participação!G762*Participação!I762,"")</f>
        <v/>
      </c>
      <c r="J752" t="str">
        <f>+IF(LEN(Participação!A762)&gt;0,Participação!H762,"")</f>
        <v/>
      </c>
      <c r="K752" t="str">
        <f>+IF(LEN(Participação!A762)&gt;0,"N","")</f>
        <v/>
      </c>
      <c r="L752" t="str">
        <f>+IF(LEN(Participação!A762)&gt;0,Participação!E762,"")</f>
        <v/>
      </c>
      <c r="M752" t="str">
        <f>+IF(LEN(Participação!A762)&gt;0,Participação!I762,"")</f>
        <v/>
      </c>
      <c r="N752" s="22" t="str">
        <f>+IF(LEN(Participação!A762)&gt;0,VLOOKUP(Participação!F762,Variedades!B:C,2,0),"")</f>
        <v/>
      </c>
      <c r="O752" s="26" t="str">
        <f t="shared" si="11"/>
        <v/>
      </c>
      <c r="P752" s="26" t="str">
        <f>+IF(LEN(Participação!A762)&gt;0,G752,"")</f>
        <v/>
      </c>
    </row>
    <row r="753" spans="1:16" x14ac:dyDescent="0.25">
      <c r="A753" t="str">
        <f>+IF(LEN(Participação!A763)&gt;0,Participação!$D$4,"")</f>
        <v/>
      </c>
      <c r="B753" t="str">
        <f>+IF(LEN(Participação!A763)&gt;0,2021,"")</f>
        <v/>
      </c>
      <c r="C753" t="str">
        <f>+IF(LEN(Participação!A763)&gt;0,5017,"")</f>
        <v/>
      </c>
      <c r="D753" t="str">
        <f>+IF(LEN(Participação!A763)&gt;0,IF(Participação!$B$3="Individual",1,1),"")</f>
        <v/>
      </c>
      <c r="E753" t="str">
        <f>+IF(LEN(Participação!A763)&gt;0,Participação!C763,"")</f>
        <v/>
      </c>
      <c r="F753" t="str">
        <f>+IF(LEN(Participação!A763)&gt;0,Participação!D763,"")</f>
        <v/>
      </c>
      <c r="G753" t="str">
        <f>+IF(LEN(Participação!A763)&gt;0,Participação!A763,"")</f>
        <v/>
      </c>
      <c r="H753" t="str">
        <f>+IF(LEN(Participação!A763)&gt;0,VLOOKUP(O753,Pivot!A:B,2,0),"")</f>
        <v/>
      </c>
      <c r="I753" t="str">
        <f>+IF(LEN(Participação!A763)&gt;0,Participação!G763*Participação!I763,"")</f>
        <v/>
      </c>
      <c r="J753" t="str">
        <f>+IF(LEN(Participação!A763)&gt;0,Participação!H763,"")</f>
        <v/>
      </c>
      <c r="K753" t="str">
        <f>+IF(LEN(Participação!A763)&gt;0,"N","")</f>
        <v/>
      </c>
      <c r="L753" t="str">
        <f>+IF(LEN(Participação!A763)&gt;0,Participação!E763,"")</f>
        <v/>
      </c>
      <c r="M753" t="str">
        <f>+IF(LEN(Participação!A763)&gt;0,Participação!I763,"")</f>
        <v/>
      </c>
      <c r="N753" s="22" t="str">
        <f>+IF(LEN(Participação!A763)&gt;0,VLOOKUP(Participação!F763,Variedades!B:C,2,0),"")</f>
        <v/>
      </c>
      <c r="O753" s="26" t="str">
        <f t="shared" si="11"/>
        <v/>
      </c>
      <c r="P753" s="26" t="str">
        <f>+IF(LEN(Participação!A763)&gt;0,G753,"")</f>
        <v/>
      </c>
    </row>
    <row r="754" spans="1:16" x14ac:dyDescent="0.25">
      <c r="A754" t="str">
        <f>+IF(LEN(Participação!A764)&gt;0,Participação!$D$4,"")</f>
        <v/>
      </c>
      <c r="B754" t="str">
        <f>+IF(LEN(Participação!A764)&gt;0,2021,"")</f>
        <v/>
      </c>
      <c r="C754" t="str">
        <f>+IF(LEN(Participação!A764)&gt;0,5017,"")</f>
        <v/>
      </c>
      <c r="D754" t="str">
        <f>+IF(LEN(Participação!A764)&gt;0,IF(Participação!$B$3="Individual",1,1),"")</f>
        <v/>
      </c>
      <c r="E754" t="str">
        <f>+IF(LEN(Participação!A764)&gt;0,Participação!C764,"")</f>
        <v/>
      </c>
      <c r="F754" t="str">
        <f>+IF(LEN(Participação!A764)&gt;0,Participação!D764,"")</f>
        <v/>
      </c>
      <c r="G754" t="str">
        <f>+IF(LEN(Participação!A764)&gt;0,Participação!A764,"")</f>
        <v/>
      </c>
      <c r="H754" t="str">
        <f>+IF(LEN(Participação!A764)&gt;0,VLOOKUP(O754,Pivot!A:B,2,0),"")</f>
        <v/>
      </c>
      <c r="I754" t="str">
        <f>+IF(LEN(Participação!A764)&gt;0,Participação!G764*Participação!I764,"")</f>
        <v/>
      </c>
      <c r="J754" t="str">
        <f>+IF(LEN(Participação!A764)&gt;0,Participação!H764,"")</f>
        <v/>
      </c>
      <c r="K754" t="str">
        <f>+IF(LEN(Participação!A764)&gt;0,"N","")</f>
        <v/>
      </c>
      <c r="L754" t="str">
        <f>+IF(LEN(Participação!A764)&gt;0,Participação!E764,"")</f>
        <v/>
      </c>
      <c r="M754" t="str">
        <f>+IF(LEN(Participação!A764)&gt;0,Participação!I764,"")</f>
        <v/>
      </c>
      <c r="N754" s="22" t="str">
        <f>+IF(LEN(Participação!A764)&gt;0,VLOOKUP(Participação!F764,Variedades!B:C,2,0),"")</f>
        <v/>
      </c>
      <c r="O754" s="26" t="str">
        <f t="shared" si="11"/>
        <v/>
      </c>
      <c r="P754" s="26" t="str">
        <f>+IF(LEN(Participação!A764)&gt;0,G754,"")</f>
        <v/>
      </c>
    </row>
    <row r="755" spans="1:16" x14ac:dyDescent="0.25">
      <c r="A755" t="str">
        <f>+IF(LEN(Participação!A765)&gt;0,Participação!$D$4,"")</f>
        <v/>
      </c>
      <c r="B755" t="str">
        <f>+IF(LEN(Participação!A765)&gt;0,2021,"")</f>
        <v/>
      </c>
      <c r="C755" t="str">
        <f>+IF(LEN(Participação!A765)&gt;0,5017,"")</f>
        <v/>
      </c>
      <c r="D755" t="str">
        <f>+IF(LEN(Participação!A765)&gt;0,IF(Participação!$B$3="Individual",1,1),"")</f>
        <v/>
      </c>
      <c r="E755" t="str">
        <f>+IF(LEN(Participação!A765)&gt;0,Participação!C765,"")</f>
        <v/>
      </c>
      <c r="F755" t="str">
        <f>+IF(LEN(Participação!A765)&gt;0,Participação!D765,"")</f>
        <v/>
      </c>
      <c r="G755" t="str">
        <f>+IF(LEN(Participação!A765)&gt;0,Participação!A765,"")</f>
        <v/>
      </c>
      <c r="H755" t="str">
        <f>+IF(LEN(Participação!A765)&gt;0,VLOOKUP(O755,Pivot!A:B,2,0),"")</f>
        <v/>
      </c>
      <c r="I755" t="str">
        <f>+IF(LEN(Participação!A765)&gt;0,Participação!G765*Participação!I765,"")</f>
        <v/>
      </c>
      <c r="J755" t="str">
        <f>+IF(LEN(Participação!A765)&gt;0,Participação!H765,"")</f>
        <v/>
      </c>
      <c r="K755" t="str">
        <f>+IF(LEN(Participação!A765)&gt;0,"N","")</f>
        <v/>
      </c>
      <c r="L755" t="str">
        <f>+IF(LEN(Participação!A765)&gt;0,Participação!E765,"")</f>
        <v/>
      </c>
      <c r="M755" t="str">
        <f>+IF(LEN(Participação!A765)&gt;0,Participação!I765,"")</f>
        <v/>
      </c>
      <c r="N755" s="22" t="str">
        <f>+IF(LEN(Participação!A765)&gt;0,VLOOKUP(Participação!F765,Variedades!B:C,2,0),"")</f>
        <v/>
      </c>
      <c r="O755" s="26" t="str">
        <f t="shared" si="11"/>
        <v/>
      </c>
      <c r="P755" s="26" t="str">
        <f>+IF(LEN(Participação!A765)&gt;0,G755,"")</f>
        <v/>
      </c>
    </row>
    <row r="756" spans="1:16" x14ac:dyDescent="0.25">
      <c r="A756" t="str">
        <f>+IF(LEN(Participação!A766)&gt;0,Participação!$D$4,"")</f>
        <v/>
      </c>
      <c r="B756" t="str">
        <f>+IF(LEN(Participação!A766)&gt;0,2021,"")</f>
        <v/>
      </c>
      <c r="C756" t="str">
        <f>+IF(LEN(Participação!A766)&gt;0,5017,"")</f>
        <v/>
      </c>
      <c r="D756" t="str">
        <f>+IF(LEN(Participação!A766)&gt;0,IF(Participação!$B$3="Individual",1,1),"")</f>
        <v/>
      </c>
      <c r="E756" t="str">
        <f>+IF(LEN(Participação!A766)&gt;0,Participação!C766,"")</f>
        <v/>
      </c>
      <c r="F756" t="str">
        <f>+IF(LEN(Participação!A766)&gt;0,Participação!D766,"")</f>
        <v/>
      </c>
      <c r="G756" t="str">
        <f>+IF(LEN(Participação!A766)&gt;0,Participação!A766,"")</f>
        <v/>
      </c>
      <c r="H756" t="str">
        <f>+IF(LEN(Participação!A766)&gt;0,VLOOKUP(O756,Pivot!A:B,2,0),"")</f>
        <v/>
      </c>
      <c r="I756" t="str">
        <f>+IF(LEN(Participação!A766)&gt;0,Participação!G766*Participação!I766,"")</f>
        <v/>
      </c>
      <c r="J756" t="str">
        <f>+IF(LEN(Participação!A766)&gt;0,Participação!H766,"")</f>
        <v/>
      </c>
      <c r="K756" t="str">
        <f>+IF(LEN(Participação!A766)&gt;0,"N","")</f>
        <v/>
      </c>
      <c r="L756" t="str">
        <f>+IF(LEN(Participação!A766)&gt;0,Participação!E766,"")</f>
        <v/>
      </c>
      <c r="M756" t="str">
        <f>+IF(LEN(Participação!A766)&gt;0,Participação!I766,"")</f>
        <v/>
      </c>
      <c r="N756" s="22" t="str">
        <f>+IF(LEN(Participação!A766)&gt;0,VLOOKUP(Participação!F766,Variedades!B:C,2,0),"")</f>
        <v/>
      </c>
      <c r="O756" s="26" t="str">
        <f t="shared" si="11"/>
        <v/>
      </c>
      <c r="P756" s="26" t="str">
        <f>+IF(LEN(Participação!A766)&gt;0,G756,"")</f>
        <v/>
      </c>
    </row>
    <row r="757" spans="1:16" x14ac:dyDescent="0.25">
      <c r="A757" t="str">
        <f>+IF(LEN(Participação!A767)&gt;0,Participação!$D$4,"")</f>
        <v/>
      </c>
      <c r="B757" t="str">
        <f>+IF(LEN(Participação!A767)&gt;0,2021,"")</f>
        <v/>
      </c>
      <c r="C757" t="str">
        <f>+IF(LEN(Participação!A767)&gt;0,5017,"")</f>
        <v/>
      </c>
      <c r="D757" t="str">
        <f>+IF(LEN(Participação!A767)&gt;0,IF(Participação!$B$3="Individual",1,1),"")</f>
        <v/>
      </c>
      <c r="E757" t="str">
        <f>+IF(LEN(Participação!A767)&gt;0,Participação!C767,"")</f>
        <v/>
      </c>
      <c r="F757" t="str">
        <f>+IF(LEN(Participação!A767)&gt;0,Participação!D767,"")</f>
        <v/>
      </c>
      <c r="G757" t="str">
        <f>+IF(LEN(Participação!A767)&gt;0,Participação!A767,"")</f>
        <v/>
      </c>
      <c r="H757" t="str">
        <f>+IF(LEN(Participação!A767)&gt;0,VLOOKUP(O757,Pivot!A:B,2,0),"")</f>
        <v/>
      </c>
      <c r="I757" t="str">
        <f>+IF(LEN(Participação!A767)&gt;0,Participação!G767*Participação!I767,"")</f>
        <v/>
      </c>
      <c r="J757" t="str">
        <f>+IF(LEN(Participação!A767)&gt;0,Participação!H767,"")</f>
        <v/>
      </c>
      <c r="K757" t="str">
        <f>+IF(LEN(Participação!A767)&gt;0,"N","")</f>
        <v/>
      </c>
      <c r="L757" t="str">
        <f>+IF(LEN(Participação!A767)&gt;0,Participação!E767,"")</f>
        <v/>
      </c>
      <c r="M757" t="str">
        <f>+IF(LEN(Participação!A767)&gt;0,Participação!I767,"")</f>
        <v/>
      </c>
      <c r="N757" s="22" t="str">
        <f>+IF(LEN(Participação!A767)&gt;0,VLOOKUP(Participação!F767,Variedades!B:C,2,0),"")</f>
        <v/>
      </c>
      <c r="O757" s="26" t="str">
        <f t="shared" si="11"/>
        <v/>
      </c>
      <c r="P757" s="26" t="str">
        <f>+IF(LEN(Participação!A767)&gt;0,G757,"")</f>
        <v/>
      </c>
    </row>
    <row r="758" spans="1:16" x14ac:dyDescent="0.25">
      <c r="A758" t="str">
        <f>+IF(LEN(Participação!A768)&gt;0,Participação!$D$4,"")</f>
        <v/>
      </c>
      <c r="B758" t="str">
        <f>+IF(LEN(Participação!A768)&gt;0,2021,"")</f>
        <v/>
      </c>
      <c r="C758" t="str">
        <f>+IF(LEN(Participação!A768)&gt;0,5017,"")</f>
        <v/>
      </c>
      <c r="D758" t="str">
        <f>+IF(LEN(Participação!A768)&gt;0,IF(Participação!$B$3="Individual",1,1),"")</f>
        <v/>
      </c>
      <c r="E758" t="str">
        <f>+IF(LEN(Participação!A768)&gt;0,Participação!C768,"")</f>
        <v/>
      </c>
      <c r="F758" t="str">
        <f>+IF(LEN(Participação!A768)&gt;0,Participação!D768,"")</f>
        <v/>
      </c>
      <c r="G758" t="str">
        <f>+IF(LEN(Participação!A768)&gt;0,Participação!A768,"")</f>
        <v/>
      </c>
      <c r="H758" t="str">
        <f>+IF(LEN(Participação!A768)&gt;0,VLOOKUP(O758,Pivot!A:B,2,0),"")</f>
        <v/>
      </c>
      <c r="I758" t="str">
        <f>+IF(LEN(Participação!A768)&gt;0,Participação!G768*Participação!I768,"")</f>
        <v/>
      </c>
      <c r="J758" t="str">
        <f>+IF(LEN(Participação!A768)&gt;0,Participação!H768,"")</f>
        <v/>
      </c>
      <c r="K758" t="str">
        <f>+IF(LEN(Participação!A768)&gt;0,"N","")</f>
        <v/>
      </c>
      <c r="L758" t="str">
        <f>+IF(LEN(Participação!A768)&gt;0,Participação!E768,"")</f>
        <v/>
      </c>
      <c r="M758" t="str">
        <f>+IF(LEN(Participação!A768)&gt;0,Participação!I768,"")</f>
        <v/>
      </c>
      <c r="N758" s="22" t="str">
        <f>+IF(LEN(Participação!A768)&gt;0,VLOOKUP(Participação!F768,Variedades!B:C,2,0),"")</f>
        <v/>
      </c>
      <c r="O758" s="26" t="str">
        <f t="shared" si="11"/>
        <v/>
      </c>
      <c r="P758" s="26" t="str">
        <f>+IF(LEN(Participação!A768)&gt;0,G758,"")</f>
        <v/>
      </c>
    </row>
    <row r="759" spans="1:16" x14ac:dyDescent="0.25">
      <c r="A759" t="str">
        <f>+IF(LEN(Participação!A769)&gt;0,Participação!$D$4,"")</f>
        <v/>
      </c>
      <c r="B759" t="str">
        <f>+IF(LEN(Participação!A769)&gt;0,2021,"")</f>
        <v/>
      </c>
      <c r="C759" t="str">
        <f>+IF(LEN(Participação!A769)&gt;0,5017,"")</f>
        <v/>
      </c>
      <c r="D759" t="str">
        <f>+IF(LEN(Participação!A769)&gt;0,IF(Participação!$B$3="Individual",1,1),"")</f>
        <v/>
      </c>
      <c r="E759" t="str">
        <f>+IF(LEN(Participação!A769)&gt;0,Participação!C769,"")</f>
        <v/>
      </c>
      <c r="F759" t="str">
        <f>+IF(LEN(Participação!A769)&gt;0,Participação!D769,"")</f>
        <v/>
      </c>
      <c r="G759" t="str">
        <f>+IF(LEN(Participação!A769)&gt;0,Participação!A769,"")</f>
        <v/>
      </c>
      <c r="H759" t="str">
        <f>+IF(LEN(Participação!A769)&gt;0,VLOOKUP(O759,Pivot!A:B,2,0),"")</f>
        <v/>
      </c>
      <c r="I759" t="str">
        <f>+IF(LEN(Participação!A769)&gt;0,Participação!G769*Participação!I769,"")</f>
        <v/>
      </c>
      <c r="J759" t="str">
        <f>+IF(LEN(Participação!A769)&gt;0,Participação!H769,"")</f>
        <v/>
      </c>
      <c r="K759" t="str">
        <f>+IF(LEN(Participação!A769)&gt;0,"N","")</f>
        <v/>
      </c>
      <c r="L759" t="str">
        <f>+IF(LEN(Participação!A769)&gt;0,Participação!E769,"")</f>
        <v/>
      </c>
      <c r="M759" t="str">
        <f>+IF(LEN(Participação!A769)&gt;0,Participação!I769,"")</f>
        <v/>
      </c>
      <c r="N759" s="22" t="str">
        <f>+IF(LEN(Participação!A769)&gt;0,VLOOKUP(Participação!F769,Variedades!B:C,2,0),"")</f>
        <v/>
      </c>
      <c r="O759" s="26" t="str">
        <f t="shared" si="11"/>
        <v/>
      </c>
      <c r="P759" s="26" t="str">
        <f>+IF(LEN(Participação!A769)&gt;0,G759,"")</f>
        <v/>
      </c>
    </row>
    <row r="760" spans="1:16" x14ac:dyDescent="0.25">
      <c r="A760" t="str">
        <f>+IF(LEN(Participação!A770)&gt;0,Participação!$D$4,"")</f>
        <v/>
      </c>
      <c r="B760" t="str">
        <f>+IF(LEN(Participação!A770)&gt;0,2021,"")</f>
        <v/>
      </c>
      <c r="C760" t="str">
        <f>+IF(LEN(Participação!A770)&gt;0,5017,"")</f>
        <v/>
      </c>
      <c r="D760" t="str">
        <f>+IF(LEN(Participação!A770)&gt;0,IF(Participação!$B$3="Individual",1,1),"")</f>
        <v/>
      </c>
      <c r="E760" t="str">
        <f>+IF(LEN(Participação!A770)&gt;0,Participação!C770,"")</f>
        <v/>
      </c>
      <c r="F760" t="str">
        <f>+IF(LEN(Participação!A770)&gt;0,Participação!D770,"")</f>
        <v/>
      </c>
      <c r="G760" t="str">
        <f>+IF(LEN(Participação!A770)&gt;0,Participação!A770,"")</f>
        <v/>
      </c>
      <c r="H760" t="str">
        <f>+IF(LEN(Participação!A770)&gt;0,VLOOKUP(O760,Pivot!A:B,2,0),"")</f>
        <v/>
      </c>
      <c r="I760" t="str">
        <f>+IF(LEN(Participação!A770)&gt;0,Participação!G770*Participação!I770,"")</f>
        <v/>
      </c>
      <c r="J760" t="str">
        <f>+IF(LEN(Participação!A770)&gt;0,Participação!H770,"")</f>
        <v/>
      </c>
      <c r="K760" t="str">
        <f>+IF(LEN(Participação!A770)&gt;0,"N","")</f>
        <v/>
      </c>
      <c r="L760" t="str">
        <f>+IF(LEN(Participação!A770)&gt;0,Participação!E770,"")</f>
        <v/>
      </c>
      <c r="M760" t="str">
        <f>+IF(LEN(Participação!A770)&gt;0,Participação!I770,"")</f>
        <v/>
      </c>
      <c r="N760" s="22" t="str">
        <f>+IF(LEN(Participação!A770)&gt;0,VLOOKUP(Participação!F770,Variedades!B:C,2,0),"")</f>
        <v/>
      </c>
      <c r="O760" s="26" t="str">
        <f t="shared" si="11"/>
        <v/>
      </c>
      <c r="P760" s="26" t="str">
        <f>+IF(LEN(Participação!A770)&gt;0,G760,"")</f>
        <v/>
      </c>
    </row>
    <row r="761" spans="1:16" x14ac:dyDescent="0.25">
      <c r="A761" t="str">
        <f>+IF(LEN(Participação!A771)&gt;0,Participação!$D$4,"")</f>
        <v/>
      </c>
      <c r="B761" t="str">
        <f>+IF(LEN(Participação!A771)&gt;0,2021,"")</f>
        <v/>
      </c>
      <c r="C761" t="str">
        <f>+IF(LEN(Participação!A771)&gt;0,5017,"")</f>
        <v/>
      </c>
      <c r="D761" t="str">
        <f>+IF(LEN(Participação!A771)&gt;0,IF(Participação!$B$3="Individual",1,1),"")</f>
        <v/>
      </c>
      <c r="E761" t="str">
        <f>+IF(LEN(Participação!A771)&gt;0,Participação!C771,"")</f>
        <v/>
      </c>
      <c r="F761" t="str">
        <f>+IF(LEN(Participação!A771)&gt;0,Participação!D771,"")</f>
        <v/>
      </c>
      <c r="G761" t="str">
        <f>+IF(LEN(Participação!A771)&gt;0,Participação!A771,"")</f>
        <v/>
      </c>
      <c r="H761" t="str">
        <f>+IF(LEN(Participação!A771)&gt;0,VLOOKUP(O761,Pivot!A:B,2,0),"")</f>
        <v/>
      </c>
      <c r="I761" t="str">
        <f>+IF(LEN(Participação!A771)&gt;0,Participação!G771*Participação!I771,"")</f>
        <v/>
      </c>
      <c r="J761" t="str">
        <f>+IF(LEN(Participação!A771)&gt;0,Participação!H771,"")</f>
        <v/>
      </c>
      <c r="K761" t="str">
        <f>+IF(LEN(Participação!A771)&gt;0,"N","")</f>
        <v/>
      </c>
      <c r="L761" t="str">
        <f>+IF(LEN(Participação!A771)&gt;0,Participação!E771,"")</f>
        <v/>
      </c>
      <c r="M761" t="str">
        <f>+IF(LEN(Participação!A771)&gt;0,Participação!I771,"")</f>
        <v/>
      </c>
      <c r="N761" s="22" t="str">
        <f>+IF(LEN(Participação!A771)&gt;0,VLOOKUP(Participação!F771,Variedades!B:C,2,0),"")</f>
        <v/>
      </c>
      <c r="O761" s="26" t="str">
        <f t="shared" si="11"/>
        <v/>
      </c>
      <c r="P761" s="26" t="str">
        <f>+IF(LEN(Participação!A771)&gt;0,G761,"")</f>
        <v/>
      </c>
    </row>
    <row r="762" spans="1:16" x14ac:dyDescent="0.25">
      <c r="A762" t="str">
        <f>+IF(LEN(Participação!A772)&gt;0,Participação!$D$4,"")</f>
        <v/>
      </c>
      <c r="B762" t="str">
        <f>+IF(LEN(Participação!A772)&gt;0,2021,"")</f>
        <v/>
      </c>
      <c r="C762" t="str">
        <f>+IF(LEN(Participação!A772)&gt;0,5017,"")</f>
        <v/>
      </c>
      <c r="D762" t="str">
        <f>+IF(LEN(Participação!A772)&gt;0,IF(Participação!$B$3="Individual",1,1),"")</f>
        <v/>
      </c>
      <c r="E762" t="str">
        <f>+IF(LEN(Participação!A772)&gt;0,Participação!C772,"")</f>
        <v/>
      </c>
      <c r="F762" t="str">
        <f>+IF(LEN(Participação!A772)&gt;0,Participação!D772,"")</f>
        <v/>
      </c>
      <c r="G762" t="str">
        <f>+IF(LEN(Participação!A772)&gt;0,Participação!A772,"")</f>
        <v/>
      </c>
      <c r="H762" t="str">
        <f>+IF(LEN(Participação!A772)&gt;0,VLOOKUP(O762,Pivot!A:B,2,0),"")</f>
        <v/>
      </c>
      <c r="I762" t="str">
        <f>+IF(LEN(Participação!A772)&gt;0,Participação!G772*Participação!I772,"")</f>
        <v/>
      </c>
      <c r="J762" t="str">
        <f>+IF(LEN(Participação!A772)&gt;0,Participação!H772,"")</f>
        <v/>
      </c>
      <c r="K762" t="str">
        <f>+IF(LEN(Participação!A772)&gt;0,"N","")</f>
        <v/>
      </c>
      <c r="L762" t="str">
        <f>+IF(LEN(Participação!A772)&gt;0,Participação!E772,"")</f>
        <v/>
      </c>
      <c r="M762" t="str">
        <f>+IF(LEN(Participação!A772)&gt;0,Participação!I772,"")</f>
        <v/>
      </c>
      <c r="N762" s="22" t="str">
        <f>+IF(LEN(Participação!A772)&gt;0,VLOOKUP(Participação!F772,Variedades!B:C,2,0),"")</f>
        <v/>
      </c>
      <c r="O762" s="26" t="str">
        <f t="shared" si="11"/>
        <v/>
      </c>
      <c r="P762" s="26" t="str">
        <f>+IF(LEN(Participação!A772)&gt;0,G762,"")</f>
        <v/>
      </c>
    </row>
    <row r="763" spans="1:16" x14ac:dyDescent="0.25">
      <c r="A763" t="str">
        <f>+IF(LEN(Participação!A773)&gt;0,Participação!$D$4,"")</f>
        <v/>
      </c>
      <c r="B763" t="str">
        <f>+IF(LEN(Participação!A773)&gt;0,2021,"")</f>
        <v/>
      </c>
      <c r="C763" t="str">
        <f>+IF(LEN(Participação!A773)&gt;0,5017,"")</f>
        <v/>
      </c>
      <c r="D763" t="str">
        <f>+IF(LEN(Participação!A773)&gt;0,IF(Participação!$B$3="Individual",1,1),"")</f>
        <v/>
      </c>
      <c r="E763" t="str">
        <f>+IF(LEN(Participação!A773)&gt;0,Participação!C773,"")</f>
        <v/>
      </c>
      <c r="F763" t="str">
        <f>+IF(LEN(Participação!A773)&gt;0,Participação!D773,"")</f>
        <v/>
      </c>
      <c r="G763" t="str">
        <f>+IF(LEN(Participação!A773)&gt;0,Participação!A773,"")</f>
        <v/>
      </c>
      <c r="H763" t="str">
        <f>+IF(LEN(Participação!A773)&gt;0,VLOOKUP(O763,Pivot!A:B,2,0),"")</f>
        <v/>
      </c>
      <c r="I763" t="str">
        <f>+IF(LEN(Participação!A773)&gt;0,Participação!G773*Participação!I773,"")</f>
        <v/>
      </c>
      <c r="J763" t="str">
        <f>+IF(LEN(Participação!A773)&gt;0,Participação!H773,"")</f>
        <v/>
      </c>
      <c r="K763" t="str">
        <f>+IF(LEN(Participação!A773)&gt;0,"N","")</f>
        <v/>
      </c>
      <c r="L763" t="str">
        <f>+IF(LEN(Participação!A773)&gt;0,Participação!E773,"")</f>
        <v/>
      </c>
      <c r="M763" t="str">
        <f>+IF(LEN(Participação!A773)&gt;0,Participação!I773,"")</f>
        <v/>
      </c>
      <c r="N763" s="22" t="str">
        <f>+IF(LEN(Participação!A773)&gt;0,VLOOKUP(Participação!F773,Variedades!B:C,2,0),"")</f>
        <v/>
      </c>
      <c r="O763" s="26" t="str">
        <f t="shared" si="11"/>
        <v/>
      </c>
      <c r="P763" s="26" t="str">
        <f>+IF(LEN(Participação!A773)&gt;0,G763,"")</f>
        <v/>
      </c>
    </row>
    <row r="764" spans="1:16" x14ac:dyDescent="0.25">
      <c r="A764" t="str">
        <f>+IF(LEN(Participação!A774)&gt;0,Participação!$D$4,"")</f>
        <v/>
      </c>
      <c r="B764" t="str">
        <f>+IF(LEN(Participação!A774)&gt;0,2021,"")</f>
        <v/>
      </c>
      <c r="C764" t="str">
        <f>+IF(LEN(Participação!A774)&gt;0,5017,"")</f>
        <v/>
      </c>
      <c r="D764" t="str">
        <f>+IF(LEN(Participação!A774)&gt;0,IF(Participação!$B$3="Individual",1,1),"")</f>
        <v/>
      </c>
      <c r="E764" t="str">
        <f>+IF(LEN(Participação!A774)&gt;0,Participação!C774,"")</f>
        <v/>
      </c>
      <c r="F764" t="str">
        <f>+IF(LEN(Participação!A774)&gt;0,Participação!D774,"")</f>
        <v/>
      </c>
      <c r="G764" t="str">
        <f>+IF(LEN(Participação!A774)&gt;0,Participação!A774,"")</f>
        <v/>
      </c>
      <c r="H764" t="str">
        <f>+IF(LEN(Participação!A774)&gt;0,VLOOKUP(O764,Pivot!A:B,2,0),"")</f>
        <v/>
      </c>
      <c r="I764" t="str">
        <f>+IF(LEN(Participação!A774)&gt;0,Participação!G774*Participação!I774,"")</f>
        <v/>
      </c>
      <c r="J764" t="str">
        <f>+IF(LEN(Participação!A774)&gt;0,Participação!H774,"")</f>
        <v/>
      </c>
      <c r="K764" t="str">
        <f>+IF(LEN(Participação!A774)&gt;0,"N","")</f>
        <v/>
      </c>
      <c r="L764" t="str">
        <f>+IF(LEN(Participação!A774)&gt;0,Participação!E774,"")</f>
        <v/>
      </c>
      <c r="M764" t="str">
        <f>+IF(LEN(Participação!A774)&gt;0,Participação!I774,"")</f>
        <v/>
      </c>
      <c r="N764" s="22" t="str">
        <f>+IF(LEN(Participação!A774)&gt;0,VLOOKUP(Participação!F774,Variedades!B:C,2,0),"")</f>
        <v/>
      </c>
      <c r="O764" s="26" t="str">
        <f t="shared" si="11"/>
        <v/>
      </c>
      <c r="P764" s="26" t="str">
        <f>+IF(LEN(Participação!A774)&gt;0,G764,"")</f>
        <v/>
      </c>
    </row>
    <row r="765" spans="1:16" x14ac:dyDescent="0.25">
      <c r="A765" t="str">
        <f>+IF(LEN(Participação!A775)&gt;0,Participação!$D$4,"")</f>
        <v/>
      </c>
      <c r="B765" t="str">
        <f>+IF(LEN(Participação!A775)&gt;0,2021,"")</f>
        <v/>
      </c>
      <c r="C765" t="str">
        <f>+IF(LEN(Participação!A775)&gt;0,5017,"")</f>
        <v/>
      </c>
      <c r="D765" t="str">
        <f>+IF(LEN(Participação!A775)&gt;0,IF(Participação!$B$3="Individual",1,1),"")</f>
        <v/>
      </c>
      <c r="E765" t="str">
        <f>+IF(LEN(Participação!A775)&gt;0,Participação!C775,"")</f>
        <v/>
      </c>
      <c r="F765" t="str">
        <f>+IF(LEN(Participação!A775)&gt;0,Participação!D775,"")</f>
        <v/>
      </c>
      <c r="G765" t="str">
        <f>+IF(LEN(Participação!A775)&gt;0,Participação!A775,"")</f>
        <v/>
      </c>
      <c r="H765" t="str">
        <f>+IF(LEN(Participação!A775)&gt;0,VLOOKUP(O765,Pivot!A:B,2,0),"")</f>
        <v/>
      </c>
      <c r="I765" t="str">
        <f>+IF(LEN(Participação!A775)&gt;0,Participação!G775*Participação!I775,"")</f>
        <v/>
      </c>
      <c r="J765" t="str">
        <f>+IF(LEN(Participação!A775)&gt;0,Participação!H775,"")</f>
        <v/>
      </c>
      <c r="K765" t="str">
        <f>+IF(LEN(Participação!A775)&gt;0,"N","")</f>
        <v/>
      </c>
      <c r="L765" t="str">
        <f>+IF(LEN(Participação!A775)&gt;0,Participação!E775,"")</f>
        <v/>
      </c>
      <c r="M765" t="str">
        <f>+IF(LEN(Participação!A775)&gt;0,Participação!I775,"")</f>
        <v/>
      </c>
      <c r="N765" s="22" t="str">
        <f>+IF(LEN(Participação!A775)&gt;0,VLOOKUP(Participação!F775,Variedades!B:C,2,0),"")</f>
        <v/>
      </c>
      <c r="O765" s="26" t="str">
        <f t="shared" si="11"/>
        <v/>
      </c>
      <c r="P765" s="26" t="str">
        <f>+IF(LEN(Participação!A775)&gt;0,G765,"")</f>
        <v/>
      </c>
    </row>
    <row r="766" spans="1:16" x14ac:dyDescent="0.25">
      <c r="A766" t="str">
        <f>+IF(LEN(Participação!A776)&gt;0,Participação!$D$4,"")</f>
        <v/>
      </c>
      <c r="B766" t="str">
        <f>+IF(LEN(Participação!A776)&gt;0,2021,"")</f>
        <v/>
      </c>
      <c r="C766" t="str">
        <f>+IF(LEN(Participação!A776)&gt;0,5017,"")</f>
        <v/>
      </c>
      <c r="D766" t="str">
        <f>+IF(LEN(Participação!A776)&gt;0,IF(Participação!$B$3="Individual",1,1),"")</f>
        <v/>
      </c>
      <c r="E766" t="str">
        <f>+IF(LEN(Participação!A776)&gt;0,Participação!C776,"")</f>
        <v/>
      </c>
      <c r="F766" t="str">
        <f>+IF(LEN(Participação!A776)&gt;0,Participação!D776,"")</f>
        <v/>
      </c>
      <c r="G766" t="str">
        <f>+IF(LEN(Participação!A776)&gt;0,Participação!A776,"")</f>
        <v/>
      </c>
      <c r="H766" t="str">
        <f>+IF(LEN(Participação!A776)&gt;0,VLOOKUP(O766,Pivot!A:B,2,0),"")</f>
        <v/>
      </c>
      <c r="I766" t="str">
        <f>+IF(LEN(Participação!A776)&gt;0,Participação!G776*Participação!I776,"")</f>
        <v/>
      </c>
      <c r="J766" t="str">
        <f>+IF(LEN(Participação!A776)&gt;0,Participação!H776,"")</f>
        <v/>
      </c>
      <c r="K766" t="str">
        <f>+IF(LEN(Participação!A776)&gt;0,"N","")</f>
        <v/>
      </c>
      <c r="L766" t="str">
        <f>+IF(LEN(Participação!A776)&gt;0,Participação!E776,"")</f>
        <v/>
      </c>
      <c r="M766" t="str">
        <f>+IF(LEN(Participação!A776)&gt;0,Participação!I776,"")</f>
        <v/>
      </c>
      <c r="N766" s="22" t="str">
        <f>+IF(LEN(Participação!A776)&gt;0,VLOOKUP(Participação!F776,Variedades!B:C,2,0),"")</f>
        <v/>
      </c>
      <c r="O766" s="26" t="str">
        <f t="shared" si="11"/>
        <v/>
      </c>
      <c r="P766" s="26" t="str">
        <f>+IF(LEN(Participação!A776)&gt;0,G766,"")</f>
        <v/>
      </c>
    </row>
    <row r="767" spans="1:16" x14ac:dyDescent="0.25">
      <c r="A767" t="str">
        <f>+IF(LEN(Participação!A777)&gt;0,Participação!$D$4,"")</f>
        <v/>
      </c>
      <c r="B767" t="str">
        <f>+IF(LEN(Participação!A777)&gt;0,2021,"")</f>
        <v/>
      </c>
      <c r="C767" t="str">
        <f>+IF(LEN(Participação!A777)&gt;0,5017,"")</f>
        <v/>
      </c>
      <c r="D767" t="str">
        <f>+IF(LEN(Participação!A777)&gt;0,IF(Participação!$B$3="Individual",1,1),"")</f>
        <v/>
      </c>
      <c r="E767" t="str">
        <f>+IF(LEN(Participação!A777)&gt;0,Participação!C777,"")</f>
        <v/>
      </c>
      <c r="F767" t="str">
        <f>+IF(LEN(Participação!A777)&gt;0,Participação!D777,"")</f>
        <v/>
      </c>
      <c r="G767" t="str">
        <f>+IF(LEN(Participação!A777)&gt;0,Participação!A777,"")</f>
        <v/>
      </c>
      <c r="H767" t="str">
        <f>+IF(LEN(Participação!A777)&gt;0,VLOOKUP(O767,Pivot!A:B,2,0),"")</f>
        <v/>
      </c>
      <c r="I767" t="str">
        <f>+IF(LEN(Participação!A777)&gt;0,Participação!G777*Participação!I777,"")</f>
        <v/>
      </c>
      <c r="J767" t="str">
        <f>+IF(LEN(Participação!A777)&gt;0,Participação!H777,"")</f>
        <v/>
      </c>
      <c r="K767" t="str">
        <f>+IF(LEN(Participação!A777)&gt;0,"N","")</f>
        <v/>
      </c>
      <c r="L767" t="str">
        <f>+IF(LEN(Participação!A777)&gt;0,Participação!E777,"")</f>
        <v/>
      </c>
      <c r="M767" t="str">
        <f>+IF(LEN(Participação!A777)&gt;0,Participação!I777,"")</f>
        <v/>
      </c>
      <c r="N767" s="22" t="str">
        <f>+IF(LEN(Participação!A777)&gt;0,VLOOKUP(Participação!F777,Variedades!B:C,2,0),"")</f>
        <v/>
      </c>
      <c r="O767" s="26" t="str">
        <f t="shared" si="11"/>
        <v/>
      </c>
      <c r="P767" s="26" t="str">
        <f>+IF(LEN(Participação!A777)&gt;0,G767,"")</f>
        <v/>
      </c>
    </row>
    <row r="768" spans="1:16" x14ac:dyDescent="0.25">
      <c r="A768" t="str">
        <f>+IF(LEN(Participação!A778)&gt;0,Participação!$D$4,"")</f>
        <v/>
      </c>
      <c r="B768" t="str">
        <f>+IF(LEN(Participação!A778)&gt;0,2021,"")</f>
        <v/>
      </c>
      <c r="C768" t="str">
        <f>+IF(LEN(Participação!A778)&gt;0,5017,"")</f>
        <v/>
      </c>
      <c r="D768" t="str">
        <f>+IF(LEN(Participação!A778)&gt;0,IF(Participação!$B$3="Individual",1,1),"")</f>
        <v/>
      </c>
      <c r="E768" t="str">
        <f>+IF(LEN(Participação!A778)&gt;0,Participação!C778,"")</f>
        <v/>
      </c>
      <c r="F768" t="str">
        <f>+IF(LEN(Participação!A778)&gt;0,Participação!D778,"")</f>
        <v/>
      </c>
      <c r="G768" t="str">
        <f>+IF(LEN(Participação!A778)&gt;0,Participação!A778,"")</f>
        <v/>
      </c>
      <c r="H768" t="str">
        <f>+IF(LEN(Participação!A778)&gt;0,VLOOKUP(O768,Pivot!A:B,2,0),"")</f>
        <v/>
      </c>
      <c r="I768" t="str">
        <f>+IF(LEN(Participação!A778)&gt;0,Participação!G778*Participação!I778,"")</f>
        <v/>
      </c>
      <c r="J768" t="str">
        <f>+IF(LEN(Participação!A778)&gt;0,Participação!H778,"")</f>
        <v/>
      </c>
      <c r="K768" t="str">
        <f>+IF(LEN(Participação!A778)&gt;0,"N","")</f>
        <v/>
      </c>
      <c r="L768" t="str">
        <f>+IF(LEN(Participação!A778)&gt;0,Participação!E778,"")</f>
        <v/>
      </c>
      <c r="M768" t="str">
        <f>+IF(LEN(Participação!A778)&gt;0,Participação!I778,"")</f>
        <v/>
      </c>
      <c r="N768" s="22" t="str">
        <f>+IF(LEN(Participação!A778)&gt;0,VLOOKUP(Participação!F778,Variedades!B:C,2,0),"")</f>
        <v/>
      </c>
      <c r="O768" s="26" t="str">
        <f t="shared" si="11"/>
        <v/>
      </c>
      <c r="P768" s="26" t="str">
        <f>+IF(LEN(Participação!A778)&gt;0,G768,"")</f>
        <v/>
      </c>
    </row>
    <row r="769" spans="1:16" x14ac:dyDescent="0.25">
      <c r="A769" t="str">
        <f>+IF(LEN(Participação!A779)&gt;0,Participação!$D$4,"")</f>
        <v/>
      </c>
      <c r="B769" t="str">
        <f>+IF(LEN(Participação!A779)&gt;0,2021,"")</f>
        <v/>
      </c>
      <c r="C769" t="str">
        <f>+IF(LEN(Participação!A779)&gt;0,5017,"")</f>
        <v/>
      </c>
      <c r="D769" t="str">
        <f>+IF(LEN(Participação!A779)&gt;0,IF(Participação!$B$3="Individual",1,1),"")</f>
        <v/>
      </c>
      <c r="E769" t="str">
        <f>+IF(LEN(Participação!A779)&gt;0,Participação!C779,"")</f>
        <v/>
      </c>
      <c r="F769" t="str">
        <f>+IF(LEN(Participação!A779)&gt;0,Participação!D779,"")</f>
        <v/>
      </c>
      <c r="G769" t="str">
        <f>+IF(LEN(Participação!A779)&gt;0,Participação!A779,"")</f>
        <v/>
      </c>
      <c r="H769" t="str">
        <f>+IF(LEN(Participação!A779)&gt;0,VLOOKUP(O769,Pivot!A:B,2,0),"")</f>
        <v/>
      </c>
      <c r="I769" t="str">
        <f>+IF(LEN(Participação!A779)&gt;0,Participação!G779*Participação!I779,"")</f>
        <v/>
      </c>
      <c r="J769" t="str">
        <f>+IF(LEN(Participação!A779)&gt;0,Participação!H779,"")</f>
        <v/>
      </c>
      <c r="K769" t="str">
        <f>+IF(LEN(Participação!A779)&gt;0,"N","")</f>
        <v/>
      </c>
      <c r="L769" t="str">
        <f>+IF(LEN(Participação!A779)&gt;0,Participação!E779,"")</f>
        <v/>
      </c>
      <c r="M769" t="str">
        <f>+IF(LEN(Participação!A779)&gt;0,Participação!I779,"")</f>
        <v/>
      </c>
      <c r="N769" s="22" t="str">
        <f>+IF(LEN(Participação!A779)&gt;0,VLOOKUP(Participação!F779,Variedades!B:C,2,0),"")</f>
        <v/>
      </c>
      <c r="O769" s="26" t="str">
        <f t="shared" si="11"/>
        <v/>
      </c>
      <c r="P769" s="26" t="str">
        <f>+IF(LEN(Participação!A779)&gt;0,G769,"")</f>
        <v/>
      </c>
    </row>
    <row r="770" spans="1:16" x14ac:dyDescent="0.25">
      <c r="A770" t="str">
        <f>+IF(LEN(Participação!A780)&gt;0,Participação!$D$4,"")</f>
        <v/>
      </c>
      <c r="B770" t="str">
        <f>+IF(LEN(Participação!A780)&gt;0,2021,"")</f>
        <v/>
      </c>
      <c r="C770" t="str">
        <f>+IF(LEN(Participação!A780)&gt;0,5017,"")</f>
        <v/>
      </c>
      <c r="D770" t="str">
        <f>+IF(LEN(Participação!A780)&gt;0,IF(Participação!$B$3="Individual",1,1),"")</f>
        <v/>
      </c>
      <c r="E770" t="str">
        <f>+IF(LEN(Participação!A780)&gt;0,Participação!C780,"")</f>
        <v/>
      </c>
      <c r="F770" t="str">
        <f>+IF(LEN(Participação!A780)&gt;0,Participação!D780,"")</f>
        <v/>
      </c>
      <c r="G770" t="str">
        <f>+IF(LEN(Participação!A780)&gt;0,Participação!A780,"")</f>
        <v/>
      </c>
      <c r="H770" t="str">
        <f>+IF(LEN(Participação!A780)&gt;0,VLOOKUP(O770,Pivot!A:B,2,0),"")</f>
        <v/>
      </c>
      <c r="I770" t="str">
        <f>+IF(LEN(Participação!A780)&gt;0,Participação!G780*Participação!I780,"")</f>
        <v/>
      </c>
      <c r="J770" t="str">
        <f>+IF(LEN(Participação!A780)&gt;0,Participação!H780,"")</f>
        <v/>
      </c>
      <c r="K770" t="str">
        <f>+IF(LEN(Participação!A780)&gt;0,"N","")</f>
        <v/>
      </c>
      <c r="L770" t="str">
        <f>+IF(LEN(Participação!A780)&gt;0,Participação!E780,"")</f>
        <v/>
      </c>
      <c r="M770" t="str">
        <f>+IF(LEN(Participação!A780)&gt;0,Participação!I780,"")</f>
        <v/>
      </c>
      <c r="N770" s="22" t="str">
        <f>+IF(LEN(Participação!A780)&gt;0,VLOOKUP(Participação!F780,Variedades!B:C,2,0),"")</f>
        <v/>
      </c>
      <c r="O770" s="26" t="str">
        <f t="shared" si="11"/>
        <v/>
      </c>
      <c r="P770" s="26" t="str">
        <f>+IF(LEN(Participação!A780)&gt;0,G770,"")</f>
        <v/>
      </c>
    </row>
    <row r="771" spans="1:16" x14ac:dyDescent="0.25">
      <c r="A771" t="str">
        <f>+IF(LEN(Participação!A781)&gt;0,Participação!$D$4,"")</f>
        <v/>
      </c>
      <c r="B771" t="str">
        <f>+IF(LEN(Participação!A781)&gt;0,2021,"")</f>
        <v/>
      </c>
      <c r="C771" t="str">
        <f>+IF(LEN(Participação!A781)&gt;0,5017,"")</f>
        <v/>
      </c>
      <c r="D771" t="str">
        <f>+IF(LEN(Participação!A781)&gt;0,IF(Participação!$B$3="Individual",1,1),"")</f>
        <v/>
      </c>
      <c r="E771" t="str">
        <f>+IF(LEN(Participação!A781)&gt;0,Participação!C781,"")</f>
        <v/>
      </c>
      <c r="F771" t="str">
        <f>+IF(LEN(Participação!A781)&gt;0,Participação!D781,"")</f>
        <v/>
      </c>
      <c r="G771" t="str">
        <f>+IF(LEN(Participação!A781)&gt;0,Participação!A781,"")</f>
        <v/>
      </c>
      <c r="H771" t="str">
        <f>+IF(LEN(Participação!A781)&gt;0,VLOOKUP(O771,Pivot!A:B,2,0),"")</f>
        <v/>
      </c>
      <c r="I771" t="str">
        <f>+IF(LEN(Participação!A781)&gt;0,Participação!G781*Participação!I781,"")</f>
        <v/>
      </c>
      <c r="J771" t="str">
        <f>+IF(LEN(Participação!A781)&gt;0,Participação!H781,"")</f>
        <v/>
      </c>
      <c r="K771" t="str">
        <f>+IF(LEN(Participação!A781)&gt;0,"N","")</f>
        <v/>
      </c>
      <c r="L771" t="str">
        <f>+IF(LEN(Participação!A781)&gt;0,Participação!E781,"")</f>
        <v/>
      </c>
      <c r="M771" t="str">
        <f>+IF(LEN(Participação!A781)&gt;0,Participação!I781,"")</f>
        <v/>
      </c>
      <c r="N771" s="22" t="str">
        <f>+IF(LEN(Participação!A781)&gt;0,VLOOKUP(Participação!F781,Variedades!B:C,2,0),"")</f>
        <v/>
      </c>
      <c r="O771" s="26" t="str">
        <f t="shared" ref="O771:O834" si="12">+G771&amp;E771&amp;F771&amp;N771</f>
        <v/>
      </c>
      <c r="P771" s="26" t="str">
        <f>+IF(LEN(Participação!A781)&gt;0,G771,"")</f>
        <v/>
      </c>
    </row>
    <row r="772" spans="1:16" x14ac:dyDescent="0.25">
      <c r="A772" t="str">
        <f>+IF(LEN(Participação!A782)&gt;0,Participação!$D$4,"")</f>
        <v/>
      </c>
      <c r="B772" t="str">
        <f>+IF(LEN(Participação!A782)&gt;0,2021,"")</f>
        <v/>
      </c>
      <c r="C772" t="str">
        <f>+IF(LEN(Participação!A782)&gt;0,5017,"")</f>
        <v/>
      </c>
      <c r="D772" t="str">
        <f>+IF(LEN(Participação!A782)&gt;0,IF(Participação!$B$3="Individual",1,1),"")</f>
        <v/>
      </c>
      <c r="E772" t="str">
        <f>+IF(LEN(Participação!A782)&gt;0,Participação!C782,"")</f>
        <v/>
      </c>
      <c r="F772" t="str">
        <f>+IF(LEN(Participação!A782)&gt;0,Participação!D782,"")</f>
        <v/>
      </c>
      <c r="G772" t="str">
        <f>+IF(LEN(Participação!A782)&gt;0,Participação!A782,"")</f>
        <v/>
      </c>
      <c r="H772" t="str">
        <f>+IF(LEN(Participação!A782)&gt;0,VLOOKUP(O772,Pivot!A:B,2,0),"")</f>
        <v/>
      </c>
      <c r="I772" t="str">
        <f>+IF(LEN(Participação!A782)&gt;0,Participação!G782*Participação!I782,"")</f>
        <v/>
      </c>
      <c r="J772" t="str">
        <f>+IF(LEN(Participação!A782)&gt;0,Participação!H782,"")</f>
        <v/>
      </c>
      <c r="K772" t="str">
        <f>+IF(LEN(Participação!A782)&gt;0,"N","")</f>
        <v/>
      </c>
      <c r="L772" t="str">
        <f>+IF(LEN(Participação!A782)&gt;0,Participação!E782,"")</f>
        <v/>
      </c>
      <c r="M772" t="str">
        <f>+IF(LEN(Participação!A782)&gt;0,Participação!I782,"")</f>
        <v/>
      </c>
      <c r="N772" s="22" t="str">
        <f>+IF(LEN(Participação!A782)&gt;0,VLOOKUP(Participação!F782,Variedades!B:C,2,0),"")</f>
        <v/>
      </c>
      <c r="O772" s="26" t="str">
        <f t="shared" si="12"/>
        <v/>
      </c>
      <c r="P772" s="26" t="str">
        <f>+IF(LEN(Participação!A782)&gt;0,G772,"")</f>
        <v/>
      </c>
    </row>
    <row r="773" spans="1:16" x14ac:dyDescent="0.25">
      <c r="A773" t="str">
        <f>+IF(LEN(Participação!A783)&gt;0,Participação!$D$4,"")</f>
        <v/>
      </c>
      <c r="B773" t="str">
        <f>+IF(LEN(Participação!A783)&gt;0,2021,"")</f>
        <v/>
      </c>
      <c r="C773" t="str">
        <f>+IF(LEN(Participação!A783)&gt;0,5017,"")</f>
        <v/>
      </c>
      <c r="D773" t="str">
        <f>+IF(LEN(Participação!A783)&gt;0,IF(Participação!$B$3="Individual",1,1),"")</f>
        <v/>
      </c>
      <c r="E773" t="str">
        <f>+IF(LEN(Participação!A783)&gt;0,Participação!C783,"")</f>
        <v/>
      </c>
      <c r="F773" t="str">
        <f>+IF(LEN(Participação!A783)&gt;0,Participação!D783,"")</f>
        <v/>
      </c>
      <c r="G773" t="str">
        <f>+IF(LEN(Participação!A783)&gt;0,Participação!A783,"")</f>
        <v/>
      </c>
      <c r="H773" t="str">
        <f>+IF(LEN(Participação!A783)&gt;0,VLOOKUP(O773,Pivot!A:B,2,0),"")</f>
        <v/>
      </c>
      <c r="I773" t="str">
        <f>+IF(LEN(Participação!A783)&gt;0,Participação!G783*Participação!I783,"")</f>
        <v/>
      </c>
      <c r="J773" t="str">
        <f>+IF(LEN(Participação!A783)&gt;0,Participação!H783,"")</f>
        <v/>
      </c>
      <c r="K773" t="str">
        <f>+IF(LEN(Participação!A783)&gt;0,"N","")</f>
        <v/>
      </c>
      <c r="L773" t="str">
        <f>+IF(LEN(Participação!A783)&gt;0,Participação!E783,"")</f>
        <v/>
      </c>
      <c r="M773" t="str">
        <f>+IF(LEN(Participação!A783)&gt;0,Participação!I783,"")</f>
        <v/>
      </c>
      <c r="N773" s="22" t="str">
        <f>+IF(LEN(Participação!A783)&gt;0,VLOOKUP(Participação!F783,Variedades!B:C,2,0),"")</f>
        <v/>
      </c>
      <c r="O773" s="26" t="str">
        <f t="shared" si="12"/>
        <v/>
      </c>
      <c r="P773" s="26" t="str">
        <f>+IF(LEN(Participação!A783)&gt;0,G773,"")</f>
        <v/>
      </c>
    </row>
    <row r="774" spans="1:16" x14ac:dyDescent="0.25">
      <c r="A774" t="str">
        <f>+IF(LEN(Participação!A784)&gt;0,Participação!$D$4,"")</f>
        <v/>
      </c>
      <c r="B774" t="str">
        <f>+IF(LEN(Participação!A784)&gt;0,2021,"")</f>
        <v/>
      </c>
      <c r="C774" t="str">
        <f>+IF(LEN(Participação!A784)&gt;0,5017,"")</f>
        <v/>
      </c>
      <c r="D774" t="str">
        <f>+IF(LEN(Participação!A784)&gt;0,IF(Participação!$B$3="Individual",1,1),"")</f>
        <v/>
      </c>
      <c r="E774" t="str">
        <f>+IF(LEN(Participação!A784)&gt;0,Participação!C784,"")</f>
        <v/>
      </c>
      <c r="F774" t="str">
        <f>+IF(LEN(Participação!A784)&gt;0,Participação!D784,"")</f>
        <v/>
      </c>
      <c r="G774" t="str">
        <f>+IF(LEN(Participação!A784)&gt;0,Participação!A784,"")</f>
        <v/>
      </c>
      <c r="H774" t="str">
        <f>+IF(LEN(Participação!A784)&gt;0,VLOOKUP(O774,Pivot!A:B,2,0),"")</f>
        <v/>
      </c>
      <c r="I774" t="str">
        <f>+IF(LEN(Participação!A784)&gt;0,Participação!G784*Participação!I784,"")</f>
        <v/>
      </c>
      <c r="J774" t="str">
        <f>+IF(LEN(Participação!A784)&gt;0,Participação!H784,"")</f>
        <v/>
      </c>
      <c r="K774" t="str">
        <f>+IF(LEN(Participação!A784)&gt;0,"N","")</f>
        <v/>
      </c>
      <c r="L774" t="str">
        <f>+IF(LEN(Participação!A784)&gt;0,Participação!E784,"")</f>
        <v/>
      </c>
      <c r="M774" t="str">
        <f>+IF(LEN(Participação!A784)&gt;0,Participação!I784,"")</f>
        <v/>
      </c>
      <c r="N774" s="22" t="str">
        <f>+IF(LEN(Participação!A784)&gt;0,VLOOKUP(Participação!F784,Variedades!B:C,2,0),"")</f>
        <v/>
      </c>
      <c r="O774" s="26" t="str">
        <f t="shared" si="12"/>
        <v/>
      </c>
      <c r="P774" s="26" t="str">
        <f>+IF(LEN(Participação!A784)&gt;0,G774,"")</f>
        <v/>
      </c>
    </row>
    <row r="775" spans="1:16" x14ac:dyDescent="0.25">
      <c r="A775" t="str">
        <f>+IF(LEN(Participação!A785)&gt;0,Participação!$D$4,"")</f>
        <v/>
      </c>
      <c r="B775" t="str">
        <f>+IF(LEN(Participação!A785)&gt;0,2021,"")</f>
        <v/>
      </c>
      <c r="C775" t="str">
        <f>+IF(LEN(Participação!A785)&gt;0,5017,"")</f>
        <v/>
      </c>
      <c r="D775" t="str">
        <f>+IF(LEN(Participação!A785)&gt;0,IF(Participação!$B$3="Individual",1,1),"")</f>
        <v/>
      </c>
      <c r="E775" t="str">
        <f>+IF(LEN(Participação!A785)&gt;0,Participação!C785,"")</f>
        <v/>
      </c>
      <c r="F775" t="str">
        <f>+IF(LEN(Participação!A785)&gt;0,Participação!D785,"")</f>
        <v/>
      </c>
      <c r="G775" t="str">
        <f>+IF(LEN(Participação!A785)&gt;0,Participação!A785,"")</f>
        <v/>
      </c>
      <c r="H775" t="str">
        <f>+IF(LEN(Participação!A785)&gt;0,VLOOKUP(O775,Pivot!A:B,2,0),"")</f>
        <v/>
      </c>
      <c r="I775" t="str">
        <f>+IF(LEN(Participação!A785)&gt;0,Participação!G785*Participação!I785,"")</f>
        <v/>
      </c>
      <c r="J775" t="str">
        <f>+IF(LEN(Participação!A785)&gt;0,Participação!H785,"")</f>
        <v/>
      </c>
      <c r="K775" t="str">
        <f>+IF(LEN(Participação!A785)&gt;0,"N","")</f>
        <v/>
      </c>
      <c r="L775" t="str">
        <f>+IF(LEN(Participação!A785)&gt;0,Participação!E785,"")</f>
        <v/>
      </c>
      <c r="M775" t="str">
        <f>+IF(LEN(Participação!A785)&gt;0,Participação!I785,"")</f>
        <v/>
      </c>
      <c r="N775" s="22" t="str">
        <f>+IF(LEN(Participação!A785)&gt;0,VLOOKUP(Participação!F785,Variedades!B:C,2,0),"")</f>
        <v/>
      </c>
      <c r="O775" s="26" t="str">
        <f t="shared" si="12"/>
        <v/>
      </c>
      <c r="P775" s="26" t="str">
        <f>+IF(LEN(Participação!A785)&gt;0,G775,"")</f>
        <v/>
      </c>
    </row>
    <row r="776" spans="1:16" x14ac:dyDescent="0.25">
      <c r="A776" t="str">
        <f>+IF(LEN(Participação!A786)&gt;0,Participação!$D$4,"")</f>
        <v/>
      </c>
      <c r="B776" t="str">
        <f>+IF(LEN(Participação!A786)&gt;0,2021,"")</f>
        <v/>
      </c>
      <c r="C776" t="str">
        <f>+IF(LEN(Participação!A786)&gt;0,5017,"")</f>
        <v/>
      </c>
      <c r="D776" t="str">
        <f>+IF(LEN(Participação!A786)&gt;0,IF(Participação!$B$3="Individual",1,1),"")</f>
        <v/>
      </c>
      <c r="E776" t="str">
        <f>+IF(LEN(Participação!A786)&gt;0,Participação!C786,"")</f>
        <v/>
      </c>
      <c r="F776" t="str">
        <f>+IF(LEN(Participação!A786)&gt;0,Participação!D786,"")</f>
        <v/>
      </c>
      <c r="G776" t="str">
        <f>+IF(LEN(Participação!A786)&gt;0,Participação!A786,"")</f>
        <v/>
      </c>
      <c r="H776" t="str">
        <f>+IF(LEN(Participação!A786)&gt;0,VLOOKUP(O776,Pivot!A:B,2,0),"")</f>
        <v/>
      </c>
      <c r="I776" t="str">
        <f>+IF(LEN(Participação!A786)&gt;0,Participação!G786*Participação!I786,"")</f>
        <v/>
      </c>
      <c r="J776" t="str">
        <f>+IF(LEN(Participação!A786)&gt;0,Participação!H786,"")</f>
        <v/>
      </c>
      <c r="K776" t="str">
        <f>+IF(LEN(Participação!A786)&gt;0,"N","")</f>
        <v/>
      </c>
      <c r="L776" t="str">
        <f>+IF(LEN(Participação!A786)&gt;0,Participação!E786,"")</f>
        <v/>
      </c>
      <c r="M776" t="str">
        <f>+IF(LEN(Participação!A786)&gt;0,Participação!I786,"")</f>
        <v/>
      </c>
      <c r="N776" s="22" t="str">
        <f>+IF(LEN(Participação!A786)&gt;0,VLOOKUP(Participação!F786,Variedades!B:C,2,0),"")</f>
        <v/>
      </c>
      <c r="O776" s="26" t="str">
        <f t="shared" si="12"/>
        <v/>
      </c>
      <c r="P776" s="26" t="str">
        <f>+IF(LEN(Participação!A786)&gt;0,G776,"")</f>
        <v/>
      </c>
    </row>
    <row r="777" spans="1:16" x14ac:dyDescent="0.25">
      <c r="A777" t="str">
        <f>+IF(LEN(Participação!A787)&gt;0,Participação!$D$4,"")</f>
        <v/>
      </c>
      <c r="B777" t="str">
        <f>+IF(LEN(Participação!A787)&gt;0,2021,"")</f>
        <v/>
      </c>
      <c r="C777" t="str">
        <f>+IF(LEN(Participação!A787)&gt;0,5017,"")</f>
        <v/>
      </c>
      <c r="D777" t="str">
        <f>+IF(LEN(Participação!A787)&gt;0,IF(Participação!$B$3="Individual",1,1),"")</f>
        <v/>
      </c>
      <c r="E777" t="str">
        <f>+IF(LEN(Participação!A787)&gt;0,Participação!C787,"")</f>
        <v/>
      </c>
      <c r="F777" t="str">
        <f>+IF(LEN(Participação!A787)&gt;0,Participação!D787,"")</f>
        <v/>
      </c>
      <c r="G777" t="str">
        <f>+IF(LEN(Participação!A787)&gt;0,Participação!A787,"")</f>
        <v/>
      </c>
      <c r="H777" t="str">
        <f>+IF(LEN(Participação!A787)&gt;0,VLOOKUP(O777,Pivot!A:B,2,0),"")</f>
        <v/>
      </c>
      <c r="I777" t="str">
        <f>+IF(LEN(Participação!A787)&gt;0,Participação!G787*Participação!I787,"")</f>
        <v/>
      </c>
      <c r="J777" t="str">
        <f>+IF(LEN(Participação!A787)&gt;0,Participação!H787,"")</f>
        <v/>
      </c>
      <c r="K777" t="str">
        <f>+IF(LEN(Participação!A787)&gt;0,"N","")</f>
        <v/>
      </c>
      <c r="L777" t="str">
        <f>+IF(LEN(Participação!A787)&gt;0,Participação!E787,"")</f>
        <v/>
      </c>
      <c r="M777" t="str">
        <f>+IF(LEN(Participação!A787)&gt;0,Participação!I787,"")</f>
        <v/>
      </c>
      <c r="N777" s="22" t="str">
        <f>+IF(LEN(Participação!A787)&gt;0,VLOOKUP(Participação!F787,Variedades!B:C,2,0),"")</f>
        <v/>
      </c>
      <c r="O777" s="26" t="str">
        <f t="shared" si="12"/>
        <v/>
      </c>
      <c r="P777" s="26" t="str">
        <f>+IF(LEN(Participação!A787)&gt;0,G777,"")</f>
        <v/>
      </c>
    </row>
    <row r="778" spans="1:16" x14ac:dyDescent="0.25">
      <c r="A778" t="str">
        <f>+IF(LEN(Participação!A788)&gt;0,Participação!$D$4,"")</f>
        <v/>
      </c>
      <c r="B778" t="str">
        <f>+IF(LEN(Participação!A788)&gt;0,2021,"")</f>
        <v/>
      </c>
      <c r="C778" t="str">
        <f>+IF(LEN(Participação!A788)&gt;0,5017,"")</f>
        <v/>
      </c>
      <c r="D778" t="str">
        <f>+IF(LEN(Participação!A788)&gt;0,IF(Participação!$B$3="Individual",1,1),"")</f>
        <v/>
      </c>
      <c r="E778" t="str">
        <f>+IF(LEN(Participação!A788)&gt;0,Participação!C788,"")</f>
        <v/>
      </c>
      <c r="F778" t="str">
        <f>+IF(LEN(Participação!A788)&gt;0,Participação!D788,"")</f>
        <v/>
      </c>
      <c r="G778" t="str">
        <f>+IF(LEN(Participação!A788)&gt;0,Participação!A788,"")</f>
        <v/>
      </c>
      <c r="H778" t="str">
        <f>+IF(LEN(Participação!A788)&gt;0,VLOOKUP(O778,Pivot!A:B,2,0),"")</f>
        <v/>
      </c>
      <c r="I778" t="str">
        <f>+IF(LEN(Participação!A788)&gt;0,Participação!G788*Participação!I788,"")</f>
        <v/>
      </c>
      <c r="J778" t="str">
        <f>+IF(LEN(Participação!A788)&gt;0,Participação!H788,"")</f>
        <v/>
      </c>
      <c r="K778" t="str">
        <f>+IF(LEN(Participação!A788)&gt;0,"N","")</f>
        <v/>
      </c>
      <c r="L778" t="str">
        <f>+IF(LEN(Participação!A788)&gt;0,Participação!E788,"")</f>
        <v/>
      </c>
      <c r="M778" t="str">
        <f>+IF(LEN(Participação!A788)&gt;0,Participação!I788,"")</f>
        <v/>
      </c>
      <c r="N778" s="22" t="str">
        <f>+IF(LEN(Participação!A788)&gt;0,VLOOKUP(Participação!F788,Variedades!B:C,2,0),"")</f>
        <v/>
      </c>
      <c r="O778" s="26" t="str">
        <f t="shared" si="12"/>
        <v/>
      </c>
      <c r="P778" s="26" t="str">
        <f>+IF(LEN(Participação!A788)&gt;0,G778,"")</f>
        <v/>
      </c>
    </row>
    <row r="779" spans="1:16" x14ac:dyDescent="0.25">
      <c r="A779" t="str">
        <f>+IF(LEN(Participação!A789)&gt;0,Participação!$D$4,"")</f>
        <v/>
      </c>
      <c r="B779" t="str">
        <f>+IF(LEN(Participação!A789)&gt;0,2021,"")</f>
        <v/>
      </c>
      <c r="C779" t="str">
        <f>+IF(LEN(Participação!A789)&gt;0,5017,"")</f>
        <v/>
      </c>
      <c r="D779" t="str">
        <f>+IF(LEN(Participação!A789)&gt;0,IF(Participação!$B$3="Individual",1,1),"")</f>
        <v/>
      </c>
      <c r="E779" t="str">
        <f>+IF(LEN(Participação!A789)&gt;0,Participação!C789,"")</f>
        <v/>
      </c>
      <c r="F779" t="str">
        <f>+IF(LEN(Participação!A789)&gt;0,Participação!D789,"")</f>
        <v/>
      </c>
      <c r="G779" t="str">
        <f>+IF(LEN(Participação!A789)&gt;0,Participação!A789,"")</f>
        <v/>
      </c>
      <c r="H779" t="str">
        <f>+IF(LEN(Participação!A789)&gt;0,VLOOKUP(O779,Pivot!A:B,2,0),"")</f>
        <v/>
      </c>
      <c r="I779" t="str">
        <f>+IF(LEN(Participação!A789)&gt;0,Participação!G789*Participação!I789,"")</f>
        <v/>
      </c>
      <c r="J779" t="str">
        <f>+IF(LEN(Participação!A789)&gt;0,Participação!H789,"")</f>
        <v/>
      </c>
      <c r="K779" t="str">
        <f>+IF(LEN(Participação!A789)&gt;0,"N","")</f>
        <v/>
      </c>
      <c r="L779" t="str">
        <f>+IF(LEN(Participação!A789)&gt;0,Participação!E789,"")</f>
        <v/>
      </c>
      <c r="M779" t="str">
        <f>+IF(LEN(Participação!A789)&gt;0,Participação!I789,"")</f>
        <v/>
      </c>
      <c r="N779" s="22" t="str">
        <f>+IF(LEN(Participação!A789)&gt;0,VLOOKUP(Participação!F789,Variedades!B:C,2,0),"")</f>
        <v/>
      </c>
      <c r="O779" s="26" t="str">
        <f t="shared" si="12"/>
        <v/>
      </c>
      <c r="P779" s="26" t="str">
        <f>+IF(LEN(Participação!A789)&gt;0,G779,"")</f>
        <v/>
      </c>
    </row>
    <row r="780" spans="1:16" x14ac:dyDescent="0.25">
      <c r="A780" t="str">
        <f>+IF(LEN(Participação!A790)&gt;0,Participação!$D$4,"")</f>
        <v/>
      </c>
      <c r="B780" t="str">
        <f>+IF(LEN(Participação!A790)&gt;0,2021,"")</f>
        <v/>
      </c>
      <c r="C780" t="str">
        <f>+IF(LEN(Participação!A790)&gt;0,5017,"")</f>
        <v/>
      </c>
      <c r="D780" t="str">
        <f>+IF(LEN(Participação!A790)&gt;0,IF(Participação!$B$3="Individual",1,1),"")</f>
        <v/>
      </c>
      <c r="E780" t="str">
        <f>+IF(LEN(Participação!A790)&gt;0,Participação!C790,"")</f>
        <v/>
      </c>
      <c r="F780" t="str">
        <f>+IF(LEN(Participação!A790)&gt;0,Participação!D790,"")</f>
        <v/>
      </c>
      <c r="G780" t="str">
        <f>+IF(LEN(Participação!A790)&gt;0,Participação!A790,"")</f>
        <v/>
      </c>
      <c r="H780" t="str">
        <f>+IF(LEN(Participação!A790)&gt;0,VLOOKUP(O780,Pivot!A:B,2,0),"")</f>
        <v/>
      </c>
      <c r="I780" t="str">
        <f>+IF(LEN(Participação!A790)&gt;0,Participação!G790*Participação!I790,"")</f>
        <v/>
      </c>
      <c r="J780" t="str">
        <f>+IF(LEN(Participação!A790)&gt;0,Participação!H790,"")</f>
        <v/>
      </c>
      <c r="K780" t="str">
        <f>+IF(LEN(Participação!A790)&gt;0,"N","")</f>
        <v/>
      </c>
      <c r="L780" t="str">
        <f>+IF(LEN(Participação!A790)&gt;0,Participação!E790,"")</f>
        <v/>
      </c>
      <c r="M780" t="str">
        <f>+IF(LEN(Participação!A790)&gt;0,Participação!I790,"")</f>
        <v/>
      </c>
      <c r="N780" s="22" t="str">
        <f>+IF(LEN(Participação!A790)&gt;0,VLOOKUP(Participação!F790,Variedades!B:C,2,0),"")</f>
        <v/>
      </c>
      <c r="O780" s="26" t="str">
        <f t="shared" si="12"/>
        <v/>
      </c>
      <c r="P780" s="26" t="str">
        <f>+IF(LEN(Participação!A790)&gt;0,G780,"")</f>
        <v/>
      </c>
    </row>
    <row r="781" spans="1:16" x14ac:dyDescent="0.25">
      <c r="A781" t="str">
        <f>+IF(LEN(Participação!A791)&gt;0,Participação!$D$4,"")</f>
        <v/>
      </c>
      <c r="B781" t="str">
        <f>+IF(LEN(Participação!A791)&gt;0,2021,"")</f>
        <v/>
      </c>
      <c r="C781" t="str">
        <f>+IF(LEN(Participação!A791)&gt;0,5017,"")</f>
        <v/>
      </c>
      <c r="D781" t="str">
        <f>+IF(LEN(Participação!A791)&gt;0,IF(Participação!$B$3="Individual",1,1),"")</f>
        <v/>
      </c>
      <c r="E781" t="str">
        <f>+IF(LEN(Participação!A791)&gt;0,Participação!C791,"")</f>
        <v/>
      </c>
      <c r="F781" t="str">
        <f>+IF(LEN(Participação!A791)&gt;0,Participação!D791,"")</f>
        <v/>
      </c>
      <c r="G781" t="str">
        <f>+IF(LEN(Participação!A791)&gt;0,Participação!A791,"")</f>
        <v/>
      </c>
      <c r="H781" t="str">
        <f>+IF(LEN(Participação!A791)&gt;0,VLOOKUP(O781,Pivot!A:B,2,0),"")</f>
        <v/>
      </c>
      <c r="I781" t="str">
        <f>+IF(LEN(Participação!A791)&gt;0,Participação!G791*Participação!I791,"")</f>
        <v/>
      </c>
      <c r="J781" t="str">
        <f>+IF(LEN(Participação!A791)&gt;0,Participação!H791,"")</f>
        <v/>
      </c>
      <c r="K781" t="str">
        <f>+IF(LEN(Participação!A791)&gt;0,"N","")</f>
        <v/>
      </c>
      <c r="L781" t="str">
        <f>+IF(LEN(Participação!A791)&gt;0,Participação!E791,"")</f>
        <v/>
      </c>
      <c r="M781" t="str">
        <f>+IF(LEN(Participação!A791)&gt;0,Participação!I791,"")</f>
        <v/>
      </c>
      <c r="N781" s="22" t="str">
        <f>+IF(LEN(Participação!A791)&gt;0,VLOOKUP(Participação!F791,Variedades!B:C,2,0),"")</f>
        <v/>
      </c>
      <c r="O781" s="26" t="str">
        <f t="shared" si="12"/>
        <v/>
      </c>
      <c r="P781" s="26" t="str">
        <f>+IF(LEN(Participação!A791)&gt;0,G781,"")</f>
        <v/>
      </c>
    </row>
    <row r="782" spans="1:16" x14ac:dyDescent="0.25">
      <c r="A782" t="str">
        <f>+IF(LEN(Participação!A792)&gt;0,Participação!$D$4,"")</f>
        <v/>
      </c>
      <c r="B782" t="str">
        <f>+IF(LEN(Participação!A792)&gt;0,2021,"")</f>
        <v/>
      </c>
      <c r="C782" t="str">
        <f>+IF(LEN(Participação!A792)&gt;0,5017,"")</f>
        <v/>
      </c>
      <c r="D782" t="str">
        <f>+IF(LEN(Participação!A792)&gt;0,IF(Participação!$B$3="Individual",1,1),"")</f>
        <v/>
      </c>
      <c r="E782" t="str">
        <f>+IF(LEN(Participação!A792)&gt;0,Participação!C792,"")</f>
        <v/>
      </c>
      <c r="F782" t="str">
        <f>+IF(LEN(Participação!A792)&gt;0,Participação!D792,"")</f>
        <v/>
      </c>
      <c r="G782" t="str">
        <f>+IF(LEN(Participação!A792)&gt;0,Participação!A792,"")</f>
        <v/>
      </c>
      <c r="H782" t="str">
        <f>+IF(LEN(Participação!A792)&gt;0,VLOOKUP(O782,Pivot!A:B,2,0),"")</f>
        <v/>
      </c>
      <c r="I782" t="str">
        <f>+IF(LEN(Participação!A792)&gt;0,Participação!G792*Participação!I792,"")</f>
        <v/>
      </c>
      <c r="J782" t="str">
        <f>+IF(LEN(Participação!A792)&gt;0,Participação!H792,"")</f>
        <v/>
      </c>
      <c r="K782" t="str">
        <f>+IF(LEN(Participação!A792)&gt;0,"N","")</f>
        <v/>
      </c>
      <c r="L782" t="str">
        <f>+IF(LEN(Participação!A792)&gt;0,Participação!E792,"")</f>
        <v/>
      </c>
      <c r="M782" t="str">
        <f>+IF(LEN(Participação!A792)&gt;0,Participação!I792,"")</f>
        <v/>
      </c>
      <c r="N782" s="22" t="str">
        <f>+IF(LEN(Participação!A792)&gt;0,VLOOKUP(Participação!F792,Variedades!B:C,2,0),"")</f>
        <v/>
      </c>
      <c r="O782" s="26" t="str">
        <f t="shared" si="12"/>
        <v/>
      </c>
      <c r="P782" s="26" t="str">
        <f>+IF(LEN(Participação!A792)&gt;0,G782,"")</f>
        <v/>
      </c>
    </row>
    <row r="783" spans="1:16" x14ac:dyDescent="0.25">
      <c r="A783" t="str">
        <f>+IF(LEN(Participação!A793)&gt;0,Participação!$D$4,"")</f>
        <v/>
      </c>
      <c r="B783" t="str">
        <f>+IF(LEN(Participação!A793)&gt;0,2021,"")</f>
        <v/>
      </c>
      <c r="C783" t="str">
        <f>+IF(LEN(Participação!A793)&gt;0,5017,"")</f>
        <v/>
      </c>
      <c r="D783" t="str">
        <f>+IF(LEN(Participação!A793)&gt;0,IF(Participação!$B$3="Individual",1,1),"")</f>
        <v/>
      </c>
      <c r="E783" t="str">
        <f>+IF(LEN(Participação!A793)&gt;0,Participação!C793,"")</f>
        <v/>
      </c>
      <c r="F783" t="str">
        <f>+IF(LEN(Participação!A793)&gt;0,Participação!D793,"")</f>
        <v/>
      </c>
      <c r="G783" t="str">
        <f>+IF(LEN(Participação!A793)&gt;0,Participação!A793,"")</f>
        <v/>
      </c>
      <c r="H783" t="str">
        <f>+IF(LEN(Participação!A793)&gt;0,VLOOKUP(O783,Pivot!A:B,2,0),"")</f>
        <v/>
      </c>
      <c r="I783" t="str">
        <f>+IF(LEN(Participação!A793)&gt;0,Participação!G793*Participação!I793,"")</f>
        <v/>
      </c>
      <c r="J783" t="str">
        <f>+IF(LEN(Participação!A793)&gt;0,Participação!H793,"")</f>
        <v/>
      </c>
      <c r="K783" t="str">
        <f>+IF(LEN(Participação!A793)&gt;0,"N","")</f>
        <v/>
      </c>
      <c r="L783" t="str">
        <f>+IF(LEN(Participação!A793)&gt;0,Participação!E793,"")</f>
        <v/>
      </c>
      <c r="M783" t="str">
        <f>+IF(LEN(Participação!A793)&gt;0,Participação!I793,"")</f>
        <v/>
      </c>
      <c r="N783" s="22" t="str">
        <f>+IF(LEN(Participação!A793)&gt;0,VLOOKUP(Participação!F793,Variedades!B:C,2,0),"")</f>
        <v/>
      </c>
      <c r="O783" s="26" t="str">
        <f t="shared" si="12"/>
        <v/>
      </c>
      <c r="P783" s="26" t="str">
        <f>+IF(LEN(Participação!A793)&gt;0,G783,"")</f>
        <v/>
      </c>
    </row>
    <row r="784" spans="1:16" x14ac:dyDescent="0.25">
      <c r="A784" t="str">
        <f>+IF(LEN(Participação!A794)&gt;0,Participação!$D$4,"")</f>
        <v/>
      </c>
      <c r="B784" t="str">
        <f>+IF(LEN(Participação!A794)&gt;0,2021,"")</f>
        <v/>
      </c>
      <c r="C784" t="str">
        <f>+IF(LEN(Participação!A794)&gt;0,5017,"")</f>
        <v/>
      </c>
      <c r="D784" t="str">
        <f>+IF(LEN(Participação!A794)&gt;0,IF(Participação!$B$3="Individual",1,1),"")</f>
        <v/>
      </c>
      <c r="E784" t="str">
        <f>+IF(LEN(Participação!A794)&gt;0,Participação!C794,"")</f>
        <v/>
      </c>
      <c r="F784" t="str">
        <f>+IF(LEN(Participação!A794)&gt;0,Participação!D794,"")</f>
        <v/>
      </c>
      <c r="G784" t="str">
        <f>+IF(LEN(Participação!A794)&gt;0,Participação!A794,"")</f>
        <v/>
      </c>
      <c r="H784" t="str">
        <f>+IF(LEN(Participação!A794)&gt;0,VLOOKUP(O784,Pivot!A:B,2,0),"")</f>
        <v/>
      </c>
      <c r="I784" t="str">
        <f>+IF(LEN(Participação!A794)&gt;0,Participação!G794*Participação!I794,"")</f>
        <v/>
      </c>
      <c r="J784" t="str">
        <f>+IF(LEN(Participação!A794)&gt;0,Participação!H794,"")</f>
        <v/>
      </c>
      <c r="K784" t="str">
        <f>+IF(LEN(Participação!A794)&gt;0,"N","")</f>
        <v/>
      </c>
      <c r="L784" t="str">
        <f>+IF(LEN(Participação!A794)&gt;0,Participação!E794,"")</f>
        <v/>
      </c>
      <c r="M784" t="str">
        <f>+IF(LEN(Participação!A794)&gt;0,Participação!I794,"")</f>
        <v/>
      </c>
      <c r="N784" s="22" t="str">
        <f>+IF(LEN(Participação!A794)&gt;0,VLOOKUP(Participação!F794,Variedades!B:C,2,0),"")</f>
        <v/>
      </c>
      <c r="O784" s="26" t="str">
        <f t="shared" si="12"/>
        <v/>
      </c>
      <c r="P784" s="26" t="str">
        <f>+IF(LEN(Participação!A794)&gt;0,G784,"")</f>
        <v/>
      </c>
    </row>
    <row r="785" spans="1:16" x14ac:dyDescent="0.25">
      <c r="A785" t="str">
        <f>+IF(LEN(Participação!A795)&gt;0,Participação!$D$4,"")</f>
        <v/>
      </c>
      <c r="B785" t="str">
        <f>+IF(LEN(Participação!A795)&gt;0,2021,"")</f>
        <v/>
      </c>
      <c r="C785" t="str">
        <f>+IF(LEN(Participação!A795)&gt;0,5017,"")</f>
        <v/>
      </c>
      <c r="D785" t="str">
        <f>+IF(LEN(Participação!A795)&gt;0,IF(Participação!$B$3="Individual",1,1),"")</f>
        <v/>
      </c>
      <c r="E785" t="str">
        <f>+IF(LEN(Participação!A795)&gt;0,Participação!C795,"")</f>
        <v/>
      </c>
      <c r="F785" t="str">
        <f>+IF(LEN(Participação!A795)&gt;0,Participação!D795,"")</f>
        <v/>
      </c>
      <c r="G785" t="str">
        <f>+IF(LEN(Participação!A795)&gt;0,Participação!A795,"")</f>
        <v/>
      </c>
      <c r="H785" t="str">
        <f>+IF(LEN(Participação!A795)&gt;0,VLOOKUP(O785,Pivot!A:B,2,0),"")</f>
        <v/>
      </c>
      <c r="I785" t="str">
        <f>+IF(LEN(Participação!A795)&gt;0,Participação!G795*Participação!I795,"")</f>
        <v/>
      </c>
      <c r="J785" t="str">
        <f>+IF(LEN(Participação!A795)&gt;0,Participação!H795,"")</f>
        <v/>
      </c>
      <c r="K785" t="str">
        <f>+IF(LEN(Participação!A795)&gt;0,"N","")</f>
        <v/>
      </c>
      <c r="L785" t="str">
        <f>+IF(LEN(Participação!A795)&gt;0,Participação!E795,"")</f>
        <v/>
      </c>
      <c r="M785" t="str">
        <f>+IF(LEN(Participação!A795)&gt;0,Participação!I795,"")</f>
        <v/>
      </c>
      <c r="N785" s="22" t="str">
        <f>+IF(LEN(Participação!A795)&gt;0,VLOOKUP(Participação!F795,Variedades!B:C,2,0),"")</f>
        <v/>
      </c>
      <c r="O785" s="26" t="str">
        <f t="shared" si="12"/>
        <v/>
      </c>
      <c r="P785" s="26" t="str">
        <f>+IF(LEN(Participação!A795)&gt;0,G785,"")</f>
        <v/>
      </c>
    </row>
    <row r="786" spans="1:16" x14ac:dyDescent="0.25">
      <c r="A786" t="str">
        <f>+IF(LEN(Participação!A796)&gt;0,Participação!$D$4,"")</f>
        <v/>
      </c>
      <c r="B786" t="str">
        <f>+IF(LEN(Participação!A796)&gt;0,2021,"")</f>
        <v/>
      </c>
      <c r="C786" t="str">
        <f>+IF(LEN(Participação!A796)&gt;0,5017,"")</f>
        <v/>
      </c>
      <c r="D786" t="str">
        <f>+IF(LEN(Participação!A796)&gt;0,IF(Participação!$B$3="Individual",1,1),"")</f>
        <v/>
      </c>
      <c r="E786" t="str">
        <f>+IF(LEN(Participação!A796)&gt;0,Participação!C796,"")</f>
        <v/>
      </c>
      <c r="F786" t="str">
        <f>+IF(LEN(Participação!A796)&gt;0,Participação!D796,"")</f>
        <v/>
      </c>
      <c r="G786" t="str">
        <f>+IF(LEN(Participação!A796)&gt;0,Participação!A796,"")</f>
        <v/>
      </c>
      <c r="H786" t="str">
        <f>+IF(LEN(Participação!A796)&gt;0,VLOOKUP(O786,Pivot!A:B,2,0),"")</f>
        <v/>
      </c>
      <c r="I786" t="str">
        <f>+IF(LEN(Participação!A796)&gt;0,Participação!G796*Participação!I796,"")</f>
        <v/>
      </c>
      <c r="J786" t="str">
        <f>+IF(LEN(Participação!A796)&gt;0,Participação!H796,"")</f>
        <v/>
      </c>
      <c r="K786" t="str">
        <f>+IF(LEN(Participação!A796)&gt;0,"N","")</f>
        <v/>
      </c>
      <c r="L786" t="str">
        <f>+IF(LEN(Participação!A796)&gt;0,Participação!E796,"")</f>
        <v/>
      </c>
      <c r="M786" t="str">
        <f>+IF(LEN(Participação!A796)&gt;0,Participação!I796,"")</f>
        <v/>
      </c>
      <c r="N786" s="22" t="str">
        <f>+IF(LEN(Participação!A796)&gt;0,VLOOKUP(Participação!F796,Variedades!B:C,2,0),"")</f>
        <v/>
      </c>
      <c r="O786" s="26" t="str">
        <f t="shared" si="12"/>
        <v/>
      </c>
      <c r="P786" s="26" t="str">
        <f>+IF(LEN(Participação!A796)&gt;0,G786,"")</f>
        <v/>
      </c>
    </row>
    <row r="787" spans="1:16" x14ac:dyDescent="0.25">
      <c r="A787" t="str">
        <f>+IF(LEN(Participação!A797)&gt;0,Participação!$D$4,"")</f>
        <v/>
      </c>
      <c r="B787" t="str">
        <f>+IF(LEN(Participação!A797)&gt;0,2021,"")</f>
        <v/>
      </c>
      <c r="C787" t="str">
        <f>+IF(LEN(Participação!A797)&gt;0,5017,"")</f>
        <v/>
      </c>
      <c r="D787" t="str">
        <f>+IF(LEN(Participação!A797)&gt;0,IF(Participação!$B$3="Individual",1,1),"")</f>
        <v/>
      </c>
      <c r="E787" t="str">
        <f>+IF(LEN(Participação!A797)&gt;0,Participação!C797,"")</f>
        <v/>
      </c>
      <c r="F787" t="str">
        <f>+IF(LEN(Participação!A797)&gt;0,Participação!D797,"")</f>
        <v/>
      </c>
      <c r="G787" t="str">
        <f>+IF(LEN(Participação!A797)&gt;0,Participação!A797,"")</f>
        <v/>
      </c>
      <c r="H787" t="str">
        <f>+IF(LEN(Participação!A797)&gt;0,VLOOKUP(O787,Pivot!A:B,2,0),"")</f>
        <v/>
      </c>
      <c r="I787" t="str">
        <f>+IF(LEN(Participação!A797)&gt;0,Participação!G797*Participação!I797,"")</f>
        <v/>
      </c>
      <c r="J787" t="str">
        <f>+IF(LEN(Participação!A797)&gt;0,Participação!H797,"")</f>
        <v/>
      </c>
      <c r="K787" t="str">
        <f>+IF(LEN(Participação!A797)&gt;0,"N","")</f>
        <v/>
      </c>
      <c r="L787" t="str">
        <f>+IF(LEN(Participação!A797)&gt;0,Participação!E797,"")</f>
        <v/>
      </c>
      <c r="M787" t="str">
        <f>+IF(LEN(Participação!A797)&gt;0,Participação!I797,"")</f>
        <v/>
      </c>
      <c r="N787" s="22" t="str">
        <f>+IF(LEN(Participação!A797)&gt;0,VLOOKUP(Participação!F797,Variedades!B:C,2,0),"")</f>
        <v/>
      </c>
      <c r="O787" s="26" t="str">
        <f t="shared" si="12"/>
        <v/>
      </c>
      <c r="P787" s="26" t="str">
        <f>+IF(LEN(Participação!A797)&gt;0,G787,"")</f>
        <v/>
      </c>
    </row>
    <row r="788" spans="1:16" x14ac:dyDescent="0.25">
      <c r="A788" t="str">
        <f>+IF(LEN(Participação!A798)&gt;0,Participação!$D$4,"")</f>
        <v/>
      </c>
      <c r="B788" t="str">
        <f>+IF(LEN(Participação!A798)&gt;0,2021,"")</f>
        <v/>
      </c>
      <c r="C788" t="str">
        <f>+IF(LEN(Participação!A798)&gt;0,5017,"")</f>
        <v/>
      </c>
      <c r="D788" t="str">
        <f>+IF(LEN(Participação!A798)&gt;0,IF(Participação!$B$3="Individual",1,1),"")</f>
        <v/>
      </c>
      <c r="E788" t="str">
        <f>+IF(LEN(Participação!A798)&gt;0,Participação!C798,"")</f>
        <v/>
      </c>
      <c r="F788" t="str">
        <f>+IF(LEN(Participação!A798)&gt;0,Participação!D798,"")</f>
        <v/>
      </c>
      <c r="G788" t="str">
        <f>+IF(LEN(Participação!A798)&gt;0,Participação!A798,"")</f>
        <v/>
      </c>
      <c r="H788" t="str">
        <f>+IF(LEN(Participação!A798)&gt;0,VLOOKUP(O788,Pivot!A:B,2,0),"")</f>
        <v/>
      </c>
      <c r="I788" t="str">
        <f>+IF(LEN(Participação!A798)&gt;0,Participação!G798*Participação!I798,"")</f>
        <v/>
      </c>
      <c r="J788" t="str">
        <f>+IF(LEN(Participação!A798)&gt;0,Participação!H798,"")</f>
        <v/>
      </c>
      <c r="K788" t="str">
        <f>+IF(LEN(Participação!A798)&gt;0,"N","")</f>
        <v/>
      </c>
      <c r="L788" t="str">
        <f>+IF(LEN(Participação!A798)&gt;0,Participação!E798,"")</f>
        <v/>
      </c>
      <c r="M788" t="str">
        <f>+IF(LEN(Participação!A798)&gt;0,Participação!I798,"")</f>
        <v/>
      </c>
      <c r="N788" s="22" t="str">
        <f>+IF(LEN(Participação!A798)&gt;0,VLOOKUP(Participação!F798,Variedades!B:C,2,0),"")</f>
        <v/>
      </c>
      <c r="O788" s="26" t="str">
        <f t="shared" si="12"/>
        <v/>
      </c>
      <c r="P788" s="26" t="str">
        <f>+IF(LEN(Participação!A798)&gt;0,G788,"")</f>
        <v/>
      </c>
    </row>
    <row r="789" spans="1:16" x14ac:dyDescent="0.25">
      <c r="A789" t="str">
        <f>+IF(LEN(Participação!A799)&gt;0,Participação!$D$4,"")</f>
        <v/>
      </c>
      <c r="B789" t="str">
        <f>+IF(LEN(Participação!A799)&gt;0,2021,"")</f>
        <v/>
      </c>
      <c r="C789" t="str">
        <f>+IF(LEN(Participação!A799)&gt;0,5017,"")</f>
        <v/>
      </c>
      <c r="D789" t="str">
        <f>+IF(LEN(Participação!A799)&gt;0,IF(Participação!$B$3="Individual",1,1),"")</f>
        <v/>
      </c>
      <c r="E789" t="str">
        <f>+IF(LEN(Participação!A799)&gt;0,Participação!C799,"")</f>
        <v/>
      </c>
      <c r="F789" t="str">
        <f>+IF(LEN(Participação!A799)&gt;0,Participação!D799,"")</f>
        <v/>
      </c>
      <c r="G789" t="str">
        <f>+IF(LEN(Participação!A799)&gt;0,Participação!A799,"")</f>
        <v/>
      </c>
      <c r="H789" t="str">
        <f>+IF(LEN(Participação!A799)&gt;0,VLOOKUP(O789,Pivot!A:B,2,0),"")</f>
        <v/>
      </c>
      <c r="I789" t="str">
        <f>+IF(LEN(Participação!A799)&gt;0,Participação!G799*Participação!I799,"")</f>
        <v/>
      </c>
      <c r="J789" t="str">
        <f>+IF(LEN(Participação!A799)&gt;0,Participação!H799,"")</f>
        <v/>
      </c>
      <c r="K789" t="str">
        <f>+IF(LEN(Participação!A799)&gt;0,"N","")</f>
        <v/>
      </c>
      <c r="L789" t="str">
        <f>+IF(LEN(Participação!A799)&gt;0,Participação!E799,"")</f>
        <v/>
      </c>
      <c r="M789" t="str">
        <f>+IF(LEN(Participação!A799)&gt;0,Participação!I799,"")</f>
        <v/>
      </c>
      <c r="N789" s="22" t="str">
        <f>+IF(LEN(Participação!A799)&gt;0,VLOOKUP(Participação!F799,Variedades!B:C,2,0),"")</f>
        <v/>
      </c>
      <c r="O789" s="26" t="str">
        <f t="shared" si="12"/>
        <v/>
      </c>
      <c r="P789" s="26" t="str">
        <f>+IF(LEN(Participação!A799)&gt;0,G789,"")</f>
        <v/>
      </c>
    </row>
    <row r="790" spans="1:16" x14ac:dyDescent="0.25">
      <c r="A790" t="str">
        <f>+IF(LEN(Participação!A800)&gt;0,Participação!$D$4,"")</f>
        <v/>
      </c>
      <c r="B790" t="str">
        <f>+IF(LEN(Participação!A800)&gt;0,2021,"")</f>
        <v/>
      </c>
      <c r="C790" t="str">
        <f>+IF(LEN(Participação!A800)&gt;0,5017,"")</f>
        <v/>
      </c>
      <c r="D790" t="str">
        <f>+IF(LEN(Participação!A800)&gt;0,IF(Participação!$B$3="Individual",1,1),"")</f>
        <v/>
      </c>
      <c r="E790" t="str">
        <f>+IF(LEN(Participação!A800)&gt;0,Participação!C800,"")</f>
        <v/>
      </c>
      <c r="F790" t="str">
        <f>+IF(LEN(Participação!A800)&gt;0,Participação!D800,"")</f>
        <v/>
      </c>
      <c r="G790" t="str">
        <f>+IF(LEN(Participação!A800)&gt;0,Participação!A800,"")</f>
        <v/>
      </c>
      <c r="H790" t="str">
        <f>+IF(LEN(Participação!A800)&gt;0,VLOOKUP(O790,Pivot!A:B,2,0),"")</f>
        <v/>
      </c>
      <c r="I790" t="str">
        <f>+IF(LEN(Participação!A800)&gt;0,Participação!G800*Participação!I800,"")</f>
        <v/>
      </c>
      <c r="J790" t="str">
        <f>+IF(LEN(Participação!A800)&gt;0,Participação!H800,"")</f>
        <v/>
      </c>
      <c r="K790" t="str">
        <f>+IF(LEN(Participação!A800)&gt;0,"N","")</f>
        <v/>
      </c>
      <c r="L790" t="str">
        <f>+IF(LEN(Participação!A800)&gt;0,Participação!E800,"")</f>
        <v/>
      </c>
      <c r="M790" t="str">
        <f>+IF(LEN(Participação!A800)&gt;0,Participação!I800,"")</f>
        <v/>
      </c>
      <c r="N790" s="22" t="str">
        <f>+IF(LEN(Participação!A800)&gt;0,VLOOKUP(Participação!F800,Variedades!B:C,2,0),"")</f>
        <v/>
      </c>
      <c r="O790" s="26" t="str">
        <f t="shared" si="12"/>
        <v/>
      </c>
      <c r="P790" s="26" t="str">
        <f>+IF(LEN(Participação!A800)&gt;0,G790,"")</f>
        <v/>
      </c>
    </row>
    <row r="791" spans="1:16" x14ac:dyDescent="0.25">
      <c r="A791" t="str">
        <f>+IF(LEN(Participação!A801)&gt;0,Participação!$D$4,"")</f>
        <v/>
      </c>
      <c r="B791" t="str">
        <f>+IF(LEN(Participação!A801)&gt;0,2021,"")</f>
        <v/>
      </c>
      <c r="C791" t="str">
        <f>+IF(LEN(Participação!A801)&gt;0,5017,"")</f>
        <v/>
      </c>
      <c r="D791" t="str">
        <f>+IF(LEN(Participação!A801)&gt;0,IF(Participação!$B$3="Individual",1,1),"")</f>
        <v/>
      </c>
      <c r="E791" t="str">
        <f>+IF(LEN(Participação!A801)&gt;0,Participação!C801,"")</f>
        <v/>
      </c>
      <c r="F791" t="str">
        <f>+IF(LEN(Participação!A801)&gt;0,Participação!D801,"")</f>
        <v/>
      </c>
      <c r="G791" t="str">
        <f>+IF(LEN(Participação!A801)&gt;0,Participação!A801,"")</f>
        <v/>
      </c>
      <c r="H791" t="str">
        <f>+IF(LEN(Participação!A801)&gt;0,VLOOKUP(O791,Pivot!A:B,2,0),"")</f>
        <v/>
      </c>
      <c r="I791" t="str">
        <f>+IF(LEN(Participação!A801)&gt;0,Participação!G801*Participação!I801,"")</f>
        <v/>
      </c>
      <c r="J791" t="str">
        <f>+IF(LEN(Participação!A801)&gt;0,Participação!H801,"")</f>
        <v/>
      </c>
      <c r="K791" t="str">
        <f>+IF(LEN(Participação!A801)&gt;0,"N","")</f>
        <v/>
      </c>
      <c r="L791" t="str">
        <f>+IF(LEN(Participação!A801)&gt;0,Participação!E801,"")</f>
        <v/>
      </c>
      <c r="M791" t="str">
        <f>+IF(LEN(Participação!A801)&gt;0,Participação!I801,"")</f>
        <v/>
      </c>
      <c r="N791" s="22" t="str">
        <f>+IF(LEN(Participação!A801)&gt;0,VLOOKUP(Participação!F801,Variedades!B:C,2,0),"")</f>
        <v/>
      </c>
      <c r="O791" s="26" t="str">
        <f t="shared" si="12"/>
        <v/>
      </c>
      <c r="P791" s="26" t="str">
        <f>+IF(LEN(Participação!A801)&gt;0,G791,"")</f>
        <v/>
      </c>
    </row>
    <row r="792" spans="1:16" x14ac:dyDescent="0.25">
      <c r="A792" t="str">
        <f>+IF(LEN(Participação!A802)&gt;0,Participação!$D$4,"")</f>
        <v/>
      </c>
      <c r="B792" t="str">
        <f>+IF(LEN(Participação!A802)&gt;0,2021,"")</f>
        <v/>
      </c>
      <c r="C792" t="str">
        <f>+IF(LEN(Participação!A802)&gt;0,5017,"")</f>
        <v/>
      </c>
      <c r="D792" t="str">
        <f>+IF(LEN(Participação!A802)&gt;0,IF(Participação!$B$3="Individual",1,1),"")</f>
        <v/>
      </c>
      <c r="E792" t="str">
        <f>+IF(LEN(Participação!A802)&gt;0,Participação!C802,"")</f>
        <v/>
      </c>
      <c r="F792" t="str">
        <f>+IF(LEN(Participação!A802)&gt;0,Participação!D802,"")</f>
        <v/>
      </c>
      <c r="G792" t="str">
        <f>+IF(LEN(Participação!A802)&gt;0,Participação!A802,"")</f>
        <v/>
      </c>
      <c r="H792" t="str">
        <f>+IF(LEN(Participação!A802)&gt;0,VLOOKUP(O792,Pivot!A:B,2,0),"")</f>
        <v/>
      </c>
      <c r="I792" t="str">
        <f>+IF(LEN(Participação!A802)&gt;0,Participação!G802*Participação!I802,"")</f>
        <v/>
      </c>
      <c r="J792" t="str">
        <f>+IF(LEN(Participação!A802)&gt;0,Participação!H802,"")</f>
        <v/>
      </c>
      <c r="K792" t="str">
        <f>+IF(LEN(Participação!A802)&gt;0,"N","")</f>
        <v/>
      </c>
      <c r="L792" t="str">
        <f>+IF(LEN(Participação!A802)&gt;0,Participação!E802,"")</f>
        <v/>
      </c>
      <c r="M792" t="str">
        <f>+IF(LEN(Participação!A802)&gt;0,Participação!I802,"")</f>
        <v/>
      </c>
      <c r="N792" s="22" t="str">
        <f>+IF(LEN(Participação!A802)&gt;0,VLOOKUP(Participação!F802,Variedades!B:C,2,0),"")</f>
        <v/>
      </c>
      <c r="O792" s="26" t="str">
        <f t="shared" si="12"/>
        <v/>
      </c>
      <c r="P792" s="26" t="str">
        <f>+IF(LEN(Participação!A802)&gt;0,G792,"")</f>
        <v/>
      </c>
    </row>
    <row r="793" spans="1:16" x14ac:dyDescent="0.25">
      <c r="A793" t="str">
        <f>+IF(LEN(Participação!A803)&gt;0,Participação!$D$4,"")</f>
        <v/>
      </c>
      <c r="B793" t="str">
        <f>+IF(LEN(Participação!A803)&gt;0,2021,"")</f>
        <v/>
      </c>
      <c r="C793" t="str">
        <f>+IF(LEN(Participação!A803)&gt;0,5017,"")</f>
        <v/>
      </c>
      <c r="D793" t="str">
        <f>+IF(LEN(Participação!A803)&gt;0,IF(Participação!$B$3="Individual",1,1),"")</f>
        <v/>
      </c>
      <c r="E793" t="str">
        <f>+IF(LEN(Participação!A803)&gt;0,Participação!C803,"")</f>
        <v/>
      </c>
      <c r="F793" t="str">
        <f>+IF(LEN(Participação!A803)&gt;0,Participação!D803,"")</f>
        <v/>
      </c>
      <c r="G793" t="str">
        <f>+IF(LEN(Participação!A803)&gt;0,Participação!A803,"")</f>
        <v/>
      </c>
      <c r="H793" t="str">
        <f>+IF(LEN(Participação!A803)&gt;0,VLOOKUP(O793,Pivot!A:B,2,0),"")</f>
        <v/>
      </c>
      <c r="I793" t="str">
        <f>+IF(LEN(Participação!A803)&gt;0,Participação!G803*Participação!I803,"")</f>
        <v/>
      </c>
      <c r="J793" t="str">
        <f>+IF(LEN(Participação!A803)&gt;0,Participação!H803,"")</f>
        <v/>
      </c>
      <c r="K793" t="str">
        <f>+IF(LEN(Participação!A803)&gt;0,"N","")</f>
        <v/>
      </c>
      <c r="L793" t="str">
        <f>+IF(LEN(Participação!A803)&gt;0,Participação!E803,"")</f>
        <v/>
      </c>
      <c r="M793" t="str">
        <f>+IF(LEN(Participação!A803)&gt;0,Participação!I803,"")</f>
        <v/>
      </c>
      <c r="N793" s="22" t="str">
        <f>+IF(LEN(Participação!A803)&gt;0,VLOOKUP(Participação!F803,Variedades!B:C,2,0),"")</f>
        <v/>
      </c>
      <c r="O793" s="26" t="str">
        <f t="shared" si="12"/>
        <v/>
      </c>
      <c r="P793" s="26" t="str">
        <f>+IF(LEN(Participação!A803)&gt;0,G793,"")</f>
        <v/>
      </c>
    </row>
    <row r="794" spans="1:16" x14ac:dyDescent="0.25">
      <c r="A794" t="str">
        <f>+IF(LEN(Participação!A804)&gt;0,Participação!$D$4,"")</f>
        <v/>
      </c>
      <c r="B794" t="str">
        <f>+IF(LEN(Participação!A804)&gt;0,2021,"")</f>
        <v/>
      </c>
      <c r="C794" t="str">
        <f>+IF(LEN(Participação!A804)&gt;0,5017,"")</f>
        <v/>
      </c>
      <c r="D794" t="str">
        <f>+IF(LEN(Participação!A804)&gt;0,IF(Participação!$B$3="Individual",1,1),"")</f>
        <v/>
      </c>
      <c r="E794" t="str">
        <f>+IF(LEN(Participação!A804)&gt;0,Participação!C804,"")</f>
        <v/>
      </c>
      <c r="F794" t="str">
        <f>+IF(LEN(Participação!A804)&gt;0,Participação!D804,"")</f>
        <v/>
      </c>
      <c r="G794" t="str">
        <f>+IF(LEN(Participação!A804)&gt;0,Participação!A804,"")</f>
        <v/>
      </c>
      <c r="H794" t="str">
        <f>+IF(LEN(Participação!A804)&gt;0,VLOOKUP(O794,Pivot!A:B,2,0),"")</f>
        <v/>
      </c>
      <c r="I794" t="str">
        <f>+IF(LEN(Participação!A804)&gt;0,Participação!G804*Participação!I804,"")</f>
        <v/>
      </c>
      <c r="J794" t="str">
        <f>+IF(LEN(Participação!A804)&gt;0,Participação!H804,"")</f>
        <v/>
      </c>
      <c r="K794" t="str">
        <f>+IF(LEN(Participação!A804)&gt;0,"N","")</f>
        <v/>
      </c>
      <c r="L794" t="str">
        <f>+IF(LEN(Participação!A804)&gt;0,Participação!E804,"")</f>
        <v/>
      </c>
      <c r="M794" t="str">
        <f>+IF(LEN(Participação!A804)&gt;0,Participação!I804,"")</f>
        <v/>
      </c>
      <c r="N794" s="22" t="str">
        <f>+IF(LEN(Participação!A804)&gt;0,VLOOKUP(Participação!F804,Variedades!B:C,2,0),"")</f>
        <v/>
      </c>
      <c r="O794" s="26" t="str">
        <f t="shared" si="12"/>
        <v/>
      </c>
      <c r="P794" s="26" t="str">
        <f>+IF(LEN(Participação!A804)&gt;0,G794,"")</f>
        <v/>
      </c>
    </row>
    <row r="795" spans="1:16" x14ac:dyDescent="0.25">
      <c r="A795" t="str">
        <f>+IF(LEN(Participação!A805)&gt;0,Participação!$D$4,"")</f>
        <v/>
      </c>
      <c r="B795" t="str">
        <f>+IF(LEN(Participação!A805)&gt;0,2021,"")</f>
        <v/>
      </c>
      <c r="C795" t="str">
        <f>+IF(LEN(Participação!A805)&gt;0,5017,"")</f>
        <v/>
      </c>
      <c r="D795" t="str">
        <f>+IF(LEN(Participação!A805)&gt;0,IF(Participação!$B$3="Individual",1,1),"")</f>
        <v/>
      </c>
      <c r="E795" t="str">
        <f>+IF(LEN(Participação!A805)&gt;0,Participação!C805,"")</f>
        <v/>
      </c>
      <c r="F795" t="str">
        <f>+IF(LEN(Participação!A805)&gt;0,Participação!D805,"")</f>
        <v/>
      </c>
      <c r="G795" t="str">
        <f>+IF(LEN(Participação!A805)&gt;0,Participação!A805,"")</f>
        <v/>
      </c>
      <c r="H795" t="str">
        <f>+IF(LEN(Participação!A805)&gt;0,VLOOKUP(O795,Pivot!A:B,2,0),"")</f>
        <v/>
      </c>
      <c r="I795" t="str">
        <f>+IF(LEN(Participação!A805)&gt;0,Participação!G805*Participação!I805,"")</f>
        <v/>
      </c>
      <c r="J795" t="str">
        <f>+IF(LEN(Participação!A805)&gt;0,Participação!H805,"")</f>
        <v/>
      </c>
      <c r="K795" t="str">
        <f>+IF(LEN(Participação!A805)&gt;0,"N","")</f>
        <v/>
      </c>
      <c r="L795" t="str">
        <f>+IF(LEN(Participação!A805)&gt;0,Participação!E805,"")</f>
        <v/>
      </c>
      <c r="M795" t="str">
        <f>+IF(LEN(Participação!A805)&gt;0,Participação!I805,"")</f>
        <v/>
      </c>
      <c r="N795" s="22" t="str">
        <f>+IF(LEN(Participação!A805)&gt;0,VLOOKUP(Participação!F805,Variedades!B:C,2,0),"")</f>
        <v/>
      </c>
      <c r="O795" s="26" t="str">
        <f t="shared" si="12"/>
        <v/>
      </c>
      <c r="P795" s="26" t="str">
        <f>+IF(LEN(Participação!A805)&gt;0,G795,"")</f>
        <v/>
      </c>
    </row>
    <row r="796" spans="1:16" x14ac:dyDescent="0.25">
      <c r="A796" t="str">
        <f>+IF(LEN(Participação!A806)&gt;0,Participação!$D$4,"")</f>
        <v/>
      </c>
      <c r="B796" t="str">
        <f>+IF(LEN(Participação!A806)&gt;0,2021,"")</f>
        <v/>
      </c>
      <c r="C796" t="str">
        <f>+IF(LEN(Participação!A806)&gt;0,5017,"")</f>
        <v/>
      </c>
      <c r="D796" t="str">
        <f>+IF(LEN(Participação!A806)&gt;0,IF(Participação!$B$3="Individual",1,1),"")</f>
        <v/>
      </c>
      <c r="E796" t="str">
        <f>+IF(LEN(Participação!A806)&gt;0,Participação!C806,"")</f>
        <v/>
      </c>
      <c r="F796" t="str">
        <f>+IF(LEN(Participação!A806)&gt;0,Participação!D806,"")</f>
        <v/>
      </c>
      <c r="G796" t="str">
        <f>+IF(LEN(Participação!A806)&gt;0,Participação!A806,"")</f>
        <v/>
      </c>
      <c r="H796" t="str">
        <f>+IF(LEN(Participação!A806)&gt;0,VLOOKUP(O796,Pivot!A:B,2,0),"")</f>
        <v/>
      </c>
      <c r="I796" t="str">
        <f>+IF(LEN(Participação!A806)&gt;0,Participação!G806*Participação!I806,"")</f>
        <v/>
      </c>
      <c r="J796" t="str">
        <f>+IF(LEN(Participação!A806)&gt;0,Participação!H806,"")</f>
        <v/>
      </c>
      <c r="K796" t="str">
        <f>+IF(LEN(Participação!A806)&gt;0,"N","")</f>
        <v/>
      </c>
      <c r="L796" t="str">
        <f>+IF(LEN(Participação!A806)&gt;0,Participação!E806,"")</f>
        <v/>
      </c>
      <c r="M796" t="str">
        <f>+IF(LEN(Participação!A806)&gt;0,Participação!I806,"")</f>
        <v/>
      </c>
      <c r="N796" s="22" t="str">
        <f>+IF(LEN(Participação!A806)&gt;0,VLOOKUP(Participação!F806,Variedades!B:C,2,0),"")</f>
        <v/>
      </c>
      <c r="O796" s="26" t="str">
        <f t="shared" si="12"/>
        <v/>
      </c>
      <c r="P796" s="26" t="str">
        <f>+IF(LEN(Participação!A806)&gt;0,G796,"")</f>
        <v/>
      </c>
    </row>
    <row r="797" spans="1:16" x14ac:dyDescent="0.25">
      <c r="A797" t="str">
        <f>+IF(LEN(Participação!A807)&gt;0,Participação!$D$4,"")</f>
        <v/>
      </c>
      <c r="B797" t="str">
        <f>+IF(LEN(Participação!A807)&gt;0,2021,"")</f>
        <v/>
      </c>
      <c r="C797" t="str">
        <f>+IF(LEN(Participação!A807)&gt;0,5017,"")</f>
        <v/>
      </c>
      <c r="D797" t="str">
        <f>+IF(LEN(Participação!A807)&gt;0,IF(Participação!$B$3="Individual",1,1),"")</f>
        <v/>
      </c>
      <c r="E797" t="str">
        <f>+IF(LEN(Participação!A807)&gt;0,Participação!C807,"")</f>
        <v/>
      </c>
      <c r="F797" t="str">
        <f>+IF(LEN(Participação!A807)&gt;0,Participação!D807,"")</f>
        <v/>
      </c>
      <c r="G797" t="str">
        <f>+IF(LEN(Participação!A807)&gt;0,Participação!A807,"")</f>
        <v/>
      </c>
      <c r="H797" t="str">
        <f>+IF(LEN(Participação!A807)&gt;0,VLOOKUP(O797,Pivot!A:B,2,0),"")</f>
        <v/>
      </c>
      <c r="I797" t="str">
        <f>+IF(LEN(Participação!A807)&gt;0,Participação!G807*Participação!I807,"")</f>
        <v/>
      </c>
      <c r="J797" t="str">
        <f>+IF(LEN(Participação!A807)&gt;0,Participação!H807,"")</f>
        <v/>
      </c>
      <c r="K797" t="str">
        <f>+IF(LEN(Participação!A807)&gt;0,"N","")</f>
        <v/>
      </c>
      <c r="L797" t="str">
        <f>+IF(LEN(Participação!A807)&gt;0,Participação!E807,"")</f>
        <v/>
      </c>
      <c r="M797" t="str">
        <f>+IF(LEN(Participação!A807)&gt;0,Participação!I807,"")</f>
        <v/>
      </c>
      <c r="N797" s="22" t="str">
        <f>+IF(LEN(Participação!A807)&gt;0,VLOOKUP(Participação!F807,Variedades!B:C,2,0),"")</f>
        <v/>
      </c>
      <c r="O797" s="26" t="str">
        <f t="shared" si="12"/>
        <v/>
      </c>
      <c r="P797" s="26" t="str">
        <f>+IF(LEN(Participação!A807)&gt;0,G797,"")</f>
        <v/>
      </c>
    </row>
    <row r="798" spans="1:16" x14ac:dyDescent="0.25">
      <c r="A798" t="str">
        <f>+IF(LEN(Participação!A808)&gt;0,Participação!$D$4,"")</f>
        <v/>
      </c>
      <c r="B798" t="str">
        <f>+IF(LEN(Participação!A808)&gt;0,2021,"")</f>
        <v/>
      </c>
      <c r="C798" t="str">
        <f>+IF(LEN(Participação!A808)&gt;0,5017,"")</f>
        <v/>
      </c>
      <c r="D798" t="str">
        <f>+IF(LEN(Participação!A808)&gt;0,IF(Participação!$B$3="Individual",1,1),"")</f>
        <v/>
      </c>
      <c r="E798" t="str">
        <f>+IF(LEN(Participação!A808)&gt;0,Participação!C808,"")</f>
        <v/>
      </c>
      <c r="F798" t="str">
        <f>+IF(LEN(Participação!A808)&gt;0,Participação!D808,"")</f>
        <v/>
      </c>
      <c r="G798" t="str">
        <f>+IF(LEN(Participação!A808)&gt;0,Participação!A808,"")</f>
        <v/>
      </c>
      <c r="H798" t="str">
        <f>+IF(LEN(Participação!A808)&gt;0,VLOOKUP(O798,Pivot!A:B,2,0),"")</f>
        <v/>
      </c>
      <c r="I798" t="str">
        <f>+IF(LEN(Participação!A808)&gt;0,Participação!G808*Participação!I808,"")</f>
        <v/>
      </c>
      <c r="J798" t="str">
        <f>+IF(LEN(Participação!A808)&gt;0,Participação!H808,"")</f>
        <v/>
      </c>
      <c r="K798" t="str">
        <f>+IF(LEN(Participação!A808)&gt;0,"N","")</f>
        <v/>
      </c>
      <c r="L798" t="str">
        <f>+IF(LEN(Participação!A808)&gt;0,Participação!E808,"")</f>
        <v/>
      </c>
      <c r="M798" t="str">
        <f>+IF(LEN(Participação!A808)&gt;0,Participação!I808,"")</f>
        <v/>
      </c>
      <c r="N798" s="22" t="str">
        <f>+IF(LEN(Participação!A808)&gt;0,VLOOKUP(Participação!F808,Variedades!B:C,2,0),"")</f>
        <v/>
      </c>
      <c r="O798" s="26" t="str">
        <f t="shared" si="12"/>
        <v/>
      </c>
      <c r="P798" s="26" t="str">
        <f>+IF(LEN(Participação!A808)&gt;0,G798,"")</f>
        <v/>
      </c>
    </row>
    <row r="799" spans="1:16" x14ac:dyDescent="0.25">
      <c r="A799" t="str">
        <f>+IF(LEN(Participação!A809)&gt;0,Participação!$D$4,"")</f>
        <v/>
      </c>
      <c r="B799" t="str">
        <f>+IF(LEN(Participação!A809)&gt;0,2021,"")</f>
        <v/>
      </c>
      <c r="C799" t="str">
        <f>+IF(LEN(Participação!A809)&gt;0,5017,"")</f>
        <v/>
      </c>
      <c r="D799" t="str">
        <f>+IF(LEN(Participação!A809)&gt;0,IF(Participação!$B$3="Individual",1,1),"")</f>
        <v/>
      </c>
      <c r="E799" t="str">
        <f>+IF(LEN(Participação!A809)&gt;0,Participação!C809,"")</f>
        <v/>
      </c>
      <c r="F799" t="str">
        <f>+IF(LEN(Participação!A809)&gt;0,Participação!D809,"")</f>
        <v/>
      </c>
      <c r="G799" t="str">
        <f>+IF(LEN(Participação!A809)&gt;0,Participação!A809,"")</f>
        <v/>
      </c>
      <c r="H799" t="str">
        <f>+IF(LEN(Participação!A809)&gt;0,VLOOKUP(O799,Pivot!A:B,2,0),"")</f>
        <v/>
      </c>
      <c r="I799" t="str">
        <f>+IF(LEN(Participação!A809)&gt;0,Participação!G809*Participação!I809,"")</f>
        <v/>
      </c>
      <c r="J799" t="str">
        <f>+IF(LEN(Participação!A809)&gt;0,Participação!H809,"")</f>
        <v/>
      </c>
      <c r="K799" t="str">
        <f>+IF(LEN(Participação!A809)&gt;0,"N","")</f>
        <v/>
      </c>
      <c r="L799" t="str">
        <f>+IF(LEN(Participação!A809)&gt;0,Participação!E809,"")</f>
        <v/>
      </c>
      <c r="M799" t="str">
        <f>+IF(LEN(Participação!A809)&gt;0,Participação!I809,"")</f>
        <v/>
      </c>
      <c r="N799" s="22" t="str">
        <f>+IF(LEN(Participação!A809)&gt;0,VLOOKUP(Participação!F809,Variedades!B:C,2,0),"")</f>
        <v/>
      </c>
      <c r="O799" s="26" t="str">
        <f t="shared" si="12"/>
        <v/>
      </c>
      <c r="P799" s="26" t="str">
        <f>+IF(LEN(Participação!A809)&gt;0,G799,"")</f>
        <v/>
      </c>
    </row>
    <row r="800" spans="1:16" x14ac:dyDescent="0.25">
      <c r="A800" t="str">
        <f>+IF(LEN(Participação!A810)&gt;0,Participação!$D$4,"")</f>
        <v/>
      </c>
      <c r="B800" t="str">
        <f>+IF(LEN(Participação!A810)&gt;0,2021,"")</f>
        <v/>
      </c>
      <c r="C800" t="str">
        <f>+IF(LEN(Participação!A810)&gt;0,5017,"")</f>
        <v/>
      </c>
      <c r="D800" t="str">
        <f>+IF(LEN(Participação!A810)&gt;0,IF(Participação!$B$3="Individual",1,1),"")</f>
        <v/>
      </c>
      <c r="E800" t="str">
        <f>+IF(LEN(Participação!A810)&gt;0,Participação!C810,"")</f>
        <v/>
      </c>
      <c r="F800" t="str">
        <f>+IF(LEN(Participação!A810)&gt;0,Participação!D810,"")</f>
        <v/>
      </c>
      <c r="G800" t="str">
        <f>+IF(LEN(Participação!A810)&gt;0,Participação!A810,"")</f>
        <v/>
      </c>
      <c r="H800" t="str">
        <f>+IF(LEN(Participação!A810)&gt;0,VLOOKUP(O800,Pivot!A:B,2,0),"")</f>
        <v/>
      </c>
      <c r="I800" t="str">
        <f>+IF(LEN(Participação!A810)&gt;0,Participação!G810*Participação!I810,"")</f>
        <v/>
      </c>
      <c r="J800" t="str">
        <f>+IF(LEN(Participação!A810)&gt;0,Participação!H810,"")</f>
        <v/>
      </c>
      <c r="K800" t="str">
        <f>+IF(LEN(Participação!A810)&gt;0,"N","")</f>
        <v/>
      </c>
      <c r="L800" t="str">
        <f>+IF(LEN(Participação!A810)&gt;0,Participação!E810,"")</f>
        <v/>
      </c>
      <c r="M800" t="str">
        <f>+IF(LEN(Participação!A810)&gt;0,Participação!I810,"")</f>
        <v/>
      </c>
      <c r="N800" s="22" t="str">
        <f>+IF(LEN(Participação!A810)&gt;0,VLOOKUP(Participação!F810,Variedades!B:C,2,0),"")</f>
        <v/>
      </c>
      <c r="O800" s="26" t="str">
        <f t="shared" si="12"/>
        <v/>
      </c>
      <c r="P800" s="26" t="str">
        <f>+IF(LEN(Participação!A810)&gt;0,G800,"")</f>
        <v/>
      </c>
    </row>
    <row r="801" spans="1:16" x14ac:dyDescent="0.25">
      <c r="A801" t="str">
        <f>+IF(LEN(Participação!A811)&gt;0,Participação!$D$4,"")</f>
        <v/>
      </c>
      <c r="B801" t="str">
        <f>+IF(LEN(Participação!A811)&gt;0,2021,"")</f>
        <v/>
      </c>
      <c r="C801" t="str">
        <f>+IF(LEN(Participação!A811)&gt;0,5017,"")</f>
        <v/>
      </c>
      <c r="D801" t="str">
        <f>+IF(LEN(Participação!A811)&gt;0,IF(Participação!$B$3="Individual",1,1),"")</f>
        <v/>
      </c>
      <c r="E801" t="str">
        <f>+IF(LEN(Participação!A811)&gt;0,Participação!C811,"")</f>
        <v/>
      </c>
      <c r="F801" t="str">
        <f>+IF(LEN(Participação!A811)&gt;0,Participação!D811,"")</f>
        <v/>
      </c>
      <c r="G801" t="str">
        <f>+IF(LEN(Participação!A811)&gt;0,Participação!A811,"")</f>
        <v/>
      </c>
      <c r="H801" t="str">
        <f>+IF(LEN(Participação!A811)&gt;0,VLOOKUP(O801,Pivot!A:B,2,0),"")</f>
        <v/>
      </c>
      <c r="I801" t="str">
        <f>+IF(LEN(Participação!A811)&gt;0,Participação!G811*Participação!I811,"")</f>
        <v/>
      </c>
      <c r="J801" t="str">
        <f>+IF(LEN(Participação!A811)&gt;0,Participação!H811,"")</f>
        <v/>
      </c>
      <c r="K801" t="str">
        <f>+IF(LEN(Participação!A811)&gt;0,"N","")</f>
        <v/>
      </c>
      <c r="L801" t="str">
        <f>+IF(LEN(Participação!A811)&gt;0,Participação!E811,"")</f>
        <v/>
      </c>
      <c r="M801" t="str">
        <f>+IF(LEN(Participação!A811)&gt;0,Participação!I811,"")</f>
        <v/>
      </c>
      <c r="N801" s="22" t="str">
        <f>+IF(LEN(Participação!A811)&gt;0,VLOOKUP(Participação!F811,Variedades!B:C,2,0),"")</f>
        <v/>
      </c>
      <c r="O801" s="26" t="str">
        <f t="shared" si="12"/>
        <v/>
      </c>
      <c r="P801" s="26" t="str">
        <f>+IF(LEN(Participação!A811)&gt;0,G801,"")</f>
        <v/>
      </c>
    </row>
    <row r="802" spans="1:16" x14ac:dyDescent="0.25">
      <c r="A802" t="str">
        <f>+IF(LEN(Participação!A812)&gt;0,Participação!$D$4,"")</f>
        <v/>
      </c>
      <c r="B802" t="str">
        <f>+IF(LEN(Participação!A812)&gt;0,2021,"")</f>
        <v/>
      </c>
      <c r="C802" t="str">
        <f>+IF(LEN(Participação!A812)&gt;0,5017,"")</f>
        <v/>
      </c>
      <c r="D802" t="str">
        <f>+IF(LEN(Participação!A812)&gt;0,IF(Participação!$B$3="Individual",1,1),"")</f>
        <v/>
      </c>
      <c r="E802" t="str">
        <f>+IF(LEN(Participação!A812)&gt;0,Participação!C812,"")</f>
        <v/>
      </c>
      <c r="F802" t="str">
        <f>+IF(LEN(Participação!A812)&gt;0,Participação!D812,"")</f>
        <v/>
      </c>
      <c r="G802" t="str">
        <f>+IF(LEN(Participação!A812)&gt;0,Participação!A812,"")</f>
        <v/>
      </c>
      <c r="H802" t="str">
        <f>+IF(LEN(Participação!A812)&gt;0,VLOOKUP(O802,Pivot!A:B,2,0),"")</f>
        <v/>
      </c>
      <c r="I802" t="str">
        <f>+IF(LEN(Participação!A812)&gt;0,Participação!G812*Participação!I812,"")</f>
        <v/>
      </c>
      <c r="J802" t="str">
        <f>+IF(LEN(Participação!A812)&gt;0,Participação!H812,"")</f>
        <v/>
      </c>
      <c r="K802" t="str">
        <f>+IF(LEN(Participação!A812)&gt;0,"N","")</f>
        <v/>
      </c>
      <c r="L802" t="str">
        <f>+IF(LEN(Participação!A812)&gt;0,Participação!E812,"")</f>
        <v/>
      </c>
      <c r="M802" t="str">
        <f>+IF(LEN(Participação!A812)&gt;0,Participação!I812,"")</f>
        <v/>
      </c>
      <c r="N802" s="22" t="str">
        <f>+IF(LEN(Participação!A812)&gt;0,VLOOKUP(Participação!F812,Variedades!B:C,2,0),"")</f>
        <v/>
      </c>
      <c r="O802" s="26" t="str">
        <f t="shared" si="12"/>
        <v/>
      </c>
      <c r="P802" s="26" t="str">
        <f>+IF(LEN(Participação!A812)&gt;0,G802,"")</f>
        <v/>
      </c>
    </row>
    <row r="803" spans="1:16" x14ac:dyDescent="0.25">
      <c r="A803" t="str">
        <f>+IF(LEN(Participação!A813)&gt;0,Participação!$D$4,"")</f>
        <v/>
      </c>
      <c r="B803" t="str">
        <f>+IF(LEN(Participação!A813)&gt;0,2021,"")</f>
        <v/>
      </c>
      <c r="C803" t="str">
        <f>+IF(LEN(Participação!A813)&gt;0,5017,"")</f>
        <v/>
      </c>
      <c r="D803" t="str">
        <f>+IF(LEN(Participação!A813)&gt;0,IF(Participação!$B$3="Individual",1,1),"")</f>
        <v/>
      </c>
      <c r="E803" t="str">
        <f>+IF(LEN(Participação!A813)&gt;0,Participação!C813,"")</f>
        <v/>
      </c>
      <c r="F803" t="str">
        <f>+IF(LEN(Participação!A813)&gt;0,Participação!D813,"")</f>
        <v/>
      </c>
      <c r="G803" t="str">
        <f>+IF(LEN(Participação!A813)&gt;0,Participação!A813,"")</f>
        <v/>
      </c>
      <c r="H803" t="str">
        <f>+IF(LEN(Participação!A813)&gt;0,VLOOKUP(O803,Pivot!A:B,2,0),"")</f>
        <v/>
      </c>
      <c r="I803" t="str">
        <f>+IF(LEN(Participação!A813)&gt;0,Participação!G813*Participação!I813,"")</f>
        <v/>
      </c>
      <c r="J803" t="str">
        <f>+IF(LEN(Participação!A813)&gt;0,Participação!H813,"")</f>
        <v/>
      </c>
      <c r="K803" t="str">
        <f>+IF(LEN(Participação!A813)&gt;0,"N","")</f>
        <v/>
      </c>
      <c r="L803" t="str">
        <f>+IF(LEN(Participação!A813)&gt;0,Participação!E813,"")</f>
        <v/>
      </c>
      <c r="M803" t="str">
        <f>+IF(LEN(Participação!A813)&gt;0,Participação!I813,"")</f>
        <v/>
      </c>
      <c r="N803" s="22" t="str">
        <f>+IF(LEN(Participação!A813)&gt;0,VLOOKUP(Participação!F813,Variedades!B:C,2,0),"")</f>
        <v/>
      </c>
      <c r="O803" s="26" t="str">
        <f t="shared" si="12"/>
        <v/>
      </c>
      <c r="P803" s="26" t="str">
        <f>+IF(LEN(Participação!A813)&gt;0,G803,"")</f>
        <v/>
      </c>
    </row>
    <row r="804" spans="1:16" x14ac:dyDescent="0.25">
      <c r="A804" t="str">
        <f>+IF(LEN(Participação!A814)&gt;0,Participação!$D$4,"")</f>
        <v/>
      </c>
      <c r="B804" t="str">
        <f>+IF(LEN(Participação!A814)&gt;0,2021,"")</f>
        <v/>
      </c>
      <c r="C804" t="str">
        <f>+IF(LEN(Participação!A814)&gt;0,5017,"")</f>
        <v/>
      </c>
      <c r="D804" t="str">
        <f>+IF(LEN(Participação!A814)&gt;0,IF(Participação!$B$3="Individual",1,1),"")</f>
        <v/>
      </c>
      <c r="E804" t="str">
        <f>+IF(LEN(Participação!A814)&gt;0,Participação!C814,"")</f>
        <v/>
      </c>
      <c r="F804" t="str">
        <f>+IF(LEN(Participação!A814)&gt;0,Participação!D814,"")</f>
        <v/>
      </c>
      <c r="G804" t="str">
        <f>+IF(LEN(Participação!A814)&gt;0,Participação!A814,"")</f>
        <v/>
      </c>
      <c r="H804" t="str">
        <f>+IF(LEN(Participação!A814)&gt;0,VLOOKUP(O804,Pivot!A:B,2,0),"")</f>
        <v/>
      </c>
      <c r="I804" t="str">
        <f>+IF(LEN(Participação!A814)&gt;0,Participação!G814*Participação!I814,"")</f>
        <v/>
      </c>
      <c r="J804" t="str">
        <f>+IF(LEN(Participação!A814)&gt;0,Participação!H814,"")</f>
        <v/>
      </c>
      <c r="K804" t="str">
        <f>+IF(LEN(Participação!A814)&gt;0,"N","")</f>
        <v/>
      </c>
      <c r="L804" t="str">
        <f>+IF(LEN(Participação!A814)&gt;0,Participação!E814,"")</f>
        <v/>
      </c>
      <c r="M804" t="str">
        <f>+IF(LEN(Participação!A814)&gt;0,Participação!I814,"")</f>
        <v/>
      </c>
      <c r="N804" s="22" t="str">
        <f>+IF(LEN(Participação!A814)&gt;0,VLOOKUP(Participação!F814,Variedades!B:C,2,0),"")</f>
        <v/>
      </c>
      <c r="O804" s="26" t="str">
        <f t="shared" si="12"/>
        <v/>
      </c>
      <c r="P804" s="26" t="str">
        <f>+IF(LEN(Participação!A814)&gt;0,G804,"")</f>
        <v/>
      </c>
    </row>
    <row r="805" spans="1:16" x14ac:dyDescent="0.25">
      <c r="A805" t="str">
        <f>+IF(LEN(Participação!A815)&gt;0,Participação!$D$4,"")</f>
        <v/>
      </c>
      <c r="B805" t="str">
        <f>+IF(LEN(Participação!A815)&gt;0,2021,"")</f>
        <v/>
      </c>
      <c r="C805" t="str">
        <f>+IF(LEN(Participação!A815)&gt;0,5017,"")</f>
        <v/>
      </c>
      <c r="D805" t="str">
        <f>+IF(LEN(Participação!A815)&gt;0,IF(Participação!$B$3="Individual",1,1),"")</f>
        <v/>
      </c>
      <c r="E805" t="str">
        <f>+IF(LEN(Participação!A815)&gt;0,Participação!C815,"")</f>
        <v/>
      </c>
      <c r="F805" t="str">
        <f>+IF(LEN(Participação!A815)&gt;0,Participação!D815,"")</f>
        <v/>
      </c>
      <c r="G805" t="str">
        <f>+IF(LEN(Participação!A815)&gt;0,Participação!A815,"")</f>
        <v/>
      </c>
      <c r="H805" t="str">
        <f>+IF(LEN(Participação!A815)&gt;0,VLOOKUP(O805,Pivot!A:B,2,0),"")</f>
        <v/>
      </c>
      <c r="I805" t="str">
        <f>+IF(LEN(Participação!A815)&gt;0,Participação!G815*Participação!I815,"")</f>
        <v/>
      </c>
      <c r="J805" t="str">
        <f>+IF(LEN(Participação!A815)&gt;0,Participação!H815,"")</f>
        <v/>
      </c>
      <c r="K805" t="str">
        <f>+IF(LEN(Participação!A815)&gt;0,"N","")</f>
        <v/>
      </c>
      <c r="L805" t="str">
        <f>+IF(LEN(Participação!A815)&gt;0,Participação!E815,"")</f>
        <v/>
      </c>
      <c r="M805" t="str">
        <f>+IF(LEN(Participação!A815)&gt;0,Participação!I815,"")</f>
        <v/>
      </c>
      <c r="N805" s="22" t="str">
        <f>+IF(LEN(Participação!A815)&gt;0,VLOOKUP(Participação!F815,Variedades!B:C,2,0),"")</f>
        <v/>
      </c>
      <c r="O805" s="26" t="str">
        <f t="shared" si="12"/>
        <v/>
      </c>
      <c r="P805" s="26" t="str">
        <f>+IF(LEN(Participação!A815)&gt;0,G805,"")</f>
        <v/>
      </c>
    </row>
    <row r="806" spans="1:16" x14ac:dyDescent="0.25">
      <c r="A806" t="str">
        <f>+IF(LEN(Participação!A816)&gt;0,Participação!$D$4,"")</f>
        <v/>
      </c>
      <c r="B806" t="str">
        <f>+IF(LEN(Participação!A816)&gt;0,2021,"")</f>
        <v/>
      </c>
      <c r="C806" t="str">
        <f>+IF(LEN(Participação!A816)&gt;0,5017,"")</f>
        <v/>
      </c>
      <c r="D806" t="str">
        <f>+IF(LEN(Participação!A816)&gt;0,IF(Participação!$B$3="Individual",1,1),"")</f>
        <v/>
      </c>
      <c r="E806" t="str">
        <f>+IF(LEN(Participação!A816)&gt;0,Participação!C816,"")</f>
        <v/>
      </c>
      <c r="F806" t="str">
        <f>+IF(LEN(Participação!A816)&gt;0,Participação!D816,"")</f>
        <v/>
      </c>
      <c r="G806" t="str">
        <f>+IF(LEN(Participação!A816)&gt;0,Participação!A816,"")</f>
        <v/>
      </c>
      <c r="H806" t="str">
        <f>+IF(LEN(Participação!A816)&gt;0,VLOOKUP(O806,Pivot!A:B,2,0),"")</f>
        <v/>
      </c>
      <c r="I806" t="str">
        <f>+IF(LEN(Participação!A816)&gt;0,Participação!G816*Participação!I816,"")</f>
        <v/>
      </c>
      <c r="J806" t="str">
        <f>+IF(LEN(Participação!A816)&gt;0,Participação!H816,"")</f>
        <v/>
      </c>
      <c r="K806" t="str">
        <f>+IF(LEN(Participação!A816)&gt;0,"N","")</f>
        <v/>
      </c>
      <c r="L806" t="str">
        <f>+IF(LEN(Participação!A816)&gt;0,Participação!E816,"")</f>
        <v/>
      </c>
      <c r="M806" t="str">
        <f>+IF(LEN(Participação!A816)&gt;0,Participação!I816,"")</f>
        <v/>
      </c>
      <c r="N806" s="22" t="str">
        <f>+IF(LEN(Participação!A816)&gt;0,VLOOKUP(Participação!F816,Variedades!B:C,2,0),"")</f>
        <v/>
      </c>
      <c r="O806" s="26" t="str">
        <f t="shared" si="12"/>
        <v/>
      </c>
      <c r="P806" s="26" t="str">
        <f>+IF(LEN(Participação!A816)&gt;0,G806,"")</f>
        <v/>
      </c>
    </row>
    <row r="807" spans="1:16" x14ac:dyDescent="0.25">
      <c r="A807" t="str">
        <f>+IF(LEN(Participação!A817)&gt;0,Participação!$D$4,"")</f>
        <v/>
      </c>
      <c r="B807" t="str">
        <f>+IF(LEN(Participação!A817)&gt;0,2021,"")</f>
        <v/>
      </c>
      <c r="C807" t="str">
        <f>+IF(LEN(Participação!A817)&gt;0,5017,"")</f>
        <v/>
      </c>
      <c r="D807" t="str">
        <f>+IF(LEN(Participação!A817)&gt;0,IF(Participação!$B$3="Individual",1,1),"")</f>
        <v/>
      </c>
      <c r="E807" t="str">
        <f>+IF(LEN(Participação!A817)&gt;0,Participação!C817,"")</f>
        <v/>
      </c>
      <c r="F807" t="str">
        <f>+IF(LEN(Participação!A817)&gt;0,Participação!D817,"")</f>
        <v/>
      </c>
      <c r="G807" t="str">
        <f>+IF(LEN(Participação!A817)&gt;0,Participação!A817,"")</f>
        <v/>
      </c>
      <c r="H807" t="str">
        <f>+IF(LEN(Participação!A817)&gt;0,VLOOKUP(O807,Pivot!A:B,2,0),"")</f>
        <v/>
      </c>
      <c r="I807" t="str">
        <f>+IF(LEN(Participação!A817)&gt;0,Participação!G817*Participação!I817,"")</f>
        <v/>
      </c>
      <c r="J807" t="str">
        <f>+IF(LEN(Participação!A817)&gt;0,Participação!H817,"")</f>
        <v/>
      </c>
      <c r="K807" t="str">
        <f>+IF(LEN(Participação!A817)&gt;0,"N","")</f>
        <v/>
      </c>
      <c r="L807" t="str">
        <f>+IF(LEN(Participação!A817)&gt;0,Participação!E817,"")</f>
        <v/>
      </c>
      <c r="M807" t="str">
        <f>+IF(LEN(Participação!A817)&gt;0,Participação!I817,"")</f>
        <v/>
      </c>
      <c r="N807" s="22" t="str">
        <f>+IF(LEN(Participação!A817)&gt;0,VLOOKUP(Participação!F817,Variedades!B:C,2,0),"")</f>
        <v/>
      </c>
      <c r="O807" s="26" t="str">
        <f t="shared" si="12"/>
        <v/>
      </c>
      <c r="P807" s="26" t="str">
        <f>+IF(LEN(Participação!A817)&gt;0,G807,"")</f>
        <v/>
      </c>
    </row>
    <row r="808" spans="1:16" x14ac:dyDescent="0.25">
      <c r="A808" t="str">
        <f>+IF(LEN(Participação!A818)&gt;0,Participação!$D$4,"")</f>
        <v/>
      </c>
      <c r="B808" t="str">
        <f>+IF(LEN(Participação!A818)&gt;0,2021,"")</f>
        <v/>
      </c>
      <c r="C808" t="str">
        <f>+IF(LEN(Participação!A818)&gt;0,5017,"")</f>
        <v/>
      </c>
      <c r="D808" t="str">
        <f>+IF(LEN(Participação!A818)&gt;0,IF(Participação!$B$3="Individual",1,1),"")</f>
        <v/>
      </c>
      <c r="E808" t="str">
        <f>+IF(LEN(Participação!A818)&gt;0,Participação!C818,"")</f>
        <v/>
      </c>
      <c r="F808" t="str">
        <f>+IF(LEN(Participação!A818)&gt;0,Participação!D818,"")</f>
        <v/>
      </c>
      <c r="G808" t="str">
        <f>+IF(LEN(Participação!A818)&gt;0,Participação!A818,"")</f>
        <v/>
      </c>
      <c r="H808" t="str">
        <f>+IF(LEN(Participação!A818)&gt;0,VLOOKUP(O808,Pivot!A:B,2,0),"")</f>
        <v/>
      </c>
      <c r="I808" t="str">
        <f>+IF(LEN(Participação!A818)&gt;0,Participação!G818*Participação!I818,"")</f>
        <v/>
      </c>
      <c r="J808" t="str">
        <f>+IF(LEN(Participação!A818)&gt;0,Participação!H818,"")</f>
        <v/>
      </c>
      <c r="K808" t="str">
        <f>+IF(LEN(Participação!A818)&gt;0,"N","")</f>
        <v/>
      </c>
      <c r="L808" t="str">
        <f>+IF(LEN(Participação!A818)&gt;0,Participação!E818,"")</f>
        <v/>
      </c>
      <c r="M808" t="str">
        <f>+IF(LEN(Participação!A818)&gt;0,Participação!I818,"")</f>
        <v/>
      </c>
      <c r="N808" s="22" t="str">
        <f>+IF(LEN(Participação!A818)&gt;0,VLOOKUP(Participação!F818,Variedades!B:C,2,0),"")</f>
        <v/>
      </c>
      <c r="O808" s="26" t="str">
        <f t="shared" si="12"/>
        <v/>
      </c>
      <c r="P808" s="26" t="str">
        <f>+IF(LEN(Participação!A818)&gt;0,G808,"")</f>
        <v/>
      </c>
    </row>
    <row r="809" spans="1:16" x14ac:dyDescent="0.25">
      <c r="A809" t="str">
        <f>+IF(LEN(Participação!A819)&gt;0,Participação!$D$4,"")</f>
        <v/>
      </c>
      <c r="B809" t="str">
        <f>+IF(LEN(Participação!A819)&gt;0,2021,"")</f>
        <v/>
      </c>
      <c r="C809" t="str">
        <f>+IF(LEN(Participação!A819)&gt;0,5017,"")</f>
        <v/>
      </c>
      <c r="D809" t="str">
        <f>+IF(LEN(Participação!A819)&gt;0,IF(Participação!$B$3="Individual",1,1),"")</f>
        <v/>
      </c>
      <c r="E809" t="str">
        <f>+IF(LEN(Participação!A819)&gt;0,Participação!C819,"")</f>
        <v/>
      </c>
      <c r="F809" t="str">
        <f>+IF(LEN(Participação!A819)&gt;0,Participação!D819,"")</f>
        <v/>
      </c>
      <c r="G809" t="str">
        <f>+IF(LEN(Participação!A819)&gt;0,Participação!A819,"")</f>
        <v/>
      </c>
      <c r="H809" t="str">
        <f>+IF(LEN(Participação!A819)&gt;0,VLOOKUP(O809,Pivot!A:B,2,0),"")</f>
        <v/>
      </c>
      <c r="I809" t="str">
        <f>+IF(LEN(Participação!A819)&gt;0,Participação!G819*Participação!I819,"")</f>
        <v/>
      </c>
      <c r="J809" t="str">
        <f>+IF(LEN(Participação!A819)&gt;0,Participação!H819,"")</f>
        <v/>
      </c>
      <c r="K809" t="str">
        <f>+IF(LEN(Participação!A819)&gt;0,"N","")</f>
        <v/>
      </c>
      <c r="L809" t="str">
        <f>+IF(LEN(Participação!A819)&gt;0,Participação!E819,"")</f>
        <v/>
      </c>
      <c r="M809" t="str">
        <f>+IF(LEN(Participação!A819)&gt;0,Participação!I819,"")</f>
        <v/>
      </c>
      <c r="N809" s="22" t="str">
        <f>+IF(LEN(Participação!A819)&gt;0,VLOOKUP(Participação!F819,Variedades!B:C,2,0),"")</f>
        <v/>
      </c>
      <c r="O809" s="26" t="str">
        <f t="shared" si="12"/>
        <v/>
      </c>
      <c r="P809" s="26" t="str">
        <f>+IF(LEN(Participação!A819)&gt;0,G809,"")</f>
        <v/>
      </c>
    </row>
    <row r="810" spans="1:16" x14ac:dyDescent="0.25">
      <c r="A810" t="str">
        <f>+IF(LEN(Participação!A820)&gt;0,Participação!$D$4,"")</f>
        <v/>
      </c>
      <c r="B810" t="str">
        <f>+IF(LEN(Participação!A820)&gt;0,2021,"")</f>
        <v/>
      </c>
      <c r="C810" t="str">
        <f>+IF(LEN(Participação!A820)&gt;0,5017,"")</f>
        <v/>
      </c>
      <c r="D810" t="str">
        <f>+IF(LEN(Participação!A820)&gt;0,IF(Participação!$B$3="Individual",1,1),"")</f>
        <v/>
      </c>
      <c r="E810" t="str">
        <f>+IF(LEN(Participação!A820)&gt;0,Participação!C820,"")</f>
        <v/>
      </c>
      <c r="F810" t="str">
        <f>+IF(LEN(Participação!A820)&gt;0,Participação!D820,"")</f>
        <v/>
      </c>
      <c r="G810" t="str">
        <f>+IF(LEN(Participação!A820)&gt;0,Participação!A820,"")</f>
        <v/>
      </c>
      <c r="H810" t="str">
        <f>+IF(LEN(Participação!A820)&gt;0,VLOOKUP(O810,Pivot!A:B,2,0),"")</f>
        <v/>
      </c>
      <c r="I810" t="str">
        <f>+IF(LEN(Participação!A820)&gt;0,Participação!G820*Participação!I820,"")</f>
        <v/>
      </c>
      <c r="J810" t="str">
        <f>+IF(LEN(Participação!A820)&gt;0,Participação!H820,"")</f>
        <v/>
      </c>
      <c r="K810" t="str">
        <f>+IF(LEN(Participação!A820)&gt;0,"N","")</f>
        <v/>
      </c>
      <c r="L810" t="str">
        <f>+IF(LEN(Participação!A820)&gt;0,Participação!E820,"")</f>
        <v/>
      </c>
      <c r="M810" t="str">
        <f>+IF(LEN(Participação!A820)&gt;0,Participação!I820,"")</f>
        <v/>
      </c>
      <c r="N810" s="22" t="str">
        <f>+IF(LEN(Participação!A820)&gt;0,VLOOKUP(Participação!F820,Variedades!B:C,2,0),"")</f>
        <v/>
      </c>
      <c r="O810" s="26" t="str">
        <f t="shared" si="12"/>
        <v/>
      </c>
      <c r="P810" s="26" t="str">
        <f>+IF(LEN(Participação!A820)&gt;0,G810,"")</f>
        <v/>
      </c>
    </row>
    <row r="811" spans="1:16" x14ac:dyDescent="0.25">
      <c r="A811" t="str">
        <f>+IF(LEN(Participação!A821)&gt;0,Participação!$D$4,"")</f>
        <v/>
      </c>
      <c r="B811" t="str">
        <f>+IF(LEN(Participação!A821)&gt;0,2021,"")</f>
        <v/>
      </c>
      <c r="C811" t="str">
        <f>+IF(LEN(Participação!A821)&gt;0,5017,"")</f>
        <v/>
      </c>
      <c r="D811" t="str">
        <f>+IF(LEN(Participação!A821)&gt;0,IF(Participação!$B$3="Individual",1,1),"")</f>
        <v/>
      </c>
      <c r="E811" t="str">
        <f>+IF(LEN(Participação!A821)&gt;0,Participação!C821,"")</f>
        <v/>
      </c>
      <c r="F811" t="str">
        <f>+IF(LEN(Participação!A821)&gt;0,Participação!D821,"")</f>
        <v/>
      </c>
      <c r="G811" t="str">
        <f>+IF(LEN(Participação!A821)&gt;0,Participação!A821,"")</f>
        <v/>
      </c>
      <c r="H811" t="str">
        <f>+IF(LEN(Participação!A821)&gt;0,VLOOKUP(O811,Pivot!A:B,2,0),"")</f>
        <v/>
      </c>
      <c r="I811" t="str">
        <f>+IF(LEN(Participação!A821)&gt;0,Participação!G821*Participação!I821,"")</f>
        <v/>
      </c>
      <c r="J811" t="str">
        <f>+IF(LEN(Participação!A821)&gt;0,Participação!H821,"")</f>
        <v/>
      </c>
      <c r="K811" t="str">
        <f>+IF(LEN(Participação!A821)&gt;0,"N","")</f>
        <v/>
      </c>
      <c r="L811" t="str">
        <f>+IF(LEN(Participação!A821)&gt;0,Participação!E821,"")</f>
        <v/>
      </c>
      <c r="M811" t="str">
        <f>+IF(LEN(Participação!A821)&gt;0,Participação!I821,"")</f>
        <v/>
      </c>
      <c r="N811" s="22" t="str">
        <f>+IF(LEN(Participação!A821)&gt;0,VLOOKUP(Participação!F821,Variedades!B:C,2,0),"")</f>
        <v/>
      </c>
      <c r="O811" s="26" t="str">
        <f t="shared" si="12"/>
        <v/>
      </c>
      <c r="P811" s="26" t="str">
        <f>+IF(LEN(Participação!A821)&gt;0,G811,"")</f>
        <v/>
      </c>
    </row>
    <row r="812" spans="1:16" x14ac:dyDescent="0.25">
      <c r="A812" t="str">
        <f>+IF(LEN(Participação!A822)&gt;0,Participação!$D$4,"")</f>
        <v/>
      </c>
      <c r="B812" t="str">
        <f>+IF(LEN(Participação!A822)&gt;0,2021,"")</f>
        <v/>
      </c>
      <c r="C812" t="str">
        <f>+IF(LEN(Participação!A822)&gt;0,5017,"")</f>
        <v/>
      </c>
      <c r="D812" t="str">
        <f>+IF(LEN(Participação!A822)&gt;0,IF(Participação!$B$3="Individual",1,1),"")</f>
        <v/>
      </c>
      <c r="E812" t="str">
        <f>+IF(LEN(Participação!A822)&gt;0,Participação!C822,"")</f>
        <v/>
      </c>
      <c r="F812" t="str">
        <f>+IF(LEN(Participação!A822)&gt;0,Participação!D822,"")</f>
        <v/>
      </c>
      <c r="G812" t="str">
        <f>+IF(LEN(Participação!A822)&gt;0,Participação!A822,"")</f>
        <v/>
      </c>
      <c r="H812" t="str">
        <f>+IF(LEN(Participação!A822)&gt;0,VLOOKUP(O812,Pivot!A:B,2,0),"")</f>
        <v/>
      </c>
      <c r="I812" t="str">
        <f>+IF(LEN(Participação!A822)&gt;0,Participação!G822*Participação!I822,"")</f>
        <v/>
      </c>
      <c r="J812" t="str">
        <f>+IF(LEN(Participação!A822)&gt;0,Participação!H822,"")</f>
        <v/>
      </c>
      <c r="K812" t="str">
        <f>+IF(LEN(Participação!A822)&gt;0,"N","")</f>
        <v/>
      </c>
      <c r="L812" t="str">
        <f>+IF(LEN(Participação!A822)&gt;0,Participação!E822,"")</f>
        <v/>
      </c>
      <c r="M812" t="str">
        <f>+IF(LEN(Participação!A822)&gt;0,Participação!I822,"")</f>
        <v/>
      </c>
      <c r="N812" s="22" t="str">
        <f>+IF(LEN(Participação!A822)&gt;0,VLOOKUP(Participação!F822,Variedades!B:C,2,0),"")</f>
        <v/>
      </c>
      <c r="O812" s="26" t="str">
        <f t="shared" si="12"/>
        <v/>
      </c>
      <c r="P812" s="26" t="str">
        <f>+IF(LEN(Participação!A822)&gt;0,G812,"")</f>
        <v/>
      </c>
    </row>
    <row r="813" spans="1:16" x14ac:dyDescent="0.25">
      <c r="A813" t="str">
        <f>+IF(LEN(Participação!A823)&gt;0,Participação!$D$4,"")</f>
        <v/>
      </c>
      <c r="B813" t="str">
        <f>+IF(LEN(Participação!A823)&gt;0,2021,"")</f>
        <v/>
      </c>
      <c r="C813" t="str">
        <f>+IF(LEN(Participação!A823)&gt;0,5017,"")</f>
        <v/>
      </c>
      <c r="D813" t="str">
        <f>+IF(LEN(Participação!A823)&gt;0,IF(Participação!$B$3="Individual",1,1),"")</f>
        <v/>
      </c>
      <c r="E813" t="str">
        <f>+IF(LEN(Participação!A823)&gt;0,Participação!C823,"")</f>
        <v/>
      </c>
      <c r="F813" t="str">
        <f>+IF(LEN(Participação!A823)&gt;0,Participação!D823,"")</f>
        <v/>
      </c>
      <c r="G813" t="str">
        <f>+IF(LEN(Participação!A823)&gt;0,Participação!A823,"")</f>
        <v/>
      </c>
      <c r="H813" t="str">
        <f>+IF(LEN(Participação!A823)&gt;0,VLOOKUP(O813,Pivot!A:B,2,0),"")</f>
        <v/>
      </c>
      <c r="I813" t="str">
        <f>+IF(LEN(Participação!A823)&gt;0,Participação!G823*Participação!I823,"")</f>
        <v/>
      </c>
      <c r="J813" t="str">
        <f>+IF(LEN(Participação!A823)&gt;0,Participação!H823,"")</f>
        <v/>
      </c>
      <c r="K813" t="str">
        <f>+IF(LEN(Participação!A823)&gt;0,"N","")</f>
        <v/>
      </c>
      <c r="L813" t="str">
        <f>+IF(LEN(Participação!A823)&gt;0,Participação!E823,"")</f>
        <v/>
      </c>
      <c r="M813" t="str">
        <f>+IF(LEN(Participação!A823)&gt;0,Participação!I823,"")</f>
        <v/>
      </c>
      <c r="N813" s="22" t="str">
        <f>+IF(LEN(Participação!A823)&gt;0,VLOOKUP(Participação!F823,Variedades!B:C,2,0),"")</f>
        <v/>
      </c>
      <c r="O813" s="26" t="str">
        <f t="shared" si="12"/>
        <v/>
      </c>
      <c r="P813" s="26" t="str">
        <f>+IF(LEN(Participação!A823)&gt;0,G813,"")</f>
        <v/>
      </c>
    </row>
    <row r="814" spans="1:16" x14ac:dyDescent="0.25">
      <c r="A814" t="str">
        <f>+IF(LEN(Participação!A824)&gt;0,Participação!$D$4,"")</f>
        <v/>
      </c>
      <c r="B814" t="str">
        <f>+IF(LEN(Participação!A824)&gt;0,2021,"")</f>
        <v/>
      </c>
      <c r="C814" t="str">
        <f>+IF(LEN(Participação!A824)&gt;0,5017,"")</f>
        <v/>
      </c>
      <c r="D814" t="str">
        <f>+IF(LEN(Participação!A824)&gt;0,IF(Participação!$B$3="Individual",1,1),"")</f>
        <v/>
      </c>
      <c r="E814" t="str">
        <f>+IF(LEN(Participação!A824)&gt;0,Participação!C824,"")</f>
        <v/>
      </c>
      <c r="F814" t="str">
        <f>+IF(LEN(Participação!A824)&gt;0,Participação!D824,"")</f>
        <v/>
      </c>
      <c r="G814" t="str">
        <f>+IF(LEN(Participação!A824)&gt;0,Participação!A824,"")</f>
        <v/>
      </c>
      <c r="H814" t="str">
        <f>+IF(LEN(Participação!A824)&gt;0,VLOOKUP(O814,Pivot!A:B,2,0),"")</f>
        <v/>
      </c>
      <c r="I814" t="str">
        <f>+IF(LEN(Participação!A824)&gt;0,Participação!G824*Participação!I824,"")</f>
        <v/>
      </c>
      <c r="J814" t="str">
        <f>+IF(LEN(Participação!A824)&gt;0,Participação!H824,"")</f>
        <v/>
      </c>
      <c r="K814" t="str">
        <f>+IF(LEN(Participação!A824)&gt;0,"N","")</f>
        <v/>
      </c>
      <c r="L814" t="str">
        <f>+IF(LEN(Participação!A824)&gt;0,Participação!E824,"")</f>
        <v/>
      </c>
      <c r="M814" t="str">
        <f>+IF(LEN(Participação!A824)&gt;0,Participação!I824,"")</f>
        <v/>
      </c>
      <c r="N814" s="22" t="str">
        <f>+IF(LEN(Participação!A824)&gt;0,VLOOKUP(Participação!F824,Variedades!B:C,2,0),"")</f>
        <v/>
      </c>
      <c r="O814" s="26" t="str">
        <f t="shared" si="12"/>
        <v/>
      </c>
      <c r="P814" s="26" t="str">
        <f>+IF(LEN(Participação!A824)&gt;0,G814,"")</f>
        <v/>
      </c>
    </row>
    <row r="815" spans="1:16" x14ac:dyDescent="0.25">
      <c r="A815" t="str">
        <f>+IF(LEN(Participação!A825)&gt;0,Participação!$D$4,"")</f>
        <v/>
      </c>
      <c r="B815" t="str">
        <f>+IF(LEN(Participação!A825)&gt;0,2021,"")</f>
        <v/>
      </c>
      <c r="C815" t="str">
        <f>+IF(LEN(Participação!A825)&gt;0,5017,"")</f>
        <v/>
      </c>
      <c r="D815" t="str">
        <f>+IF(LEN(Participação!A825)&gt;0,IF(Participação!$B$3="Individual",1,1),"")</f>
        <v/>
      </c>
      <c r="E815" t="str">
        <f>+IF(LEN(Participação!A825)&gt;0,Participação!C825,"")</f>
        <v/>
      </c>
      <c r="F815" t="str">
        <f>+IF(LEN(Participação!A825)&gt;0,Participação!D825,"")</f>
        <v/>
      </c>
      <c r="G815" t="str">
        <f>+IF(LEN(Participação!A825)&gt;0,Participação!A825,"")</f>
        <v/>
      </c>
      <c r="H815" t="str">
        <f>+IF(LEN(Participação!A825)&gt;0,VLOOKUP(O815,Pivot!A:B,2,0),"")</f>
        <v/>
      </c>
      <c r="I815" t="str">
        <f>+IF(LEN(Participação!A825)&gt;0,Participação!G825*Participação!I825,"")</f>
        <v/>
      </c>
      <c r="J815" t="str">
        <f>+IF(LEN(Participação!A825)&gt;0,Participação!H825,"")</f>
        <v/>
      </c>
      <c r="K815" t="str">
        <f>+IF(LEN(Participação!A825)&gt;0,"N","")</f>
        <v/>
      </c>
      <c r="L815" t="str">
        <f>+IF(LEN(Participação!A825)&gt;0,Participação!E825,"")</f>
        <v/>
      </c>
      <c r="M815" t="str">
        <f>+IF(LEN(Participação!A825)&gt;0,Participação!I825,"")</f>
        <v/>
      </c>
      <c r="N815" s="22" t="str">
        <f>+IF(LEN(Participação!A825)&gt;0,VLOOKUP(Participação!F825,Variedades!B:C,2,0),"")</f>
        <v/>
      </c>
      <c r="O815" s="26" t="str">
        <f t="shared" si="12"/>
        <v/>
      </c>
      <c r="P815" s="26" t="str">
        <f>+IF(LEN(Participação!A825)&gt;0,G815,"")</f>
        <v/>
      </c>
    </row>
    <row r="816" spans="1:16" x14ac:dyDescent="0.25">
      <c r="A816" t="str">
        <f>+IF(LEN(Participação!A826)&gt;0,Participação!$D$4,"")</f>
        <v/>
      </c>
      <c r="B816" t="str">
        <f>+IF(LEN(Participação!A826)&gt;0,2021,"")</f>
        <v/>
      </c>
      <c r="C816" t="str">
        <f>+IF(LEN(Participação!A826)&gt;0,5017,"")</f>
        <v/>
      </c>
      <c r="D816" t="str">
        <f>+IF(LEN(Participação!A826)&gt;0,IF(Participação!$B$3="Individual",1,1),"")</f>
        <v/>
      </c>
      <c r="E816" t="str">
        <f>+IF(LEN(Participação!A826)&gt;0,Participação!C826,"")</f>
        <v/>
      </c>
      <c r="F816" t="str">
        <f>+IF(LEN(Participação!A826)&gt;0,Participação!D826,"")</f>
        <v/>
      </c>
      <c r="G816" t="str">
        <f>+IF(LEN(Participação!A826)&gt;0,Participação!A826,"")</f>
        <v/>
      </c>
      <c r="H816" t="str">
        <f>+IF(LEN(Participação!A826)&gt;0,VLOOKUP(O816,Pivot!A:B,2,0),"")</f>
        <v/>
      </c>
      <c r="I816" t="str">
        <f>+IF(LEN(Participação!A826)&gt;0,Participação!G826*Participação!I826,"")</f>
        <v/>
      </c>
      <c r="J816" t="str">
        <f>+IF(LEN(Participação!A826)&gt;0,Participação!H826,"")</f>
        <v/>
      </c>
      <c r="K816" t="str">
        <f>+IF(LEN(Participação!A826)&gt;0,"N","")</f>
        <v/>
      </c>
      <c r="L816" t="str">
        <f>+IF(LEN(Participação!A826)&gt;0,Participação!E826,"")</f>
        <v/>
      </c>
      <c r="M816" t="str">
        <f>+IF(LEN(Participação!A826)&gt;0,Participação!I826,"")</f>
        <v/>
      </c>
      <c r="N816" s="22" t="str">
        <f>+IF(LEN(Participação!A826)&gt;0,VLOOKUP(Participação!F826,Variedades!B:C,2,0),"")</f>
        <v/>
      </c>
      <c r="O816" s="26" t="str">
        <f t="shared" si="12"/>
        <v/>
      </c>
      <c r="P816" s="26" t="str">
        <f>+IF(LEN(Participação!A826)&gt;0,G816,"")</f>
        <v/>
      </c>
    </row>
    <row r="817" spans="1:16" x14ac:dyDescent="0.25">
      <c r="A817" t="str">
        <f>+IF(LEN(Participação!A827)&gt;0,Participação!$D$4,"")</f>
        <v/>
      </c>
      <c r="B817" t="str">
        <f>+IF(LEN(Participação!A827)&gt;0,2021,"")</f>
        <v/>
      </c>
      <c r="C817" t="str">
        <f>+IF(LEN(Participação!A827)&gt;0,5017,"")</f>
        <v/>
      </c>
      <c r="D817" t="str">
        <f>+IF(LEN(Participação!A827)&gt;0,IF(Participação!$B$3="Individual",1,1),"")</f>
        <v/>
      </c>
      <c r="E817" t="str">
        <f>+IF(LEN(Participação!A827)&gt;0,Participação!C827,"")</f>
        <v/>
      </c>
      <c r="F817" t="str">
        <f>+IF(LEN(Participação!A827)&gt;0,Participação!D827,"")</f>
        <v/>
      </c>
      <c r="G817" t="str">
        <f>+IF(LEN(Participação!A827)&gt;0,Participação!A827,"")</f>
        <v/>
      </c>
      <c r="H817" t="str">
        <f>+IF(LEN(Participação!A827)&gt;0,VLOOKUP(O817,Pivot!A:B,2,0),"")</f>
        <v/>
      </c>
      <c r="I817" t="str">
        <f>+IF(LEN(Participação!A827)&gt;0,Participação!G827*Participação!I827,"")</f>
        <v/>
      </c>
      <c r="J817" t="str">
        <f>+IF(LEN(Participação!A827)&gt;0,Participação!H827,"")</f>
        <v/>
      </c>
      <c r="K817" t="str">
        <f>+IF(LEN(Participação!A827)&gt;0,"N","")</f>
        <v/>
      </c>
      <c r="L817" t="str">
        <f>+IF(LEN(Participação!A827)&gt;0,Participação!E827,"")</f>
        <v/>
      </c>
      <c r="M817" t="str">
        <f>+IF(LEN(Participação!A827)&gt;0,Participação!I827,"")</f>
        <v/>
      </c>
      <c r="N817" s="22" t="str">
        <f>+IF(LEN(Participação!A827)&gt;0,VLOOKUP(Participação!F827,Variedades!B:C,2,0),"")</f>
        <v/>
      </c>
      <c r="O817" s="26" t="str">
        <f t="shared" si="12"/>
        <v/>
      </c>
      <c r="P817" s="26" t="str">
        <f>+IF(LEN(Participação!A827)&gt;0,G817,"")</f>
        <v/>
      </c>
    </row>
    <row r="818" spans="1:16" x14ac:dyDescent="0.25">
      <c r="A818" t="str">
        <f>+IF(LEN(Participação!A828)&gt;0,Participação!$D$4,"")</f>
        <v/>
      </c>
      <c r="B818" t="str">
        <f>+IF(LEN(Participação!A828)&gt;0,2021,"")</f>
        <v/>
      </c>
      <c r="C818" t="str">
        <f>+IF(LEN(Participação!A828)&gt;0,5017,"")</f>
        <v/>
      </c>
      <c r="D818" t="str">
        <f>+IF(LEN(Participação!A828)&gt;0,IF(Participação!$B$3="Individual",1,1),"")</f>
        <v/>
      </c>
      <c r="E818" t="str">
        <f>+IF(LEN(Participação!A828)&gt;0,Participação!C828,"")</f>
        <v/>
      </c>
      <c r="F818" t="str">
        <f>+IF(LEN(Participação!A828)&gt;0,Participação!D828,"")</f>
        <v/>
      </c>
      <c r="G818" t="str">
        <f>+IF(LEN(Participação!A828)&gt;0,Participação!A828,"")</f>
        <v/>
      </c>
      <c r="H818" t="str">
        <f>+IF(LEN(Participação!A828)&gt;0,VLOOKUP(O818,Pivot!A:B,2,0),"")</f>
        <v/>
      </c>
      <c r="I818" t="str">
        <f>+IF(LEN(Participação!A828)&gt;0,Participação!G828*Participação!I828,"")</f>
        <v/>
      </c>
      <c r="J818" t="str">
        <f>+IF(LEN(Participação!A828)&gt;0,Participação!H828,"")</f>
        <v/>
      </c>
      <c r="K818" t="str">
        <f>+IF(LEN(Participação!A828)&gt;0,"N","")</f>
        <v/>
      </c>
      <c r="L818" t="str">
        <f>+IF(LEN(Participação!A828)&gt;0,Participação!E828,"")</f>
        <v/>
      </c>
      <c r="M818" t="str">
        <f>+IF(LEN(Participação!A828)&gt;0,Participação!I828,"")</f>
        <v/>
      </c>
      <c r="N818" s="22" t="str">
        <f>+IF(LEN(Participação!A828)&gt;0,VLOOKUP(Participação!F828,Variedades!B:C,2,0),"")</f>
        <v/>
      </c>
      <c r="O818" s="26" t="str">
        <f t="shared" si="12"/>
        <v/>
      </c>
      <c r="P818" s="26" t="str">
        <f>+IF(LEN(Participação!A828)&gt;0,G818,"")</f>
        <v/>
      </c>
    </row>
    <row r="819" spans="1:16" x14ac:dyDescent="0.25">
      <c r="A819" t="str">
        <f>+IF(LEN(Participação!A829)&gt;0,Participação!$D$4,"")</f>
        <v/>
      </c>
      <c r="B819" t="str">
        <f>+IF(LEN(Participação!A829)&gt;0,2021,"")</f>
        <v/>
      </c>
      <c r="C819" t="str">
        <f>+IF(LEN(Participação!A829)&gt;0,5017,"")</f>
        <v/>
      </c>
      <c r="D819" t="str">
        <f>+IF(LEN(Participação!A829)&gt;0,IF(Participação!$B$3="Individual",1,1),"")</f>
        <v/>
      </c>
      <c r="E819" t="str">
        <f>+IF(LEN(Participação!A829)&gt;0,Participação!C829,"")</f>
        <v/>
      </c>
      <c r="F819" t="str">
        <f>+IF(LEN(Participação!A829)&gt;0,Participação!D829,"")</f>
        <v/>
      </c>
      <c r="G819" t="str">
        <f>+IF(LEN(Participação!A829)&gt;0,Participação!A829,"")</f>
        <v/>
      </c>
      <c r="H819" t="str">
        <f>+IF(LEN(Participação!A829)&gt;0,VLOOKUP(O819,Pivot!A:B,2,0),"")</f>
        <v/>
      </c>
      <c r="I819" t="str">
        <f>+IF(LEN(Participação!A829)&gt;0,Participação!G829*Participação!I829,"")</f>
        <v/>
      </c>
      <c r="J819" t="str">
        <f>+IF(LEN(Participação!A829)&gt;0,Participação!H829,"")</f>
        <v/>
      </c>
      <c r="K819" t="str">
        <f>+IF(LEN(Participação!A829)&gt;0,"N","")</f>
        <v/>
      </c>
      <c r="L819" t="str">
        <f>+IF(LEN(Participação!A829)&gt;0,Participação!E829,"")</f>
        <v/>
      </c>
      <c r="M819" t="str">
        <f>+IF(LEN(Participação!A829)&gt;0,Participação!I829,"")</f>
        <v/>
      </c>
      <c r="N819" s="22" t="str">
        <f>+IF(LEN(Participação!A829)&gt;0,VLOOKUP(Participação!F829,Variedades!B:C,2,0),"")</f>
        <v/>
      </c>
      <c r="O819" s="26" t="str">
        <f t="shared" si="12"/>
        <v/>
      </c>
      <c r="P819" s="26" t="str">
        <f>+IF(LEN(Participação!A829)&gt;0,G819,"")</f>
        <v/>
      </c>
    </row>
    <row r="820" spans="1:16" x14ac:dyDescent="0.25">
      <c r="A820" t="str">
        <f>+IF(LEN(Participação!A830)&gt;0,Participação!$D$4,"")</f>
        <v/>
      </c>
      <c r="B820" t="str">
        <f>+IF(LEN(Participação!A830)&gt;0,2021,"")</f>
        <v/>
      </c>
      <c r="C820" t="str">
        <f>+IF(LEN(Participação!A830)&gt;0,5017,"")</f>
        <v/>
      </c>
      <c r="D820" t="str">
        <f>+IF(LEN(Participação!A830)&gt;0,IF(Participação!$B$3="Individual",1,1),"")</f>
        <v/>
      </c>
      <c r="E820" t="str">
        <f>+IF(LEN(Participação!A830)&gt;0,Participação!C830,"")</f>
        <v/>
      </c>
      <c r="F820" t="str">
        <f>+IF(LEN(Participação!A830)&gt;0,Participação!D830,"")</f>
        <v/>
      </c>
      <c r="G820" t="str">
        <f>+IF(LEN(Participação!A830)&gt;0,Participação!A830,"")</f>
        <v/>
      </c>
      <c r="H820" t="str">
        <f>+IF(LEN(Participação!A830)&gt;0,VLOOKUP(O820,Pivot!A:B,2,0),"")</f>
        <v/>
      </c>
      <c r="I820" t="str">
        <f>+IF(LEN(Participação!A830)&gt;0,Participação!G830*Participação!I830,"")</f>
        <v/>
      </c>
      <c r="J820" t="str">
        <f>+IF(LEN(Participação!A830)&gt;0,Participação!H830,"")</f>
        <v/>
      </c>
      <c r="K820" t="str">
        <f>+IF(LEN(Participação!A830)&gt;0,"N","")</f>
        <v/>
      </c>
      <c r="L820" t="str">
        <f>+IF(LEN(Participação!A830)&gt;0,Participação!E830,"")</f>
        <v/>
      </c>
      <c r="M820" t="str">
        <f>+IF(LEN(Participação!A830)&gt;0,Participação!I830,"")</f>
        <v/>
      </c>
      <c r="N820" s="22" t="str">
        <f>+IF(LEN(Participação!A830)&gt;0,VLOOKUP(Participação!F830,Variedades!B:C,2,0),"")</f>
        <v/>
      </c>
      <c r="O820" s="26" t="str">
        <f t="shared" si="12"/>
        <v/>
      </c>
      <c r="P820" s="26" t="str">
        <f>+IF(LEN(Participação!A830)&gt;0,G820,"")</f>
        <v/>
      </c>
    </row>
    <row r="821" spans="1:16" x14ac:dyDescent="0.25">
      <c r="A821" t="str">
        <f>+IF(LEN(Participação!A831)&gt;0,Participação!$D$4,"")</f>
        <v/>
      </c>
      <c r="B821" t="str">
        <f>+IF(LEN(Participação!A831)&gt;0,2021,"")</f>
        <v/>
      </c>
      <c r="C821" t="str">
        <f>+IF(LEN(Participação!A831)&gt;0,5017,"")</f>
        <v/>
      </c>
      <c r="D821" t="str">
        <f>+IF(LEN(Participação!A831)&gt;0,IF(Participação!$B$3="Individual",1,1),"")</f>
        <v/>
      </c>
      <c r="E821" t="str">
        <f>+IF(LEN(Participação!A831)&gt;0,Participação!C831,"")</f>
        <v/>
      </c>
      <c r="F821" t="str">
        <f>+IF(LEN(Participação!A831)&gt;0,Participação!D831,"")</f>
        <v/>
      </c>
      <c r="G821" t="str">
        <f>+IF(LEN(Participação!A831)&gt;0,Participação!A831,"")</f>
        <v/>
      </c>
      <c r="H821" t="str">
        <f>+IF(LEN(Participação!A831)&gt;0,VLOOKUP(O821,Pivot!A:B,2,0),"")</f>
        <v/>
      </c>
      <c r="I821" t="str">
        <f>+IF(LEN(Participação!A831)&gt;0,Participação!G831*Participação!I831,"")</f>
        <v/>
      </c>
      <c r="J821" t="str">
        <f>+IF(LEN(Participação!A831)&gt;0,Participação!H831,"")</f>
        <v/>
      </c>
      <c r="K821" t="str">
        <f>+IF(LEN(Participação!A831)&gt;0,"N","")</f>
        <v/>
      </c>
      <c r="L821" t="str">
        <f>+IF(LEN(Participação!A831)&gt;0,Participação!E831,"")</f>
        <v/>
      </c>
      <c r="M821" t="str">
        <f>+IF(LEN(Participação!A831)&gt;0,Participação!I831,"")</f>
        <v/>
      </c>
      <c r="N821" s="22" t="str">
        <f>+IF(LEN(Participação!A831)&gt;0,VLOOKUP(Participação!F831,Variedades!B:C,2,0),"")</f>
        <v/>
      </c>
      <c r="O821" s="26" t="str">
        <f t="shared" si="12"/>
        <v/>
      </c>
      <c r="P821" s="26" t="str">
        <f>+IF(LEN(Participação!A831)&gt;0,G821,"")</f>
        <v/>
      </c>
    </row>
    <row r="822" spans="1:16" x14ac:dyDescent="0.25">
      <c r="A822" t="str">
        <f>+IF(LEN(Participação!A832)&gt;0,Participação!$D$4,"")</f>
        <v/>
      </c>
      <c r="B822" t="str">
        <f>+IF(LEN(Participação!A832)&gt;0,2021,"")</f>
        <v/>
      </c>
      <c r="C822" t="str">
        <f>+IF(LEN(Participação!A832)&gt;0,5017,"")</f>
        <v/>
      </c>
      <c r="D822" t="str">
        <f>+IF(LEN(Participação!A832)&gt;0,IF(Participação!$B$3="Individual",1,1),"")</f>
        <v/>
      </c>
      <c r="E822" t="str">
        <f>+IF(LEN(Participação!A832)&gt;0,Participação!C832,"")</f>
        <v/>
      </c>
      <c r="F822" t="str">
        <f>+IF(LEN(Participação!A832)&gt;0,Participação!D832,"")</f>
        <v/>
      </c>
      <c r="G822" t="str">
        <f>+IF(LEN(Participação!A832)&gt;0,Participação!A832,"")</f>
        <v/>
      </c>
      <c r="H822" t="str">
        <f>+IF(LEN(Participação!A832)&gt;0,VLOOKUP(O822,Pivot!A:B,2,0),"")</f>
        <v/>
      </c>
      <c r="I822" t="str">
        <f>+IF(LEN(Participação!A832)&gt;0,Participação!G832*Participação!I832,"")</f>
        <v/>
      </c>
      <c r="J822" t="str">
        <f>+IF(LEN(Participação!A832)&gt;0,Participação!H832,"")</f>
        <v/>
      </c>
      <c r="K822" t="str">
        <f>+IF(LEN(Participação!A832)&gt;0,"N","")</f>
        <v/>
      </c>
      <c r="L822" t="str">
        <f>+IF(LEN(Participação!A832)&gt;0,Participação!E832,"")</f>
        <v/>
      </c>
      <c r="M822" t="str">
        <f>+IF(LEN(Participação!A832)&gt;0,Participação!I832,"")</f>
        <v/>
      </c>
      <c r="N822" s="22" t="str">
        <f>+IF(LEN(Participação!A832)&gt;0,VLOOKUP(Participação!F832,Variedades!B:C,2,0),"")</f>
        <v/>
      </c>
      <c r="O822" s="26" t="str">
        <f t="shared" si="12"/>
        <v/>
      </c>
      <c r="P822" s="26" t="str">
        <f>+IF(LEN(Participação!A832)&gt;0,G822,"")</f>
        <v/>
      </c>
    </row>
    <row r="823" spans="1:16" x14ac:dyDescent="0.25">
      <c r="A823" t="str">
        <f>+IF(LEN(Participação!A833)&gt;0,Participação!$D$4,"")</f>
        <v/>
      </c>
      <c r="B823" t="str">
        <f>+IF(LEN(Participação!A833)&gt;0,2021,"")</f>
        <v/>
      </c>
      <c r="C823" t="str">
        <f>+IF(LEN(Participação!A833)&gt;0,5017,"")</f>
        <v/>
      </c>
      <c r="D823" t="str">
        <f>+IF(LEN(Participação!A833)&gt;0,IF(Participação!$B$3="Individual",1,1),"")</f>
        <v/>
      </c>
      <c r="E823" t="str">
        <f>+IF(LEN(Participação!A833)&gt;0,Participação!C833,"")</f>
        <v/>
      </c>
      <c r="F823" t="str">
        <f>+IF(LEN(Participação!A833)&gt;0,Participação!D833,"")</f>
        <v/>
      </c>
      <c r="G823" t="str">
        <f>+IF(LEN(Participação!A833)&gt;0,Participação!A833,"")</f>
        <v/>
      </c>
      <c r="H823" t="str">
        <f>+IF(LEN(Participação!A833)&gt;0,VLOOKUP(O823,Pivot!A:B,2,0),"")</f>
        <v/>
      </c>
      <c r="I823" t="str">
        <f>+IF(LEN(Participação!A833)&gt;0,Participação!G833*Participação!I833,"")</f>
        <v/>
      </c>
      <c r="J823" t="str">
        <f>+IF(LEN(Participação!A833)&gt;0,Participação!H833,"")</f>
        <v/>
      </c>
      <c r="K823" t="str">
        <f>+IF(LEN(Participação!A833)&gt;0,"N","")</f>
        <v/>
      </c>
      <c r="L823" t="str">
        <f>+IF(LEN(Participação!A833)&gt;0,Participação!E833,"")</f>
        <v/>
      </c>
      <c r="M823" t="str">
        <f>+IF(LEN(Participação!A833)&gt;0,Participação!I833,"")</f>
        <v/>
      </c>
      <c r="N823" s="22" t="str">
        <f>+IF(LEN(Participação!A833)&gt;0,VLOOKUP(Participação!F833,Variedades!B:C,2,0),"")</f>
        <v/>
      </c>
      <c r="O823" s="26" t="str">
        <f t="shared" si="12"/>
        <v/>
      </c>
      <c r="P823" s="26" t="str">
        <f>+IF(LEN(Participação!A833)&gt;0,G823,"")</f>
        <v/>
      </c>
    </row>
    <row r="824" spans="1:16" x14ac:dyDescent="0.25">
      <c r="A824" t="str">
        <f>+IF(LEN(Participação!A834)&gt;0,Participação!$D$4,"")</f>
        <v/>
      </c>
      <c r="B824" t="str">
        <f>+IF(LEN(Participação!A834)&gt;0,2021,"")</f>
        <v/>
      </c>
      <c r="C824" t="str">
        <f>+IF(LEN(Participação!A834)&gt;0,5017,"")</f>
        <v/>
      </c>
      <c r="D824" t="str">
        <f>+IF(LEN(Participação!A834)&gt;0,IF(Participação!$B$3="Individual",1,1),"")</f>
        <v/>
      </c>
      <c r="E824" t="str">
        <f>+IF(LEN(Participação!A834)&gt;0,Participação!C834,"")</f>
        <v/>
      </c>
      <c r="F824" t="str">
        <f>+IF(LEN(Participação!A834)&gt;0,Participação!D834,"")</f>
        <v/>
      </c>
      <c r="G824" t="str">
        <f>+IF(LEN(Participação!A834)&gt;0,Participação!A834,"")</f>
        <v/>
      </c>
      <c r="H824" t="str">
        <f>+IF(LEN(Participação!A834)&gt;0,VLOOKUP(O824,Pivot!A:B,2,0),"")</f>
        <v/>
      </c>
      <c r="I824" t="str">
        <f>+IF(LEN(Participação!A834)&gt;0,Participação!G834*Participação!I834,"")</f>
        <v/>
      </c>
      <c r="J824" t="str">
        <f>+IF(LEN(Participação!A834)&gt;0,Participação!H834,"")</f>
        <v/>
      </c>
      <c r="K824" t="str">
        <f>+IF(LEN(Participação!A834)&gt;0,"N","")</f>
        <v/>
      </c>
      <c r="L824" t="str">
        <f>+IF(LEN(Participação!A834)&gt;0,Participação!E834,"")</f>
        <v/>
      </c>
      <c r="M824" t="str">
        <f>+IF(LEN(Participação!A834)&gt;0,Participação!I834,"")</f>
        <v/>
      </c>
      <c r="N824" s="22" t="str">
        <f>+IF(LEN(Participação!A834)&gt;0,VLOOKUP(Participação!F834,Variedades!B:C,2,0),"")</f>
        <v/>
      </c>
      <c r="O824" s="26" t="str">
        <f t="shared" si="12"/>
        <v/>
      </c>
      <c r="P824" s="26" t="str">
        <f>+IF(LEN(Participação!A834)&gt;0,G824,"")</f>
        <v/>
      </c>
    </row>
    <row r="825" spans="1:16" x14ac:dyDescent="0.25">
      <c r="A825" t="str">
        <f>+IF(LEN(Participação!A835)&gt;0,Participação!$D$4,"")</f>
        <v/>
      </c>
      <c r="B825" t="str">
        <f>+IF(LEN(Participação!A835)&gt;0,2021,"")</f>
        <v/>
      </c>
      <c r="C825" t="str">
        <f>+IF(LEN(Participação!A835)&gt;0,5017,"")</f>
        <v/>
      </c>
      <c r="D825" t="str">
        <f>+IF(LEN(Participação!A835)&gt;0,IF(Participação!$B$3="Individual",1,1),"")</f>
        <v/>
      </c>
      <c r="E825" t="str">
        <f>+IF(LEN(Participação!A835)&gt;0,Participação!C835,"")</f>
        <v/>
      </c>
      <c r="F825" t="str">
        <f>+IF(LEN(Participação!A835)&gt;0,Participação!D835,"")</f>
        <v/>
      </c>
      <c r="G825" t="str">
        <f>+IF(LEN(Participação!A835)&gt;0,Participação!A835,"")</f>
        <v/>
      </c>
      <c r="H825" t="str">
        <f>+IF(LEN(Participação!A835)&gt;0,VLOOKUP(O825,Pivot!A:B,2,0),"")</f>
        <v/>
      </c>
      <c r="I825" t="str">
        <f>+IF(LEN(Participação!A835)&gt;0,Participação!G835*Participação!I835,"")</f>
        <v/>
      </c>
      <c r="J825" t="str">
        <f>+IF(LEN(Participação!A835)&gt;0,Participação!H835,"")</f>
        <v/>
      </c>
      <c r="K825" t="str">
        <f>+IF(LEN(Participação!A835)&gt;0,"N","")</f>
        <v/>
      </c>
      <c r="L825" t="str">
        <f>+IF(LEN(Participação!A835)&gt;0,Participação!E835,"")</f>
        <v/>
      </c>
      <c r="M825" t="str">
        <f>+IF(LEN(Participação!A835)&gt;0,Participação!I835,"")</f>
        <v/>
      </c>
      <c r="N825" s="22" t="str">
        <f>+IF(LEN(Participação!A835)&gt;0,VLOOKUP(Participação!F835,Variedades!B:C,2,0),"")</f>
        <v/>
      </c>
      <c r="O825" s="26" t="str">
        <f t="shared" si="12"/>
        <v/>
      </c>
      <c r="P825" s="26" t="str">
        <f>+IF(LEN(Participação!A835)&gt;0,G825,"")</f>
        <v/>
      </c>
    </row>
    <row r="826" spans="1:16" x14ac:dyDescent="0.25">
      <c r="A826" t="str">
        <f>+IF(LEN(Participação!A836)&gt;0,Participação!$D$4,"")</f>
        <v/>
      </c>
      <c r="B826" t="str">
        <f>+IF(LEN(Participação!A836)&gt;0,2021,"")</f>
        <v/>
      </c>
      <c r="C826" t="str">
        <f>+IF(LEN(Participação!A836)&gt;0,5017,"")</f>
        <v/>
      </c>
      <c r="D826" t="str">
        <f>+IF(LEN(Participação!A836)&gt;0,IF(Participação!$B$3="Individual",1,1),"")</f>
        <v/>
      </c>
      <c r="E826" t="str">
        <f>+IF(LEN(Participação!A836)&gt;0,Participação!C836,"")</f>
        <v/>
      </c>
      <c r="F826" t="str">
        <f>+IF(LEN(Participação!A836)&gt;0,Participação!D836,"")</f>
        <v/>
      </c>
      <c r="G826" t="str">
        <f>+IF(LEN(Participação!A836)&gt;0,Participação!A836,"")</f>
        <v/>
      </c>
      <c r="H826" t="str">
        <f>+IF(LEN(Participação!A836)&gt;0,VLOOKUP(O826,Pivot!A:B,2,0),"")</f>
        <v/>
      </c>
      <c r="I826" t="str">
        <f>+IF(LEN(Participação!A836)&gt;0,Participação!G836*Participação!I836,"")</f>
        <v/>
      </c>
      <c r="J826" t="str">
        <f>+IF(LEN(Participação!A836)&gt;0,Participação!H836,"")</f>
        <v/>
      </c>
      <c r="K826" t="str">
        <f>+IF(LEN(Participação!A836)&gt;0,"N","")</f>
        <v/>
      </c>
      <c r="L826" t="str">
        <f>+IF(LEN(Participação!A836)&gt;0,Participação!E836,"")</f>
        <v/>
      </c>
      <c r="M826" t="str">
        <f>+IF(LEN(Participação!A836)&gt;0,Participação!I836,"")</f>
        <v/>
      </c>
      <c r="N826" s="22" t="str">
        <f>+IF(LEN(Participação!A836)&gt;0,VLOOKUP(Participação!F836,Variedades!B:C,2,0),"")</f>
        <v/>
      </c>
      <c r="O826" s="26" t="str">
        <f t="shared" si="12"/>
        <v/>
      </c>
      <c r="P826" s="26" t="str">
        <f>+IF(LEN(Participação!A836)&gt;0,G826,"")</f>
        <v/>
      </c>
    </row>
    <row r="827" spans="1:16" x14ac:dyDescent="0.25">
      <c r="A827" t="str">
        <f>+IF(LEN(Participação!A837)&gt;0,Participação!$D$4,"")</f>
        <v/>
      </c>
      <c r="B827" t="str">
        <f>+IF(LEN(Participação!A837)&gt;0,2021,"")</f>
        <v/>
      </c>
      <c r="C827" t="str">
        <f>+IF(LEN(Participação!A837)&gt;0,5017,"")</f>
        <v/>
      </c>
      <c r="D827" t="str">
        <f>+IF(LEN(Participação!A837)&gt;0,IF(Participação!$B$3="Individual",1,1),"")</f>
        <v/>
      </c>
      <c r="E827" t="str">
        <f>+IF(LEN(Participação!A837)&gt;0,Participação!C837,"")</f>
        <v/>
      </c>
      <c r="F827" t="str">
        <f>+IF(LEN(Participação!A837)&gt;0,Participação!D837,"")</f>
        <v/>
      </c>
      <c r="G827" t="str">
        <f>+IF(LEN(Participação!A837)&gt;0,Participação!A837,"")</f>
        <v/>
      </c>
      <c r="H827" t="str">
        <f>+IF(LEN(Participação!A837)&gt;0,VLOOKUP(O827,Pivot!A:B,2,0),"")</f>
        <v/>
      </c>
      <c r="I827" t="str">
        <f>+IF(LEN(Participação!A837)&gt;0,Participação!G837*Participação!I837,"")</f>
        <v/>
      </c>
      <c r="J827" t="str">
        <f>+IF(LEN(Participação!A837)&gt;0,Participação!H837,"")</f>
        <v/>
      </c>
      <c r="K827" t="str">
        <f>+IF(LEN(Participação!A837)&gt;0,"N","")</f>
        <v/>
      </c>
      <c r="L827" t="str">
        <f>+IF(LEN(Participação!A837)&gt;0,Participação!E837,"")</f>
        <v/>
      </c>
      <c r="M827" t="str">
        <f>+IF(LEN(Participação!A837)&gt;0,Participação!I837,"")</f>
        <v/>
      </c>
      <c r="N827" s="22" t="str">
        <f>+IF(LEN(Participação!A837)&gt;0,VLOOKUP(Participação!F837,Variedades!B:C,2,0),"")</f>
        <v/>
      </c>
      <c r="O827" s="26" t="str">
        <f t="shared" si="12"/>
        <v/>
      </c>
      <c r="P827" s="26" t="str">
        <f>+IF(LEN(Participação!A837)&gt;0,G827,"")</f>
        <v/>
      </c>
    </row>
    <row r="828" spans="1:16" x14ac:dyDescent="0.25">
      <c r="A828" t="str">
        <f>+IF(LEN(Participação!A838)&gt;0,Participação!$D$4,"")</f>
        <v/>
      </c>
      <c r="B828" t="str">
        <f>+IF(LEN(Participação!A838)&gt;0,2021,"")</f>
        <v/>
      </c>
      <c r="C828" t="str">
        <f>+IF(LEN(Participação!A838)&gt;0,5017,"")</f>
        <v/>
      </c>
      <c r="D828" t="str">
        <f>+IF(LEN(Participação!A838)&gt;0,IF(Participação!$B$3="Individual",1,1),"")</f>
        <v/>
      </c>
      <c r="E828" t="str">
        <f>+IF(LEN(Participação!A838)&gt;0,Participação!C838,"")</f>
        <v/>
      </c>
      <c r="F828" t="str">
        <f>+IF(LEN(Participação!A838)&gt;0,Participação!D838,"")</f>
        <v/>
      </c>
      <c r="G828" t="str">
        <f>+IF(LEN(Participação!A838)&gt;0,Participação!A838,"")</f>
        <v/>
      </c>
      <c r="H828" t="str">
        <f>+IF(LEN(Participação!A838)&gt;0,VLOOKUP(O828,Pivot!A:B,2,0),"")</f>
        <v/>
      </c>
      <c r="I828" t="str">
        <f>+IF(LEN(Participação!A838)&gt;0,Participação!G838*Participação!I838,"")</f>
        <v/>
      </c>
      <c r="J828" t="str">
        <f>+IF(LEN(Participação!A838)&gt;0,Participação!H838,"")</f>
        <v/>
      </c>
      <c r="K828" t="str">
        <f>+IF(LEN(Participação!A838)&gt;0,"N","")</f>
        <v/>
      </c>
      <c r="L828" t="str">
        <f>+IF(LEN(Participação!A838)&gt;0,Participação!E838,"")</f>
        <v/>
      </c>
      <c r="M828" t="str">
        <f>+IF(LEN(Participação!A838)&gt;0,Participação!I838,"")</f>
        <v/>
      </c>
      <c r="N828" s="22" t="str">
        <f>+IF(LEN(Participação!A838)&gt;0,VLOOKUP(Participação!F838,Variedades!B:C,2,0),"")</f>
        <v/>
      </c>
      <c r="O828" s="26" t="str">
        <f t="shared" si="12"/>
        <v/>
      </c>
      <c r="P828" s="26" t="str">
        <f>+IF(LEN(Participação!A838)&gt;0,G828,"")</f>
        <v/>
      </c>
    </row>
    <row r="829" spans="1:16" x14ac:dyDescent="0.25">
      <c r="A829" t="str">
        <f>+IF(LEN(Participação!A839)&gt;0,Participação!$D$4,"")</f>
        <v/>
      </c>
      <c r="B829" t="str">
        <f>+IF(LEN(Participação!A839)&gt;0,2021,"")</f>
        <v/>
      </c>
      <c r="C829" t="str">
        <f>+IF(LEN(Participação!A839)&gt;0,5017,"")</f>
        <v/>
      </c>
      <c r="D829" t="str">
        <f>+IF(LEN(Participação!A839)&gt;0,IF(Participação!$B$3="Individual",1,1),"")</f>
        <v/>
      </c>
      <c r="E829" t="str">
        <f>+IF(LEN(Participação!A839)&gt;0,Participação!C839,"")</f>
        <v/>
      </c>
      <c r="F829" t="str">
        <f>+IF(LEN(Participação!A839)&gt;0,Participação!D839,"")</f>
        <v/>
      </c>
      <c r="G829" t="str">
        <f>+IF(LEN(Participação!A839)&gt;0,Participação!A839,"")</f>
        <v/>
      </c>
      <c r="H829" t="str">
        <f>+IF(LEN(Participação!A839)&gt;0,VLOOKUP(O829,Pivot!A:B,2,0),"")</f>
        <v/>
      </c>
      <c r="I829" t="str">
        <f>+IF(LEN(Participação!A839)&gt;0,Participação!G839*Participação!I839,"")</f>
        <v/>
      </c>
      <c r="J829" t="str">
        <f>+IF(LEN(Participação!A839)&gt;0,Participação!H839,"")</f>
        <v/>
      </c>
      <c r="K829" t="str">
        <f>+IF(LEN(Participação!A839)&gt;0,"N","")</f>
        <v/>
      </c>
      <c r="L829" t="str">
        <f>+IF(LEN(Participação!A839)&gt;0,Participação!E839,"")</f>
        <v/>
      </c>
      <c r="M829" t="str">
        <f>+IF(LEN(Participação!A839)&gt;0,Participação!I839,"")</f>
        <v/>
      </c>
      <c r="N829" s="22" t="str">
        <f>+IF(LEN(Participação!A839)&gt;0,VLOOKUP(Participação!F839,Variedades!B:C,2,0),"")</f>
        <v/>
      </c>
      <c r="O829" s="26" t="str">
        <f t="shared" si="12"/>
        <v/>
      </c>
      <c r="P829" s="26" t="str">
        <f>+IF(LEN(Participação!A839)&gt;0,G829,"")</f>
        <v/>
      </c>
    </row>
    <row r="830" spans="1:16" x14ac:dyDescent="0.25">
      <c r="A830" t="str">
        <f>+IF(LEN(Participação!A840)&gt;0,Participação!$D$4,"")</f>
        <v/>
      </c>
      <c r="B830" t="str">
        <f>+IF(LEN(Participação!A840)&gt;0,2021,"")</f>
        <v/>
      </c>
      <c r="C830" t="str">
        <f>+IF(LEN(Participação!A840)&gt;0,5017,"")</f>
        <v/>
      </c>
      <c r="D830" t="str">
        <f>+IF(LEN(Participação!A840)&gt;0,IF(Participação!$B$3="Individual",1,1),"")</f>
        <v/>
      </c>
      <c r="E830" t="str">
        <f>+IF(LEN(Participação!A840)&gt;0,Participação!C840,"")</f>
        <v/>
      </c>
      <c r="F830" t="str">
        <f>+IF(LEN(Participação!A840)&gt;0,Participação!D840,"")</f>
        <v/>
      </c>
      <c r="G830" t="str">
        <f>+IF(LEN(Participação!A840)&gt;0,Participação!A840,"")</f>
        <v/>
      </c>
      <c r="H830" t="str">
        <f>+IF(LEN(Participação!A840)&gt;0,VLOOKUP(O830,Pivot!A:B,2,0),"")</f>
        <v/>
      </c>
      <c r="I830" t="str">
        <f>+IF(LEN(Participação!A840)&gt;0,Participação!G840*Participação!I840,"")</f>
        <v/>
      </c>
      <c r="J830" t="str">
        <f>+IF(LEN(Participação!A840)&gt;0,Participação!H840,"")</f>
        <v/>
      </c>
      <c r="K830" t="str">
        <f>+IF(LEN(Participação!A840)&gt;0,"N","")</f>
        <v/>
      </c>
      <c r="L830" t="str">
        <f>+IF(LEN(Participação!A840)&gt;0,Participação!E840,"")</f>
        <v/>
      </c>
      <c r="M830" t="str">
        <f>+IF(LEN(Participação!A840)&gt;0,Participação!I840,"")</f>
        <v/>
      </c>
      <c r="N830" s="22" t="str">
        <f>+IF(LEN(Participação!A840)&gt;0,VLOOKUP(Participação!F840,Variedades!B:C,2,0),"")</f>
        <v/>
      </c>
      <c r="O830" s="26" t="str">
        <f t="shared" si="12"/>
        <v/>
      </c>
      <c r="P830" s="26" t="str">
        <f>+IF(LEN(Participação!A840)&gt;0,G830,"")</f>
        <v/>
      </c>
    </row>
    <row r="831" spans="1:16" x14ac:dyDescent="0.25">
      <c r="A831" t="str">
        <f>+IF(LEN(Participação!A841)&gt;0,Participação!$D$4,"")</f>
        <v/>
      </c>
      <c r="B831" t="str">
        <f>+IF(LEN(Participação!A841)&gt;0,2021,"")</f>
        <v/>
      </c>
      <c r="C831" t="str">
        <f>+IF(LEN(Participação!A841)&gt;0,5017,"")</f>
        <v/>
      </c>
      <c r="D831" t="str">
        <f>+IF(LEN(Participação!A841)&gt;0,IF(Participação!$B$3="Individual",1,1),"")</f>
        <v/>
      </c>
      <c r="E831" t="str">
        <f>+IF(LEN(Participação!A841)&gt;0,Participação!C841,"")</f>
        <v/>
      </c>
      <c r="F831" t="str">
        <f>+IF(LEN(Participação!A841)&gt;0,Participação!D841,"")</f>
        <v/>
      </c>
      <c r="G831" t="str">
        <f>+IF(LEN(Participação!A841)&gt;0,Participação!A841,"")</f>
        <v/>
      </c>
      <c r="H831" t="str">
        <f>+IF(LEN(Participação!A841)&gt;0,VLOOKUP(O831,Pivot!A:B,2,0),"")</f>
        <v/>
      </c>
      <c r="I831" t="str">
        <f>+IF(LEN(Participação!A841)&gt;0,Participação!G841*Participação!I841,"")</f>
        <v/>
      </c>
      <c r="J831" t="str">
        <f>+IF(LEN(Participação!A841)&gt;0,Participação!H841,"")</f>
        <v/>
      </c>
      <c r="K831" t="str">
        <f>+IF(LEN(Participação!A841)&gt;0,"N","")</f>
        <v/>
      </c>
      <c r="L831" t="str">
        <f>+IF(LEN(Participação!A841)&gt;0,Participação!E841,"")</f>
        <v/>
      </c>
      <c r="M831" t="str">
        <f>+IF(LEN(Participação!A841)&gt;0,Participação!I841,"")</f>
        <v/>
      </c>
      <c r="N831" s="22" t="str">
        <f>+IF(LEN(Participação!A841)&gt;0,VLOOKUP(Participação!F841,Variedades!B:C,2,0),"")</f>
        <v/>
      </c>
      <c r="O831" s="26" t="str">
        <f t="shared" si="12"/>
        <v/>
      </c>
      <c r="P831" s="26" t="str">
        <f>+IF(LEN(Participação!A841)&gt;0,G831,"")</f>
        <v/>
      </c>
    </row>
    <row r="832" spans="1:16" x14ac:dyDescent="0.25">
      <c r="A832" t="str">
        <f>+IF(LEN(Participação!A842)&gt;0,Participação!$D$4,"")</f>
        <v/>
      </c>
      <c r="B832" t="str">
        <f>+IF(LEN(Participação!A842)&gt;0,2021,"")</f>
        <v/>
      </c>
      <c r="C832" t="str">
        <f>+IF(LEN(Participação!A842)&gt;0,5017,"")</f>
        <v/>
      </c>
      <c r="D832" t="str">
        <f>+IF(LEN(Participação!A842)&gt;0,IF(Participação!$B$3="Individual",1,1),"")</f>
        <v/>
      </c>
      <c r="E832" t="str">
        <f>+IF(LEN(Participação!A842)&gt;0,Participação!C842,"")</f>
        <v/>
      </c>
      <c r="F832" t="str">
        <f>+IF(LEN(Participação!A842)&gt;0,Participação!D842,"")</f>
        <v/>
      </c>
      <c r="G832" t="str">
        <f>+IF(LEN(Participação!A842)&gt;0,Participação!A842,"")</f>
        <v/>
      </c>
      <c r="H832" t="str">
        <f>+IF(LEN(Participação!A842)&gt;0,VLOOKUP(O832,Pivot!A:B,2,0),"")</f>
        <v/>
      </c>
      <c r="I832" t="str">
        <f>+IF(LEN(Participação!A842)&gt;0,Participação!G842*Participação!I842,"")</f>
        <v/>
      </c>
      <c r="J832" t="str">
        <f>+IF(LEN(Participação!A842)&gt;0,Participação!H842,"")</f>
        <v/>
      </c>
      <c r="K832" t="str">
        <f>+IF(LEN(Participação!A842)&gt;0,"N","")</f>
        <v/>
      </c>
      <c r="L832" t="str">
        <f>+IF(LEN(Participação!A842)&gt;0,Participação!E842,"")</f>
        <v/>
      </c>
      <c r="M832" t="str">
        <f>+IF(LEN(Participação!A842)&gt;0,Participação!I842,"")</f>
        <v/>
      </c>
      <c r="N832" s="22" t="str">
        <f>+IF(LEN(Participação!A842)&gt;0,VLOOKUP(Participação!F842,Variedades!B:C,2,0),"")</f>
        <v/>
      </c>
      <c r="O832" s="26" t="str">
        <f t="shared" si="12"/>
        <v/>
      </c>
      <c r="P832" s="26" t="str">
        <f>+IF(LEN(Participação!A842)&gt;0,G832,"")</f>
        <v/>
      </c>
    </row>
    <row r="833" spans="1:16" x14ac:dyDescent="0.25">
      <c r="A833" t="str">
        <f>+IF(LEN(Participação!A843)&gt;0,Participação!$D$4,"")</f>
        <v/>
      </c>
      <c r="B833" t="str">
        <f>+IF(LEN(Participação!A843)&gt;0,2021,"")</f>
        <v/>
      </c>
      <c r="C833" t="str">
        <f>+IF(LEN(Participação!A843)&gt;0,5017,"")</f>
        <v/>
      </c>
      <c r="D833" t="str">
        <f>+IF(LEN(Participação!A843)&gt;0,IF(Participação!$B$3="Individual",1,1),"")</f>
        <v/>
      </c>
      <c r="E833" t="str">
        <f>+IF(LEN(Participação!A843)&gt;0,Participação!C843,"")</f>
        <v/>
      </c>
      <c r="F833" t="str">
        <f>+IF(LEN(Participação!A843)&gt;0,Participação!D843,"")</f>
        <v/>
      </c>
      <c r="G833" t="str">
        <f>+IF(LEN(Participação!A843)&gt;0,Participação!A843,"")</f>
        <v/>
      </c>
      <c r="H833" t="str">
        <f>+IF(LEN(Participação!A843)&gt;0,VLOOKUP(O833,Pivot!A:B,2,0),"")</f>
        <v/>
      </c>
      <c r="I833" t="str">
        <f>+IF(LEN(Participação!A843)&gt;0,Participação!G843*Participação!I843,"")</f>
        <v/>
      </c>
      <c r="J833" t="str">
        <f>+IF(LEN(Participação!A843)&gt;0,Participação!H843,"")</f>
        <v/>
      </c>
      <c r="K833" t="str">
        <f>+IF(LEN(Participação!A843)&gt;0,"N","")</f>
        <v/>
      </c>
      <c r="L833" t="str">
        <f>+IF(LEN(Participação!A843)&gt;0,Participação!E843,"")</f>
        <v/>
      </c>
      <c r="M833" t="str">
        <f>+IF(LEN(Participação!A843)&gt;0,Participação!I843,"")</f>
        <v/>
      </c>
      <c r="N833" s="22" t="str">
        <f>+IF(LEN(Participação!A843)&gt;0,VLOOKUP(Participação!F843,Variedades!B:C,2,0),"")</f>
        <v/>
      </c>
      <c r="O833" s="26" t="str">
        <f t="shared" si="12"/>
        <v/>
      </c>
      <c r="P833" s="26" t="str">
        <f>+IF(LEN(Participação!A843)&gt;0,G833,"")</f>
        <v/>
      </c>
    </row>
    <row r="834" spans="1:16" x14ac:dyDescent="0.25">
      <c r="A834" t="str">
        <f>+IF(LEN(Participação!A844)&gt;0,Participação!$D$4,"")</f>
        <v/>
      </c>
      <c r="B834" t="str">
        <f>+IF(LEN(Participação!A844)&gt;0,2021,"")</f>
        <v/>
      </c>
      <c r="C834" t="str">
        <f>+IF(LEN(Participação!A844)&gt;0,5017,"")</f>
        <v/>
      </c>
      <c r="D834" t="str">
        <f>+IF(LEN(Participação!A844)&gt;0,IF(Participação!$B$3="Individual",1,1),"")</f>
        <v/>
      </c>
      <c r="E834" t="str">
        <f>+IF(LEN(Participação!A844)&gt;0,Participação!C844,"")</f>
        <v/>
      </c>
      <c r="F834" t="str">
        <f>+IF(LEN(Participação!A844)&gt;0,Participação!D844,"")</f>
        <v/>
      </c>
      <c r="G834" t="str">
        <f>+IF(LEN(Participação!A844)&gt;0,Participação!A844,"")</f>
        <v/>
      </c>
      <c r="H834" t="str">
        <f>+IF(LEN(Participação!A844)&gt;0,VLOOKUP(O834,Pivot!A:B,2,0),"")</f>
        <v/>
      </c>
      <c r="I834" t="str">
        <f>+IF(LEN(Participação!A844)&gt;0,Participação!G844*Participação!I844,"")</f>
        <v/>
      </c>
      <c r="J834" t="str">
        <f>+IF(LEN(Participação!A844)&gt;0,Participação!H844,"")</f>
        <v/>
      </c>
      <c r="K834" t="str">
        <f>+IF(LEN(Participação!A844)&gt;0,"N","")</f>
        <v/>
      </c>
      <c r="L834" t="str">
        <f>+IF(LEN(Participação!A844)&gt;0,Participação!E844,"")</f>
        <v/>
      </c>
      <c r="M834" t="str">
        <f>+IF(LEN(Participação!A844)&gt;0,Participação!I844,"")</f>
        <v/>
      </c>
      <c r="N834" s="22" t="str">
        <f>+IF(LEN(Participação!A844)&gt;0,VLOOKUP(Participação!F844,Variedades!B:C,2,0),"")</f>
        <v/>
      </c>
      <c r="O834" s="26" t="str">
        <f t="shared" si="12"/>
        <v/>
      </c>
      <c r="P834" s="26" t="str">
        <f>+IF(LEN(Participação!A844)&gt;0,G834,"")</f>
        <v/>
      </c>
    </row>
    <row r="835" spans="1:16" x14ac:dyDescent="0.25">
      <c r="A835" t="str">
        <f>+IF(LEN(Participação!A845)&gt;0,Participação!$D$4,"")</f>
        <v/>
      </c>
      <c r="B835" t="str">
        <f>+IF(LEN(Participação!A845)&gt;0,2021,"")</f>
        <v/>
      </c>
      <c r="C835" t="str">
        <f>+IF(LEN(Participação!A845)&gt;0,5017,"")</f>
        <v/>
      </c>
      <c r="D835" t="str">
        <f>+IF(LEN(Participação!A845)&gt;0,IF(Participação!$B$3="Individual",1,1),"")</f>
        <v/>
      </c>
      <c r="E835" t="str">
        <f>+IF(LEN(Participação!A845)&gt;0,Participação!C845,"")</f>
        <v/>
      </c>
      <c r="F835" t="str">
        <f>+IF(LEN(Participação!A845)&gt;0,Participação!D845,"")</f>
        <v/>
      </c>
      <c r="G835" t="str">
        <f>+IF(LEN(Participação!A845)&gt;0,Participação!A845,"")</f>
        <v/>
      </c>
      <c r="H835" t="str">
        <f>+IF(LEN(Participação!A845)&gt;0,VLOOKUP(O835,Pivot!A:B,2,0),"")</f>
        <v/>
      </c>
      <c r="I835" t="str">
        <f>+IF(LEN(Participação!A845)&gt;0,Participação!G845*Participação!I845,"")</f>
        <v/>
      </c>
      <c r="J835" t="str">
        <f>+IF(LEN(Participação!A845)&gt;0,Participação!H845,"")</f>
        <v/>
      </c>
      <c r="K835" t="str">
        <f>+IF(LEN(Participação!A845)&gt;0,"N","")</f>
        <v/>
      </c>
      <c r="L835" t="str">
        <f>+IF(LEN(Participação!A845)&gt;0,Participação!E845,"")</f>
        <v/>
      </c>
      <c r="M835" t="str">
        <f>+IF(LEN(Participação!A845)&gt;0,Participação!I845,"")</f>
        <v/>
      </c>
      <c r="N835" s="22" t="str">
        <f>+IF(LEN(Participação!A845)&gt;0,VLOOKUP(Participação!F845,Variedades!B:C,2,0),"")</f>
        <v/>
      </c>
      <c r="O835" s="26" t="str">
        <f t="shared" ref="O835:O898" si="13">+G835&amp;E835&amp;F835&amp;N835</f>
        <v/>
      </c>
      <c r="P835" s="26" t="str">
        <f>+IF(LEN(Participação!A845)&gt;0,G835,"")</f>
        <v/>
      </c>
    </row>
    <row r="836" spans="1:16" x14ac:dyDescent="0.25">
      <c r="A836" t="str">
        <f>+IF(LEN(Participação!A846)&gt;0,Participação!$D$4,"")</f>
        <v/>
      </c>
      <c r="B836" t="str">
        <f>+IF(LEN(Participação!A846)&gt;0,2021,"")</f>
        <v/>
      </c>
      <c r="C836" t="str">
        <f>+IF(LEN(Participação!A846)&gt;0,5017,"")</f>
        <v/>
      </c>
      <c r="D836" t="str">
        <f>+IF(LEN(Participação!A846)&gt;0,IF(Participação!$B$3="Individual",1,1),"")</f>
        <v/>
      </c>
      <c r="E836" t="str">
        <f>+IF(LEN(Participação!A846)&gt;0,Participação!C846,"")</f>
        <v/>
      </c>
      <c r="F836" t="str">
        <f>+IF(LEN(Participação!A846)&gt;0,Participação!D846,"")</f>
        <v/>
      </c>
      <c r="G836" t="str">
        <f>+IF(LEN(Participação!A846)&gt;0,Participação!A846,"")</f>
        <v/>
      </c>
      <c r="H836" t="str">
        <f>+IF(LEN(Participação!A846)&gt;0,VLOOKUP(O836,Pivot!A:B,2,0),"")</f>
        <v/>
      </c>
      <c r="I836" t="str">
        <f>+IF(LEN(Participação!A846)&gt;0,Participação!G846*Participação!I846,"")</f>
        <v/>
      </c>
      <c r="J836" t="str">
        <f>+IF(LEN(Participação!A846)&gt;0,Participação!H846,"")</f>
        <v/>
      </c>
      <c r="K836" t="str">
        <f>+IF(LEN(Participação!A846)&gt;0,"N","")</f>
        <v/>
      </c>
      <c r="L836" t="str">
        <f>+IF(LEN(Participação!A846)&gt;0,Participação!E846,"")</f>
        <v/>
      </c>
      <c r="M836" t="str">
        <f>+IF(LEN(Participação!A846)&gt;0,Participação!I846,"")</f>
        <v/>
      </c>
      <c r="N836" s="22" t="str">
        <f>+IF(LEN(Participação!A846)&gt;0,VLOOKUP(Participação!F846,Variedades!B:C,2,0),"")</f>
        <v/>
      </c>
      <c r="O836" s="26" t="str">
        <f t="shared" si="13"/>
        <v/>
      </c>
      <c r="P836" s="26" t="str">
        <f>+IF(LEN(Participação!A846)&gt;0,G836,"")</f>
        <v/>
      </c>
    </row>
    <row r="837" spans="1:16" x14ac:dyDescent="0.25">
      <c r="A837" t="str">
        <f>+IF(LEN(Participação!A847)&gt;0,Participação!$D$4,"")</f>
        <v/>
      </c>
      <c r="B837" t="str">
        <f>+IF(LEN(Participação!A847)&gt;0,2021,"")</f>
        <v/>
      </c>
      <c r="C837" t="str">
        <f>+IF(LEN(Participação!A847)&gt;0,5017,"")</f>
        <v/>
      </c>
      <c r="D837" t="str">
        <f>+IF(LEN(Participação!A847)&gt;0,IF(Participação!$B$3="Individual",1,1),"")</f>
        <v/>
      </c>
      <c r="E837" t="str">
        <f>+IF(LEN(Participação!A847)&gt;0,Participação!C847,"")</f>
        <v/>
      </c>
      <c r="F837" t="str">
        <f>+IF(LEN(Participação!A847)&gt;0,Participação!D847,"")</f>
        <v/>
      </c>
      <c r="G837" t="str">
        <f>+IF(LEN(Participação!A847)&gt;0,Participação!A847,"")</f>
        <v/>
      </c>
      <c r="H837" t="str">
        <f>+IF(LEN(Participação!A847)&gt;0,VLOOKUP(O837,Pivot!A:B,2,0),"")</f>
        <v/>
      </c>
      <c r="I837" t="str">
        <f>+IF(LEN(Participação!A847)&gt;0,Participação!G847*Participação!I847,"")</f>
        <v/>
      </c>
      <c r="J837" t="str">
        <f>+IF(LEN(Participação!A847)&gt;0,Participação!H847,"")</f>
        <v/>
      </c>
      <c r="K837" t="str">
        <f>+IF(LEN(Participação!A847)&gt;0,"N","")</f>
        <v/>
      </c>
      <c r="L837" t="str">
        <f>+IF(LEN(Participação!A847)&gt;0,Participação!E847,"")</f>
        <v/>
      </c>
      <c r="M837" t="str">
        <f>+IF(LEN(Participação!A847)&gt;0,Participação!I847,"")</f>
        <v/>
      </c>
      <c r="N837" s="22" t="str">
        <f>+IF(LEN(Participação!A847)&gt;0,VLOOKUP(Participação!F847,Variedades!B:C,2,0),"")</f>
        <v/>
      </c>
      <c r="O837" s="26" t="str">
        <f t="shared" si="13"/>
        <v/>
      </c>
      <c r="P837" s="26" t="str">
        <f>+IF(LEN(Participação!A847)&gt;0,G837,"")</f>
        <v/>
      </c>
    </row>
    <row r="838" spans="1:16" x14ac:dyDescent="0.25">
      <c r="A838" t="str">
        <f>+IF(LEN(Participação!A848)&gt;0,Participação!$D$4,"")</f>
        <v/>
      </c>
      <c r="B838" t="str">
        <f>+IF(LEN(Participação!A848)&gt;0,2021,"")</f>
        <v/>
      </c>
      <c r="C838" t="str">
        <f>+IF(LEN(Participação!A848)&gt;0,5017,"")</f>
        <v/>
      </c>
      <c r="D838" t="str">
        <f>+IF(LEN(Participação!A848)&gt;0,IF(Participação!$B$3="Individual",1,1),"")</f>
        <v/>
      </c>
      <c r="E838" t="str">
        <f>+IF(LEN(Participação!A848)&gt;0,Participação!C848,"")</f>
        <v/>
      </c>
      <c r="F838" t="str">
        <f>+IF(LEN(Participação!A848)&gt;0,Participação!D848,"")</f>
        <v/>
      </c>
      <c r="G838" t="str">
        <f>+IF(LEN(Participação!A848)&gt;0,Participação!A848,"")</f>
        <v/>
      </c>
      <c r="H838" t="str">
        <f>+IF(LEN(Participação!A848)&gt;0,VLOOKUP(O838,Pivot!A:B,2,0),"")</f>
        <v/>
      </c>
      <c r="I838" t="str">
        <f>+IF(LEN(Participação!A848)&gt;0,Participação!G848*Participação!I848,"")</f>
        <v/>
      </c>
      <c r="J838" t="str">
        <f>+IF(LEN(Participação!A848)&gt;0,Participação!H848,"")</f>
        <v/>
      </c>
      <c r="K838" t="str">
        <f>+IF(LEN(Participação!A848)&gt;0,"N","")</f>
        <v/>
      </c>
      <c r="L838" t="str">
        <f>+IF(LEN(Participação!A848)&gt;0,Participação!E848,"")</f>
        <v/>
      </c>
      <c r="M838" t="str">
        <f>+IF(LEN(Participação!A848)&gt;0,Participação!I848,"")</f>
        <v/>
      </c>
      <c r="N838" s="22" t="str">
        <f>+IF(LEN(Participação!A848)&gt;0,VLOOKUP(Participação!F848,Variedades!B:C,2,0),"")</f>
        <v/>
      </c>
      <c r="O838" s="26" t="str">
        <f t="shared" si="13"/>
        <v/>
      </c>
      <c r="P838" s="26" t="str">
        <f>+IF(LEN(Participação!A848)&gt;0,G838,"")</f>
        <v/>
      </c>
    </row>
    <row r="839" spans="1:16" x14ac:dyDescent="0.25">
      <c r="A839" t="str">
        <f>+IF(LEN(Participação!A849)&gt;0,Participação!$D$4,"")</f>
        <v/>
      </c>
      <c r="B839" t="str">
        <f>+IF(LEN(Participação!A849)&gt;0,2021,"")</f>
        <v/>
      </c>
      <c r="C839" t="str">
        <f>+IF(LEN(Participação!A849)&gt;0,5017,"")</f>
        <v/>
      </c>
      <c r="D839" t="str">
        <f>+IF(LEN(Participação!A849)&gt;0,IF(Participação!$B$3="Individual",1,1),"")</f>
        <v/>
      </c>
      <c r="E839" t="str">
        <f>+IF(LEN(Participação!A849)&gt;0,Participação!C849,"")</f>
        <v/>
      </c>
      <c r="F839" t="str">
        <f>+IF(LEN(Participação!A849)&gt;0,Participação!D849,"")</f>
        <v/>
      </c>
      <c r="G839" t="str">
        <f>+IF(LEN(Participação!A849)&gt;0,Participação!A849,"")</f>
        <v/>
      </c>
      <c r="H839" t="str">
        <f>+IF(LEN(Participação!A849)&gt;0,VLOOKUP(O839,Pivot!A:B,2,0),"")</f>
        <v/>
      </c>
      <c r="I839" t="str">
        <f>+IF(LEN(Participação!A849)&gt;0,Participação!G849*Participação!I849,"")</f>
        <v/>
      </c>
      <c r="J839" t="str">
        <f>+IF(LEN(Participação!A849)&gt;0,Participação!H849,"")</f>
        <v/>
      </c>
      <c r="K839" t="str">
        <f>+IF(LEN(Participação!A849)&gt;0,"N","")</f>
        <v/>
      </c>
      <c r="L839" t="str">
        <f>+IF(LEN(Participação!A849)&gt;0,Participação!E849,"")</f>
        <v/>
      </c>
      <c r="M839" t="str">
        <f>+IF(LEN(Participação!A849)&gt;0,Participação!I849,"")</f>
        <v/>
      </c>
      <c r="N839" s="22" t="str">
        <f>+IF(LEN(Participação!A849)&gt;0,VLOOKUP(Participação!F849,Variedades!B:C,2,0),"")</f>
        <v/>
      </c>
      <c r="O839" s="26" t="str">
        <f t="shared" si="13"/>
        <v/>
      </c>
      <c r="P839" s="26" t="str">
        <f>+IF(LEN(Participação!A849)&gt;0,G839,"")</f>
        <v/>
      </c>
    </row>
    <row r="840" spans="1:16" x14ac:dyDescent="0.25">
      <c r="A840" t="str">
        <f>+IF(LEN(Participação!A850)&gt;0,Participação!$D$4,"")</f>
        <v/>
      </c>
      <c r="B840" t="str">
        <f>+IF(LEN(Participação!A850)&gt;0,2021,"")</f>
        <v/>
      </c>
      <c r="C840" t="str">
        <f>+IF(LEN(Participação!A850)&gt;0,5017,"")</f>
        <v/>
      </c>
      <c r="D840" t="str">
        <f>+IF(LEN(Participação!A850)&gt;0,IF(Participação!$B$3="Individual",1,1),"")</f>
        <v/>
      </c>
      <c r="E840" t="str">
        <f>+IF(LEN(Participação!A850)&gt;0,Participação!C850,"")</f>
        <v/>
      </c>
      <c r="F840" t="str">
        <f>+IF(LEN(Participação!A850)&gt;0,Participação!D850,"")</f>
        <v/>
      </c>
      <c r="G840" t="str">
        <f>+IF(LEN(Participação!A850)&gt;0,Participação!A850,"")</f>
        <v/>
      </c>
      <c r="H840" t="str">
        <f>+IF(LEN(Participação!A850)&gt;0,VLOOKUP(O840,Pivot!A:B,2,0),"")</f>
        <v/>
      </c>
      <c r="I840" t="str">
        <f>+IF(LEN(Participação!A850)&gt;0,Participação!G850*Participação!I850,"")</f>
        <v/>
      </c>
      <c r="J840" t="str">
        <f>+IF(LEN(Participação!A850)&gt;0,Participação!H850,"")</f>
        <v/>
      </c>
      <c r="K840" t="str">
        <f>+IF(LEN(Participação!A850)&gt;0,"N","")</f>
        <v/>
      </c>
      <c r="L840" t="str">
        <f>+IF(LEN(Participação!A850)&gt;0,Participação!E850,"")</f>
        <v/>
      </c>
      <c r="M840" t="str">
        <f>+IF(LEN(Participação!A850)&gt;0,Participação!I850,"")</f>
        <v/>
      </c>
      <c r="N840" s="22" t="str">
        <f>+IF(LEN(Participação!A850)&gt;0,VLOOKUP(Participação!F850,Variedades!B:C,2,0),"")</f>
        <v/>
      </c>
      <c r="O840" s="26" t="str">
        <f t="shared" si="13"/>
        <v/>
      </c>
      <c r="P840" s="26" t="str">
        <f>+IF(LEN(Participação!A850)&gt;0,G840,"")</f>
        <v/>
      </c>
    </row>
    <row r="841" spans="1:16" x14ac:dyDescent="0.25">
      <c r="A841" t="str">
        <f>+IF(LEN(Participação!A851)&gt;0,Participação!$D$4,"")</f>
        <v/>
      </c>
      <c r="B841" t="str">
        <f>+IF(LEN(Participação!A851)&gt;0,2021,"")</f>
        <v/>
      </c>
      <c r="C841" t="str">
        <f>+IF(LEN(Participação!A851)&gt;0,5017,"")</f>
        <v/>
      </c>
      <c r="D841" t="str">
        <f>+IF(LEN(Participação!A851)&gt;0,IF(Participação!$B$3="Individual",1,1),"")</f>
        <v/>
      </c>
      <c r="E841" t="str">
        <f>+IF(LEN(Participação!A851)&gt;0,Participação!C851,"")</f>
        <v/>
      </c>
      <c r="F841" t="str">
        <f>+IF(LEN(Participação!A851)&gt;0,Participação!D851,"")</f>
        <v/>
      </c>
      <c r="G841" t="str">
        <f>+IF(LEN(Participação!A851)&gt;0,Participação!A851,"")</f>
        <v/>
      </c>
      <c r="H841" t="str">
        <f>+IF(LEN(Participação!A851)&gt;0,VLOOKUP(O841,Pivot!A:B,2,0),"")</f>
        <v/>
      </c>
      <c r="I841" t="str">
        <f>+IF(LEN(Participação!A851)&gt;0,Participação!G851*Participação!I851,"")</f>
        <v/>
      </c>
      <c r="J841" t="str">
        <f>+IF(LEN(Participação!A851)&gt;0,Participação!H851,"")</f>
        <v/>
      </c>
      <c r="K841" t="str">
        <f>+IF(LEN(Participação!A851)&gt;0,"N","")</f>
        <v/>
      </c>
      <c r="L841" t="str">
        <f>+IF(LEN(Participação!A851)&gt;0,Participação!E851,"")</f>
        <v/>
      </c>
      <c r="M841" t="str">
        <f>+IF(LEN(Participação!A851)&gt;0,Participação!I851,"")</f>
        <v/>
      </c>
      <c r="N841" s="22" t="str">
        <f>+IF(LEN(Participação!A851)&gt;0,VLOOKUP(Participação!F851,Variedades!B:C,2,0),"")</f>
        <v/>
      </c>
      <c r="O841" s="26" t="str">
        <f t="shared" si="13"/>
        <v/>
      </c>
      <c r="P841" s="26" t="str">
        <f>+IF(LEN(Participação!A851)&gt;0,G841,"")</f>
        <v/>
      </c>
    </row>
    <row r="842" spans="1:16" x14ac:dyDescent="0.25">
      <c r="A842" t="str">
        <f>+IF(LEN(Participação!A852)&gt;0,Participação!$D$4,"")</f>
        <v/>
      </c>
      <c r="B842" t="str">
        <f>+IF(LEN(Participação!A852)&gt;0,2021,"")</f>
        <v/>
      </c>
      <c r="C842" t="str">
        <f>+IF(LEN(Participação!A852)&gt;0,5017,"")</f>
        <v/>
      </c>
      <c r="D842" t="str">
        <f>+IF(LEN(Participação!A852)&gt;0,IF(Participação!$B$3="Individual",1,1),"")</f>
        <v/>
      </c>
      <c r="E842" t="str">
        <f>+IF(LEN(Participação!A852)&gt;0,Participação!C852,"")</f>
        <v/>
      </c>
      <c r="F842" t="str">
        <f>+IF(LEN(Participação!A852)&gt;0,Participação!D852,"")</f>
        <v/>
      </c>
      <c r="G842" t="str">
        <f>+IF(LEN(Participação!A852)&gt;0,Participação!A852,"")</f>
        <v/>
      </c>
      <c r="H842" t="str">
        <f>+IF(LEN(Participação!A852)&gt;0,VLOOKUP(O842,Pivot!A:B,2,0),"")</f>
        <v/>
      </c>
      <c r="I842" t="str">
        <f>+IF(LEN(Participação!A852)&gt;0,Participação!G852*Participação!I852,"")</f>
        <v/>
      </c>
      <c r="J842" t="str">
        <f>+IF(LEN(Participação!A852)&gt;0,Participação!H852,"")</f>
        <v/>
      </c>
      <c r="K842" t="str">
        <f>+IF(LEN(Participação!A852)&gt;0,"N","")</f>
        <v/>
      </c>
      <c r="L842" t="str">
        <f>+IF(LEN(Participação!A852)&gt;0,Participação!E852,"")</f>
        <v/>
      </c>
      <c r="M842" t="str">
        <f>+IF(LEN(Participação!A852)&gt;0,Participação!I852,"")</f>
        <v/>
      </c>
      <c r="N842" s="22" t="str">
        <f>+IF(LEN(Participação!A852)&gt;0,VLOOKUP(Participação!F852,Variedades!B:C,2,0),"")</f>
        <v/>
      </c>
      <c r="O842" s="26" t="str">
        <f t="shared" si="13"/>
        <v/>
      </c>
      <c r="P842" s="26" t="str">
        <f>+IF(LEN(Participação!A852)&gt;0,G842,"")</f>
        <v/>
      </c>
    </row>
    <row r="843" spans="1:16" x14ac:dyDescent="0.25">
      <c r="A843" t="str">
        <f>+IF(LEN(Participação!A853)&gt;0,Participação!$D$4,"")</f>
        <v/>
      </c>
      <c r="B843" t="str">
        <f>+IF(LEN(Participação!A853)&gt;0,2021,"")</f>
        <v/>
      </c>
      <c r="C843" t="str">
        <f>+IF(LEN(Participação!A853)&gt;0,5017,"")</f>
        <v/>
      </c>
      <c r="D843" t="str">
        <f>+IF(LEN(Participação!A853)&gt;0,IF(Participação!$B$3="Individual",1,1),"")</f>
        <v/>
      </c>
      <c r="E843" t="str">
        <f>+IF(LEN(Participação!A853)&gt;0,Participação!C853,"")</f>
        <v/>
      </c>
      <c r="F843" t="str">
        <f>+IF(LEN(Participação!A853)&gt;0,Participação!D853,"")</f>
        <v/>
      </c>
      <c r="G843" t="str">
        <f>+IF(LEN(Participação!A853)&gt;0,Participação!A853,"")</f>
        <v/>
      </c>
      <c r="H843" t="str">
        <f>+IF(LEN(Participação!A853)&gt;0,VLOOKUP(O843,Pivot!A:B,2,0),"")</f>
        <v/>
      </c>
      <c r="I843" t="str">
        <f>+IF(LEN(Participação!A853)&gt;0,Participação!G853*Participação!I853,"")</f>
        <v/>
      </c>
      <c r="J843" t="str">
        <f>+IF(LEN(Participação!A853)&gt;0,Participação!H853,"")</f>
        <v/>
      </c>
      <c r="K843" t="str">
        <f>+IF(LEN(Participação!A853)&gt;0,"N","")</f>
        <v/>
      </c>
      <c r="L843" t="str">
        <f>+IF(LEN(Participação!A853)&gt;0,Participação!E853,"")</f>
        <v/>
      </c>
      <c r="M843" t="str">
        <f>+IF(LEN(Participação!A853)&gt;0,Participação!I853,"")</f>
        <v/>
      </c>
      <c r="N843" s="22" t="str">
        <f>+IF(LEN(Participação!A853)&gt;0,VLOOKUP(Participação!F853,Variedades!B:C,2,0),"")</f>
        <v/>
      </c>
      <c r="O843" s="26" t="str">
        <f t="shared" si="13"/>
        <v/>
      </c>
      <c r="P843" s="26" t="str">
        <f>+IF(LEN(Participação!A853)&gt;0,G843,"")</f>
        <v/>
      </c>
    </row>
    <row r="844" spans="1:16" x14ac:dyDescent="0.25">
      <c r="A844" t="str">
        <f>+IF(LEN(Participação!A854)&gt;0,Participação!$D$4,"")</f>
        <v/>
      </c>
      <c r="B844" t="str">
        <f>+IF(LEN(Participação!A854)&gt;0,2021,"")</f>
        <v/>
      </c>
      <c r="C844" t="str">
        <f>+IF(LEN(Participação!A854)&gt;0,5017,"")</f>
        <v/>
      </c>
      <c r="D844" t="str">
        <f>+IF(LEN(Participação!A854)&gt;0,IF(Participação!$B$3="Individual",1,1),"")</f>
        <v/>
      </c>
      <c r="E844" t="str">
        <f>+IF(LEN(Participação!A854)&gt;0,Participação!C854,"")</f>
        <v/>
      </c>
      <c r="F844" t="str">
        <f>+IF(LEN(Participação!A854)&gt;0,Participação!D854,"")</f>
        <v/>
      </c>
      <c r="G844" t="str">
        <f>+IF(LEN(Participação!A854)&gt;0,Participação!A854,"")</f>
        <v/>
      </c>
      <c r="H844" t="str">
        <f>+IF(LEN(Participação!A854)&gt;0,VLOOKUP(O844,Pivot!A:B,2,0),"")</f>
        <v/>
      </c>
      <c r="I844" t="str">
        <f>+IF(LEN(Participação!A854)&gt;0,Participação!G854*Participação!I854,"")</f>
        <v/>
      </c>
      <c r="J844" t="str">
        <f>+IF(LEN(Participação!A854)&gt;0,Participação!H854,"")</f>
        <v/>
      </c>
      <c r="K844" t="str">
        <f>+IF(LEN(Participação!A854)&gt;0,"N","")</f>
        <v/>
      </c>
      <c r="L844" t="str">
        <f>+IF(LEN(Participação!A854)&gt;0,Participação!E854,"")</f>
        <v/>
      </c>
      <c r="M844" t="str">
        <f>+IF(LEN(Participação!A854)&gt;0,Participação!I854,"")</f>
        <v/>
      </c>
      <c r="N844" s="22" t="str">
        <f>+IF(LEN(Participação!A854)&gt;0,VLOOKUP(Participação!F854,Variedades!B:C,2,0),"")</f>
        <v/>
      </c>
      <c r="O844" s="26" t="str">
        <f t="shared" si="13"/>
        <v/>
      </c>
      <c r="P844" s="26" t="str">
        <f>+IF(LEN(Participação!A854)&gt;0,G844,"")</f>
        <v/>
      </c>
    </row>
    <row r="845" spans="1:16" x14ac:dyDescent="0.25">
      <c r="A845" t="str">
        <f>+IF(LEN(Participação!A855)&gt;0,Participação!$D$4,"")</f>
        <v/>
      </c>
      <c r="B845" t="str">
        <f>+IF(LEN(Participação!A855)&gt;0,2021,"")</f>
        <v/>
      </c>
      <c r="C845" t="str">
        <f>+IF(LEN(Participação!A855)&gt;0,5017,"")</f>
        <v/>
      </c>
      <c r="D845" t="str">
        <f>+IF(LEN(Participação!A855)&gt;0,IF(Participação!$B$3="Individual",1,1),"")</f>
        <v/>
      </c>
      <c r="E845" t="str">
        <f>+IF(LEN(Participação!A855)&gt;0,Participação!C855,"")</f>
        <v/>
      </c>
      <c r="F845" t="str">
        <f>+IF(LEN(Participação!A855)&gt;0,Participação!D855,"")</f>
        <v/>
      </c>
      <c r="G845" t="str">
        <f>+IF(LEN(Participação!A855)&gt;0,Participação!A855,"")</f>
        <v/>
      </c>
      <c r="H845" t="str">
        <f>+IF(LEN(Participação!A855)&gt;0,VLOOKUP(O845,Pivot!A:B,2,0),"")</f>
        <v/>
      </c>
      <c r="I845" t="str">
        <f>+IF(LEN(Participação!A855)&gt;0,Participação!G855*Participação!I855,"")</f>
        <v/>
      </c>
      <c r="J845" t="str">
        <f>+IF(LEN(Participação!A855)&gt;0,Participação!H855,"")</f>
        <v/>
      </c>
      <c r="K845" t="str">
        <f>+IF(LEN(Participação!A855)&gt;0,"N","")</f>
        <v/>
      </c>
      <c r="L845" t="str">
        <f>+IF(LEN(Participação!A855)&gt;0,Participação!E855,"")</f>
        <v/>
      </c>
      <c r="M845" t="str">
        <f>+IF(LEN(Participação!A855)&gt;0,Participação!I855,"")</f>
        <v/>
      </c>
      <c r="N845" s="22" t="str">
        <f>+IF(LEN(Participação!A855)&gt;0,VLOOKUP(Participação!F855,Variedades!B:C,2,0),"")</f>
        <v/>
      </c>
      <c r="O845" s="26" t="str">
        <f t="shared" si="13"/>
        <v/>
      </c>
      <c r="P845" s="26" t="str">
        <f>+IF(LEN(Participação!A855)&gt;0,G845,"")</f>
        <v/>
      </c>
    </row>
    <row r="846" spans="1:16" x14ac:dyDescent="0.25">
      <c r="A846" t="str">
        <f>+IF(LEN(Participação!A856)&gt;0,Participação!$D$4,"")</f>
        <v/>
      </c>
      <c r="B846" t="str">
        <f>+IF(LEN(Participação!A856)&gt;0,2021,"")</f>
        <v/>
      </c>
      <c r="C846" t="str">
        <f>+IF(LEN(Participação!A856)&gt;0,5017,"")</f>
        <v/>
      </c>
      <c r="D846" t="str">
        <f>+IF(LEN(Participação!A856)&gt;0,IF(Participação!$B$3="Individual",1,1),"")</f>
        <v/>
      </c>
      <c r="E846" t="str">
        <f>+IF(LEN(Participação!A856)&gt;0,Participação!C856,"")</f>
        <v/>
      </c>
      <c r="F846" t="str">
        <f>+IF(LEN(Participação!A856)&gt;0,Participação!D856,"")</f>
        <v/>
      </c>
      <c r="G846" t="str">
        <f>+IF(LEN(Participação!A856)&gt;0,Participação!A856,"")</f>
        <v/>
      </c>
      <c r="H846" t="str">
        <f>+IF(LEN(Participação!A856)&gt;0,VLOOKUP(O846,Pivot!A:B,2,0),"")</f>
        <v/>
      </c>
      <c r="I846" t="str">
        <f>+IF(LEN(Participação!A856)&gt;0,Participação!G856*Participação!I856,"")</f>
        <v/>
      </c>
      <c r="J846" t="str">
        <f>+IF(LEN(Participação!A856)&gt;0,Participação!H856,"")</f>
        <v/>
      </c>
      <c r="K846" t="str">
        <f>+IF(LEN(Participação!A856)&gt;0,"N","")</f>
        <v/>
      </c>
      <c r="L846" t="str">
        <f>+IF(LEN(Participação!A856)&gt;0,Participação!E856,"")</f>
        <v/>
      </c>
      <c r="M846" t="str">
        <f>+IF(LEN(Participação!A856)&gt;0,Participação!I856,"")</f>
        <v/>
      </c>
      <c r="N846" s="22" t="str">
        <f>+IF(LEN(Participação!A856)&gt;0,VLOOKUP(Participação!F856,Variedades!B:C,2,0),"")</f>
        <v/>
      </c>
      <c r="O846" s="26" t="str">
        <f t="shared" si="13"/>
        <v/>
      </c>
      <c r="P846" s="26" t="str">
        <f>+IF(LEN(Participação!A856)&gt;0,G846,"")</f>
        <v/>
      </c>
    </row>
    <row r="847" spans="1:16" x14ac:dyDescent="0.25">
      <c r="A847" t="str">
        <f>+IF(LEN(Participação!A857)&gt;0,Participação!$D$4,"")</f>
        <v/>
      </c>
      <c r="B847" t="str">
        <f>+IF(LEN(Participação!A857)&gt;0,2021,"")</f>
        <v/>
      </c>
      <c r="C847" t="str">
        <f>+IF(LEN(Participação!A857)&gt;0,5017,"")</f>
        <v/>
      </c>
      <c r="D847" t="str">
        <f>+IF(LEN(Participação!A857)&gt;0,IF(Participação!$B$3="Individual",1,1),"")</f>
        <v/>
      </c>
      <c r="E847" t="str">
        <f>+IF(LEN(Participação!A857)&gt;0,Participação!C857,"")</f>
        <v/>
      </c>
      <c r="F847" t="str">
        <f>+IF(LEN(Participação!A857)&gt;0,Participação!D857,"")</f>
        <v/>
      </c>
      <c r="G847" t="str">
        <f>+IF(LEN(Participação!A857)&gt;0,Participação!A857,"")</f>
        <v/>
      </c>
      <c r="H847" t="str">
        <f>+IF(LEN(Participação!A857)&gt;0,VLOOKUP(O847,Pivot!A:B,2,0),"")</f>
        <v/>
      </c>
      <c r="I847" t="str">
        <f>+IF(LEN(Participação!A857)&gt;0,Participação!G857*Participação!I857,"")</f>
        <v/>
      </c>
      <c r="J847" t="str">
        <f>+IF(LEN(Participação!A857)&gt;0,Participação!H857,"")</f>
        <v/>
      </c>
      <c r="K847" t="str">
        <f>+IF(LEN(Participação!A857)&gt;0,"N","")</f>
        <v/>
      </c>
      <c r="L847" t="str">
        <f>+IF(LEN(Participação!A857)&gt;0,Participação!E857,"")</f>
        <v/>
      </c>
      <c r="M847" t="str">
        <f>+IF(LEN(Participação!A857)&gt;0,Participação!I857,"")</f>
        <v/>
      </c>
      <c r="N847" s="22" t="str">
        <f>+IF(LEN(Participação!A857)&gt;0,VLOOKUP(Participação!F857,Variedades!B:C,2,0),"")</f>
        <v/>
      </c>
      <c r="O847" s="26" t="str">
        <f t="shared" si="13"/>
        <v/>
      </c>
      <c r="P847" s="26" t="str">
        <f>+IF(LEN(Participação!A857)&gt;0,G847,"")</f>
        <v/>
      </c>
    </row>
    <row r="848" spans="1:16" x14ac:dyDescent="0.25">
      <c r="A848" t="str">
        <f>+IF(LEN(Participação!A858)&gt;0,Participação!$D$4,"")</f>
        <v/>
      </c>
      <c r="B848" t="str">
        <f>+IF(LEN(Participação!A858)&gt;0,2021,"")</f>
        <v/>
      </c>
      <c r="C848" t="str">
        <f>+IF(LEN(Participação!A858)&gt;0,5017,"")</f>
        <v/>
      </c>
      <c r="D848" t="str">
        <f>+IF(LEN(Participação!A858)&gt;0,IF(Participação!$B$3="Individual",1,1),"")</f>
        <v/>
      </c>
      <c r="E848" t="str">
        <f>+IF(LEN(Participação!A858)&gt;0,Participação!C858,"")</f>
        <v/>
      </c>
      <c r="F848" t="str">
        <f>+IF(LEN(Participação!A858)&gt;0,Participação!D858,"")</f>
        <v/>
      </c>
      <c r="G848" t="str">
        <f>+IF(LEN(Participação!A858)&gt;0,Participação!A858,"")</f>
        <v/>
      </c>
      <c r="H848" t="str">
        <f>+IF(LEN(Participação!A858)&gt;0,VLOOKUP(O848,Pivot!A:B,2,0),"")</f>
        <v/>
      </c>
      <c r="I848" t="str">
        <f>+IF(LEN(Participação!A858)&gt;0,Participação!G858*Participação!I858,"")</f>
        <v/>
      </c>
      <c r="J848" t="str">
        <f>+IF(LEN(Participação!A858)&gt;0,Participação!H858,"")</f>
        <v/>
      </c>
      <c r="K848" t="str">
        <f>+IF(LEN(Participação!A858)&gt;0,"N","")</f>
        <v/>
      </c>
      <c r="L848" t="str">
        <f>+IF(LEN(Participação!A858)&gt;0,Participação!E858,"")</f>
        <v/>
      </c>
      <c r="M848" t="str">
        <f>+IF(LEN(Participação!A858)&gt;0,Participação!I858,"")</f>
        <v/>
      </c>
      <c r="N848" s="22" t="str">
        <f>+IF(LEN(Participação!A858)&gt;0,VLOOKUP(Participação!F858,Variedades!B:C,2,0),"")</f>
        <v/>
      </c>
      <c r="O848" s="26" t="str">
        <f t="shared" si="13"/>
        <v/>
      </c>
      <c r="P848" s="26" t="str">
        <f>+IF(LEN(Participação!A858)&gt;0,G848,"")</f>
        <v/>
      </c>
    </row>
    <row r="849" spans="1:16" x14ac:dyDescent="0.25">
      <c r="A849" t="str">
        <f>+IF(LEN(Participação!A859)&gt;0,Participação!$D$4,"")</f>
        <v/>
      </c>
      <c r="B849" t="str">
        <f>+IF(LEN(Participação!A859)&gt;0,2021,"")</f>
        <v/>
      </c>
      <c r="C849" t="str">
        <f>+IF(LEN(Participação!A859)&gt;0,5017,"")</f>
        <v/>
      </c>
      <c r="D849" t="str">
        <f>+IF(LEN(Participação!A859)&gt;0,IF(Participação!$B$3="Individual",1,1),"")</f>
        <v/>
      </c>
      <c r="E849" t="str">
        <f>+IF(LEN(Participação!A859)&gt;0,Participação!C859,"")</f>
        <v/>
      </c>
      <c r="F849" t="str">
        <f>+IF(LEN(Participação!A859)&gt;0,Participação!D859,"")</f>
        <v/>
      </c>
      <c r="G849" t="str">
        <f>+IF(LEN(Participação!A859)&gt;0,Participação!A859,"")</f>
        <v/>
      </c>
      <c r="H849" t="str">
        <f>+IF(LEN(Participação!A859)&gt;0,VLOOKUP(O849,Pivot!A:B,2,0),"")</f>
        <v/>
      </c>
      <c r="I849" t="str">
        <f>+IF(LEN(Participação!A859)&gt;0,Participação!G859*Participação!I859,"")</f>
        <v/>
      </c>
      <c r="J849" t="str">
        <f>+IF(LEN(Participação!A859)&gt;0,Participação!H859,"")</f>
        <v/>
      </c>
      <c r="K849" t="str">
        <f>+IF(LEN(Participação!A859)&gt;0,"N","")</f>
        <v/>
      </c>
      <c r="L849" t="str">
        <f>+IF(LEN(Participação!A859)&gt;0,Participação!E859,"")</f>
        <v/>
      </c>
      <c r="M849" t="str">
        <f>+IF(LEN(Participação!A859)&gt;0,Participação!I859,"")</f>
        <v/>
      </c>
      <c r="N849" s="22" t="str">
        <f>+IF(LEN(Participação!A859)&gt;0,VLOOKUP(Participação!F859,Variedades!B:C,2,0),"")</f>
        <v/>
      </c>
      <c r="O849" s="26" t="str">
        <f t="shared" si="13"/>
        <v/>
      </c>
      <c r="P849" s="26" t="str">
        <f>+IF(LEN(Participação!A859)&gt;0,G849,"")</f>
        <v/>
      </c>
    </row>
    <row r="850" spans="1:16" x14ac:dyDescent="0.25">
      <c r="A850" t="str">
        <f>+IF(LEN(Participação!A860)&gt;0,Participação!$D$4,"")</f>
        <v/>
      </c>
      <c r="B850" t="str">
        <f>+IF(LEN(Participação!A860)&gt;0,2021,"")</f>
        <v/>
      </c>
      <c r="C850" t="str">
        <f>+IF(LEN(Participação!A860)&gt;0,5017,"")</f>
        <v/>
      </c>
      <c r="D850" t="str">
        <f>+IF(LEN(Participação!A860)&gt;0,IF(Participação!$B$3="Individual",1,1),"")</f>
        <v/>
      </c>
      <c r="E850" t="str">
        <f>+IF(LEN(Participação!A860)&gt;0,Participação!C860,"")</f>
        <v/>
      </c>
      <c r="F850" t="str">
        <f>+IF(LEN(Participação!A860)&gt;0,Participação!D860,"")</f>
        <v/>
      </c>
      <c r="G850" t="str">
        <f>+IF(LEN(Participação!A860)&gt;0,Participação!A860,"")</f>
        <v/>
      </c>
      <c r="H850" t="str">
        <f>+IF(LEN(Participação!A860)&gt;0,VLOOKUP(O850,Pivot!A:B,2,0),"")</f>
        <v/>
      </c>
      <c r="I850" t="str">
        <f>+IF(LEN(Participação!A860)&gt;0,Participação!G860*Participação!I860,"")</f>
        <v/>
      </c>
      <c r="J850" t="str">
        <f>+IF(LEN(Participação!A860)&gt;0,Participação!H860,"")</f>
        <v/>
      </c>
      <c r="K850" t="str">
        <f>+IF(LEN(Participação!A860)&gt;0,"N","")</f>
        <v/>
      </c>
      <c r="L850" t="str">
        <f>+IF(LEN(Participação!A860)&gt;0,Participação!E860,"")</f>
        <v/>
      </c>
      <c r="M850" t="str">
        <f>+IF(LEN(Participação!A860)&gt;0,Participação!I860,"")</f>
        <v/>
      </c>
      <c r="N850" s="22" t="str">
        <f>+IF(LEN(Participação!A860)&gt;0,VLOOKUP(Participação!F860,Variedades!B:C,2,0),"")</f>
        <v/>
      </c>
      <c r="O850" s="26" t="str">
        <f t="shared" si="13"/>
        <v/>
      </c>
      <c r="P850" s="26" t="str">
        <f>+IF(LEN(Participação!A860)&gt;0,G850,"")</f>
        <v/>
      </c>
    </row>
    <row r="851" spans="1:16" x14ac:dyDescent="0.25">
      <c r="A851" t="str">
        <f>+IF(LEN(Participação!A861)&gt;0,Participação!$D$4,"")</f>
        <v/>
      </c>
      <c r="B851" t="str">
        <f>+IF(LEN(Participação!A861)&gt;0,2021,"")</f>
        <v/>
      </c>
      <c r="C851" t="str">
        <f>+IF(LEN(Participação!A861)&gt;0,5017,"")</f>
        <v/>
      </c>
      <c r="D851" t="str">
        <f>+IF(LEN(Participação!A861)&gt;0,IF(Participação!$B$3="Individual",1,1),"")</f>
        <v/>
      </c>
      <c r="E851" t="str">
        <f>+IF(LEN(Participação!A861)&gt;0,Participação!C861,"")</f>
        <v/>
      </c>
      <c r="F851" t="str">
        <f>+IF(LEN(Participação!A861)&gt;0,Participação!D861,"")</f>
        <v/>
      </c>
      <c r="G851" t="str">
        <f>+IF(LEN(Participação!A861)&gt;0,Participação!A861,"")</f>
        <v/>
      </c>
      <c r="H851" t="str">
        <f>+IF(LEN(Participação!A861)&gt;0,VLOOKUP(O851,Pivot!A:B,2,0),"")</f>
        <v/>
      </c>
      <c r="I851" t="str">
        <f>+IF(LEN(Participação!A861)&gt;0,Participação!G861*Participação!I861,"")</f>
        <v/>
      </c>
      <c r="J851" t="str">
        <f>+IF(LEN(Participação!A861)&gt;0,Participação!H861,"")</f>
        <v/>
      </c>
      <c r="K851" t="str">
        <f>+IF(LEN(Participação!A861)&gt;0,"N","")</f>
        <v/>
      </c>
      <c r="L851" t="str">
        <f>+IF(LEN(Participação!A861)&gt;0,Participação!E861,"")</f>
        <v/>
      </c>
      <c r="M851" t="str">
        <f>+IF(LEN(Participação!A861)&gt;0,Participação!I861,"")</f>
        <v/>
      </c>
      <c r="N851" s="22" t="str">
        <f>+IF(LEN(Participação!A861)&gt;0,VLOOKUP(Participação!F861,Variedades!B:C,2,0),"")</f>
        <v/>
      </c>
      <c r="O851" s="26" t="str">
        <f t="shared" si="13"/>
        <v/>
      </c>
      <c r="P851" s="26" t="str">
        <f>+IF(LEN(Participação!A861)&gt;0,G851,"")</f>
        <v/>
      </c>
    </row>
    <row r="852" spans="1:16" x14ac:dyDescent="0.25">
      <c r="A852" t="str">
        <f>+IF(LEN(Participação!A862)&gt;0,Participação!$D$4,"")</f>
        <v/>
      </c>
      <c r="B852" t="str">
        <f>+IF(LEN(Participação!A862)&gt;0,2021,"")</f>
        <v/>
      </c>
      <c r="C852" t="str">
        <f>+IF(LEN(Participação!A862)&gt;0,5017,"")</f>
        <v/>
      </c>
      <c r="D852" t="str">
        <f>+IF(LEN(Participação!A862)&gt;0,IF(Participação!$B$3="Individual",1,1),"")</f>
        <v/>
      </c>
      <c r="E852" t="str">
        <f>+IF(LEN(Participação!A862)&gt;0,Participação!C862,"")</f>
        <v/>
      </c>
      <c r="F852" t="str">
        <f>+IF(LEN(Participação!A862)&gt;0,Participação!D862,"")</f>
        <v/>
      </c>
      <c r="G852" t="str">
        <f>+IF(LEN(Participação!A862)&gt;0,Participação!A862,"")</f>
        <v/>
      </c>
      <c r="H852" t="str">
        <f>+IF(LEN(Participação!A862)&gt;0,VLOOKUP(O852,Pivot!A:B,2,0),"")</f>
        <v/>
      </c>
      <c r="I852" t="str">
        <f>+IF(LEN(Participação!A862)&gt;0,Participação!G862*Participação!I862,"")</f>
        <v/>
      </c>
      <c r="J852" t="str">
        <f>+IF(LEN(Participação!A862)&gt;0,Participação!H862,"")</f>
        <v/>
      </c>
      <c r="K852" t="str">
        <f>+IF(LEN(Participação!A862)&gt;0,"N","")</f>
        <v/>
      </c>
      <c r="L852" t="str">
        <f>+IF(LEN(Participação!A862)&gt;0,Participação!E862,"")</f>
        <v/>
      </c>
      <c r="M852" t="str">
        <f>+IF(LEN(Participação!A862)&gt;0,Participação!I862,"")</f>
        <v/>
      </c>
      <c r="N852" s="22" t="str">
        <f>+IF(LEN(Participação!A862)&gt;0,VLOOKUP(Participação!F862,Variedades!B:C,2,0),"")</f>
        <v/>
      </c>
      <c r="O852" s="26" t="str">
        <f t="shared" si="13"/>
        <v/>
      </c>
      <c r="P852" s="26" t="str">
        <f>+IF(LEN(Participação!A862)&gt;0,G852,"")</f>
        <v/>
      </c>
    </row>
    <row r="853" spans="1:16" x14ac:dyDescent="0.25">
      <c r="A853" t="str">
        <f>+IF(LEN(Participação!A863)&gt;0,Participação!$D$4,"")</f>
        <v/>
      </c>
      <c r="B853" t="str">
        <f>+IF(LEN(Participação!A863)&gt;0,2021,"")</f>
        <v/>
      </c>
      <c r="C853" t="str">
        <f>+IF(LEN(Participação!A863)&gt;0,5017,"")</f>
        <v/>
      </c>
      <c r="D853" t="str">
        <f>+IF(LEN(Participação!A863)&gt;0,IF(Participação!$B$3="Individual",1,1),"")</f>
        <v/>
      </c>
      <c r="E853" t="str">
        <f>+IF(LEN(Participação!A863)&gt;0,Participação!C863,"")</f>
        <v/>
      </c>
      <c r="F853" t="str">
        <f>+IF(LEN(Participação!A863)&gt;0,Participação!D863,"")</f>
        <v/>
      </c>
      <c r="G853" t="str">
        <f>+IF(LEN(Participação!A863)&gt;0,Participação!A863,"")</f>
        <v/>
      </c>
      <c r="H853" t="str">
        <f>+IF(LEN(Participação!A863)&gt;0,VLOOKUP(O853,Pivot!A:B,2,0),"")</f>
        <v/>
      </c>
      <c r="I853" t="str">
        <f>+IF(LEN(Participação!A863)&gt;0,Participação!G863*Participação!I863,"")</f>
        <v/>
      </c>
      <c r="J853" t="str">
        <f>+IF(LEN(Participação!A863)&gt;0,Participação!H863,"")</f>
        <v/>
      </c>
      <c r="K853" t="str">
        <f>+IF(LEN(Participação!A863)&gt;0,"N","")</f>
        <v/>
      </c>
      <c r="L853" t="str">
        <f>+IF(LEN(Participação!A863)&gt;0,Participação!E863,"")</f>
        <v/>
      </c>
      <c r="M853" t="str">
        <f>+IF(LEN(Participação!A863)&gt;0,Participação!I863,"")</f>
        <v/>
      </c>
      <c r="N853" s="22" t="str">
        <f>+IF(LEN(Participação!A863)&gt;0,VLOOKUP(Participação!F863,Variedades!B:C,2,0),"")</f>
        <v/>
      </c>
      <c r="O853" s="26" t="str">
        <f t="shared" si="13"/>
        <v/>
      </c>
      <c r="P853" s="26" t="str">
        <f>+IF(LEN(Participação!A863)&gt;0,G853,"")</f>
        <v/>
      </c>
    </row>
    <row r="854" spans="1:16" x14ac:dyDescent="0.25">
      <c r="A854" t="str">
        <f>+IF(LEN(Participação!A864)&gt;0,Participação!$D$4,"")</f>
        <v/>
      </c>
      <c r="B854" t="str">
        <f>+IF(LEN(Participação!A864)&gt;0,2021,"")</f>
        <v/>
      </c>
      <c r="C854" t="str">
        <f>+IF(LEN(Participação!A864)&gt;0,5017,"")</f>
        <v/>
      </c>
      <c r="D854" t="str">
        <f>+IF(LEN(Participação!A864)&gt;0,IF(Participação!$B$3="Individual",1,1),"")</f>
        <v/>
      </c>
      <c r="E854" t="str">
        <f>+IF(LEN(Participação!A864)&gt;0,Participação!C864,"")</f>
        <v/>
      </c>
      <c r="F854" t="str">
        <f>+IF(LEN(Participação!A864)&gt;0,Participação!D864,"")</f>
        <v/>
      </c>
      <c r="G854" t="str">
        <f>+IF(LEN(Participação!A864)&gt;0,Participação!A864,"")</f>
        <v/>
      </c>
      <c r="H854" t="str">
        <f>+IF(LEN(Participação!A864)&gt;0,VLOOKUP(O854,Pivot!A:B,2,0),"")</f>
        <v/>
      </c>
      <c r="I854" t="str">
        <f>+IF(LEN(Participação!A864)&gt;0,Participação!G864*Participação!I864,"")</f>
        <v/>
      </c>
      <c r="J854" t="str">
        <f>+IF(LEN(Participação!A864)&gt;0,Participação!H864,"")</f>
        <v/>
      </c>
      <c r="K854" t="str">
        <f>+IF(LEN(Participação!A864)&gt;0,"N","")</f>
        <v/>
      </c>
      <c r="L854" t="str">
        <f>+IF(LEN(Participação!A864)&gt;0,Participação!E864,"")</f>
        <v/>
      </c>
      <c r="M854" t="str">
        <f>+IF(LEN(Participação!A864)&gt;0,Participação!I864,"")</f>
        <v/>
      </c>
      <c r="N854" s="22" t="str">
        <f>+IF(LEN(Participação!A864)&gt;0,VLOOKUP(Participação!F864,Variedades!B:C,2,0),"")</f>
        <v/>
      </c>
      <c r="O854" s="26" t="str">
        <f t="shared" si="13"/>
        <v/>
      </c>
      <c r="P854" s="26" t="str">
        <f>+IF(LEN(Participação!A864)&gt;0,G854,"")</f>
        <v/>
      </c>
    </row>
    <row r="855" spans="1:16" x14ac:dyDescent="0.25">
      <c r="A855" t="str">
        <f>+IF(LEN(Participação!A865)&gt;0,Participação!$D$4,"")</f>
        <v/>
      </c>
      <c r="B855" t="str">
        <f>+IF(LEN(Participação!A865)&gt;0,2021,"")</f>
        <v/>
      </c>
      <c r="C855" t="str">
        <f>+IF(LEN(Participação!A865)&gt;0,5017,"")</f>
        <v/>
      </c>
      <c r="D855" t="str">
        <f>+IF(LEN(Participação!A865)&gt;0,IF(Participação!$B$3="Individual",1,1),"")</f>
        <v/>
      </c>
      <c r="E855" t="str">
        <f>+IF(LEN(Participação!A865)&gt;0,Participação!C865,"")</f>
        <v/>
      </c>
      <c r="F855" t="str">
        <f>+IF(LEN(Participação!A865)&gt;0,Participação!D865,"")</f>
        <v/>
      </c>
      <c r="G855" t="str">
        <f>+IF(LEN(Participação!A865)&gt;0,Participação!A865,"")</f>
        <v/>
      </c>
      <c r="H855" t="str">
        <f>+IF(LEN(Participação!A865)&gt;0,VLOOKUP(O855,Pivot!A:B,2,0),"")</f>
        <v/>
      </c>
      <c r="I855" t="str">
        <f>+IF(LEN(Participação!A865)&gt;0,Participação!G865*Participação!I865,"")</f>
        <v/>
      </c>
      <c r="J855" t="str">
        <f>+IF(LEN(Participação!A865)&gt;0,Participação!H865,"")</f>
        <v/>
      </c>
      <c r="K855" t="str">
        <f>+IF(LEN(Participação!A865)&gt;0,"N","")</f>
        <v/>
      </c>
      <c r="L855" t="str">
        <f>+IF(LEN(Participação!A865)&gt;0,Participação!E865,"")</f>
        <v/>
      </c>
      <c r="M855" t="str">
        <f>+IF(LEN(Participação!A865)&gt;0,Participação!I865,"")</f>
        <v/>
      </c>
      <c r="N855" s="22" t="str">
        <f>+IF(LEN(Participação!A865)&gt;0,VLOOKUP(Participação!F865,Variedades!B:C,2,0),"")</f>
        <v/>
      </c>
      <c r="O855" s="26" t="str">
        <f t="shared" si="13"/>
        <v/>
      </c>
      <c r="P855" s="26" t="str">
        <f>+IF(LEN(Participação!A865)&gt;0,G855,"")</f>
        <v/>
      </c>
    </row>
    <row r="856" spans="1:16" x14ac:dyDescent="0.25">
      <c r="A856" t="str">
        <f>+IF(LEN(Participação!A866)&gt;0,Participação!$D$4,"")</f>
        <v/>
      </c>
      <c r="B856" t="str">
        <f>+IF(LEN(Participação!A866)&gt;0,2021,"")</f>
        <v/>
      </c>
      <c r="C856" t="str">
        <f>+IF(LEN(Participação!A866)&gt;0,5017,"")</f>
        <v/>
      </c>
      <c r="D856" t="str">
        <f>+IF(LEN(Participação!A866)&gt;0,IF(Participação!$B$3="Individual",1,1),"")</f>
        <v/>
      </c>
      <c r="E856" t="str">
        <f>+IF(LEN(Participação!A866)&gt;0,Participação!C866,"")</f>
        <v/>
      </c>
      <c r="F856" t="str">
        <f>+IF(LEN(Participação!A866)&gt;0,Participação!D866,"")</f>
        <v/>
      </c>
      <c r="G856" t="str">
        <f>+IF(LEN(Participação!A866)&gt;0,Participação!A866,"")</f>
        <v/>
      </c>
      <c r="H856" t="str">
        <f>+IF(LEN(Participação!A866)&gt;0,VLOOKUP(O856,Pivot!A:B,2,0),"")</f>
        <v/>
      </c>
      <c r="I856" t="str">
        <f>+IF(LEN(Participação!A866)&gt;0,Participação!G866*Participação!I866,"")</f>
        <v/>
      </c>
      <c r="J856" t="str">
        <f>+IF(LEN(Participação!A866)&gt;0,Participação!H866,"")</f>
        <v/>
      </c>
      <c r="K856" t="str">
        <f>+IF(LEN(Participação!A866)&gt;0,"N","")</f>
        <v/>
      </c>
      <c r="L856" t="str">
        <f>+IF(LEN(Participação!A866)&gt;0,Participação!E866,"")</f>
        <v/>
      </c>
      <c r="M856" t="str">
        <f>+IF(LEN(Participação!A866)&gt;0,Participação!I866,"")</f>
        <v/>
      </c>
      <c r="N856" s="22" t="str">
        <f>+IF(LEN(Participação!A866)&gt;0,VLOOKUP(Participação!F866,Variedades!B:C,2,0),"")</f>
        <v/>
      </c>
      <c r="O856" s="26" t="str">
        <f t="shared" si="13"/>
        <v/>
      </c>
      <c r="P856" s="26" t="str">
        <f>+IF(LEN(Participação!A866)&gt;0,G856,"")</f>
        <v/>
      </c>
    </row>
    <row r="857" spans="1:16" x14ac:dyDescent="0.25">
      <c r="A857" t="str">
        <f>+IF(LEN(Participação!A867)&gt;0,Participação!$D$4,"")</f>
        <v/>
      </c>
      <c r="B857" t="str">
        <f>+IF(LEN(Participação!A867)&gt;0,2021,"")</f>
        <v/>
      </c>
      <c r="C857" t="str">
        <f>+IF(LEN(Participação!A867)&gt;0,5017,"")</f>
        <v/>
      </c>
      <c r="D857" t="str">
        <f>+IF(LEN(Participação!A867)&gt;0,IF(Participação!$B$3="Individual",1,1),"")</f>
        <v/>
      </c>
      <c r="E857" t="str">
        <f>+IF(LEN(Participação!A867)&gt;0,Participação!C867,"")</f>
        <v/>
      </c>
      <c r="F857" t="str">
        <f>+IF(LEN(Participação!A867)&gt;0,Participação!D867,"")</f>
        <v/>
      </c>
      <c r="G857" t="str">
        <f>+IF(LEN(Participação!A867)&gt;0,Participação!A867,"")</f>
        <v/>
      </c>
      <c r="H857" t="str">
        <f>+IF(LEN(Participação!A867)&gt;0,VLOOKUP(O857,Pivot!A:B,2,0),"")</f>
        <v/>
      </c>
      <c r="I857" t="str">
        <f>+IF(LEN(Participação!A867)&gt;0,Participação!G867*Participação!I867,"")</f>
        <v/>
      </c>
      <c r="J857" t="str">
        <f>+IF(LEN(Participação!A867)&gt;0,Participação!H867,"")</f>
        <v/>
      </c>
      <c r="K857" t="str">
        <f>+IF(LEN(Participação!A867)&gt;0,"N","")</f>
        <v/>
      </c>
      <c r="L857" t="str">
        <f>+IF(LEN(Participação!A867)&gt;0,Participação!E867,"")</f>
        <v/>
      </c>
      <c r="M857" t="str">
        <f>+IF(LEN(Participação!A867)&gt;0,Participação!I867,"")</f>
        <v/>
      </c>
      <c r="N857" s="22" t="str">
        <f>+IF(LEN(Participação!A867)&gt;0,VLOOKUP(Participação!F867,Variedades!B:C,2,0),"")</f>
        <v/>
      </c>
      <c r="O857" s="26" t="str">
        <f t="shared" si="13"/>
        <v/>
      </c>
      <c r="P857" s="26" t="str">
        <f>+IF(LEN(Participação!A867)&gt;0,G857,"")</f>
        <v/>
      </c>
    </row>
    <row r="858" spans="1:16" x14ac:dyDescent="0.25">
      <c r="A858" t="str">
        <f>+IF(LEN(Participação!A868)&gt;0,Participação!$D$4,"")</f>
        <v/>
      </c>
      <c r="B858" t="str">
        <f>+IF(LEN(Participação!A868)&gt;0,2021,"")</f>
        <v/>
      </c>
      <c r="C858" t="str">
        <f>+IF(LEN(Participação!A868)&gt;0,5017,"")</f>
        <v/>
      </c>
      <c r="D858" t="str">
        <f>+IF(LEN(Participação!A868)&gt;0,IF(Participação!$B$3="Individual",1,1),"")</f>
        <v/>
      </c>
      <c r="E858" t="str">
        <f>+IF(LEN(Participação!A868)&gt;0,Participação!C868,"")</f>
        <v/>
      </c>
      <c r="F858" t="str">
        <f>+IF(LEN(Participação!A868)&gt;0,Participação!D868,"")</f>
        <v/>
      </c>
      <c r="G858" t="str">
        <f>+IF(LEN(Participação!A868)&gt;0,Participação!A868,"")</f>
        <v/>
      </c>
      <c r="H858" t="str">
        <f>+IF(LEN(Participação!A868)&gt;0,VLOOKUP(O858,Pivot!A:B,2,0),"")</f>
        <v/>
      </c>
      <c r="I858" t="str">
        <f>+IF(LEN(Participação!A868)&gt;0,Participação!G868*Participação!I868,"")</f>
        <v/>
      </c>
      <c r="J858" t="str">
        <f>+IF(LEN(Participação!A868)&gt;0,Participação!H868,"")</f>
        <v/>
      </c>
      <c r="K858" t="str">
        <f>+IF(LEN(Participação!A868)&gt;0,"N","")</f>
        <v/>
      </c>
      <c r="L858" t="str">
        <f>+IF(LEN(Participação!A868)&gt;0,Participação!E868,"")</f>
        <v/>
      </c>
      <c r="M858" t="str">
        <f>+IF(LEN(Participação!A868)&gt;0,Participação!I868,"")</f>
        <v/>
      </c>
      <c r="N858" s="22" t="str">
        <f>+IF(LEN(Participação!A868)&gt;0,VLOOKUP(Participação!F868,Variedades!B:C,2,0),"")</f>
        <v/>
      </c>
      <c r="O858" s="26" t="str">
        <f t="shared" si="13"/>
        <v/>
      </c>
      <c r="P858" s="26" t="str">
        <f>+IF(LEN(Participação!A868)&gt;0,G858,"")</f>
        <v/>
      </c>
    </row>
    <row r="859" spans="1:16" x14ac:dyDescent="0.25">
      <c r="A859" t="str">
        <f>+IF(LEN(Participação!A869)&gt;0,Participação!$D$4,"")</f>
        <v/>
      </c>
      <c r="B859" t="str">
        <f>+IF(LEN(Participação!A869)&gt;0,2021,"")</f>
        <v/>
      </c>
      <c r="C859" t="str">
        <f>+IF(LEN(Participação!A869)&gt;0,5017,"")</f>
        <v/>
      </c>
      <c r="D859" t="str">
        <f>+IF(LEN(Participação!A869)&gt;0,IF(Participação!$B$3="Individual",1,1),"")</f>
        <v/>
      </c>
      <c r="E859" t="str">
        <f>+IF(LEN(Participação!A869)&gt;0,Participação!C869,"")</f>
        <v/>
      </c>
      <c r="F859" t="str">
        <f>+IF(LEN(Participação!A869)&gt;0,Participação!D869,"")</f>
        <v/>
      </c>
      <c r="G859" t="str">
        <f>+IF(LEN(Participação!A869)&gt;0,Participação!A869,"")</f>
        <v/>
      </c>
      <c r="H859" t="str">
        <f>+IF(LEN(Participação!A869)&gt;0,VLOOKUP(O859,Pivot!A:B,2,0),"")</f>
        <v/>
      </c>
      <c r="I859" t="str">
        <f>+IF(LEN(Participação!A869)&gt;0,Participação!G869*Participação!I869,"")</f>
        <v/>
      </c>
      <c r="J859" t="str">
        <f>+IF(LEN(Participação!A869)&gt;0,Participação!H869,"")</f>
        <v/>
      </c>
      <c r="K859" t="str">
        <f>+IF(LEN(Participação!A869)&gt;0,"N","")</f>
        <v/>
      </c>
      <c r="L859" t="str">
        <f>+IF(LEN(Participação!A869)&gt;0,Participação!E869,"")</f>
        <v/>
      </c>
      <c r="M859" t="str">
        <f>+IF(LEN(Participação!A869)&gt;0,Participação!I869,"")</f>
        <v/>
      </c>
      <c r="N859" s="22" t="str">
        <f>+IF(LEN(Participação!A869)&gt;0,VLOOKUP(Participação!F869,Variedades!B:C,2,0),"")</f>
        <v/>
      </c>
      <c r="O859" s="26" t="str">
        <f t="shared" si="13"/>
        <v/>
      </c>
      <c r="P859" s="26" t="str">
        <f>+IF(LEN(Participação!A869)&gt;0,G859,"")</f>
        <v/>
      </c>
    </row>
    <row r="860" spans="1:16" x14ac:dyDescent="0.25">
      <c r="A860" t="str">
        <f>+IF(LEN(Participação!A870)&gt;0,Participação!$D$4,"")</f>
        <v/>
      </c>
      <c r="B860" t="str">
        <f>+IF(LEN(Participação!A870)&gt;0,2021,"")</f>
        <v/>
      </c>
      <c r="C860" t="str">
        <f>+IF(LEN(Participação!A870)&gt;0,5017,"")</f>
        <v/>
      </c>
      <c r="D860" t="str">
        <f>+IF(LEN(Participação!A870)&gt;0,IF(Participação!$B$3="Individual",1,1),"")</f>
        <v/>
      </c>
      <c r="E860" t="str">
        <f>+IF(LEN(Participação!A870)&gt;0,Participação!C870,"")</f>
        <v/>
      </c>
      <c r="F860" t="str">
        <f>+IF(LEN(Participação!A870)&gt;0,Participação!D870,"")</f>
        <v/>
      </c>
      <c r="G860" t="str">
        <f>+IF(LEN(Participação!A870)&gt;0,Participação!A870,"")</f>
        <v/>
      </c>
      <c r="H860" t="str">
        <f>+IF(LEN(Participação!A870)&gt;0,VLOOKUP(O860,Pivot!A:B,2,0),"")</f>
        <v/>
      </c>
      <c r="I860" t="str">
        <f>+IF(LEN(Participação!A870)&gt;0,Participação!G870*Participação!I870,"")</f>
        <v/>
      </c>
      <c r="J860" t="str">
        <f>+IF(LEN(Participação!A870)&gt;0,Participação!H870,"")</f>
        <v/>
      </c>
      <c r="K860" t="str">
        <f>+IF(LEN(Participação!A870)&gt;0,"N","")</f>
        <v/>
      </c>
      <c r="L860" t="str">
        <f>+IF(LEN(Participação!A870)&gt;0,Participação!E870,"")</f>
        <v/>
      </c>
      <c r="M860" t="str">
        <f>+IF(LEN(Participação!A870)&gt;0,Participação!I870,"")</f>
        <v/>
      </c>
      <c r="N860" s="22" t="str">
        <f>+IF(LEN(Participação!A870)&gt;0,VLOOKUP(Participação!F870,Variedades!B:C,2,0),"")</f>
        <v/>
      </c>
      <c r="O860" s="26" t="str">
        <f t="shared" si="13"/>
        <v/>
      </c>
      <c r="P860" s="26" t="str">
        <f>+IF(LEN(Participação!A870)&gt;0,G860,"")</f>
        <v/>
      </c>
    </row>
    <row r="861" spans="1:16" x14ac:dyDescent="0.25">
      <c r="A861" t="str">
        <f>+IF(LEN(Participação!A871)&gt;0,Participação!$D$4,"")</f>
        <v/>
      </c>
      <c r="B861" t="str">
        <f>+IF(LEN(Participação!A871)&gt;0,2021,"")</f>
        <v/>
      </c>
      <c r="C861" t="str">
        <f>+IF(LEN(Participação!A871)&gt;0,5017,"")</f>
        <v/>
      </c>
      <c r="D861" t="str">
        <f>+IF(LEN(Participação!A871)&gt;0,IF(Participação!$B$3="Individual",1,1),"")</f>
        <v/>
      </c>
      <c r="E861" t="str">
        <f>+IF(LEN(Participação!A871)&gt;0,Participação!C871,"")</f>
        <v/>
      </c>
      <c r="F861" t="str">
        <f>+IF(LEN(Participação!A871)&gt;0,Participação!D871,"")</f>
        <v/>
      </c>
      <c r="G861" t="str">
        <f>+IF(LEN(Participação!A871)&gt;0,Participação!A871,"")</f>
        <v/>
      </c>
      <c r="H861" t="str">
        <f>+IF(LEN(Participação!A871)&gt;0,VLOOKUP(O861,Pivot!A:B,2,0),"")</f>
        <v/>
      </c>
      <c r="I861" t="str">
        <f>+IF(LEN(Participação!A871)&gt;0,Participação!G871*Participação!I871,"")</f>
        <v/>
      </c>
      <c r="J861" t="str">
        <f>+IF(LEN(Participação!A871)&gt;0,Participação!H871,"")</f>
        <v/>
      </c>
      <c r="K861" t="str">
        <f>+IF(LEN(Participação!A871)&gt;0,"N","")</f>
        <v/>
      </c>
      <c r="L861" t="str">
        <f>+IF(LEN(Participação!A871)&gt;0,Participação!E871,"")</f>
        <v/>
      </c>
      <c r="M861" t="str">
        <f>+IF(LEN(Participação!A871)&gt;0,Participação!I871,"")</f>
        <v/>
      </c>
      <c r="N861" s="22" t="str">
        <f>+IF(LEN(Participação!A871)&gt;0,VLOOKUP(Participação!F871,Variedades!B:C,2,0),"")</f>
        <v/>
      </c>
      <c r="O861" s="26" t="str">
        <f t="shared" si="13"/>
        <v/>
      </c>
      <c r="P861" s="26" t="str">
        <f>+IF(LEN(Participação!A871)&gt;0,G861,"")</f>
        <v/>
      </c>
    </row>
    <row r="862" spans="1:16" x14ac:dyDescent="0.25">
      <c r="A862" t="str">
        <f>+IF(LEN(Participação!A872)&gt;0,Participação!$D$4,"")</f>
        <v/>
      </c>
      <c r="B862" t="str">
        <f>+IF(LEN(Participação!A872)&gt;0,2021,"")</f>
        <v/>
      </c>
      <c r="C862" t="str">
        <f>+IF(LEN(Participação!A872)&gt;0,5017,"")</f>
        <v/>
      </c>
      <c r="D862" t="str">
        <f>+IF(LEN(Participação!A872)&gt;0,IF(Participação!$B$3="Individual",1,1),"")</f>
        <v/>
      </c>
      <c r="E862" t="str">
        <f>+IF(LEN(Participação!A872)&gt;0,Participação!C872,"")</f>
        <v/>
      </c>
      <c r="F862" t="str">
        <f>+IF(LEN(Participação!A872)&gt;0,Participação!D872,"")</f>
        <v/>
      </c>
      <c r="G862" t="str">
        <f>+IF(LEN(Participação!A872)&gt;0,Participação!A872,"")</f>
        <v/>
      </c>
      <c r="H862" t="str">
        <f>+IF(LEN(Participação!A872)&gt;0,VLOOKUP(O862,Pivot!A:B,2,0),"")</f>
        <v/>
      </c>
      <c r="I862" t="str">
        <f>+IF(LEN(Participação!A872)&gt;0,Participação!G872*Participação!I872,"")</f>
        <v/>
      </c>
      <c r="J862" t="str">
        <f>+IF(LEN(Participação!A872)&gt;0,Participação!H872,"")</f>
        <v/>
      </c>
      <c r="K862" t="str">
        <f>+IF(LEN(Participação!A872)&gt;0,"N","")</f>
        <v/>
      </c>
      <c r="L862" t="str">
        <f>+IF(LEN(Participação!A872)&gt;0,Participação!E872,"")</f>
        <v/>
      </c>
      <c r="M862" t="str">
        <f>+IF(LEN(Participação!A872)&gt;0,Participação!I872,"")</f>
        <v/>
      </c>
      <c r="N862" s="22" t="str">
        <f>+IF(LEN(Participação!A872)&gt;0,VLOOKUP(Participação!F872,Variedades!B:C,2,0),"")</f>
        <v/>
      </c>
      <c r="O862" s="26" t="str">
        <f t="shared" si="13"/>
        <v/>
      </c>
      <c r="P862" s="26" t="str">
        <f>+IF(LEN(Participação!A872)&gt;0,G862,"")</f>
        <v/>
      </c>
    </row>
    <row r="863" spans="1:16" x14ac:dyDescent="0.25">
      <c r="A863" t="str">
        <f>+IF(LEN(Participação!A873)&gt;0,Participação!$D$4,"")</f>
        <v/>
      </c>
      <c r="B863" t="str">
        <f>+IF(LEN(Participação!A873)&gt;0,2021,"")</f>
        <v/>
      </c>
      <c r="C863" t="str">
        <f>+IF(LEN(Participação!A873)&gt;0,5017,"")</f>
        <v/>
      </c>
      <c r="D863" t="str">
        <f>+IF(LEN(Participação!A873)&gt;0,IF(Participação!$B$3="Individual",1,1),"")</f>
        <v/>
      </c>
      <c r="E863" t="str">
        <f>+IF(LEN(Participação!A873)&gt;0,Participação!C873,"")</f>
        <v/>
      </c>
      <c r="F863" t="str">
        <f>+IF(LEN(Participação!A873)&gt;0,Participação!D873,"")</f>
        <v/>
      </c>
      <c r="G863" t="str">
        <f>+IF(LEN(Participação!A873)&gt;0,Participação!A873,"")</f>
        <v/>
      </c>
      <c r="H863" t="str">
        <f>+IF(LEN(Participação!A873)&gt;0,VLOOKUP(O863,Pivot!A:B,2,0),"")</f>
        <v/>
      </c>
      <c r="I863" t="str">
        <f>+IF(LEN(Participação!A873)&gt;0,Participação!G873*Participação!I873,"")</f>
        <v/>
      </c>
      <c r="J863" t="str">
        <f>+IF(LEN(Participação!A873)&gt;0,Participação!H873,"")</f>
        <v/>
      </c>
      <c r="K863" t="str">
        <f>+IF(LEN(Participação!A873)&gt;0,"N","")</f>
        <v/>
      </c>
      <c r="L863" t="str">
        <f>+IF(LEN(Participação!A873)&gt;0,Participação!E873,"")</f>
        <v/>
      </c>
      <c r="M863" t="str">
        <f>+IF(LEN(Participação!A873)&gt;0,Participação!I873,"")</f>
        <v/>
      </c>
      <c r="N863" s="22" t="str">
        <f>+IF(LEN(Participação!A873)&gt;0,VLOOKUP(Participação!F873,Variedades!B:C,2,0),"")</f>
        <v/>
      </c>
      <c r="O863" s="26" t="str">
        <f t="shared" si="13"/>
        <v/>
      </c>
      <c r="P863" s="26" t="str">
        <f>+IF(LEN(Participação!A873)&gt;0,G863,"")</f>
        <v/>
      </c>
    </row>
    <row r="864" spans="1:16" x14ac:dyDescent="0.25">
      <c r="A864" t="str">
        <f>+IF(LEN(Participação!A874)&gt;0,Participação!$D$4,"")</f>
        <v/>
      </c>
      <c r="B864" t="str">
        <f>+IF(LEN(Participação!A874)&gt;0,2021,"")</f>
        <v/>
      </c>
      <c r="C864" t="str">
        <f>+IF(LEN(Participação!A874)&gt;0,5017,"")</f>
        <v/>
      </c>
      <c r="D864" t="str">
        <f>+IF(LEN(Participação!A874)&gt;0,IF(Participação!$B$3="Individual",1,1),"")</f>
        <v/>
      </c>
      <c r="E864" t="str">
        <f>+IF(LEN(Participação!A874)&gt;0,Participação!C874,"")</f>
        <v/>
      </c>
      <c r="F864" t="str">
        <f>+IF(LEN(Participação!A874)&gt;0,Participação!D874,"")</f>
        <v/>
      </c>
      <c r="G864" t="str">
        <f>+IF(LEN(Participação!A874)&gt;0,Participação!A874,"")</f>
        <v/>
      </c>
      <c r="H864" t="str">
        <f>+IF(LEN(Participação!A874)&gt;0,VLOOKUP(O864,Pivot!A:B,2,0),"")</f>
        <v/>
      </c>
      <c r="I864" t="str">
        <f>+IF(LEN(Participação!A874)&gt;0,Participação!G874*Participação!I874,"")</f>
        <v/>
      </c>
      <c r="J864" t="str">
        <f>+IF(LEN(Participação!A874)&gt;0,Participação!H874,"")</f>
        <v/>
      </c>
      <c r="K864" t="str">
        <f>+IF(LEN(Participação!A874)&gt;0,"N","")</f>
        <v/>
      </c>
      <c r="L864" t="str">
        <f>+IF(LEN(Participação!A874)&gt;0,Participação!E874,"")</f>
        <v/>
      </c>
      <c r="M864" t="str">
        <f>+IF(LEN(Participação!A874)&gt;0,Participação!I874,"")</f>
        <v/>
      </c>
      <c r="N864" s="22" t="str">
        <f>+IF(LEN(Participação!A874)&gt;0,VLOOKUP(Participação!F874,Variedades!B:C,2,0),"")</f>
        <v/>
      </c>
      <c r="O864" s="26" t="str">
        <f t="shared" si="13"/>
        <v/>
      </c>
      <c r="P864" s="26" t="str">
        <f>+IF(LEN(Participação!A874)&gt;0,G864,"")</f>
        <v/>
      </c>
    </row>
    <row r="865" spans="1:16" x14ac:dyDescent="0.25">
      <c r="A865" t="str">
        <f>+IF(LEN(Participação!A875)&gt;0,Participação!$D$4,"")</f>
        <v/>
      </c>
      <c r="B865" t="str">
        <f>+IF(LEN(Participação!A875)&gt;0,2021,"")</f>
        <v/>
      </c>
      <c r="C865" t="str">
        <f>+IF(LEN(Participação!A875)&gt;0,5017,"")</f>
        <v/>
      </c>
      <c r="D865" t="str">
        <f>+IF(LEN(Participação!A875)&gt;0,IF(Participação!$B$3="Individual",1,1),"")</f>
        <v/>
      </c>
      <c r="E865" t="str">
        <f>+IF(LEN(Participação!A875)&gt;0,Participação!C875,"")</f>
        <v/>
      </c>
      <c r="F865" t="str">
        <f>+IF(LEN(Participação!A875)&gt;0,Participação!D875,"")</f>
        <v/>
      </c>
      <c r="G865" t="str">
        <f>+IF(LEN(Participação!A875)&gt;0,Participação!A875,"")</f>
        <v/>
      </c>
      <c r="H865" t="str">
        <f>+IF(LEN(Participação!A875)&gt;0,VLOOKUP(O865,Pivot!A:B,2,0),"")</f>
        <v/>
      </c>
      <c r="I865" t="str">
        <f>+IF(LEN(Participação!A875)&gt;0,Participação!G875*Participação!I875,"")</f>
        <v/>
      </c>
      <c r="J865" t="str">
        <f>+IF(LEN(Participação!A875)&gt;0,Participação!H875,"")</f>
        <v/>
      </c>
      <c r="K865" t="str">
        <f>+IF(LEN(Participação!A875)&gt;0,"N","")</f>
        <v/>
      </c>
      <c r="L865" t="str">
        <f>+IF(LEN(Participação!A875)&gt;0,Participação!E875,"")</f>
        <v/>
      </c>
      <c r="M865" t="str">
        <f>+IF(LEN(Participação!A875)&gt;0,Participação!I875,"")</f>
        <v/>
      </c>
      <c r="N865" s="22" t="str">
        <f>+IF(LEN(Participação!A875)&gt;0,VLOOKUP(Participação!F875,Variedades!B:C,2,0),"")</f>
        <v/>
      </c>
      <c r="O865" s="26" t="str">
        <f t="shared" si="13"/>
        <v/>
      </c>
      <c r="P865" s="26" t="str">
        <f>+IF(LEN(Participação!A875)&gt;0,G865,"")</f>
        <v/>
      </c>
    </row>
    <row r="866" spans="1:16" x14ac:dyDescent="0.25">
      <c r="A866" t="str">
        <f>+IF(LEN(Participação!A876)&gt;0,Participação!$D$4,"")</f>
        <v/>
      </c>
      <c r="B866" t="str">
        <f>+IF(LEN(Participação!A876)&gt;0,2021,"")</f>
        <v/>
      </c>
      <c r="C866" t="str">
        <f>+IF(LEN(Participação!A876)&gt;0,5017,"")</f>
        <v/>
      </c>
      <c r="D866" t="str">
        <f>+IF(LEN(Participação!A876)&gt;0,IF(Participação!$B$3="Individual",1,1),"")</f>
        <v/>
      </c>
      <c r="E866" t="str">
        <f>+IF(LEN(Participação!A876)&gt;0,Participação!C876,"")</f>
        <v/>
      </c>
      <c r="F866" t="str">
        <f>+IF(LEN(Participação!A876)&gt;0,Participação!D876,"")</f>
        <v/>
      </c>
      <c r="G866" t="str">
        <f>+IF(LEN(Participação!A876)&gt;0,Participação!A876,"")</f>
        <v/>
      </c>
      <c r="H866" t="str">
        <f>+IF(LEN(Participação!A876)&gt;0,VLOOKUP(O866,Pivot!A:B,2,0),"")</f>
        <v/>
      </c>
      <c r="I866" t="str">
        <f>+IF(LEN(Participação!A876)&gt;0,Participação!G876*Participação!I876,"")</f>
        <v/>
      </c>
      <c r="J866" t="str">
        <f>+IF(LEN(Participação!A876)&gt;0,Participação!H876,"")</f>
        <v/>
      </c>
      <c r="K866" t="str">
        <f>+IF(LEN(Participação!A876)&gt;0,"N","")</f>
        <v/>
      </c>
      <c r="L866" t="str">
        <f>+IF(LEN(Participação!A876)&gt;0,Participação!E876,"")</f>
        <v/>
      </c>
      <c r="M866" t="str">
        <f>+IF(LEN(Participação!A876)&gt;0,Participação!I876,"")</f>
        <v/>
      </c>
      <c r="N866" s="22" t="str">
        <f>+IF(LEN(Participação!A876)&gt;0,VLOOKUP(Participação!F876,Variedades!B:C,2,0),"")</f>
        <v/>
      </c>
      <c r="O866" s="26" t="str">
        <f t="shared" si="13"/>
        <v/>
      </c>
      <c r="P866" s="26" t="str">
        <f>+IF(LEN(Participação!A876)&gt;0,G866,"")</f>
        <v/>
      </c>
    </row>
    <row r="867" spans="1:16" x14ac:dyDescent="0.25">
      <c r="A867" t="str">
        <f>+IF(LEN(Participação!A877)&gt;0,Participação!$D$4,"")</f>
        <v/>
      </c>
      <c r="B867" t="str">
        <f>+IF(LEN(Participação!A877)&gt;0,2021,"")</f>
        <v/>
      </c>
      <c r="C867" t="str">
        <f>+IF(LEN(Participação!A877)&gt;0,5017,"")</f>
        <v/>
      </c>
      <c r="D867" t="str">
        <f>+IF(LEN(Participação!A877)&gt;0,IF(Participação!$B$3="Individual",1,1),"")</f>
        <v/>
      </c>
      <c r="E867" t="str">
        <f>+IF(LEN(Participação!A877)&gt;0,Participação!C877,"")</f>
        <v/>
      </c>
      <c r="F867" t="str">
        <f>+IF(LEN(Participação!A877)&gt;0,Participação!D877,"")</f>
        <v/>
      </c>
      <c r="G867" t="str">
        <f>+IF(LEN(Participação!A877)&gt;0,Participação!A877,"")</f>
        <v/>
      </c>
      <c r="H867" t="str">
        <f>+IF(LEN(Participação!A877)&gt;0,VLOOKUP(O867,Pivot!A:B,2,0),"")</f>
        <v/>
      </c>
      <c r="I867" t="str">
        <f>+IF(LEN(Participação!A877)&gt;0,Participação!G877*Participação!I877,"")</f>
        <v/>
      </c>
      <c r="J867" t="str">
        <f>+IF(LEN(Participação!A877)&gt;0,Participação!H877,"")</f>
        <v/>
      </c>
      <c r="K867" t="str">
        <f>+IF(LEN(Participação!A877)&gt;0,"N","")</f>
        <v/>
      </c>
      <c r="L867" t="str">
        <f>+IF(LEN(Participação!A877)&gt;0,Participação!E877,"")</f>
        <v/>
      </c>
      <c r="M867" t="str">
        <f>+IF(LEN(Participação!A877)&gt;0,Participação!I877,"")</f>
        <v/>
      </c>
      <c r="N867" s="22" t="str">
        <f>+IF(LEN(Participação!A877)&gt;0,VLOOKUP(Participação!F877,Variedades!B:C,2,0),"")</f>
        <v/>
      </c>
      <c r="O867" s="26" t="str">
        <f t="shared" si="13"/>
        <v/>
      </c>
      <c r="P867" s="26" t="str">
        <f>+IF(LEN(Participação!A877)&gt;0,G867,"")</f>
        <v/>
      </c>
    </row>
    <row r="868" spans="1:16" x14ac:dyDescent="0.25">
      <c r="A868" t="str">
        <f>+IF(LEN(Participação!A878)&gt;0,Participação!$D$4,"")</f>
        <v/>
      </c>
      <c r="B868" t="str">
        <f>+IF(LEN(Participação!A878)&gt;0,2021,"")</f>
        <v/>
      </c>
      <c r="C868" t="str">
        <f>+IF(LEN(Participação!A878)&gt;0,5017,"")</f>
        <v/>
      </c>
      <c r="D868" t="str">
        <f>+IF(LEN(Participação!A878)&gt;0,IF(Participação!$B$3="Individual",1,1),"")</f>
        <v/>
      </c>
      <c r="E868" t="str">
        <f>+IF(LEN(Participação!A878)&gt;0,Participação!C878,"")</f>
        <v/>
      </c>
      <c r="F868" t="str">
        <f>+IF(LEN(Participação!A878)&gt;0,Participação!D878,"")</f>
        <v/>
      </c>
      <c r="G868" t="str">
        <f>+IF(LEN(Participação!A878)&gt;0,Participação!A878,"")</f>
        <v/>
      </c>
      <c r="H868" t="str">
        <f>+IF(LEN(Participação!A878)&gt;0,VLOOKUP(O868,Pivot!A:B,2,0),"")</f>
        <v/>
      </c>
      <c r="I868" t="str">
        <f>+IF(LEN(Participação!A878)&gt;0,Participação!G878*Participação!I878,"")</f>
        <v/>
      </c>
      <c r="J868" t="str">
        <f>+IF(LEN(Participação!A878)&gt;0,Participação!H878,"")</f>
        <v/>
      </c>
      <c r="K868" t="str">
        <f>+IF(LEN(Participação!A878)&gt;0,"N","")</f>
        <v/>
      </c>
      <c r="L868" t="str">
        <f>+IF(LEN(Participação!A878)&gt;0,Participação!E878,"")</f>
        <v/>
      </c>
      <c r="M868" t="str">
        <f>+IF(LEN(Participação!A878)&gt;0,Participação!I878,"")</f>
        <v/>
      </c>
      <c r="N868" s="22" t="str">
        <f>+IF(LEN(Participação!A878)&gt;0,VLOOKUP(Participação!F878,Variedades!B:C,2,0),"")</f>
        <v/>
      </c>
      <c r="O868" s="26" t="str">
        <f t="shared" si="13"/>
        <v/>
      </c>
      <c r="P868" s="26" t="str">
        <f>+IF(LEN(Participação!A878)&gt;0,G868,"")</f>
        <v/>
      </c>
    </row>
    <row r="869" spans="1:16" x14ac:dyDescent="0.25">
      <c r="A869" t="str">
        <f>+IF(LEN(Participação!A879)&gt;0,Participação!$D$4,"")</f>
        <v/>
      </c>
      <c r="B869" t="str">
        <f>+IF(LEN(Participação!A879)&gt;0,2021,"")</f>
        <v/>
      </c>
      <c r="C869" t="str">
        <f>+IF(LEN(Participação!A879)&gt;0,5017,"")</f>
        <v/>
      </c>
      <c r="D869" t="str">
        <f>+IF(LEN(Participação!A879)&gt;0,IF(Participação!$B$3="Individual",1,1),"")</f>
        <v/>
      </c>
      <c r="E869" t="str">
        <f>+IF(LEN(Participação!A879)&gt;0,Participação!C879,"")</f>
        <v/>
      </c>
      <c r="F869" t="str">
        <f>+IF(LEN(Participação!A879)&gt;0,Participação!D879,"")</f>
        <v/>
      </c>
      <c r="G869" t="str">
        <f>+IF(LEN(Participação!A879)&gt;0,Participação!A879,"")</f>
        <v/>
      </c>
      <c r="H869" t="str">
        <f>+IF(LEN(Participação!A879)&gt;0,VLOOKUP(O869,Pivot!A:B,2,0),"")</f>
        <v/>
      </c>
      <c r="I869" t="str">
        <f>+IF(LEN(Participação!A879)&gt;0,Participação!G879*Participação!I879,"")</f>
        <v/>
      </c>
      <c r="J869" t="str">
        <f>+IF(LEN(Participação!A879)&gt;0,Participação!H879,"")</f>
        <v/>
      </c>
      <c r="K869" t="str">
        <f>+IF(LEN(Participação!A879)&gt;0,"N","")</f>
        <v/>
      </c>
      <c r="L869" t="str">
        <f>+IF(LEN(Participação!A879)&gt;0,Participação!E879,"")</f>
        <v/>
      </c>
      <c r="M869" t="str">
        <f>+IF(LEN(Participação!A879)&gt;0,Participação!I879,"")</f>
        <v/>
      </c>
      <c r="N869" s="22" t="str">
        <f>+IF(LEN(Participação!A879)&gt;0,VLOOKUP(Participação!F879,Variedades!B:C,2,0),"")</f>
        <v/>
      </c>
      <c r="O869" s="26" t="str">
        <f t="shared" si="13"/>
        <v/>
      </c>
      <c r="P869" s="26" t="str">
        <f>+IF(LEN(Participação!A879)&gt;0,G869,"")</f>
        <v/>
      </c>
    </row>
    <row r="870" spans="1:16" x14ac:dyDescent="0.25">
      <c r="A870" t="str">
        <f>+IF(LEN(Participação!A880)&gt;0,Participação!$D$4,"")</f>
        <v/>
      </c>
      <c r="B870" t="str">
        <f>+IF(LEN(Participação!A880)&gt;0,2021,"")</f>
        <v/>
      </c>
      <c r="C870" t="str">
        <f>+IF(LEN(Participação!A880)&gt;0,5017,"")</f>
        <v/>
      </c>
      <c r="D870" t="str">
        <f>+IF(LEN(Participação!A880)&gt;0,IF(Participação!$B$3="Individual",1,1),"")</f>
        <v/>
      </c>
      <c r="E870" t="str">
        <f>+IF(LEN(Participação!A880)&gt;0,Participação!C880,"")</f>
        <v/>
      </c>
      <c r="F870" t="str">
        <f>+IF(LEN(Participação!A880)&gt;0,Participação!D880,"")</f>
        <v/>
      </c>
      <c r="G870" t="str">
        <f>+IF(LEN(Participação!A880)&gt;0,Participação!A880,"")</f>
        <v/>
      </c>
      <c r="H870" t="str">
        <f>+IF(LEN(Participação!A880)&gt;0,VLOOKUP(O870,Pivot!A:B,2,0),"")</f>
        <v/>
      </c>
      <c r="I870" t="str">
        <f>+IF(LEN(Participação!A880)&gt;0,Participação!G880*Participação!I880,"")</f>
        <v/>
      </c>
      <c r="J870" t="str">
        <f>+IF(LEN(Participação!A880)&gt;0,Participação!H880,"")</f>
        <v/>
      </c>
      <c r="K870" t="str">
        <f>+IF(LEN(Participação!A880)&gt;0,"N","")</f>
        <v/>
      </c>
      <c r="L870" t="str">
        <f>+IF(LEN(Participação!A880)&gt;0,Participação!E880,"")</f>
        <v/>
      </c>
      <c r="M870" t="str">
        <f>+IF(LEN(Participação!A880)&gt;0,Participação!I880,"")</f>
        <v/>
      </c>
      <c r="N870" s="22" t="str">
        <f>+IF(LEN(Participação!A880)&gt;0,VLOOKUP(Participação!F880,Variedades!B:C,2,0),"")</f>
        <v/>
      </c>
      <c r="O870" s="26" t="str">
        <f t="shared" si="13"/>
        <v/>
      </c>
      <c r="P870" s="26" t="str">
        <f>+IF(LEN(Participação!A880)&gt;0,G870,"")</f>
        <v/>
      </c>
    </row>
    <row r="871" spans="1:16" x14ac:dyDescent="0.25">
      <c r="A871" t="str">
        <f>+IF(LEN(Participação!A881)&gt;0,Participação!$D$4,"")</f>
        <v/>
      </c>
      <c r="B871" t="str">
        <f>+IF(LEN(Participação!A881)&gt;0,2021,"")</f>
        <v/>
      </c>
      <c r="C871" t="str">
        <f>+IF(LEN(Participação!A881)&gt;0,5017,"")</f>
        <v/>
      </c>
      <c r="D871" t="str">
        <f>+IF(LEN(Participação!A881)&gt;0,IF(Participação!$B$3="Individual",1,1),"")</f>
        <v/>
      </c>
      <c r="E871" t="str">
        <f>+IF(LEN(Participação!A881)&gt;0,Participação!C881,"")</f>
        <v/>
      </c>
      <c r="F871" t="str">
        <f>+IF(LEN(Participação!A881)&gt;0,Participação!D881,"")</f>
        <v/>
      </c>
      <c r="G871" t="str">
        <f>+IF(LEN(Participação!A881)&gt;0,Participação!A881,"")</f>
        <v/>
      </c>
      <c r="H871" t="str">
        <f>+IF(LEN(Participação!A881)&gt;0,VLOOKUP(O871,Pivot!A:B,2,0),"")</f>
        <v/>
      </c>
      <c r="I871" t="str">
        <f>+IF(LEN(Participação!A881)&gt;0,Participação!G881*Participação!I881,"")</f>
        <v/>
      </c>
      <c r="J871" t="str">
        <f>+IF(LEN(Participação!A881)&gt;0,Participação!H881,"")</f>
        <v/>
      </c>
      <c r="K871" t="str">
        <f>+IF(LEN(Participação!A881)&gt;0,"N","")</f>
        <v/>
      </c>
      <c r="L871" t="str">
        <f>+IF(LEN(Participação!A881)&gt;0,Participação!E881,"")</f>
        <v/>
      </c>
      <c r="M871" t="str">
        <f>+IF(LEN(Participação!A881)&gt;0,Participação!I881,"")</f>
        <v/>
      </c>
      <c r="N871" s="22" t="str">
        <f>+IF(LEN(Participação!A881)&gt;0,VLOOKUP(Participação!F881,Variedades!B:C,2,0),"")</f>
        <v/>
      </c>
      <c r="O871" s="26" t="str">
        <f t="shared" si="13"/>
        <v/>
      </c>
      <c r="P871" s="26" t="str">
        <f>+IF(LEN(Participação!A881)&gt;0,G871,"")</f>
        <v/>
      </c>
    </row>
    <row r="872" spans="1:16" x14ac:dyDescent="0.25">
      <c r="A872" t="str">
        <f>+IF(LEN(Participação!A882)&gt;0,Participação!$D$4,"")</f>
        <v/>
      </c>
      <c r="B872" t="str">
        <f>+IF(LEN(Participação!A882)&gt;0,2021,"")</f>
        <v/>
      </c>
      <c r="C872" t="str">
        <f>+IF(LEN(Participação!A882)&gt;0,5017,"")</f>
        <v/>
      </c>
      <c r="D872" t="str">
        <f>+IF(LEN(Participação!A882)&gt;0,IF(Participação!$B$3="Individual",1,1),"")</f>
        <v/>
      </c>
      <c r="E872" t="str">
        <f>+IF(LEN(Participação!A882)&gt;0,Participação!C882,"")</f>
        <v/>
      </c>
      <c r="F872" t="str">
        <f>+IF(LEN(Participação!A882)&gt;0,Participação!D882,"")</f>
        <v/>
      </c>
      <c r="G872" t="str">
        <f>+IF(LEN(Participação!A882)&gt;0,Participação!A882,"")</f>
        <v/>
      </c>
      <c r="H872" t="str">
        <f>+IF(LEN(Participação!A882)&gt;0,VLOOKUP(O872,Pivot!A:B,2,0),"")</f>
        <v/>
      </c>
      <c r="I872" t="str">
        <f>+IF(LEN(Participação!A882)&gt;0,Participação!G882*Participação!I882,"")</f>
        <v/>
      </c>
      <c r="J872" t="str">
        <f>+IF(LEN(Participação!A882)&gt;0,Participação!H882,"")</f>
        <v/>
      </c>
      <c r="K872" t="str">
        <f>+IF(LEN(Participação!A882)&gt;0,"N","")</f>
        <v/>
      </c>
      <c r="L872" t="str">
        <f>+IF(LEN(Participação!A882)&gt;0,Participação!E882,"")</f>
        <v/>
      </c>
      <c r="M872" t="str">
        <f>+IF(LEN(Participação!A882)&gt;0,Participação!I882,"")</f>
        <v/>
      </c>
      <c r="N872" s="22" t="str">
        <f>+IF(LEN(Participação!A882)&gt;0,VLOOKUP(Participação!F882,Variedades!B:C,2,0),"")</f>
        <v/>
      </c>
      <c r="O872" s="26" t="str">
        <f t="shared" si="13"/>
        <v/>
      </c>
      <c r="P872" s="26" t="str">
        <f>+IF(LEN(Participação!A882)&gt;0,G872,"")</f>
        <v/>
      </c>
    </row>
    <row r="873" spans="1:16" x14ac:dyDescent="0.25">
      <c r="A873" t="str">
        <f>+IF(LEN(Participação!A883)&gt;0,Participação!$D$4,"")</f>
        <v/>
      </c>
      <c r="B873" t="str">
        <f>+IF(LEN(Participação!A883)&gt;0,2021,"")</f>
        <v/>
      </c>
      <c r="C873" t="str">
        <f>+IF(LEN(Participação!A883)&gt;0,5017,"")</f>
        <v/>
      </c>
      <c r="D873" t="str">
        <f>+IF(LEN(Participação!A883)&gt;0,IF(Participação!$B$3="Individual",1,1),"")</f>
        <v/>
      </c>
      <c r="E873" t="str">
        <f>+IF(LEN(Participação!A883)&gt;0,Participação!C883,"")</f>
        <v/>
      </c>
      <c r="F873" t="str">
        <f>+IF(LEN(Participação!A883)&gt;0,Participação!D883,"")</f>
        <v/>
      </c>
      <c r="G873" t="str">
        <f>+IF(LEN(Participação!A883)&gt;0,Participação!A883,"")</f>
        <v/>
      </c>
      <c r="H873" t="str">
        <f>+IF(LEN(Participação!A883)&gt;0,VLOOKUP(O873,Pivot!A:B,2,0),"")</f>
        <v/>
      </c>
      <c r="I873" t="str">
        <f>+IF(LEN(Participação!A883)&gt;0,Participação!G883*Participação!I883,"")</f>
        <v/>
      </c>
      <c r="J873" t="str">
        <f>+IF(LEN(Participação!A883)&gt;0,Participação!H883,"")</f>
        <v/>
      </c>
      <c r="K873" t="str">
        <f>+IF(LEN(Participação!A883)&gt;0,"N","")</f>
        <v/>
      </c>
      <c r="L873" t="str">
        <f>+IF(LEN(Participação!A883)&gt;0,Participação!E883,"")</f>
        <v/>
      </c>
      <c r="M873" t="str">
        <f>+IF(LEN(Participação!A883)&gt;0,Participação!I883,"")</f>
        <v/>
      </c>
      <c r="N873" s="22" t="str">
        <f>+IF(LEN(Participação!A883)&gt;0,VLOOKUP(Participação!F883,Variedades!B:C,2,0),"")</f>
        <v/>
      </c>
      <c r="O873" s="26" t="str">
        <f t="shared" si="13"/>
        <v/>
      </c>
      <c r="P873" s="26" t="str">
        <f>+IF(LEN(Participação!A883)&gt;0,G873,"")</f>
        <v/>
      </c>
    </row>
    <row r="874" spans="1:16" x14ac:dyDescent="0.25">
      <c r="A874" t="str">
        <f>+IF(LEN(Participação!A884)&gt;0,Participação!$D$4,"")</f>
        <v/>
      </c>
      <c r="B874" t="str">
        <f>+IF(LEN(Participação!A884)&gt;0,2021,"")</f>
        <v/>
      </c>
      <c r="C874" t="str">
        <f>+IF(LEN(Participação!A884)&gt;0,5017,"")</f>
        <v/>
      </c>
      <c r="D874" t="str">
        <f>+IF(LEN(Participação!A884)&gt;0,IF(Participação!$B$3="Individual",1,1),"")</f>
        <v/>
      </c>
      <c r="E874" t="str">
        <f>+IF(LEN(Participação!A884)&gt;0,Participação!C884,"")</f>
        <v/>
      </c>
      <c r="F874" t="str">
        <f>+IF(LEN(Participação!A884)&gt;0,Participação!D884,"")</f>
        <v/>
      </c>
      <c r="G874" t="str">
        <f>+IF(LEN(Participação!A884)&gt;0,Participação!A884,"")</f>
        <v/>
      </c>
      <c r="H874" t="str">
        <f>+IF(LEN(Participação!A884)&gt;0,VLOOKUP(O874,Pivot!A:B,2,0),"")</f>
        <v/>
      </c>
      <c r="I874" t="str">
        <f>+IF(LEN(Participação!A884)&gt;0,Participação!G884*Participação!I884,"")</f>
        <v/>
      </c>
      <c r="J874" t="str">
        <f>+IF(LEN(Participação!A884)&gt;0,Participação!H884,"")</f>
        <v/>
      </c>
      <c r="K874" t="str">
        <f>+IF(LEN(Participação!A884)&gt;0,"N","")</f>
        <v/>
      </c>
      <c r="L874" t="str">
        <f>+IF(LEN(Participação!A884)&gt;0,Participação!E884,"")</f>
        <v/>
      </c>
      <c r="M874" t="str">
        <f>+IF(LEN(Participação!A884)&gt;0,Participação!I884,"")</f>
        <v/>
      </c>
      <c r="N874" s="22" t="str">
        <f>+IF(LEN(Participação!A884)&gt;0,VLOOKUP(Participação!F884,Variedades!B:C,2,0),"")</f>
        <v/>
      </c>
      <c r="O874" s="26" t="str">
        <f t="shared" si="13"/>
        <v/>
      </c>
      <c r="P874" s="26" t="str">
        <f>+IF(LEN(Participação!A884)&gt;0,G874,"")</f>
        <v/>
      </c>
    </row>
    <row r="875" spans="1:16" x14ac:dyDescent="0.25">
      <c r="A875" t="str">
        <f>+IF(LEN(Participação!A885)&gt;0,Participação!$D$4,"")</f>
        <v/>
      </c>
      <c r="B875" t="str">
        <f>+IF(LEN(Participação!A885)&gt;0,2021,"")</f>
        <v/>
      </c>
      <c r="C875" t="str">
        <f>+IF(LEN(Participação!A885)&gt;0,5017,"")</f>
        <v/>
      </c>
      <c r="D875" t="str">
        <f>+IF(LEN(Participação!A885)&gt;0,IF(Participação!$B$3="Individual",1,1),"")</f>
        <v/>
      </c>
      <c r="E875" t="str">
        <f>+IF(LEN(Participação!A885)&gt;0,Participação!C885,"")</f>
        <v/>
      </c>
      <c r="F875" t="str">
        <f>+IF(LEN(Participação!A885)&gt;0,Participação!D885,"")</f>
        <v/>
      </c>
      <c r="G875" t="str">
        <f>+IF(LEN(Participação!A885)&gt;0,Participação!A885,"")</f>
        <v/>
      </c>
      <c r="H875" t="str">
        <f>+IF(LEN(Participação!A885)&gt;0,VLOOKUP(O875,Pivot!A:B,2,0),"")</f>
        <v/>
      </c>
      <c r="I875" t="str">
        <f>+IF(LEN(Participação!A885)&gt;0,Participação!G885*Participação!I885,"")</f>
        <v/>
      </c>
      <c r="J875" t="str">
        <f>+IF(LEN(Participação!A885)&gt;0,Participação!H885,"")</f>
        <v/>
      </c>
      <c r="K875" t="str">
        <f>+IF(LEN(Participação!A885)&gt;0,"N","")</f>
        <v/>
      </c>
      <c r="L875" t="str">
        <f>+IF(LEN(Participação!A885)&gt;0,Participação!E885,"")</f>
        <v/>
      </c>
      <c r="M875" t="str">
        <f>+IF(LEN(Participação!A885)&gt;0,Participação!I885,"")</f>
        <v/>
      </c>
      <c r="N875" s="22" t="str">
        <f>+IF(LEN(Participação!A885)&gt;0,VLOOKUP(Participação!F885,Variedades!B:C,2,0),"")</f>
        <v/>
      </c>
      <c r="O875" s="26" t="str">
        <f t="shared" si="13"/>
        <v/>
      </c>
      <c r="P875" s="26" t="str">
        <f>+IF(LEN(Participação!A885)&gt;0,G875,"")</f>
        <v/>
      </c>
    </row>
    <row r="876" spans="1:16" x14ac:dyDescent="0.25">
      <c r="A876" t="str">
        <f>+IF(LEN(Participação!A886)&gt;0,Participação!$D$4,"")</f>
        <v/>
      </c>
      <c r="B876" t="str">
        <f>+IF(LEN(Participação!A886)&gt;0,2021,"")</f>
        <v/>
      </c>
      <c r="C876" t="str">
        <f>+IF(LEN(Participação!A886)&gt;0,5017,"")</f>
        <v/>
      </c>
      <c r="D876" t="str">
        <f>+IF(LEN(Participação!A886)&gt;0,IF(Participação!$B$3="Individual",1,1),"")</f>
        <v/>
      </c>
      <c r="E876" t="str">
        <f>+IF(LEN(Participação!A886)&gt;0,Participação!C886,"")</f>
        <v/>
      </c>
      <c r="F876" t="str">
        <f>+IF(LEN(Participação!A886)&gt;0,Participação!D886,"")</f>
        <v/>
      </c>
      <c r="G876" t="str">
        <f>+IF(LEN(Participação!A886)&gt;0,Participação!A886,"")</f>
        <v/>
      </c>
      <c r="H876" t="str">
        <f>+IF(LEN(Participação!A886)&gt;0,VLOOKUP(O876,Pivot!A:B,2,0),"")</f>
        <v/>
      </c>
      <c r="I876" t="str">
        <f>+IF(LEN(Participação!A886)&gt;0,Participação!G886*Participação!I886,"")</f>
        <v/>
      </c>
      <c r="J876" t="str">
        <f>+IF(LEN(Participação!A886)&gt;0,Participação!H886,"")</f>
        <v/>
      </c>
      <c r="K876" t="str">
        <f>+IF(LEN(Participação!A886)&gt;0,"N","")</f>
        <v/>
      </c>
      <c r="L876" t="str">
        <f>+IF(LEN(Participação!A886)&gt;0,Participação!E886,"")</f>
        <v/>
      </c>
      <c r="M876" t="str">
        <f>+IF(LEN(Participação!A886)&gt;0,Participação!I886,"")</f>
        <v/>
      </c>
      <c r="N876" s="22" t="str">
        <f>+IF(LEN(Participação!A886)&gt;0,VLOOKUP(Participação!F886,Variedades!B:C,2,0),"")</f>
        <v/>
      </c>
      <c r="O876" s="26" t="str">
        <f t="shared" si="13"/>
        <v/>
      </c>
      <c r="P876" s="26" t="str">
        <f>+IF(LEN(Participação!A886)&gt;0,G876,"")</f>
        <v/>
      </c>
    </row>
    <row r="877" spans="1:16" x14ac:dyDescent="0.25">
      <c r="A877" t="str">
        <f>+IF(LEN(Participação!A887)&gt;0,Participação!$D$4,"")</f>
        <v/>
      </c>
      <c r="B877" t="str">
        <f>+IF(LEN(Participação!A887)&gt;0,2021,"")</f>
        <v/>
      </c>
      <c r="C877" t="str">
        <f>+IF(LEN(Participação!A887)&gt;0,5017,"")</f>
        <v/>
      </c>
      <c r="D877" t="str">
        <f>+IF(LEN(Participação!A887)&gt;0,IF(Participação!$B$3="Individual",1,1),"")</f>
        <v/>
      </c>
      <c r="E877" t="str">
        <f>+IF(LEN(Participação!A887)&gt;0,Participação!C887,"")</f>
        <v/>
      </c>
      <c r="F877" t="str">
        <f>+IF(LEN(Participação!A887)&gt;0,Participação!D887,"")</f>
        <v/>
      </c>
      <c r="G877" t="str">
        <f>+IF(LEN(Participação!A887)&gt;0,Participação!A887,"")</f>
        <v/>
      </c>
      <c r="H877" t="str">
        <f>+IF(LEN(Participação!A887)&gt;0,VLOOKUP(O877,Pivot!A:B,2,0),"")</f>
        <v/>
      </c>
      <c r="I877" t="str">
        <f>+IF(LEN(Participação!A887)&gt;0,Participação!G887*Participação!I887,"")</f>
        <v/>
      </c>
      <c r="J877" t="str">
        <f>+IF(LEN(Participação!A887)&gt;0,Participação!H887,"")</f>
        <v/>
      </c>
      <c r="K877" t="str">
        <f>+IF(LEN(Participação!A887)&gt;0,"N","")</f>
        <v/>
      </c>
      <c r="L877" t="str">
        <f>+IF(LEN(Participação!A887)&gt;0,Participação!E887,"")</f>
        <v/>
      </c>
      <c r="M877" t="str">
        <f>+IF(LEN(Participação!A887)&gt;0,Participação!I887,"")</f>
        <v/>
      </c>
      <c r="N877" s="22" t="str">
        <f>+IF(LEN(Participação!A887)&gt;0,VLOOKUP(Participação!F887,Variedades!B:C,2,0),"")</f>
        <v/>
      </c>
      <c r="O877" s="26" t="str">
        <f t="shared" si="13"/>
        <v/>
      </c>
      <c r="P877" s="26" t="str">
        <f>+IF(LEN(Participação!A887)&gt;0,G877,"")</f>
        <v/>
      </c>
    </row>
    <row r="878" spans="1:16" x14ac:dyDescent="0.25">
      <c r="A878" t="str">
        <f>+IF(LEN(Participação!A888)&gt;0,Participação!$D$4,"")</f>
        <v/>
      </c>
      <c r="B878" t="str">
        <f>+IF(LEN(Participação!A888)&gt;0,2021,"")</f>
        <v/>
      </c>
      <c r="C878" t="str">
        <f>+IF(LEN(Participação!A888)&gt;0,5017,"")</f>
        <v/>
      </c>
      <c r="D878" t="str">
        <f>+IF(LEN(Participação!A888)&gt;0,IF(Participação!$B$3="Individual",1,1),"")</f>
        <v/>
      </c>
      <c r="E878" t="str">
        <f>+IF(LEN(Participação!A888)&gt;0,Participação!C888,"")</f>
        <v/>
      </c>
      <c r="F878" t="str">
        <f>+IF(LEN(Participação!A888)&gt;0,Participação!D888,"")</f>
        <v/>
      </c>
      <c r="G878" t="str">
        <f>+IF(LEN(Participação!A888)&gt;0,Participação!A888,"")</f>
        <v/>
      </c>
      <c r="H878" t="str">
        <f>+IF(LEN(Participação!A888)&gt;0,VLOOKUP(O878,Pivot!A:B,2,0),"")</f>
        <v/>
      </c>
      <c r="I878" t="str">
        <f>+IF(LEN(Participação!A888)&gt;0,Participação!G888*Participação!I888,"")</f>
        <v/>
      </c>
      <c r="J878" t="str">
        <f>+IF(LEN(Participação!A888)&gt;0,Participação!H888,"")</f>
        <v/>
      </c>
      <c r="K878" t="str">
        <f>+IF(LEN(Participação!A888)&gt;0,"N","")</f>
        <v/>
      </c>
      <c r="L878" t="str">
        <f>+IF(LEN(Participação!A888)&gt;0,Participação!E888,"")</f>
        <v/>
      </c>
      <c r="M878" t="str">
        <f>+IF(LEN(Participação!A888)&gt;0,Participação!I888,"")</f>
        <v/>
      </c>
      <c r="N878" s="22" t="str">
        <f>+IF(LEN(Participação!A888)&gt;0,VLOOKUP(Participação!F888,Variedades!B:C,2,0),"")</f>
        <v/>
      </c>
      <c r="O878" s="26" t="str">
        <f t="shared" si="13"/>
        <v/>
      </c>
      <c r="P878" s="26" t="str">
        <f>+IF(LEN(Participação!A888)&gt;0,G878,"")</f>
        <v/>
      </c>
    </row>
    <row r="879" spans="1:16" x14ac:dyDescent="0.25">
      <c r="A879" t="str">
        <f>+IF(LEN(Participação!A889)&gt;0,Participação!$D$4,"")</f>
        <v/>
      </c>
      <c r="B879" t="str">
        <f>+IF(LEN(Participação!A889)&gt;0,2021,"")</f>
        <v/>
      </c>
      <c r="C879" t="str">
        <f>+IF(LEN(Participação!A889)&gt;0,5017,"")</f>
        <v/>
      </c>
      <c r="D879" t="str">
        <f>+IF(LEN(Participação!A889)&gt;0,IF(Participação!$B$3="Individual",1,1),"")</f>
        <v/>
      </c>
      <c r="E879" t="str">
        <f>+IF(LEN(Participação!A889)&gt;0,Participação!C889,"")</f>
        <v/>
      </c>
      <c r="F879" t="str">
        <f>+IF(LEN(Participação!A889)&gt;0,Participação!D889,"")</f>
        <v/>
      </c>
      <c r="G879" t="str">
        <f>+IF(LEN(Participação!A889)&gt;0,Participação!A889,"")</f>
        <v/>
      </c>
      <c r="H879" t="str">
        <f>+IF(LEN(Participação!A889)&gt;0,VLOOKUP(O879,Pivot!A:B,2,0),"")</f>
        <v/>
      </c>
      <c r="I879" t="str">
        <f>+IF(LEN(Participação!A889)&gt;0,Participação!G889*Participação!I889,"")</f>
        <v/>
      </c>
      <c r="J879" t="str">
        <f>+IF(LEN(Participação!A889)&gt;0,Participação!H889,"")</f>
        <v/>
      </c>
      <c r="K879" t="str">
        <f>+IF(LEN(Participação!A889)&gt;0,"N","")</f>
        <v/>
      </c>
      <c r="L879" t="str">
        <f>+IF(LEN(Participação!A889)&gt;0,Participação!E889,"")</f>
        <v/>
      </c>
      <c r="M879" t="str">
        <f>+IF(LEN(Participação!A889)&gt;0,Participação!I889,"")</f>
        <v/>
      </c>
      <c r="N879" s="22" t="str">
        <f>+IF(LEN(Participação!A889)&gt;0,VLOOKUP(Participação!F889,Variedades!B:C,2,0),"")</f>
        <v/>
      </c>
      <c r="O879" s="26" t="str">
        <f t="shared" si="13"/>
        <v/>
      </c>
      <c r="P879" s="26" t="str">
        <f>+IF(LEN(Participação!A889)&gt;0,G879,"")</f>
        <v/>
      </c>
    </row>
    <row r="880" spans="1:16" x14ac:dyDescent="0.25">
      <c r="A880" t="str">
        <f>+IF(LEN(Participação!A890)&gt;0,Participação!$D$4,"")</f>
        <v/>
      </c>
      <c r="B880" t="str">
        <f>+IF(LEN(Participação!A890)&gt;0,2021,"")</f>
        <v/>
      </c>
      <c r="C880" t="str">
        <f>+IF(LEN(Participação!A890)&gt;0,5017,"")</f>
        <v/>
      </c>
      <c r="D880" t="str">
        <f>+IF(LEN(Participação!A890)&gt;0,IF(Participação!$B$3="Individual",1,1),"")</f>
        <v/>
      </c>
      <c r="E880" t="str">
        <f>+IF(LEN(Participação!A890)&gt;0,Participação!C890,"")</f>
        <v/>
      </c>
      <c r="F880" t="str">
        <f>+IF(LEN(Participação!A890)&gt;0,Participação!D890,"")</f>
        <v/>
      </c>
      <c r="G880" t="str">
        <f>+IF(LEN(Participação!A890)&gt;0,Participação!A890,"")</f>
        <v/>
      </c>
      <c r="H880" t="str">
        <f>+IF(LEN(Participação!A890)&gt;0,VLOOKUP(O880,Pivot!A:B,2,0),"")</f>
        <v/>
      </c>
      <c r="I880" t="str">
        <f>+IF(LEN(Participação!A890)&gt;0,Participação!G890*Participação!I890,"")</f>
        <v/>
      </c>
      <c r="J880" t="str">
        <f>+IF(LEN(Participação!A890)&gt;0,Participação!H890,"")</f>
        <v/>
      </c>
      <c r="K880" t="str">
        <f>+IF(LEN(Participação!A890)&gt;0,"N","")</f>
        <v/>
      </c>
      <c r="L880" t="str">
        <f>+IF(LEN(Participação!A890)&gt;0,Participação!E890,"")</f>
        <v/>
      </c>
      <c r="M880" t="str">
        <f>+IF(LEN(Participação!A890)&gt;0,Participação!I890,"")</f>
        <v/>
      </c>
      <c r="N880" s="22" t="str">
        <f>+IF(LEN(Participação!A890)&gt;0,VLOOKUP(Participação!F890,Variedades!B:C,2,0),"")</f>
        <v/>
      </c>
      <c r="O880" s="26" t="str">
        <f t="shared" si="13"/>
        <v/>
      </c>
      <c r="P880" s="26" t="str">
        <f>+IF(LEN(Participação!A890)&gt;0,G880,"")</f>
        <v/>
      </c>
    </row>
    <row r="881" spans="1:16" x14ac:dyDescent="0.25">
      <c r="A881" t="str">
        <f>+IF(LEN(Participação!A891)&gt;0,Participação!$D$4,"")</f>
        <v/>
      </c>
      <c r="B881" t="str">
        <f>+IF(LEN(Participação!A891)&gt;0,2021,"")</f>
        <v/>
      </c>
      <c r="C881" t="str">
        <f>+IF(LEN(Participação!A891)&gt;0,5017,"")</f>
        <v/>
      </c>
      <c r="D881" t="str">
        <f>+IF(LEN(Participação!A891)&gt;0,IF(Participação!$B$3="Individual",1,1),"")</f>
        <v/>
      </c>
      <c r="E881" t="str">
        <f>+IF(LEN(Participação!A891)&gt;0,Participação!C891,"")</f>
        <v/>
      </c>
      <c r="F881" t="str">
        <f>+IF(LEN(Participação!A891)&gt;0,Participação!D891,"")</f>
        <v/>
      </c>
      <c r="G881" t="str">
        <f>+IF(LEN(Participação!A891)&gt;0,Participação!A891,"")</f>
        <v/>
      </c>
      <c r="H881" t="str">
        <f>+IF(LEN(Participação!A891)&gt;0,VLOOKUP(O881,Pivot!A:B,2,0),"")</f>
        <v/>
      </c>
      <c r="I881" t="str">
        <f>+IF(LEN(Participação!A891)&gt;0,Participação!G891*Participação!I891,"")</f>
        <v/>
      </c>
      <c r="J881" t="str">
        <f>+IF(LEN(Participação!A891)&gt;0,Participação!H891,"")</f>
        <v/>
      </c>
      <c r="K881" t="str">
        <f>+IF(LEN(Participação!A891)&gt;0,"N","")</f>
        <v/>
      </c>
      <c r="L881" t="str">
        <f>+IF(LEN(Participação!A891)&gt;0,Participação!E891,"")</f>
        <v/>
      </c>
      <c r="M881" t="str">
        <f>+IF(LEN(Participação!A891)&gt;0,Participação!I891,"")</f>
        <v/>
      </c>
      <c r="N881" s="22" t="str">
        <f>+IF(LEN(Participação!A891)&gt;0,VLOOKUP(Participação!F891,Variedades!B:C,2,0),"")</f>
        <v/>
      </c>
      <c r="O881" s="26" t="str">
        <f t="shared" si="13"/>
        <v/>
      </c>
      <c r="P881" s="26" t="str">
        <f>+IF(LEN(Participação!A891)&gt;0,G881,"")</f>
        <v/>
      </c>
    </row>
    <row r="882" spans="1:16" x14ac:dyDescent="0.25">
      <c r="A882" t="str">
        <f>+IF(LEN(Participação!A892)&gt;0,Participação!$D$4,"")</f>
        <v/>
      </c>
      <c r="B882" t="str">
        <f>+IF(LEN(Participação!A892)&gt;0,2021,"")</f>
        <v/>
      </c>
      <c r="C882" t="str">
        <f>+IF(LEN(Participação!A892)&gt;0,5017,"")</f>
        <v/>
      </c>
      <c r="D882" t="str">
        <f>+IF(LEN(Participação!A892)&gt;0,IF(Participação!$B$3="Individual",1,1),"")</f>
        <v/>
      </c>
      <c r="E882" t="str">
        <f>+IF(LEN(Participação!A892)&gt;0,Participação!C892,"")</f>
        <v/>
      </c>
      <c r="F882" t="str">
        <f>+IF(LEN(Participação!A892)&gt;0,Participação!D892,"")</f>
        <v/>
      </c>
      <c r="G882" t="str">
        <f>+IF(LEN(Participação!A892)&gt;0,Participação!A892,"")</f>
        <v/>
      </c>
      <c r="H882" t="str">
        <f>+IF(LEN(Participação!A892)&gt;0,VLOOKUP(O882,Pivot!A:B,2,0),"")</f>
        <v/>
      </c>
      <c r="I882" t="str">
        <f>+IF(LEN(Participação!A892)&gt;0,Participação!G892*Participação!I892,"")</f>
        <v/>
      </c>
      <c r="J882" t="str">
        <f>+IF(LEN(Participação!A892)&gt;0,Participação!H892,"")</f>
        <v/>
      </c>
      <c r="K882" t="str">
        <f>+IF(LEN(Participação!A892)&gt;0,"N","")</f>
        <v/>
      </c>
      <c r="L882" t="str">
        <f>+IF(LEN(Participação!A892)&gt;0,Participação!E892,"")</f>
        <v/>
      </c>
      <c r="M882" t="str">
        <f>+IF(LEN(Participação!A892)&gt;0,Participação!I892,"")</f>
        <v/>
      </c>
      <c r="N882" s="22" t="str">
        <f>+IF(LEN(Participação!A892)&gt;0,VLOOKUP(Participação!F892,Variedades!B:C,2,0),"")</f>
        <v/>
      </c>
      <c r="O882" s="26" t="str">
        <f t="shared" si="13"/>
        <v/>
      </c>
      <c r="P882" s="26" t="str">
        <f>+IF(LEN(Participação!A892)&gt;0,G882,"")</f>
        <v/>
      </c>
    </row>
    <row r="883" spans="1:16" x14ac:dyDescent="0.25">
      <c r="A883" t="str">
        <f>+IF(LEN(Participação!A893)&gt;0,Participação!$D$4,"")</f>
        <v/>
      </c>
      <c r="B883" t="str">
        <f>+IF(LEN(Participação!A893)&gt;0,2021,"")</f>
        <v/>
      </c>
      <c r="C883" t="str">
        <f>+IF(LEN(Participação!A893)&gt;0,5017,"")</f>
        <v/>
      </c>
      <c r="D883" t="str">
        <f>+IF(LEN(Participação!A893)&gt;0,IF(Participação!$B$3="Individual",1,1),"")</f>
        <v/>
      </c>
      <c r="E883" t="str">
        <f>+IF(LEN(Participação!A893)&gt;0,Participação!C893,"")</f>
        <v/>
      </c>
      <c r="F883" t="str">
        <f>+IF(LEN(Participação!A893)&gt;0,Participação!D893,"")</f>
        <v/>
      </c>
      <c r="G883" t="str">
        <f>+IF(LEN(Participação!A893)&gt;0,Participação!A893,"")</f>
        <v/>
      </c>
      <c r="H883" t="str">
        <f>+IF(LEN(Participação!A893)&gt;0,VLOOKUP(O883,Pivot!A:B,2,0),"")</f>
        <v/>
      </c>
      <c r="I883" t="str">
        <f>+IF(LEN(Participação!A893)&gt;0,Participação!G893*Participação!I893,"")</f>
        <v/>
      </c>
      <c r="J883" t="str">
        <f>+IF(LEN(Participação!A893)&gt;0,Participação!H893,"")</f>
        <v/>
      </c>
      <c r="K883" t="str">
        <f>+IF(LEN(Participação!A893)&gt;0,"N","")</f>
        <v/>
      </c>
      <c r="L883" t="str">
        <f>+IF(LEN(Participação!A893)&gt;0,Participação!E893,"")</f>
        <v/>
      </c>
      <c r="M883" t="str">
        <f>+IF(LEN(Participação!A893)&gt;0,Participação!I893,"")</f>
        <v/>
      </c>
      <c r="N883" s="22" t="str">
        <f>+IF(LEN(Participação!A893)&gt;0,VLOOKUP(Participação!F893,Variedades!B:C,2,0),"")</f>
        <v/>
      </c>
      <c r="O883" s="26" t="str">
        <f t="shared" si="13"/>
        <v/>
      </c>
      <c r="P883" s="26" t="str">
        <f>+IF(LEN(Participação!A893)&gt;0,G883,"")</f>
        <v/>
      </c>
    </row>
    <row r="884" spans="1:16" x14ac:dyDescent="0.25">
      <c r="A884" t="str">
        <f>+IF(LEN(Participação!A894)&gt;0,Participação!$D$4,"")</f>
        <v/>
      </c>
      <c r="B884" t="str">
        <f>+IF(LEN(Participação!A894)&gt;0,2021,"")</f>
        <v/>
      </c>
      <c r="C884" t="str">
        <f>+IF(LEN(Participação!A894)&gt;0,5017,"")</f>
        <v/>
      </c>
      <c r="D884" t="str">
        <f>+IF(LEN(Participação!A894)&gt;0,IF(Participação!$B$3="Individual",1,1),"")</f>
        <v/>
      </c>
      <c r="E884" t="str">
        <f>+IF(LEN(Participação!A894)&gt;0,Participação!C894,"")</f>
        <v/>
      </c>
      <c r="F884" t="str">
        <f>+IF(LEN(Participação!A894)&gt;0,Participação!D894,"")</f>
        <v/>
      </c>
      <c r="G884" t="str">
        <f>+IF(LEN(Participação!A894)&gt;0,Participação!A894,"")</f>
        <v/>
      </c>
      <c r="H884" t="str">
        <f>+IF(LEN(Participação!A894)&gt;0,VLOOKUP(O884,Pivot!A:B,2,0),"")</f>
        <v/>
      </c>
      <c r="I884" t="str">
        <f>+IF(LEN(Participação!A894)&gt;0,Participação!G894*Participação!I894,"")</f>
        <v/>
      </c>
      <c r="J884" t="str">
        <f>+IF(LEN(Participação!A894)&gt;0,Participação!H894,"")</f>
        <v/>
      </c>
      <c r="K884" t="str">
        <f>+IF(LEN(Participação!A894)&gt;0,"N","")</f>
        <v/>
      </c>
      <c r="L884" t="str">
        <f>+IF(LEN(Participação!A894)&gt;0,Participação!E894,"")</f>
        <v/>
      </c>
      <c r="M884" t="str">
        <f>+IF(LEN(Participação!A894)&gt;0,Participação!I894,"")</f>
        <v/>
      </c>
      <c r="N884" s="22" t="str">
        <f>+IF(LEN(Participação!A894)&gt;0,VLOOKUP(Participação!F894,Variedades!B:C,2,0),"")</f>
        <v/>
      </c>
      <c r="O884" s="26" t="str">
        <f t="shared" si="13"/>
        <v/>
      </c>
      <c r="P884" s="26" t="str">
        <f>+IF(LEN(Participação!A894)&gt;0,G884,"")</f>
        <v/>
      </c>
    </row>
    <row r="885" spans="1:16" x14ac:dyDescent="0.25">
      <c r="A885" t="str">
        <f>+IF(LEN(Participação!A895)&gt;0,Participação!$D$4,"")</f>
        <v/>
      </c>
      <c r="B885" t="str">
        <f>+IF(LEN(Participação!A895)&gt;0,2021,"")</f>
        <v/>
      </c>
      <c r="C885" t="str">
        <f>+IF(LEN(Participação!A895)&gt;0,5017,"")</f>
        <v/>
      </c>
      <c r="D885" t="str">
        <f>+IF(LEN(Participação!A895)&gt;0,IF(Participação!$B$3="Individual",1,1),"")</f>
        <v/>
      </c>
      <c r="E885" t="str">
        <f>+IF(LEN(Participação!A895)&gt;0,Participação!C895,"")</f>
        <v/>
      </c>
      <c r="F885" t="str">
        <f>+IF(LEN(Participação!A895)&gt;0,Participação!D895,"")</f>
        <v/>
      </c>
      <c r="G885" t="str">
        <f>+IF(LEN(Participação!A895)&gt;0,Participação!A895,"")</f>
        <v/>
      </c>
      <c r="H885" t="str">
        <f>+IF(LEN(Participação!A895)&gt;0,VLOOKUP(O885,Pivot!A:B,2,0),"")</f>
        <v/>
      </c>
      <c r="I885" t="str">
        <f>+IF(LEN(Participação!A895)&gt;0,Participação!G895*Participação!I895,"")</f>
        <v/>
      </c>
      <c r="J885" t="str">
        <f>+IF(LEN(Participação!A895)&gt;0,Participação!H895,"")</f>
        <v/>
      </c>
      <c r="K885" t="str">
        <f>+IF(LEN(Participação!A895)&gt;0,"N","")</f>
        <v/>
      </c>
      <c r="L885" t="str">
        <f>+IF(LEN(Participação!A895)&gt;0,Participação!E895,"")</f>
        <v/>
      </c>
      <c r="M885" t="str">
        <f>+IF(LEN(Participação!A895)&gt;0,Participação!I895,"")</f>
        <v/>
      </c>
      <c r="N885" s="22" t="str">
        <f>+IF(LEN(Participação!A895)&gt;0,VLOOKUP(Participação!F895,Variedades!B:C,2,0),"")</f>
        <v/>
      </c>
      <c r="O885" s="26" t="str">
        <f t="shared" si="13"/>
        <v/>
      </c>
      <c r="P885" s="26" t="str">
        <f>+IF(LEN(Participação!A895)&gt;0,G885,"")</f>
        <v/>
      </c>
    </row>
    <row r="886" spans="1:16" x14ac:dyDescent="0.25">
      <c r="A886" t="str">
        <f>+IF(LEN(Participação!A896)&gt;0,Participação!$D$4,"")</f>
        <v/>
      </c>
      <c r="B886" t="str">
        <f>+IF(LEN(Participação!A896)&gt;0,2021,"")</f>
        <v/>
      </c>
      <c r="C886" t="str">
        <f>+IF(LEN(Participação!A896)&gt;0,5017,"")</f>
        <v/>
      </c>
      <c r="D886" t="str">
        <f>+IF(LEN(Participação!A896)&gt;0,IF(Participação!$B$3="Individual",1,1),"")</f>
        <v/>
      </c>
      <c r="E886" t="str">
        <f>+IF(LEN(Participação!A896)&gt;0,Participação!C896,"")</f>
        <v/>
      </c>
      <c r="F886" t="str">
        <f>+IF(LEN(Participação!A896)&gt;0,Participação!D896,"")</f>
        <v/>
      </c>
      <c r="G886" t="str">
        <f>+IF(LEN(Participação!A896)&gt;0,Participação!A896,"")</f>
        <v/>
      </c>
      <c r="H886" t="str">
        <f>+IF(LEN(Participação!A896)&gt;0,VLOOKUP(O886,Pivot!A:B,2,0),"")</f>
        <v/>
      </c>
      <c r="I886" t="str">
        <f>+IF(LEN(Participação!A896)&gt;0,Participação!G896*Participação!I896,"")</f>
        <v/>
      </c>
      <c r="J886" t="str">
        <f>+IF(LEN(Participação!A896)&gt;0,Participação!H896,"")</f>
        <v/>
      </c>
      <c r="K886" t="str">
        <f>+IF(LEN(Participação!A896)&gt;0,"N","")</f>
        <v/>
      </c>
      <c r="L886" t="str">
        <f>+IF(LEN(Participação!A896)&gt;0,Participação!E896,"")</f>
        <v/>
      </c>
      <c r="M886" t="str">
        <f>+IF(LEN(Participação!A896)&gt;0,Participação!I896,"")</f>
        <v/>
      </c>
      <c r="N886" s="22" t="str">
        <f>+IF(LEN(Participação!A896)&gt;0,VLOOKUP(Participação!F896,Variedades!B:C,2,0),"")</f>
        <v/>
      </c>
      <c r="O886" s="26" t="str">
        <f t="shared" si="13"/>
        <v/>
      </c>
      <c r="P886" s="26" t="str">
        <f>+IF(LEN(Participação!A896)&gt;0,G886,"")</f>
        <v/>
      </c>
    </row>
    <row r="887" spans="1:16" x14ac:dyDescent="0.25">
      <c r="A887" t="str">
        <f>+IF(LEN(Participação!A897)&gt;0,Participação!$D$4,"")</f>
        <v/>
      </c>
      <c r="B887" t="str">
        <f>+IF(LEN(Participação!A897)&gt;0,2021,"")</f>
        <v/>
      </c>
      <c r="C887" t="str">
        <f>+IF(LEN(Participação!A897)&gt;0,5017,"")</f>
        <v/>
      </c>
      <c r="D887" t="str">
        <f>+IF(LEN(Participação!A897)&gt;0,IF(Participação!$B$3="Individual",1,1),"")</f>
        <v/>
      </c>
      <c r="E887" t="str">
        <f>+IF(LEN(Participação!A897)&gt;0,Participação!C897,"")</f>
        <v/>
      </c>
      <c r="F887" t="str">
        <f>+IF(LEN(Participação!A897)&gt;0,Participação!D897,"")</f>
        <v/>
      </c>
      <c r="G887" t="str">
        <f>+IF(LEN(Participação!A897)&gt;0,Participação!A897,"")</f>
        <v/>
      </c>
      <c r="H887" t="str">
        <f>+IF(LEN(Participação!A897)&gt;0,VLOOKUP(O887,Pivot!A:B,2,0),"")</f>
        <v/>
      </c>
      <c r="I887" t="str">
        <f>+IF(LEN(Participação!A897)&gt;0,Participação!G897*Participação!I897,"")</f>
        <v/>
      </c>
      <c r="J887" t="str">
        <f>+IF(LEN(Participação!A897)&gt;0,Participação!H897,"")</f>
        <v/>
      </c>
      <c r="K887" t="str">
        <f>+IF(LEN(Participação!A897)&gt;0,"N","")</f>
        <v/>
      </c>
      <c r="L887" t="str">
        <f>+IF(LEN(Participação!A897)&gt;0,Participação!E897,"")</f>
        <v/>
      </c>
      <c r="M887" t="str">
        <f>+IF(LEN(Participação!A897)&gt;0,Participação!I897,"")</f>
        <v/>
      </c>
      <c r="N887" s="22" t="str">
        <f>+IF(LEN(Participação!A897)&gt;0,VLOOKUP(Participação!F897,Variedades!B:C,2,0),"")</f>
        <v/>
      </c>
      <c r="O887" s="26" t="str">
        <f t="shared" si="13"/>
        <v/>
      </c>
      <c r="P887" s="26" t="str">
        <f>+IF(LEN(Participação!A897)&gt;0,G887,"")</f>
        <v/>
      </c>
    </row>
    <row r="888" spans="1:16" x14ac:dyDescent="0.25">
      <c r="A888" t="str">
        <f>+IF(LEN(Participação!A898)&gt;0,Participação!$D$4,"")</f>
        <v/>
      </c>
      <c r="B888" t="str">
        <f>+IF(LEN(Participação!A898)&gt;0,2021,"")</f>
        <v/>
      </c>
      <c r="C888" t="str">
        <f>+IF(LEN(Participação!A898)&gt;0,5017,"")</f>
        <v/>
      </c>
      <c r="D888" t="str">
        <f>+IF(LEN(Participação!A898)&gt;0,IF(Participação!$B$3="Individual",1,1),"")</f>
        <v/>
      </c>
      <c r="E888" t="str">
        <f>+IF(LEN(Participação!A898)&gt;0,Participação!C898,"")</f>
        <v/>
      </c>
      <c r="F888" t="str">
        <f>+IF(LEN(Participação!A898)&gt;0,Participação!D898,"")</f>
        <v/>
      </c>
      <c r="G888" t="str">
        <f>+IF(LEN(Participação!A898)&gt;0,Participação!A898,"")</f>
        <v/>
      </c>
      <c r="H888" t="str">
        <f>+IF(LEN(Participação!A898)&gt;0,VLOOKUP(O888,Pivot!A:B,2,0),"")</f>
        <v/>
      </c>
      <c r="I888" t="str">
        <f>+IF(LEN(Participação!A898)&gt;0,Participação!G898*Participação!I898,"")</f>
        <v/>
      </c>
      <c r="J888" t="str">
        <f>+IF(LEN(Participação!A898)&gt;0,Participação!H898,"")</f>
        <v/>
      </c>
      <c r="K888" t="str">
        <f>+IF(LEN(Participação!A898)&gt;0,"N","")</f>
        <v/>
      </c>
      <c r="L888" t="str">
        <f>+IF(LEN(Participação!A898)&gt;0,Participação!E898,"")</f>
        <v/>
      </c>
      <c r="M888" t="str">
        <f>+IF(LEN(Participação!A898)&gt;0,Participação!I898,"")</f>
        <v/>
      </c>
      <c r="N888" s="22" t="str">
        <f>+IF(LEN(Participação!A898)&gt;0,VLOOKUP(Participação!F898,Variedades!B:C,2,0),"")</f>
        <v/>
      </c>
      <c r="O888" s="26" t="str">
        <f t="shared" si="13"/>
        <v/>
      </c>
      <c r="P888" s="26" t="str">
        <f>+IF(LEN(Participação!A898)&gt;0,G888,"")</f>
        <v/>
      </c>
    </row>
    <row r="889" spans="1:16" x14ac:dyDescent="0.25">
      <c r="A889" t="str">
        <f>+IF(LEN(Participação!A899)&gt;0,Participação!$D$4,"")</f>
        <v/>
      </c>
      <c r="B889" t="str">
        <f>+IF(LEN(Participação!A899)&gt;0,2021,"")</f>
        <v/>
      </c>
      <c r="C889" t="str">
        <f>+IF(LEN(Participação!A899)&gt;0,5017,"")</f>
        <v/>
      </c>
      <c r="D889" t="str">
        <f>+IF(LEN(Participação!A899)&gt;0,IF(Participação!$B$3="Individual",1,1),"")</f>
        <v/>
      </c>
      <c r="E889" t="str">
        <f>+IF(LEN(Participação!A899)&gt;0,Participação!C899,"")</f>
        <v/>
      </c>
      <c r="F889" t="str">
        <f>+IF(LEN(Participação!A899)&gt;0,Participação!D899,"")</f>
        <v/>
      </c>
      <c r="G889" t="str">
        <f>+IF(LEN(Participação!A899)&gt;0,Participação!A899,"")</f>
        <v/>
      </c>
      <c r="H889" t="str">
        <f>+IF(LEN(Participação!A899)&gt;0,VLOOKUP(O889,Pivot!A:B,2,0),"")</f>
        <v/>
      </c>
      <c r="I889" t="str">
        <f>+IF(LEN(Participação!A899)&gt;0,Participação!G899*Participação!I899,"")</f>
        <v/>
      </c>
      <c r="J889" t="str">
        <f>+IF(LEN(Participação!A899)&gt;0,Participação!H899,"")</f>
        <v/>
      </c>
      <c r="K889" t="str">
        <f>+IF(LEN(Participação!A899)&gt;0,"N","")</f>
        <v/>
      </c>
      <c r="L889" t="str">
        <f>+IF(LEN(Participação!A899)&gt;0,Participação!E899,"")</f>
        <v/>
      </c>
      <c r="M889" t="str">
        <f>+IF(LEN(Participação!A899)&gt;0,Participação!I899,"")</f>
        <v/>
      </c>
      <c r="N889" s="22" t="str">
        <f>+IF(LEN(Participação!A899)&gt;0,VLOOKUP(Participação!F899,Variedades!B:C,2,0),"")</f>
        <v/>
      </c>
      <c r="O889" s="26" t="str">
        <f t="shared" si="13"/>
        <v/>
      </c>
      <c r="P889" s="26" t="str">
        <f>+IF(LEN(Participação!A899)&gt;0,G889,"")</f>
        <v/>
      </c>
    </row>
    <row r="890" spans="1:16" x14ac:dyDescent="0.25">
      <c r="A890" t="str">
        <f>+IF(LEN(Participação!A900)&gt;0,Participação!$D$4,"")</f>
        <v/>
      </c>
      <c r="B890" t="str">
        <f>+IF(LEN(Participação!A900)&gt;0,2021,"")</f>
        <v/>
      </c>
      <c r="C890" t="str">
        <f>+IF(LEN(Participação!A900)&gt;0,5017,"")</f>
        <v/>
      </c>
      <c r="D890" t="str">
        <f>+IF(LEN(Participação!A900)&gt;0,IF(Participação!$B$3="Individual",1,1),"")</f>
        <v/>
      </c>
      <c r="E890" t="str">
        <f>+IF(LEN(Participação!A900)&gt;0,Participação!C900,"")</f>
        <v/>
      </c>
      <c r="F890" t="str">
        <f>+IF(LEN(Participação!A900)&gt;0,Participação!D900,"")</f>
        <v/>
      </c>
      <c r="G890" t="str">
        <f>+IF(LEN(Participação!A900)&gt;0,Participação!A900,"")</f>
        <v/>
      </c>
      <c r="H890" t="str">
        <f>+IF(LEN(Participação!A900)&gt;0,VLOOKUP(O890,Pivot!A:B,2,0),"")</f>
        <v/>
      </c>
      <c r="I890" t="str">
        <f>+IF(LEN(Participação!A900)&gt;0,Participação!G900*Participação!I900,"")</f>
        <v/>
      </c>
      <c r="J890" t="str">
        <f>+IF(LEN(Participação!A900)&gt;0,Participação!H900,"")</f>
        <v/>
      </c>
      <c r="K890" t="str">
        <f>+IF(LEN(Participação!A900)&gt;0,"N","")</f>
        <v/>
      </c>
      <c r="L890" t="str">
        <f>+IF(LEN(Participação!A900)&gt;0,Participação!E900,"")</f>
        <v/>
      </c>
      <c r="M890" t="str">
        <f>+IF(LEN(Participação!A900)&gt;0,Participação!I900,"")</f>
        <v/>
      </c>
      <c r="N890" s="22" t="str">
        <f>+IF(LEN(Participação!A900)&gt;0,VLOOKUP(Participação!F900,Variedades!B:C,2,0),"")</f>
        <v/>
      </c>
      <c r="O890" s="26" t="str">
        <f t="shared" si="13"/>
        <v/>
      </c>
      <c r="P890" s="26" t="str">
        <f>+IF(LEN(Participação!A900)&gt;0,G890,"")</f>
        <v/>
      </c>
    </row>
    <row r="891" spans="1:16" x14ac:dyDescent="0.25">
      <c r="A891" t="str">
        <f>+IF(LEN(Participação!A901)&gt;0,Participação!$D$4,"")</f>
        <v/>
      </c>
      <c r="B891" t="str">
        <f>+IF(LEN(Participação!A901)&gt;0,2021,"")</f>
        <v/>
      </c>
      <c r="C891" t="str">
        <f>+IF(LEN(Participação!A901)&gt;0,5017,"")</f>
        <v/>
      </c>
      <c r="D891" t="str">
        <f>+IF(LEN(Participação!A901)&gt;0,IF(Participação!$B$3="Individual",1,1),"")</f>
        <v/>
      </c>
      <c r="E891" t="str">
        <f>+IF(LEN(Participação!A901)&gt;0,Participação!C901,"")</f>
        <v/>
      </c>
      <c r="F891" t="str">
        <f>+IF(LEN(Participação!A901)&gt;0,Participação!D901,"")</f>
        <v/>
      </c>
      <c r="G891" t="str">
        <f>+IF(LEN(Participação!A901)&gt;0,Participação!A901,"")</f>
        <v/>
      </c>
      <c r="H891" t="str">
        <f>+IF(LEN(Participação!A901)&gt;0,VLOOKUP(O891,Pivot!A:B,2,0),"")</f>
        <v/>
      </c>
      <c r="I891" t="str">
        <f>+IF(LEN(Participação!A901)&gt;0,Participação!G901*Participação!I901,"")</f>
        <v/>
      </c>
      <c r="J891" t="str">
        <f>+IF(LEN(Participação!A901)&gt;0,Participação!H901,"")</f>
        <v/>
      </c>
      <c r="K891" t="str">
        <f>+IF(LEN(Participação!A901)&gt;0,"N","")</f>
        <v/>
      </c>
      <c r="L891" t="str">
        <f>+IF(LEN(Participação!A901)&gt;0,Participação!E901,"")</f>
        <v/>
      </c>
      <c r="M891" t="str">
        <f>+IF(LEN(Participação!A901)&gt;0,Participação!I901,"")</f>
        <v/>
      </c>
      <c r="N891" s="22" t="str">
        <f>+IF(LEN(Participação!A901)&gt;0,VLOOKUP(Participação!F901,Variedades!B:C,2,0),"")</f>
        <v/>
      </c>
      <c r="O891" s="26" t="str">
        <f t="shared" si="13"/>
        <v/>
      </c>
      <c r="P891" s="26" t="str">
        <f>+IF(LEN(Participação!A901)&gt;0,G891,"")</f>
        <v/>
      </c>
    </row>
    <row r="892" spans="1:16" x14ac:dyDescent="0.25">
      <c r="A892" t="str">
        <f>+IF(LEN(Participação!A902)&gt;0,Participação!$D$4,"")</f>
        <v/>
      </c>
      <c r="B892" t="str">
        <f>+IF(LEN(Participação!A902)&gt;0,2021,"")</f>
        <v/>
      </c>
      <c r="C892" t="str">
        <f>+IF(LEN(Participação!A902)&gt;0,5017,"")</f>
        <v/>
      </c>
      <c r="D892" t="str">
        <f>+IF(LEN(Participação!A902)&gt;0,IF(Participação!$B$3="Individual",1,1),"")</f>
        <v/>
      </c>
      <c r="E892" t="str">
        <f>+IF(LEN(Participação!A902)&gt;0,Participação!C902,"")</f>
        <v/>
      </c>
      <c r="F892" t="str">
        <f>+IF(LEN(Participação!A902)&gt;0,Participação!D902,"")</f>
        <v/>
      </c>
      <c r="G892" t="str">
        <f>+IF(LEN(Participação!A902)&gt;0,Participação!A902,"")</f>
        <v/>
      </c>
      <c r="H892" t="str">
        <f>+IF(LEN(Participação!A902)&gt;0,VLOOKUP(O892,Pivot!A:B,2,0),"")</f>
        <v/>
      </c>
      <c r="I892" t="str">
        <f>+IF(LEN(Participação!A902)&gt;0,Participação!G902*Participação!I902,"")</f>
        <v/>
      </c>
      <c r="J892" t="str">
        <f>+IF(LEN(Participação!A902)&gt;0,Participação!H902,"")</f>
        <v/>
      </c>
      <c r="K892" t="str">
        <f>+IF(LEN(Participação!A902)&gt;0,"N","")</f>
        <v/>
      </c>
      <c r="L892" t="str">
        <f>+IF(LEN(Participação!A902)&gt;0,Participação!E902,"")</f>
        <v/>
      </c>
      <c r="M892" t="str">
        <f>+IF(LEN(Participação!A902)&gt;0,Participação!I902,"")</f>
        <v/>
      </c>
      <c r="N892" s="22" t="str">
        <f>+IF(LEN(Participação!A902)&gt;0,VLOOKUP(Participação!F902,Variedades!B:C,2,0),"")</f>
        <v/>
      </c>
      <c r="O892" s="26" t="str">
        <f t="shared" si="13"/>
        <v/>
      </c>
      <c r="P892" s="26" t="str">
        <f>+IF(LEN(Participação!A902)&gt;0,G892,"")</f>
        <v/>
      </c>
    </row>
    <row r="893" spans="1:16" x14ac:dyDescent="0.25">
      <c r="A893" t="str">
        <f>+IF(LEN(Participação!A903)&gt;0,Participação!$D$4,"")</f>
        <v/>
      </c>
      <c r="B893" t="str">
        <f>+IF(LEN(Participação!A903)&gt;0,2021,"")</f>
        <v/>
      </c>
      <c r="C893" t="str">
        <f>+IF(LEN(Participação!A903)&gt;0,5017,"")</f>
        <v/>
      </c>
      <c r="D893" t="str">
        <f>+IF(LEN(Participação!A903)&gt;0,IF(Participação!$B$3="Individual",1,1),"")</f>
        <v/>
      </c>
      <c r="E893" t="str">
        <f>+IF(LEN(Participação!A903)&gt;0,Participação!C903,"")</f>
        <v/>
      </c>
      <c r="F893" t="str">
        <f>+IF(LEN(Participação!A903)&gt;0,Participação!D903,"")</f>
        <v/>
      </c>
      <c r="G893" t="str">
        <f>+IF(LEN(Participação!A903)&gt;0,Participação!A903,"")</f>
        <v/>
      </c>
      <c r="H893" t="str">
        <f>+IF(LEN(Participação!A903)&gt;0,VLOOKUP(O893,Pivot!A:B,2,0),"")</f>
        <v/>
      </c>
      <c r="I893" t="str">
        <f>+IF(LEN(Participação!A903)&gt;0,Participação!G903*Participação!I903,"")</f>
        <v/>
      </c>
      <c r="J893" t="str">
        <f>+IF(LEN(Participação!A903)&gt;0,Participação!H903,"")</f>
        <v/>
      </c>
      <c r="K893" t="str">
        <f>+IF(LEN(Participação!A903)&gt;0,"N","")</f>
        <v/>
      </c>
      <c r="L893" t="str">
        <f>+IF(LEN(Participação!A903)&gt;0,Participação!E903,"")</f>
        <v/>
      </c>
      <c r="M893" t="str">
        <f>+IF(LEN(Participação!A903)&gt;0,Participação!I903,"")</f>
        <v/>
      </c>
      <c r="N893" s="22" t="str">
        <f>+IF(LEN(Participação!A903)&gt;0,VLOOKUP(Participação!F903,Variedades!B:C,2,0),"")</f>
        <v/>
      </c>
      <c r="O893" s="26" t="str">
        <f t="shared" si="13"/>
        <v/>
      </c>
      <c r="P893" s="26" t="str">
        <f>+IF(LEN(Participação!A903)&gt;0,G893,"")</f>
        <v/>
      </c>
    </row>
    <row r="894" spans="1:16" x14ac:dyDescent="0.25">
      <c r="A894" t="str">
        <f>+IF(LEN(Participação!A904)&gt;0,Participação!$D$4,"")</f>
        <v/>
      </c>
      <c r="B894" t="str">
        <f>+IF(LEN(Participação!A904)&gt;0,2021,"")</f>
        <v/>
      </c>
      <c r="C894" t="str">
        <f>+IF(LEN(Participação!A904)&gt;0,5017,"")</f>
        <v/>
      </c>
      <c r="D894" t="str">
        <f>+IF(LEN(Participação!A904)&gt;0,IF(Participação!$B$3="Individual",1,1),"")</f>
        <v/>
      </c>
      <c r="E894" t="str">
        <f>+IF(LEN(Participação!A904)&gt;0,Participação!C904,"")</f>
        <v/>
      </c>
      <c r="F894" t="str">
        <f>+IF(LEN(Participação!A904)&gt;0,Participação!D904,"")</f>
        <v/>
      </c>
      <c r="G894" t="str">
        <f>+IF(LEN(Participação!A904)&gt;0,Participação!A904,"")</f>
        <v/>
      </c>
      <c r="H894" t="str">
        <f>+IF(LEN(Participação!A904)&gt;0,VLOOKUP(O894,Pivot!A:B,2,0),"")</f>
        <v/>
      </c>
      <c r="I894" t="str">
        <f>+IF(LEN(Participação!A904)&gt;0,Participação!G904*Participação!I904,"")</f>
        <v/>
      </c>
      <c r="J894" t="str">
        <f>+IF(LEN(Participação!A904)&gt;0,Participação!H904,"")</f>
        <v/>
      </c>
      <c r="K894" t="str">
        <f>+IF(LEN(Participação!A904)&gt;0,"N","")</f>
        <v/>
      </c>
      <c r="L894" t="str">
        <f>+IF(LEN(Participação!A904)&gt;0,Participação!E904,"")</f>
        <v/>
      </c>
      <c r="M894" t="str">
        <f>+IF(LEN(Participação!A904)&gt;0,Participação!I904,"")</f>
        <v/>
      </c>
      <c r="N894" s="22" t="str">
        <f>+IF(LEN(Participação!A904)&gt;0,VLOOKUP(Participação!F904,Variedades!B:C,2,0),"")</f>
        <v/>
      </c>
      <c r="O894" s="26" t="str">
        <f t="shared" si="13"/>
        <v/>
      </c>
      <c r="P894" s="26" t="str">
        <f>+IF(LEN(Participação!A904)&gt;0,G894,"")</f>
        <v/>
      </c>
    </row>
    <row r="895" spans="1:16" x14ac:dyDescent="0.25">
      <c r="A895" t="str">
        <f>+IF(LEN(Participação!A905)&gt;0,Participação!$D$4,"")</f>
        <v/>
      </c>
      <c r="B895" t="str">
        <f>+IF(LEN(Participação!A905)&gt;0,2021,"")</f>
        <v/>
      </c>
      <c r="C895" t="str">
        <f>+IF(LEN(Participação!A905)&gt;0,5017,"")</f>
        <v/>
      </c>
      <c r="D895" t="str">
        <f>+IF(LEN(Participação!A905)&gt;0,IF(Participação!$B$3="Individual",1,1),"")</f>
        <v/>
      </c>
      <c r="E895" t="str">
        <f>+IF(LEN(Participação!A905)&gt;0,Participação!C905,"")</f>
        <v/>
      </c>
      <c r="F895" t="str">
        <f>+IF(LEN(Participação!A905)&gt;0,Participação!D905,"")</f>
        <v/>
      </c>
      <c r="G895" t="str">
        <f>+IF(LEN(Participação!A905)&gt;0,Participação!A905,"")</f>
        <v/>
      </c>
      <c r="H895" t="str">
        <f>+IF(LEN(Participação!A905)&gt;0,VLOOKUP(O895,Pivot!A:B,2,0),"")</f>
        <v/>
      </c>
      <c r="I895" t="str">
        <f>+IF(LEN(Participação!A905)&gt;0,Participação!G905*Participação!I905,"")</f>
        <v/>
      </c>
      <c r="J895" t="str">
        <f>+IF(LEN(Participação!A905)&gt;0,Participação!H905,"")</f>
        <v/>
      </c>
      <c r="K895" t="str">
        <f>+IF(LEN(Participação!A905)&gt;0,"N","")</f>
        <v/>
      </c>
      <c r="L895" t="str">
        <f>+IF(LEN(Participação!A905)&gt;0,Participação!E905,"")</f>
        <v/>
      </c>
      <c r="M895" t="str">
        <f>+IF(LEN(Participação!A905)&gt;0,Participação!I905,"")</f>
        <v/>
      </c>
      <c r="N895" s="22" t="str">
        <f>+IF(LEN(Participação!A905)&gt;0,VLOOKUP(Participação!F905,Variedades!B:C,2,0),"")</f>
        <v/>
      </c>
      <c r="O895" s="26" t="str">
        <f t="shared" si="13"/>
        <v/>
      </c>
      <c r="P895" s="26" t="str">
        <f>+IF(LEN(Participação!A905)&gt;0,G895,"")</f>
        <v/>
      </c>
    </row>
    <row r="896" spans="1:16" x14ac:dyDescent="0.25">
      <c r="A896" t="str">
        <f>+IF(LEN(Participação!A906)&gt;0,Participação!$D$4,"")</f>
        <v/>
      </c>
      <c r="B896" t="str">
        <f>+IF(LEN(Participação!A906)&gt;0,2021,"")</f>
        <v/>
      </c>
      <c r="C896" t="str">
        <f>+IF(LEN(Participação!A906)&gt;0,5017,"")</f>
        <v/>
      </c>
      <c r="D896" t="str">
        <f>+IF(LEN(Participação!A906)&gt;0,IF(Participação!$B$3="Individual",1,1),"")</f>
        <v/>
      </c>
      <c r="E896" t="str">
        <f>+IF(LEN(Participação!A906)&gt;0,Participação!C906,"")</f>
        <v/>
      </c>
      <c r="F896" t="str">
        <f>+IF(LEN(Participação!A906)&gt;0,Participação!D906,"")</f>
        <v/>
      </c>
      <c r="G896" t="str">
        <f>+IF(LEN(Participação!A906)&gt;0,Participação!A906,"")</f>
        <v/>
      </c>
      <c r="H896" t="str">
        <f>+IF(LEN(Participação!A906)&gt;0,VLOOKUP(O896,Pivot!A:B,2,0),"")</f>
        <v/>
      </c>
      <c r="I896" t="str">
        <f>+IF(LEN(Participação!A906)&gt;0,Participação!G906*Participação!I906,"")</f>
        <v/>
      </c>
      <c r="J896" t="str">
        <f>+IF(LEN(Participação!A906)&gt;0,Participação!H906,"")</f>
        <v/>
      </c>
      <c r="K896" t="str">
        <f>+IF(LEN(Participação!A906)&gt;0,"N","")</f>
        <v/>
      </c>
      <c r="L896" t="str">
        <f>+IF(LEN(Participação!A906)&gt;0,Participação!E906,"")</f>
        <v/>
      </c>
      <c r="M896" t="str">
        <f>+IF(LEN(Participação!A906)&gt;0,Participação!I906,"")</f>
        <v/>
      </c>
      <c r="N896" s="22" t="str">
        <f>+IF(LEN(Participação!A906)&gt;0,VLOOKUP(Participação!F906,Variedades!B:C,2,0),"")</f>
        <v/>
      </c>
      <c r="O896" s="26" t="str">
        <f t="shared" si="13"/>
        <v/>
      </c>
      <c r="P896" s="26" t="str">
        <f>+IF(LEN(Participação!A906)&gt;0,G896,"")</f>
        <v/>
      </c>
    </row>
    <row r="897" spans="1:16" x14ac:dyDescent="0.25">
      <c r="A897" t="str">
        <f>+IF(LEN(Participação!A907)&gt;0,Participação!$D$4,"")</f>
        <v/>
      </c>
      <c r="B897" t="str">
        <f>+IF(LEN(Participação!A907)&gt;0,2021,"")</f>
        <v/>
      </c>
      <c r="C897" t="str">
        <f>+IF(LEN(Participação!A907)&gt;0,5017,"")</f>
        <v/>
      </c>
      <c r="D897" t="str">
        <f>+IF(LEN(Participação!A907)&gt;0,IF(Participação!$B$3="Individual",1,1),"")</f>
        <v/>
      </c>
      <c r="E897" t="str">
        <f>+IF(LEN(Participação!A907)&gt;0,Participação!C907,"")</f>
        <v/>
      </c>
      <c r="F897" t="str">
        <f>+IF(LEN(Participação!A907)&gt;0,Participação!D907,"")</f>
        <v/>
      </c>
      <c r="G897" t="str">
        <f>+IF(LEN(Participação!A907)&gt;0,Participação!A907,"")</f>
        <v/>
      </c>
      <c r="H897" t="str">
        <f>+IF(LEN(Participação!A907)&gt;0,VLOOKUP(O897,Pivot!A:B,2,0),"")</f>
        <v/>
      </c>
      <c r="I897" t="str">
        <f>+IF(LEN(Participação!A907)&gt;0,Participação!G907*Participação!I907,"")</f>
        <v/>
      </c>
      <c r="J897" t="str">
        <f>+IF(LEN(Participação!A907)&gt;0,Participação!H907,"")</f>
        <v/>
      </c>
      <c r="K897" t="str">
        <f>+IF(LEN(Participação!A907)&gt;0,"N","")</f>
        <v/>
      </c>
      <c r="L897" t="str">
        <f>+IF(LEN(Participação!A907)&gt;0,Participação!E907,"")</f>
        <v/>
      </c>
      <c r="M897" t="str">
        <f>+IF(LEN(Participação!A907)&gt;0,Participação!I907,"")</f>
        <v/>
      </c>
      <c r="N897" s="22" t="str">
        <f>+IF(LEN(Participação!A907)&gt;0,VLOOKUP(Participação!F907,Variedades!B:C,2,0),"")</f>
        <v/>
      </c>
      <c r="O897" s="26" t="str">
        <f t="shared" si="13"/>
        <v/>
      </c>
      <c r="P897" s="26" t="str">
        <f>+IF(LEN(Participação!A907)&gt;0,G897,"")</f>
        <v/>
      </c>
    </row>
    <row r="898" spans="1:16" x14ac:dyDescent="0.25">
      <c r="A898" t="str">
        <f>+IF(LEN(Participação!A908)&gt;0,Participação!$D$4,"")</f>
        <v/>
      </c>
      <c r="B898" t="str">
        <f>+IF(LEN(Participação!A908)&gt;0,2021,"")</f>
        <v/>
      </c>
      <c r="C898" t="str">
        <f>+IF(LEN(Participação!A908)&gt;0,5017,"")</f>
        <v/>
      </c>
      <c r="D898" t="str">
        <f>+IF(LEN(Participação!A908)&gt;0,IF(Participação!$B$3="Individual",1,1),"")</f>
        <v/>
      </c>
      <c r="E898" t="str">
        <f>+IF(LEN(Participação!A908)&gt;0,Participação!C908,"")</f>
        <v/>
      </c>
      <c r="F898" t="str">
        <f>+IF(LEN(Participação!A908)&gt;0,Participação!D908,"")</f>
        <v/>
      </c>
      <c r="G898" t="str">
        <f>+IF(LEN(Participação!A908)&gt;0,Participação!A908,"")</f>
        <v/>
      </c>
      <c r="H898" t="str">
        <f>+IF(LEN(Participação!A908)&gt;0,VLOOKUP(O898,Pivot!A:B,2,0),"")</f>
        <v/>
      </c>
      <c r="I898" t="str">
        <f>+IF(LEN(Participação!A908)&gt;0,Participação!G908*Participação!I908,"")</f>
        <v/>
      </c>
      <c r="J898" t="str">
        <f>+IF(LEN(Participação!A908)&gt;0,Participação!H908,"")</f>
        <v/>
      </c>
      <c r="K898" t="str">
        <f>+IF(LEN(Participação!A908)&gt;0,"N","")</f>
        <v/>
      </c>
      <c r="L898" t="str">
        <f>+IF(LEN(Participação!A908)&gt;0,Participação!E908,"")</f>
        <v/>
      </c>
      <c r="M898" t="str">
        <f>+IF(LEN(Participação!A908)&gt;0,Participação!I908,"")</f>
        <v/>
      </c>
      <c r="N898" s="22" t="str">
        <f>+IF(LEN(Participação!A908)&gt;0,VLOOKUP(Participação!F908,Variedades!B:C,2,0),"")</f>
        <v/>
      </c>
      <c r="O898" s="26" t="str">
        <f t="shared" si="13"/>
        <v/>
      </c>
      <c r="P898" s="26" t="str">
        <f>+IF(LEN(Participação!A908)&gt;0,G898,"")</f>
        <v/>
      </c>
    </row>
    <row r="899" spans="1:16" x14ac:dyDescent="0.25">
      <c r="A899" t="str">
        <f>+IF(LEN(Participação!A909)&gt;0,Participação!$D$4,"")</f>
        <v/>
      </c>
      <c r="B899" t="str">
        <f>+IF(LEN(Participação!A909)&gt;0,2021,"")</f>
        <v/>
      </c>
      <c r="C899" t="str">
        <f>+IF(LEN(Participação!A909)&gt;0,5017,"")</f>
        <v/>
      </c>
      <c r="D899" t="str">
        <f>+IF(LEN(Participação!A909)&gt;0,IF(Participação!$B$3="Individual",1,1),"")</f>
        <v/>
      </c>
      <c r="E899" t="str">
        <f>+IF(LEN(Participação!A909)&gt;0,Participação!C909,"")</f>
        <v/>
      </c>
      <c r="F899" t="str">
        <f>+IF(LEN(Participação!A909)&gt;0,Participação!D909,"")</f>
        <v/>
      </c>
      <c r="G899" t="str">
        <f>+IF(LEN(Participação!A909)&gt;0,Participação!A909,"")</f>
        <v/>
      </c>
      <c r="H899" t="str">
        <f>+IF(LEN(Participação!A909)&gt;0,VLOOKUP(O899,Pivot!A:B,2,0),"")</f>
        <v/>
      </c>
      <c r="I899" t="str">
        <f>+IF(LEN(Participação!A909)&gt;0,Participação!G909*Participação!I909,"")</f>
        <v/>
      </c>
      <c r="J899" t="str">
        <f>+IF(LEN(Participação!A909)&gt;0,Participação!H909,"")</f>
        <v/>
      </c>
      <c r="K899" t="str">
        <f>+IF(LEN(Participação!A909)&gt;0,"N","")</f>
        <v/>
      </c>
      <c r="L899" t="str">
        <f>+IF(LEN(Participação!A909)&gt;0,Participação!E909,"")</f>
        <v/>
      </c>
      <c r="M899" t="str">
        <f>+IF(LEN(Participação!A909)&gt;0,Participação!I909,"")</f>
        <v/>
      </c>
      <c r="N899" s="22" t="str">
        <f>+IF(LEN(Participação!A909)&gt;0,VLOOKUP(Participação!F909,Variedades!B:C,2,0),"")</f>
        <v/>
      </c>
      <c r="O899" s="26" t="str">
        <f t="shared" ref="O899:O962" si="14">+G899&amp;E899&amp;F899&amp;N899</f>
        <v/>
      </c>
      <c r="P899" s="26" t="str">
        <f>+IF(LEN(Participação!A909)&gt;0,G899,"")</f>
        <v/>
      </c>
    </row>
    <row r="900" spans="1:16" x14ac:dyDescent="0.25">
      <c r="A900" t="str">
        <f>+IF(LEN(Participação!A910)&gt;0,Participação!$D$4,"")</f>
        <v/>
      </c>
      <c r="B900" t="str">
        <f>+IF(LEN(Participação!A910)&gt;0,2021,"")</f>
        <v/>
      </c>
      <c r="C900" t="str">
        <f>+IF(LEN(Participação!A910)&gt;0,5017,"")</f>
        <v/>
      </c>
      <c r="D900" t="str">
        <f>+IF(LEN(Participação!A910)&gt;0,IF(Participação!$B$3="Individual",1,1),"")</f>
        <v/>
      </c>
      <c r="E900" t="str">
        <f>+IF(LEN(Participação!A910)&gt;0,Participação!C910,"")</f>
        <v/>
      </c>
      <c r="F900" t="str">
        <f>+IF(LEN(Participação!A910)&gt;0,Participação!D910,"")</f>
        <v/>
      </c>
      <c r="G900" t="str">
        <f>+IF(LEN(Participação!A910)&gt;0,Participação!A910,"")</f>
        <v/>
      </c>
      <c r="H900" t="str">
        <f>+IF(LEN(Participação!A910)&gt;0,VLOOKUP(O900,Pivot!A:B,2,0),"")</f>
        <v/>
      </c>
      <c r="I900" t="str">
        <f>+IF(LEN(Participação!A910)&gt;0,Participação!G910*Participação!I910,"")</f>
        <v/>
      </c>
      <c r="J900" t="str">
        <f>+IF(LEN(Participação!A910)&gt;0,Participação!H910,"")</f>
        <v/>
      </c>
      <c r="K900" t="str">
        <f>+IF(LEN(Participação!A910)&gt;0,"N","")</f>
        <v/>
      </c>
      <c r="L900" t="str">
        <f>+IF(LEN(Participação!A910)&gt;0,Participação!E910,"")</f>
        <v/>
      </c>
      <c r="M900" t="str">
        <f>+IF(LEN(Participação!A910)&gt;0,Participação!I910,"")</f>
        <v/>
      </c>
      <c r="N900" s="22" t="str">
        <f>+IF(LEN(Participação!A910)&gt;0,VLOOKUP(Participação!F910,Variedades!B:C,2,0),"")</f>
        <v/>
      </c>
      <c r="O900" s="26" t="str">
        <f t="shared" si="14"/>
        <v/>
      </c>
      <c r="P900" s="26" t="str">
        <f>+IF(LEN(Participação!A910)&gt;0,G900,"")</f>
        <v/>
      </c>
    </row>
    <row r="901" spans="1:16" x14ac:dyDescent="0.25">
      <c r="A901" t="str">
        <f>+IF(LEN(Participação!A911)&gt;0,Participação!$D$4,"")</f>
        <v/>
      </c>
      <c r="B901" t="str">
        <f>+IF(LEN(Participação!A911)&gt;0,2021,"")</f>
        <v/>
      </c>
      <c r="C901" t="str">
        <f>+IF(LEN(Participação!A911)&gt;0,5017,"")</f>
        <v/>
      </c>
      <c r="D901" t="str">
        <f>+IF(LEN(Participação!A911)&gt;0,IF(Participação!$B$3="Individual",1,1),"")</f>
        <v/>
      </c>
      <c r="E901" t="str">
        <f>+IF(LEN(Participação!A911)&gt;0,Participação!C911,"")</f>
        <v/>
      </c>
      <c r="F901" t="str">
        <f>+IF(LEN(Participação!A911)&gt;0,Participação!D911,"")</f>
        <v/>
      </c>
      <c r="G901" t="str">
        <f>+IF(LEN(Participação!A911)&gt;0,Participação!A911,"")</f>
        <v/>
      </c>
      <c r="H901" t="str">
        <f>+IF(LEN(Participação!A911)&gt;0,VLOOKUP(O901,Pivot!A:B,2,0),"")</f>
        <v/>
      </c>
      <c r="I901" t="str">
        <f>+IF(LEN(Participação!A911)&gt;0,Participação!G911*Participação!I911,"")</f>
        <v/>
      </c>
      <c r="J901" t="str">
        <f>+IF(LEN(Participação!A911)&gt;0,Participação!H911,"")</f>
        <v/>
      </c>
      <c r="K901" t="str">
        <f>+IF(LEN(Participação!A911)&gt;0,"N","")</f>
        <v/>
      </c>
      <c r="L901" t="str">
        <f>+IF(LEN(Participação!A911)&gt;0,Participação!E911,"")</f>
        <v/>
      </c>
      <c r="M901" t="str">
        <f>+IF(LEN(Participação!A911)&gt;0,Participação!I911,"")</f>
        <v/>
      </c>
      <c r="N901" s="22" t="str">
        <f>+IF(LEN(Participação!A911)&gt;0,VLOOKUP(Participação!F911,Variedades!B:C,2,0),"")</f>
        <v/>
      </c>
      <c r="O901" s="26" t="str">
        <f t="shared" si="14"/>
        <v/>
      </c>
      <c r="P901" s="26" t="str">
        <f>+IF(LEN(Participação!A911)&gt;0,G901,"")</f>
        <v/>
      </c>
    </row>
    <row r="902" spans="1:16" x14ac:dyDescent="0.25">
      <c r="A902" t="str">
        <f>+IF(LEN(Participação!A912)&gt;0,Participação!$D$4,"")</f>
        <v/>
      </c>
      <c r="B902" t="str">
        <f>+IF(LEN(Participação!A912)&gt;0,2021,"")</f>
        <v/>
      </c>
      <c r="C902" t="str">
        <f>+IF(LEN(Participação!A912)&gt;0,5017,"")</f>
        <v/>
      </c>
      <c r="D902" t="str">
        <f>+IF(LEN(Participação!A912)&gt;0,IF(Participação!$B$3="Individual",1,1),"")</f>
        <v/>
      </c>
      <c r="E902" t="str">
        <f>+IF(LEN(Participação!A912)&gt;0,Participação!C912,"")</f>
        <v/>
      </c>
      <c r="F902" t="str">
        <f>+IF(LEN(Participação!A912)&gt;0,Participação!D912,"")</f>
        <v/>
      </c>
      <c r="G902" t="str">
        <f>+IF(LEN(Participação!A912)&gt;0,Participação!A912,"")</f>
        <v/>
      </c>
      <c r="H902" t="str">
        <f>+IF(LEN(Participação!A912)&gt;0,VLOOKUP(O902,Pivot!A:B,2,0),"")</f>
        <v/>
      </c>
      <c r="I902" t="str">
        <f>+IF(LEN(Participação!A912)&gt;0,Participação!G912*Participação!I912,"")</f>
        <v/>
      </c>
      <c r="J902" t="str">
        <f>+IF(LEN(Participação!A912)&gt;0,Participação!H912,"")</f>
        <v/>
      </c>
      <c r="K902" t="str">
        <f>+IF(LEN(Participação!A912)&gt;0,"N","")</f>
        <v/>
      </c>
      <c r="L902" t="str">
        <f>+IF(LEN(Participação!A912)&gt;0,Participação!E912,"")</f>
        <v/>
      </c>
      <c r="M902" t="str">
        <f>+IF(LEN(Participação!A912)&gt;0,Participação!I912,"")</f>
        <v/>
      </c>
      <c r="N902" s="22" t="str">
        <f>+IF(LEN(Participação!A912)&gt;0,VLOOKUP(Participação!F912,Variedades!B:C,2,0),"")</f>
        <v/>
      </c>
      <c r="O902" s="26" t="str">
        <f t="shared" si="14"/>
        <v/>
      </c>
      <c r="P902" s="26" t="str">
        <f>+IF(LEN(Participação!A912)&gt;0,G902,"")</f>
        <v/>
      </c>
    </row>
    <row r="903" spans="1:16" x14ac:dyDescent="0.25">
      <c r="A903" t="str">
        <f>+IF(LEN(Participação!A913)&gt;0,Participação!$D$4,"")</f>
        <v/>
      </c>
      <c r="B903" t="str">
        <f>+IF(LEN(Participação!A913)&gt;0,2021,"")</f>
        <v/>
      </c>
      <c r="C903" t="str">
        <f>+IF(LEN(Participação!A913)&gt;0,5017,"")</f>
        <v/>
      </c>
      <c r="D903" t="str">
        <f>+IF(LEN(Participação!A913)&gt;0,IF(Participação!$B$3="Individual",1,1),"")</f>
        <v/>
      </c>
      <c r="E903" t="str">
        <f>+IF(LEN(Participação!A913)&gt;0,Participação!C913,"")</f>
        <v/>
      </c>
      <c r="F903" t="str">
        <f>+IF(LEN(Participação!A913)&gt;0,Participação!D913,"")</f>
        <v/>
      </c>
      <c r="G903" t="str">
        <f>+IF(LEN(Participação!A913)&gt;0,Participação!A913,"")</f>
        <v/>
      </c>
      <c r="H903" t="str">
        <f>+IF(LEN(Participação!A913)&gt;0,VLOOKUP(O903,Pivot!A:B,2,0),"")</f>
        <v/>
      </c>
      <c r="I903" t="str">
        <f>+IF(LEN(Participação!A913)&gt;0,Participação!G913*Participação!I913,"")</f>
        <v/>
      </c>
      <c r="J903" t="str">
        <f>+IF(LEN(Participação!A913)&gt;0,Participação!H913,"")</f>
        <v/>
      </c>
      <c r="K903" t="str">
        <f>+IF(LEN(Participação!A913)&gt;0,"N","")</f>
        <v/>
      </c>
      <c r="L903" t="str">
        <f>+IF(LEN(Participação!A913)&gt;0,Participação!E913,"")</f>
        <v/>
      </c>
      <c r="M903" t="str">
        <f>+IF(LEN(Participação!A913)&gt;0,Participação!I913,"")</f>
        <v/>
      </c>
      <c r="N903" s="22" t="str">
        <f>+IF(LEN(Participação!A913)&gt;0,VLOOKUP(Participação!F913,Variedades!B:C,2,0),"")</f>
        <v/>
      </c>
      <c r="O903" s="26" t="str">
        <f t="shared" si="14"/>
        <v/>
      </c>
      <c r="P903" s="26" t="str">
        <f>+IF(LEN(Participação!A913)&gt;0,G903,"")</f>
        <v/>
      </c>
    </row>
    <row r="904" spans="1:16" x14ac:dyDescent="0.25">
      <c r="A904" t="str">
        <f>+IF(LEN(Participação!A914)&gt;0,Participação!$D$4,"")</f>
        <v/>
      </c>
      <c r="B904" t="str">
        <f>+IF(LEN(Participação!A914)&gt;0,2021,"")</f>
        <v/>
      </c>
      <c r="C904" t="str">
        <f>+IF(LEN(Participação!A914)&gt;0,5017,"")</f>
        <v/>
      </c>
      <c r="D904" t="str">
        <f>+IF(LEN(Participação!A914)&gt;0,IF(Participação!$B$3="Individual",1,1),"")</f>
        <v/>
      </c>
      <c r="E904" t="str">
        <f>+IF(LEN(Participação!A914)&gt;0,Participação!C914,"")</f>
        <v/>
      </c>
      <c r="F904" t="str">
        <f>+IF(LEN(Participação!A914)&gt;0,Participação!D914,"")</f>
        <v/>
      </c>
      <c r="G904" t="str">
        <f>+IF(LEN(Participação!A914)&gt;0,Participação!A914,"")</f>
        <v/>
      </c>
      <c r="H904" t="str">
        <f>+IF(LEN(Participação!A914)&gt;0,VLOOKUP(O904,Pivot!A:B,2,0),"")</f>
        <v/>
      </c>
      <c r="I904" t="str">
        <f>+IF(LEN(Participação!A914)&gt;0,Participação!G914*Participação!I914,"")</f>
        <v/>
      </c>
      <c r="J904" t="str">
        <f>+IF(LEN(Participação!A914)&gt;0,Participação!H914,"")</f>
        <v/>
      </c>
      <c r="K904" t="str">
        <f>+IF(LEN(Participação!A914)&gt;0,"N","")</f>
        <v/>
      </c>
      <c r="L904" t="str">
        <f>+IF(LEN(Participação!A914)&gt;0,Participação!E914,"")</f>
        <v/>
      </c>
      <c r="M904" t="str">
        <f>+IF(LEN(Participação!A914)&gt;0,Participação!I914,"")</f>
        <v/>
      </c>
      <c r="N904" s="22" t="str">
        <f>+IF(LEN(Participação!A914)&gt;0,VLOOKUP(Participação!F914,Variedades!B:C,2,0),"")</f>
        <v/>
      </c>
      <c r="O904" s="26" t="str">
        <f t="shared" si="14"/>
        <v/>
      </c>
      <c r="P904" s="26" t="str">
        <f>+IF(LEN(Participação!A914)&gt;0,G904,"")</f>
        <v/>
      </c>
    </row>
    <row r="905" spans="1:16" x14ac:dyDescent="0.25">
      <c r="A905" t="str">
        <f>+IF(LEN(Participação!A915)&gt;0,Participação!$D$4,"")</f>
        <v/>
      </c>
      <c r="B905" t="str">
        <f>+IF(LEN(Participação!A915)&gt;0,2021,"")</f>
        <v/>
      </c>
      <c r="C905" t="str">
        <f>+IF(LEN(Participação!A915)&gt;0,5017,"")</f>
        <v/>
      </c>
      <c r="D905" t="str">
        <f>+IF(LEN(Participação!A915)&gt;0,IF(Participação!$B$3="Individual",1,1),"")</f>
        <v/>
      </c>
      <c r="E905" t="str">
        <f>+IF(LEN(Participação!A915)&gt;0,Participação!C915,"")</f>
        <v/>
      </c>
      <c r="F905" t="str">
        <f>+IF(LEN(Participação!A915)&gt;0,Participação!D915,"")</f>
        <v/>
      </c>
      <c r="G905" t="str">
        <f>+IF(LEN(Participação!A915)&gt;0,Participação!A915,"")</f>
        <v/>
      </c>
      <c r="H905" t="str">
        <f>+IF(LEN(Participação!A915)&gt;0,VLOOKUP(O905,Pivot!A:B,2,0),"")</f>
        <v/>
      </c>
      <c r="I905" t="str">
        <f>+IF(LEN(Participação!A915)&gt;0,Participação!G915*Participação!I915,"")</f>
        <v/>
      </c>
      <c r="J905" t="str">
        <f>+IF(LEN(Participação!A915)&gt;0,Participação!H915,"")</f>
        <v/>
      </c>
      <c r="K905" t="str">
        <f>+IF(LEN(Participação!A915)&gt;0,"N","")</f>
        <v/>
      </c>
      <c r="L905" t="str">
        <f>+IF(LEN(Participação!A915)&gt;0,Participação!E915,"")</f>
        <v/>
      </c>
      <c r="M905" t="str">
        <f>+IF(LEN(Participação!A915)&gt;0,Participação!I915,"")</f>
        <v/>
      </c>
      <c r="N905" s="22" t="str">
        <f>+IF(LEN(Participação!A915)&gt;0,VLOOKUP(Participação!F915,Variedades!B:C,2,0),"")</f>
        <v/>
      </c>
      <c r="O905" s="26" t="str">
        <f t="shared" si="14"/>
        <v/>
      </c>
      <c r="P905" s="26" t="str">
        <f>+IF(LEN(Participação!A915)&gt;0,G905,"")</f>
        <v/>
      </c>
    </row>
    <row r="906" spans="1:16" x14ac:dyDescent="0.25">
      <c r="A906" t="str">
        <f>+IF(LEN(Participação!A916)&gt;0,Participação!$D$4,"")</f>
        <v/>
      </c>
      <c r="B906" t="str">
        <f>+IF(LEN(Participação!A916)&gt;0,2021,"")</f>
        <v/>
      </c>
      <c r="C906" t="str">
        <f>+IF(LEN(Participação!A916)&gt;0,5017,"")</f>
        <v/>
      </c>
      <c r="D906" t="str">
        <f>+IF(LEN(Participação!A916)&gt;0,IF(Participação!$B$3="Individual",1,1),"")</f>
        <v/>
      </c>
      <c r="E906" t="str">
        <f>+IF(LEN(Participação!A916)&gt;0,Participação!C916,"")</f>
        <v/>
      </c>
      <c r="F906" t="str">
        <f>+IF(LEN(Participação!A916)&gt;0,Participação!D916,"")</f>
        <v/>
      </c>
      <c r="G906" t="str">
        <f>+IF(LEN(Participação!A916)&gt;0,Participação!A916,"")</f>
        <v/>
      </c>
      <c r="H906" t="str">
        <f>+IF(LEN(Participação!A916)&gt;0,VLOOKUP(O906,Pivot!A:B,2,0),"")</f>
        <v/>
      </c>
      <c r="I906" t="str">
        <f>+IF(LEN(Participação!A916)&gt;0,Participação!G916*Participação!I916,"")</f>
        <v/>
      </c>
      <c r="J906" t="str">
        <f>+IF(LEN(Participação!A916)&gt;0,Participação!H916,"")</f>
        <v/>
      </c>
      <c r="K906" t="str">
        <f>+IF(LEN(Participação!A916)&gt;0,"N","")</f>
        <v/>
      </c>
      <c r="L906" t="str">
        <f>+IF(LEN(Participação!A916)&gt;0,Participação!E916,"")</f>
        <v/>
      </c>
      <c r="M906" t="str">
        <f>+IF(LEN(Participação!A916)&gt;0,Participação!I916,"")</f>
        <v/>
      </c>
      <c r="N906" s="22" t="str">
        <f>+IF(LEN(Participação!A916)&gt;0,VLOOKUP(Participação!F916,Variedades!B:C,2,0),"")</f>
        <v/>
      </c>
      <c r="O906" s="26" t="str">
        <f t="shared" si="14"/>
        <v/>
      </c>
      <c r="P906" s="26" t="str">
        <f>+IF(LEN(Participação!A916)&gt;0,G906,"")</f>
        <v/>
      </c>
    </row>
    <row r="907" spans="1:16" x14ac:dyDescent="0.25">
      <c r="A907" t="str">
        <f>+IF(LEN(Participação!A917)&gt;0,Participação!$D$4,"")</f>
        <v/>
      </c>
      <c r="B907" t="str">
        <f>+IF(LEN(Participação!A917)&gt;0,2021,"")</f>
        <v/>
      </c>
      <c r="C907" t="str">
        <f>+IF(LEN(Participação!A917)&gt;0,5017,"")</f>
        <v/>
      </c>
      <c r="D907" t="str">
        <f>+IF(LEN(Participação!A917)&gt;0,IF(Participação!$B$3="Individual",1,1),"")</f>
        <v/>
      </c>
      <c r="E907" t="str">
        <f>+IF(LEN(Participação!A917)&gt;0,Participação!C917,"")</f>
        <v/>
      </c>
      <c r="F907" t="str">
        <f>+IF(LEN(Participação!A917)&gt;0,Participação!D917,"")</f>
        <v/>
      </c>
      <c r="G907" t="str">
        <f>+IF(LEN(Participação!A917)&gt;0,Participação!A917,"")</f>
        <v/>
      </c>
      <c r="H907" t="str">
        <f>+IF(LEN(Participação!A917)&gt;0,VLOOKUP(O907,Pivot!A:B,2,0),"")</f>
        <v/>
      </c>
      <c r="I907" t="str">
        <f>+IF(LEN(Participação!A917)&gt;0,Participação!G917*Participação!I917,"")</f>
        <v/>
      </c>
      <c r="J907" t="str">
        <f>+IF(LEN(Participação!A917)&gt;0,Participação!H917,"")</f>
        <v/>
      </c>
      <c r="K907" t="str">
        <f>+IF(LEN(Participação!A917)&gt;0,"N","")</f>
        <v/>
      </c>
      <c r="L907" t="str">
        <f>+IF(LEN(Participação!A917)&gt;0,Participação!E917,"")</f>
        <v/>
      </c>
      <c r="M907" t="str">
        <f>+IF(LEN(Participação!A917)&gt;0,Participação!I917,"")</f>
        <v/>
      </c>
      <c r="N907" s="22" t="str">
        <f>+IF(LEN(Participação!A917)&gt;0,VLOOKUP(Participação!F917,Variedades!B:C,2,0),"")</f>
        <v/>
      </c>
      <c r="O907" s="26" t="str">
        <f t="shared" si="14"/>
        <v/>
      </c>
      <c r="P907" s="26" t="str">
        <f>+IF(LEN(Participação!A917)&gt;0,G907,"")</f>
        <v/>
      </c>
    </row>
    <row r="908" spans="1:16" x14ac:dyDescent="0.25">
      <c r="A908" t="str">
        <f>+IF(LEN(Participação!A918)&gt;0,Participação!$D$4,"")</f>
        <v/>
      </c>
      <c r="B908" t="str">
        <f>+IF(LEN(Participação!A918)&gt;0,2021,"")</f>
        <v/>
      </c>
      <c r="C908" t="str">
        <f>+IF(LEN(Participação!A918)&gt;0,5017,"")</f>
        <v/>
      </c>
      <c r="D908" t="str">
        <f>+IF(LEN(Participação!A918)&gt;0,IF(Participação!$B$3="Individual",1,1),"")</f>
        <v/>
      </c>
      <c r="E908" t="str">
        <f>+IF(LEN(Participação!A918)&gt;0,Participação!C918,"")</f>
        <v/>
      </c>
      <c r="F908" t="str">
        <f>+IF(LEN(Participação!A918)&gt;0,Participação!D918,"")</f>
        <v/>
      </c>
      <c r="G908" t="str">
        <f>+IF(LEN(Participação!A918)&gt;0,Participação!A918,"")</f>
        <v/>
      </c>
      <c r="H908" t="str">
        <f>+IF(LEN(Participação!A918)&gt;0,VLOOKUP(O908,Pivot!A:B,2,0),"")</f>
        <v/>
      </c>
      <c r="I908" t="str">
        <f>+IF(LEN(Participação!A918)&gt;0,Participação!G918*Participação!I918,"")</f>
        <v/>
      </c>
      <c r="J908" t="str">
        <f>+IF(LEN(Participação!A918)&gt;0,Participação!H918,"")</f>
        <v/>
      </c>
      <c r="K908" t="str">
        <f>+IF(LEN(Participação!A918)&gt;0,"N","")</f>
        <v/>
      </c>
      <c r="L908" t="str">
        <f>+IF(LEN(Participação!A918)&gt;0,Participação!E918,"")</f>
        <v/>
      </c>
      <c r="M908" t="str">
        <f>+IF(LEN(Participação!A918)&gt;0,Participação!I918,"")</f>
        <v/>
      </c>
      <c r="N908" s="22" t="str">
        <f>+IF(LEN(Participação!A918)&gt;0,VLOOKUP(Participação!F918,Variedades!B:C,2,0),"")</f>
        <v/>
      </c>
      <c r="O908" s="26" t="str">
        <f t="shared" si="14"/>
        <v/>
      </c>
      <c r="P908" s="26" t="str">
        <f>+IF(LEN(Participação!A918)&gt;0,G908,"")</f>
        <v/>
      </c>
    </row>
    <row r="909" spans="1:16" x14ac:dyDescent="0.25">
      <c r="A909" t="str">
        <f>+IF(LEN(Participação!A919)&gt;0,Participação!$D$4,"")</f>
        <v/>
      </c>
      <c r="B909" t="str">
        <f>+IF(LEN(Participação!A919)&gt;0,2021,"")</f>
        <v/>
      </c>
      <c r="C909" t="str">
        <f>+IF(LEN(Participação!A919)&gt;0,5017,"")</f>
        <v/>
      </c>
      <c r="D909" t="str">
        <f>+IF(LEN(Participação!A919)&gt;0,IF(Participação!$B$3="Individual",1,1),"")</f>
        <v/>
      </c>
      <c r="E909" t="str">
        <f>+IF(LEN(Participação!A919)&gt;0,Participação!C919,"")</f>
        <v/>
      </c>
      <c r="F909" t="str">
        <f>+IF(LEN(Participação!A919)&gt;0,Participação!D919,"")</f>
        <v/>
      </c>
      <c r="G909" t="str">
        <f>+IF(LEN(Participação!A919)&gt;0,Participação!A919,"")</f>
        <v/>
      </c>
      <c r="H909" t="str">
        <f>+IF(LEN(Participação!A919)&gt;0,VLOOKUP(O909,Pivot!A:B,2,0),"")</f>
        <v/>
      </c>
      <c r="I909" t="str">
        <f>+IF(LEN(Participação!A919)&gt;0,Participação!G919*Participação!I919,"")</f>
        <v/>
      </c>
      <c r="J909" t="str">
        <f>+IF(LEN(Participação!A919)&gt;0,Participação!H919,"")</f>
        <v/>
      </c>
      <c r="K909" t="str">
        <f>+IF(LEN(Participação!A919)&gt;0,"N","")</f>
        <v/>
      </c>
      <c r="L909" t="str">
        <f>+IF(LEN(Participação!A919)&gt;0,Participação!E919,"")</f>
        <v/>
      </c>
      <c r="M909" t="str">
        <f>+IF(LEN(Participação!A919)&gt;0,Participação!I919,"")</f>
        <v/>
      </c>
      <c r="N909" s="22" t="str">
        <f>+IF(LEN(Participação!A919)&gt;0,VLOOKUP(Participação!F919,Variedades!B:C,2,0),"")</f>
        <v/>
      </c>
      <c r="O909" s="26" t="str">
        <f t="shared" si="14"/>
        <v/>
      </c>
      <c r="P909" s="26" t="str">
        <f>+IF(LEN(Participação!A919)&gt;0,G909,"")</f>
        <v/>
      </c>
    </row>
    <row r="910" spans="1:16" x14ac:dyDescent="0.25">
      <c r="A910" t="str">
        <f>+IF(LEN(Participação!A920)&gt;0,Participação!$D$4,"")</f>
        <v/>
      </c>
      <c r="B910" t="str">
        <f>+IF(LEN(Participação!A920)&gt;0,2021,"")</f>
        <v/>
      </c>
      <c r="C910" t="str">
        <f>+IF(LEN(Participação!A920)&gt;0,5017,"")</f>
        <v/>
      </c>
      <c r="D910" t="str">
        <f>+IF(LEN(Participação!A920)&gt;0,IF(Participação!$B$3="Individual",1,1),"")</f>
        <v/>
      </c>
      <c r="E910" t="str">
        <f>+IF(LEN(Participação!A920)&gt;0,Participação!C920,"")</f>
        <v/>
      </c>
      <c r="F910" t="str">
        <f>+IF(LEN(Participação!A920)&gt;0,Participação!D920,"")</f>
        <v/>
      </c>
      <c r="G910" t="str">
        <f>+IF(LEN(Participação!A920)&gt;0,Participação!A920,"")</f>
        <v/>
      </c>
      <c r="H910" t="str">
        <f>+IF(LEN(Participação!A920)&gt;0,VLOOKUP(O910,Pivot!A:B,2,0),"")</f>
        <v/>
      </c>
      <c r="I910" t="str">
        <f>+IF(LEN(Participação!A920)&gt;0,Participação!G920*Participação!I920,"")</f>
        <v/>
      </c>
      <c r="J910" t="str">
        <f>+IF(LEN(Participação!A920)&gt;0,Participação!H920,"")</f>
        <v/>
      </c>
      <c r="K910" t="str">
        <f>+IF(LEN(Participação!A920)&gt;0,"N","")</f>
        <v/>
      </c>
      <c r="L910" t="str">
        <f>+IF(LEN(Participação!A920)&gt;0,Participação!E920,"")</f>
        <v/>
      </c>
      <c r="M910" t="str">
        <f>+IF(LEN(Participação!A920)&gt;0,Participação!I920,"")</f>
        <v/>
      </c>
      <c r="N910" s="22" t="str">
        <f>+IF(LEN(Participação!A920)&gt;0,VLOOKUP(Participação!F920,Variedades!B:C,2,0),"")</f>
        <v/>
      </c>
      <c r="O910" s="26" t="str">
        <f t="shared" si="14"/>
        <v/>
      </c>
      <c r="P910" s="26" t="str">
        <f>+IF(LEN(Participação!A920)&gt;0,G910,"")</f>
        <v/>
      </c>
    </row>
    <row r="911" spans="1:16" x14ac:dyDescent="0.25">
      <c r="A911" t="str">
        <f>+IF(LEN(Participação!A921)&gt;0,Participação!$D$4,"")</f>
        <v/>
      </c>
      <c r="B911" t="str">
        <f>+IF(LEN(Participação!A921)&gt;0,2021,"")</f>
        <v/>
      </c>
      <c r="C911" t="str">
        <f>+IF(LEN(Participação!A921)&gt;0,5017,"")</f>
        <v/>
      </c>
      <c r="D911" t="str">
        <f>+IF(LEN(Participação!A921)&gt;0,IF(Participação!$B$3="Individual",1,1),"")</f>
        <v/>
      </c>
      <c r="E911" t="str">
        <f>+IF(LEN(Participação!A921)&gt;0,Participação!C921,"")</f>
        <v/>
      </c>
      <c r="F911" t="str">
        <f>+IF(LEN(Participação!A921)&gt;0,Participação!D921,"")</f>
        <v/>
      </c>
      <c r="G911" t="str">
        <f>+IF(LEN(Participação!A921)&gt;0,Participação!A921,"")</f>
        <v/>
      </c>
      <c r="H911" t="str">
        <f>+IF(LEN(Participação!A921)&gt;0,VLOOKUP(O911,Pivot!A:B,2,0),"")</f>
        <v/>
      </c>
      <c r="I911" t="str">
        <f>+IF(LEN(Participação!A921)&gt;0,Participação!G921*Participação!I921,"")</f>
        <v/>
      </c>
      <c r="J911" t="str">
        <f>+IF(LEN(Participação!A921)&gt;0,Participação!H921,"")</f>
        <v/>
      </c>
      <c r="K911" t="str">
        <f>+IF(LEN(Participação!A921)&gt;0,"N","")</f>
        <v/>
      </c>
      <c r="L911" t="str">
        <f>+IF(LEN(Participação!A921)&gt;0,Participação!E921,"")</f>
        <v/>
      </c>
      <c r="M911" t="str">
        <f>+IF(LEN(Participação!A921)&gt;0,Participação!I921,"")</f>
        <v/>
      </c>
      <c r="N911" s="22" t="str">
        <f>+IF(LEN(Participação!A921)&gt;0,VLOOKUP(Participação!F921,Variedades!B:C,2,0),"")</f>
        <v/>
      </c>
      <c r="O911" s="26" t="str">
        <f t="shared" si="14"/>
        <v/>
      </c>
      <c r="P911" s="26" t="str">
        <f>+IF(LEN(Participação!A921)&gt;0,G911,"")</f>
        <v/>
      </c>
    </row>
    <row r="912" spans="1:16" x14ac:dyDescent="0.25">
      <c r="A912" t="str">
        <f>+IF(LEN(Participação!A922)&gt;0,Participação!$D$4,"")</f>
        <v/>
      </c>
      <c r="B912" t="str">
        <f>+IF(LEN(Participação!A922)&gt;0,2021,"")</f>
        <v/>
      </c>
      <c r="C912" t="str">
        <f>+IF(LEN(Participação!A922)&gt;0,5017,"")</f>
        <v/>
      </c>
      <c r="D912" t="str">
        <f>+IF(LEN(Participação!A922)&gt;0,IF(Participação!$B$3="Individual",1,1),"")</f>
        <v/>
      </c>
      <c r="E912" t="str">
        <f>+IF(LEN(Participação!A922)&gt;0,Participação!C922,"")</f>
        <v/>
      </c>
      <c r="F912" t="str">
        <f>+IF(LEN(Participação!A922)&gt;0,Participação!D922,"")</f>
        <v/>
      </c>
      <c r="G912" t="str">
        <f>+IF(LEN(Participação!A922)&gt;0,Participação!A922,"")</f>
        <v/>
      </c>
      <c r="H912" t="str">
        <f>+IF(LEN(Participação!A922)&gt;0,VLOOKUP(O912,Pivot!A:B,2,0),"")</f>
        <v/>
      </c>
      <c r="I912" t="str">
        <f>+IF(LEN(Participação!A922)&gt;0,Participação!G922*Participação!I922,"")</f>
        <v/>
      </c>
      <c r="J912" t="str">
        <f>+IF(LEN(Participação!A922)&gt;0,Participação!H922,"")</f>
        <v/>
      </c>
      <c r="K912" t="str">
        <f>+IF(LEN(Participação!A922)&gt;0,"N","")</f>
        <v/>
      </c>
      <c r="L912" t="str">
        <f>+IF(LEN(Participação!A922)&gt;0,Participação!E922,"")</f>
        <v/>
      </c>
      <c r="M912" t="str">
        <f>+IF(LEN(Participação!A922)&gt;0,Participação!I922,"")</f>
        <v/>
      </c>
      <c r="N912" s="22" t="str">
        <f>+IF(LEN(Participação!A922)&gt;0,VLOOKUP(Participação!F922,Variedades!B:C,2,0),"")</f>
        <v/>
      </c>
      <c r="O912" s="26" t="str">
        <f t="shared" si="14"/>
        <v/>
      </c>
      <c r="P912" s="26" t="str">
        <f>+IF(LEN(Participação!A922)&gt;0,G912,"")</f>
        <v/>
      </c>
    </row>
    <row r="913" spans="1:16" x14ac:dyDescent="0.25">
      <c r="A913" t="str">
        <f>+IF(LEN(Participação!A923)&gt;0,Participação!$D$4,"")</f>
        <v/>
      </c>
      <c r="B913" t="str">
        <f>+IF(LEN(Participação!A923)&gt;0,2021,"")</f>
        <v/>
      </c>
      <c r="C913" t="str">
        <f>+IF(LEN(Participação!A923)&gt;0,5017,"")</f>
        <v/>
      </c>
      <c r="D913" t="str">
        <f>+IF(LEN(Participação!A923)&gt;0,IF(Participação!$B$3="Individual",1,1),"")</f>
        <v/>
      </c>
      <c r="E913" t="str">
        <f>+IF(LEN(Participação!A923)&gt;0,Participação!C923,"")</f>
        <v/>
      </c>
      <c r="F913" t="str">
        <f>+IF(LEN(Participação!A923)&gt;0,Participação!D923,"")</f>
        <v/>
      </c>
      <c r="G913" t="str">
        <f>+IF(LEN(Participação!A923)&gt;0,Participação!A923,"")</f>
        <v/>
      </c>
      <c r="H913" t="str">
        <f>+IF(LEN(Participação!A923)&gt;0,VLOOKUP(O913,Pivot!A:B,2,0),"")</f>
        <v/>
      </c>
      <c r="I913" t="str">
        <f>+IF(LEN(Participação!A923)&gt;0,Participação!G923*Participação!I923,"")</f>
        <v/>
      </c>
      <c r="J913" t="str">
        <f>+IF(LEN(Participação!A923)&gt;0,Participação!H923,"")</f>
        <v/>
      </c>
      <c r="K913" t="str">
        <f>+IF(LEN(Participação!A923)&gt;0,"N","")</f>
        <v/>
      </c>
      <c r="L913" t="str">
        <f>+IF(LEN(Participação!A923)&gt;0,Participação!E923,"")</f>
        <v/>
      </c>
      <c r="M913" t="str">
        <f>+IF(LEN(Participação!A923)&gt;0,Participação!I923,"")</f>
        <v/>
      </c>
      <c r="N913" s="22" t="str">
        <f>+IF(LEN(Participação!A923)&gt;0,VLOOKUP(Participação!F923,Variedades!B:C,2,0),"")</f>
        <v/>
      </c>
      <c r="O913" s="26" t="str">
        <f t="shared" si="14"/>
        <v/>
      </c>
      <c r="P913" s="26" t="str">
        <f>+IF(LEN(Participação!A923)&gt;0,G913,"")</f>
        <v/>
      </c>
    </row>
    <row r="914" spans="1:16" x14ac:dyDescent="0.25">
      <c r="A914" t="str">
        <f>+IF(LEN(Participação!A924)&gt;0,Participação!$D$4,"")</f>
        <v/>
      </c>
      <c r="B914" t="str">
        <f>+IF(LEN(Participação!A924)&gt;0,2021,"")</f>
        <v/>
      </c>
      <c r="C914" t="str">
        <f>+IF(LEN(Participação!A924)&gt;0,5017,"")</f>
        <v/>
      </c>
      <c r="D914" t="str">
        <f>+IF(LEN(Participação!A924)&gt;0,IF(Participação!$B$3="Individual",1,1),"")</f>
        <v/>
      </c>
      <c r="E914" t="str">
        <f>+IF(LEN(Participação!A924)&gt;0,Participação!C924,"")</f>
        <v/>
      </c>
      <c r="F914" t="str">
        <f>+IF(LEN(Participação!A924)&gt;0,Participação!D924,"")</f>
        <v/>
      </c>
      <c r="G914" t="str">
        <f>+IF(LEN(Participação!A924)&gt;0,Participação!A924,"")</f>
        <v/>
      </c>
      <c r="H914" t="str">
        <f>+IF(LEN(Participação!A924)&gt;0,VLOOKUP(O914,Pivot!A:B,2,0),"")</f>
        <v/>
      </c>
      <c r="I914" t="str">
        <f>+IF(LEN(Participação!A924)&gt;0,Participação!G924*Participação!I924,"")</f>
        <v/>
      </c>
      <c r="J914" t="str">
        <f>+IF(LEN(Participação!A924)&gt;0,Participação!H924,"")</f>
        <v/>
      </c>
      <c r="K914" t="str">
        <f>+IF(LEN(Participação!A924)&gt;0,"N","")</f>
        <v/>
      </c>
      <c r="L914" t="str">
        <f>+IF(LEN(Participação!A924)&gt;0,Participação!E924,"")</f>
        <v/>
      </c>
      <c r="M914" t="str">
        <f>+IF(LEN(Participação!A924)&gt;0,Participação!I924,"")</f>
        <v/>
      </c>
      <c r="N914" s="22" t="str">
        <f>+IF(LEN(Participação!A924)&gt;0,VLOOKUP(Participação!F924,Variedades!B:C,2,0),"")</f>
        <v/>
      </c>
      <c r="O914" s="26" t="str">
        <f t="shared" si="14"/>
        <v/>
      </c>
      <c r="P914" s="26" t="str">
        <f>+IF(LEN(Participação!A924)&gt;0,G914,"")</f>
        <v/>
      </c>
    </row>
    <row r="915" spans="1:16" x14ac:dyDescent="0.25">
      <c r="A915" t="str">
        <f>+IF(LEN(Participação!A925)&gt;0,Participação!$D$4,"")</f>
        <v/>
      </c>
      <c r="B915" t="str">
        <f>+IF(LEN(Participação!A925)&gt;0,2021,"")</f>
        <v/>
      </c>
      <c r="C915" t="str">
        <f>+IF(LEN(Participação!A925)&gt;0,5017,"")</f>
        <v/>
      </c>
      <c r="D915" t="str">
        <f>+IF(LEN(Participação!A925)&gt;0,IF(Participação!$B$3="Individual",1,1),"")</f>
        <v/>
      </c>
      <c r="E915" t="str">
        <f>+IF(LEN(Participação!A925)&gt;0,Participação!C925,"")</f>
        <v/>
      </c>
      <c r="F915" t="str">
        <f>+IF(LEN(Participação!A925)&gt;0,Participação!D925,"")</f>
        <v/>
      </c>
      <c r="G915" t="str">
        <f>+IF(LEN(Participação!A925)&gt;0,Participação!A925,"")</f>
        <v/>
      </c>
      <c r="H915" t="str">
        <f>+IF(LEN(Participação!A925)&gt;0,VLOOKUP(O915,Pivot!A:B,2,0),"")</f>
        <v/>
      </c>
      <c r="I915" t="str">
        <f>+IF(LEN(Participação!A925)&gt;0,Participação!G925*Participação!I925,"")</f>
        <v/>
      </c>
      <c r="J915" t="str">
        <f>+IF(LEN(Participação!A925)&gt;0,Participação!H925,"")</f>
        <v/>
      </c>
      <c r="K915" t="str">
        <f>+IF(LEN(Participação!A925)&gt;0,"N","")</f>
        <v/>
      </c>
      <c r="L915" t="str">
        <f>+IF(LEN(Participação!A925)&gt;0,Participação!E925,"")</f>
        <v/>
      </c>
      <c r="M915" t="str">
        <f>+IF(LEN(Participação!A925)&gt;0,Participação!I925,"")</f>
        <v/>
      </c>
      <c r="N915" s="22" t="str">
        <f>+IF(LEN(Participação!A925)&gt;0,VLOOKUP(Participação!F925,Variedades!B:C,2,0),"")</f>
        <v/>
      </c>
      <c r="O915" s="26" t="str">
        <f t="shared" si="14"/>
        <v/>
      </c>
      <c r="P915" s="26" t="str">
        <f>+IF(LEN(Participação!A925)&gt;0,G915,"")</f>
        <v/>
      </c>
    </row>
    <row r="916" spans="1:16" x14ac:dyDescent="0.25">
      <c r="A916" t="str">
        <f>+IF(LEN(Participação!A926)&gt;0,Participação!$D$4,"")</f>
        <v/>
      </c>
      <c r="B916" t="str">
        <f>+IF(LEN(Participação!A926)&gt;0,2021,"")</f>
        <v/>
      </c>
      <c r="C916" t="str">
        <f>+IF(LEN(Participação!A926)&gt;0,5017,"")</f>
        <v/>
      </c>
      <c r="D916" t="str">
        <f>+IF(LEN(Participação!A926)&gt;0,IF(Participação!$B$3="Individual",1,1),"")</f>
        <v/>
      </c>
      <c r="E916" t="str">
        <f>+IF(LEN(Participação!A926)&gt;0,Participação!C926,"")</f>
        <v/>
      </c>
      <c r="F916" t="str">
        <f>+IF(LEN(Participação!A926)&gt;0,Participação!D926,"")</f>
        <v/>
      </c>
      <c r="G916" t="str">
        <f>+IF(LEN(Participação!A926)&gt;0,Participação!A926,"")</f>
        <v/>
      </c>
      <c r="H916" t="str">
        <f>+IF(LEN(Participação!A926)&gt;0,VLOOKUP(O916,Pivot!A:B,2,0),"")</f>
        <v/>
      </c>
      <c r="I916" t="str">
        <f>+IF(LEN(Participação!A926)&gt;0,Participação!G926*Participação!I926,"")</f>
        <v/>
      </c>
      <c r="J916" t="str">
        <f>+IF(LEN(Participação!A926)&gt;0,Participação!H926,"")</f>
        <v/>
      </c>
      <c r="K916" t="str">
        <f>+IF(LEN(Participação!A926)&gt;0,"N","")</f>
        <v/>
      </c>
      <c r="L916" t="str">
        <f>+IF(LEN(Participação!A926)&gt;0,Participação!E926,"")</f>
        <v/>
      </c>
      <c r="M916" t="str">
        <f>+IF(LEN(Participação!A926)&gt;0,Participação!I926,"")</f>
        <v/>
      </c>
      <c r="N916" s="22" t="str">
        <f>+IF(LEN(Participação!A926)&gt;0,VLOOKUP(Participação!F926,Variedades!B:C,2,0),"")</f>
        <v/>
      </c>
      <c r="O916" s="26" t="str">
        <f t="shared" si="14"/>
        <v/>
      </c>
      <c r="P916" s="26" t="str">
        <f>+IF(LEN(Participação!A926)&gt;0,G916,"")</f>
        <v/>
      </c>
    </row>
    <row r="917" spans="1:16" x14ac:dyDescent="0.25">
      <c r="A917" t="str">
        <f>+IF(LEN(Participação!A927)&gt;0,Participação!$D$4,"")</f>
        <v/>
      </c>
      <c r="B917" t="str">
        <f>+IF(LEN(Participação!A927)&gt;0,2021,"")</f>
        <v/>
      </c>
      <c r="C917" t="str">
        <f>+IF(LEN(Participação!A927)&gt;0,5017,"")</f>
        <v/>
      </c>
      <c r="D917" t="str">
        <f>+IF(LEN(Participação!A927)&gt;0,IF(Participação!$B$3="Individual",1,1),"")</f>
        <v/>
      </c>
      <c r="E917" t="str">
        <f>+IF(LEN(Participação!A927)&gt;0,Participação!C927,"")</f>
        <v/>
      </c>
      <c r="F917" t="str">
        <f>+IF(LEN(Participação!A927)&gt;0,Participação!D927,"")</f>
        <v/>
      </c>
      <c r="G917" t="str">
        <f>+IF(LEN(Participação!A927)&gt;0,Participação!A927,"")</f>
        <v/>
      </c>
      <c r="H917" t="str">
        <f>+IF(LEN(Participação!A927)&gt;0,VLOOKUP(O917,Pivot!A:B,2,0),"")</f>
        <v/>
      </c>
      <c r="I917" t="str">
        <f>+IF(LEN(Participação!A927)&gt;0,Participação!G927*Participação!I927,"")</f>
        <v/>
      </c>
      <c r="J917" t="str">
        <f>+IF(LEN(Participação!A927)&gt;0,Participação!H927,"")</f>
        <v/>
      </c>
      <c r="K917" t="str">
        <f>+IF(LEN(Participação!A927)&gt;0,"N","")</f>
        <v/>
      </c>
      <c r="L917" t="str">
        <f>+IF(LEN(Participação!A927)&gt;0,Participação!E927,"")</f>
        <v/>
      </c>
      <c r="M917" t="str">
        <f>+IF(LEN(Participação!A927)&gt;0,Participação!I927,"")</f>
        <v/>
      </c>
      <c r="N917" s="22" t="str">
        <f>+IF(LEN(Participação!A927)&gt;0,VLOOKUP(Participação!F927,Variedades!B:C,2,0),"")</f>
        <v/>
      </c>
      <c r="O917" s="26" t="str">
        <f t="shared" si="14"/>
        <v/>
      </c>
      <c r="P917" s="26" t="str">
        <f>+IF(LEN(Participação!A927)&gt;0,G917,"")</f>
        <v/>
      </c>
    </row>
    <row r="918" spans="1:16" x14ac:dyDescent="0.25">
      <c r="A918" t="str">
        <f>+IF(LEN(Participação!A928)&gt;0,Participação!$D$4,"")</f>
        <v/>
      </c>
      <c r="B918" t="str">
        <f>+IF(LEN(Participação!A928)&gt;0,2021,"")</f>
        <v/>
      </c>
      <c r="C918" t="str">
        <f>+IF(LEN(Participação!A928)&gt;0,5017,"")</f>
        <v/>
      </c>
      <c r="D918" t="str">
        <f>+IF(LEN(Participação!A928)&gt;0,IF(Participação!$B$3="Individual",1,1),"")</f>
        <v/>
      </c>
      <c r="E918" t="str">
        <f>+IF(LEN(Participação!A928)&gt;0,Participação!C928,"")</f>
        <v/>
      </c>
      <c r="F918" t="str">
        <f>+IF(LEN(Participação!A928)&gt;0,Participação!D928,"")</f>
        <v/>
      </c>
      <c r="G918" t="str">
        <f>+IF(LEN(Participação!A928)&gt;0,Participação!A928,"")</f>
        <v/>
      </c>
      <c r="H918" t="str">
        <f>+IF(LEN(Participação!A928)&gt;0,VLOOKUP(O918,Pivot!A:B,2,0),"")</f>
        <v/>
      </c>
      <c r="I918" t="str">
        <f>+IF(LEN(Participação!A928)&gt;0,Participação!G928*Participação!I928,"")</f>
        <v/>
      </c>
      <c r="J918" t="str">
        <f>+IF(LEN(Participação!A928)&gt;0,Participação!H928,"")</f>
        <v/>
      </c>
      <c r="K918" t="str">
        <f>+IF(LEN(Participação!A928)&gt;0,"N","")</f>
        <v/>
      </c>
      <c r="L918" t="str">
        <f>+IF(LEN(Participação!A928)&gt;0,Participação!E928,"")</f>
        <v/>
      </c>
      <c r="M918" t="str">
        <f>+IF(LEN(Participação!A928)&gt;0,Participação!I928,"")</f>
        <v/>
      </c>
      <c r="N918" s="22" t="str">
        <f>+IF(LEN(Participação!A928)&gt;0,VLOOKUP(Participação!F928,Variedades!B:C,2,0),"")</f>
        <v/>
      </c>
      <c r="O918" s="26" t="str">
        <f t="shared" si="14"/>
        <v/>
      </c>
      <c r="P918" s="26" t="str">
        <f>+IF(LEN(Participação!A928)&gt;0,G918,"")</f>
        <v/>
      </c>
    </row>
    <row r="919" spans="1:16" x14ac:dyDescent="0.25">
      <c r="A919" t="str">
        <f>+IF(LEN(Participação!A929)&gt;0,Participação!$D$4,"")</f>
        <v/>
      </c>
      <c r="B919" t="str">
        <f>+IF(LEN(Participação!A929)&gt;0,2021,"")</f>
        <v/>
      </c>
      <c r="C919" t="str">
        <f>+IF(LEN(Participação!A929)&gt;0,5017,"")</f>
        <v/>
      </c>
      <c r="D919" t="str">
        <f>+IF(LEN(Participação!A929)&gt;0,IF(Participação!$B$3="Individual",1,1),"")</f>
        <v/>
      </c>
      <c r="E919" t="str">
        <f>+IF(LEN(Participação!A929)&gt;0,Participação!C929,"")</f>
        <v/>
      </c>
      <c r="F919" t="str">
        <f>+IF(LEN(Participação!A929)&gt;0,Participação!D929,"")</f>
        <v/>
      </c>
      <c r="G919" t="str">
        <f>+IF(LEN(Participação!A929)&gt;0,Participação!A929,"")</f>
        <v/>
      </c>
      <c r="H919" t="str">
        <f>+IF(LEN(Participação!A929)&gt;0,VLOOKUP(O919,Pivot!A:B,2,0),"")</f>
        <v/>
      </c>
      <c r="I919" t="str">
        <f>+IF(LEN(Participação!A929)&gt;0,Participação!G929*Participação!I929,"")</f>
        <v/>
      </c>
      <c r="J919" t="str">
        <f>+IF(LEN(Participação!A929)&gt;0,Participação!H929,"")</f>
        <v/>
      </c>
      <c r="K919" t="str">
        <f>+IF(LEN(Participação!A929)&gt;0,"N","")</f>
        <v/>
      </c>
      <c r="L919" t="str">
        <f>+IF(LEN(Participação!A929)&gt;0,Participação!E929,"")</f>
        <v/>
      </c>
      <c r="M919" t="str">
        <f>+IF(LEN(Participação!A929)&gt;0,Participação!I929,"")</f>
        <v/>
      </c>
      <c r="N919" s="22" t="str">
        <f>+IF(LEN(Participação!A929)&gt;0,VLOOKUP(Participação!F929,Variedades!B:C,2,0),"")</f>
        <v/>
      </c>
      <c r="O919" s="26" t="str">
        <f t="shared" si="14"/>
        <v/>
      </c>
      <c r="P919" s="26" t="str">
        <f>+IF(LEN(Participação!A929)&gt;0,G919,"")</f>
        <v/>
      </c>
    </row>
    <row r="920" spans="1:16" x14ac:dyDescent="0.25">
      <c r="A920" t="str">
        <f>+IF(LEN(Participação!A930)&gt;0,Participação!$D$4,"")</f>
        <v/>
      </c>
      <c r="B920" t="str">
        <f>+IF(LEN(Participação!A930)&gt;0,2021,"")</f>
        <v/>
      </c>
      <c r="C920" t="str">
        <f>+IF(LEN(Participação!A930)&gt;0,5017,"")</f>
        <v/>
      </c>
      <c r="D920" t="str">
        <f>+IF(LEN(Participação!A930)&gt;0,IF(Participação!$B$3="Individual",1,1),"")</f>
        <v/>
      </c>
      <c r="E920" t="str">
        <f>+IF(LEN(Participação!A930)&gt;0,Participação!C930,"")</f>
        <v/>
      </c>
      <c r="F920" t="str">
        <f>+IF(LEN(Participação!A930)&gt;0,Participação!D930,"")</f>
        <v/>
      </c>
      <c r="G920" t="str">
        <f>+IF(LEN(Participação!A930)&gt;0,Participação!A930,"")</f>
        <v/>
      </c>
      <c r="H920" t="str">
        <f>+IF(LEN(Participação!A930)&gt;0,VLOOKUP(O920,Pivot!A:B,2,0),"")</f>
        <v/>
      </c>
      <c r="I920" t="str">
        <f>+IF(LEN(Participação!A930)&gt;0,Participação!G930*Participação!I930,"")</f>
        <v/>
      </c>
      <c r="J920" t="str">
        <f>+IF(LEN(Participação!A930)&gt;0,Participação!H930,"")</f>
        <v/>
      </c>
      <c r="K920" t="str">
        <f>+IF(LEN(Participação!A930)&gt;0,"N","")</f>
        <v/>
      </c>
      <c r="L920" t="str">
        <f>+IF(LEN(Participação!A930)&gt;0,Participação!E930,"")</f>
        <v/>
      </c>
      <c r="M920" t="str">
        <f>+IF(LEN(Participação!A930)&gt;0,Participação!I930,"")</f>
        <v/>
      </c>
      <c r="N920" s="22" t="str">
        <f>+IF(LEN(Participação!A930)&gt;0,VLOOKUP(Participação!F930,Variedades!B:C,2,0),"")</f>
        <v/>
      </c>
      <c r="O920" s="26" t="str">
        <f t="shared" si="14"/>
        <v/>
      </c>
      <c r="P920" s="26" t="str">
        <f>+IF(LEN(Participação!A930)&gt;0,G920,"")</f>
        <v/>
      </c>
    </row>
    <row r="921" spans="1:16" x14ac:dyDescent="0.25">
      <c r="A921" t="str">
        <f>+IF(LEN(Participação!A931)&gt;0,Participação!$D$4,"")</f>
        <v/>
      </c>
      <c r="B921" t="str">
        <f>+IF(LEN(Participação!A931)&gt;0,2021,"")</f>
        <v/>
      </c>
      <c r="C921" t="str">
        <f>+IF(LEN(Participação!A931)&gt;0,5017,"")</f>
        <v/>
      </c>
      <c r="D921" t="str">
        <f>+IF(LEN(Participação!A931)&gt;0,IF(Participação!$B$3="Individual",1,1),"")</f>
        <v/>
      </c>
      <c r="E921" t="str">
        <f>+IF(LEN(Participação!A931)&gt;0,Participação!C931,"")</f>
        <v/>
      </c>
      <c r="F921" t="str">
        <f>+IF(LEN(Participação!A931)&gt;0,Participação!D931,"")</f>
        <v/>
      </c>
      <c r="G921" t="str">
        <f>+IF(LEN(Participação!A931)&gt;0,Participação!A931,"")</f>
        <v/>
      </c>
      <c r="H921" t="str">
        <f>+IF(LEN(Participação!A931)&gt;0,VLOOKUP(O921,Pivot!A:B,2,0),"")</f>
        <v/>
      </c>
      <c r="I921" t="str">
        <f>+IF(LEN(Participação!A931)&gt;0,Participação!G931*Participação!I931,"")</f>
        <v/>
      </c>
      <c r="J921" t="str">
        <f>+IF(LEN(Participação!A931)&gt;0,Participação!H931,"")</f>
        <v/>
      </c>
      <c r="K921" t="str">
        <f>+IF(LEN(Participação!A931)&gt;0,"N","")</f>
        <v/>
      </c>
      <c r="L921" t="str">
        <f>+IF(LEN(Participação!A931)&gt;0,Participação!E931,"")</f>
        <v/>
      </c>
      <c r="M921" t="str">
        <f>+IF(LEN(Participação!A931)&gt;0,Participação!I931,"")</f>
        <v/>
      </c>
      <c r="N921" s="22" t="str">
        <f>+IF(LEN(Participação!A931)&gt;0,VLOOKUP(Participação!F931,Variedades!B:C,2,0),"")</f>
        <v/>
      </c>
      <c r="O921" s="26" t="str">
        <f t="shared" si="14"/>
        <v/>
      </c>
      <c r="P921" s="26" t="str">
        <f>+IF(LEN(Participação!A931)&gt;0,G921,"")</f>
        <v/>
      </c>
    </row>
    <row r="922" spans="1:16" x14ac:dyDescent="0.25">
      <c r="A922" t="str">
        <f>+IF(LEN(Participação!A932)&gt;0,Participação!$D$4,"")</f>
        <v/>
      </c>
      <c r="B922" t="str">
        <f>+IF(LEN(Participação!A932)&gt;0,2021,"")</f>
        <v/>
      </c>
      <c r="C922" t="str">
        <f>+IF(LEN(Participação!A932)&gt;0,5017,"")</f>
        <v/>
      </c>
      <c r="D922" t="str">
        <f>+IF(LEN(Participação!A932)&gt;0,IF(Participação!$B$3="Individual",1,1),"")</f>
        <v/>
      </c>
      <c r="E922" t="str">
        <f>+IF(LEN(Participação!A932)&gt;0,Participação!C932,"")</f>
        <v/>
      </c>
      <c r="F922" t="str">
        <f>+IF(LEN(Participação!A932)&gt;0,Participação!D932,"")</f>
        <v/>
      </c>
      <c r="G922" t="str">
        <f>+IF(LEN(Participação!A932)&gt;0,Participação!A932,"")</f>
        <v/>
      </c>
      <c r="H922" t="str">
        <f>+IF(LEN(Participação!A932)&gt;0,VLOOKUP(O922,Pivot!A:B,2,0),"")</f>
        <v/>
      </c>
      <c r="I922" t="str">
        <f>+IF(LEN(Participação!A932)&gt;0,Participação!G932*Participação!I932,"")</f>
        <v/>
      </c>
      <c r="J922" t="str">
        <f>+IF(LEN(Participação!A932)&gt;0,Participação!H932,"")</f>
        <v/>
      </c>
      <c r="K922" t="str">
        <f>+IF(LEN(Participação!A932)&gt;0,"N","")</f>
        <v/>
      </c>
      <c r="L922" t="str">
        <f>+IF(LEN(Participação!A932)&gt;0,Participação!E932,"")</f>
        <v/>
      </c>
      <c r="M922" t="str">
        <f>+IF(LEN(Participação!A932)&gt;0,Participação!I932,"")</f>
        <v/>
      </c>
      <c r="N922" s="22" t="str">
        <f>+IF(LEN(Participação!A932)&gt;0,VLOOKUP(Participação!F932,Variedades!B:C,2,0),"")</f>
        <v/>
      </c>
      <c r="O922" s="26" t="str">
        <f t="shared" si="14"/>
        <v/>
      </c>
      <c r="P922" s="26" t="str">
        <f>+IF(LEN(Participação!A932)&gt;0,G922,"")</f>
        <v/>
      </c>
    </row>
    <row r="923" spans="1:16" x14ac:dyDescent="0.25">
      <c r="A923" t="str">
        <f>+IF(LEN(Participação!A933)&gt;0,Participação!$D$4,"")</f>
        <v/>
      </c>
      <c r="B923" t="str">
        <f>+IF(LEN(Participação!A933)&gt;0,2021,"")</f>
        <v/>
      </c>
      <c r="C923" t="str">
        <f>+IF(LEN(Participação!A933)&gt;0,5017,"")</f>
        <v/>
      </c>
      <c r="D923" t="str">
        <f>+IF(LEN(Participação!A933)&gt;0,IF(Participação!$B$3="Individual",1,1),"")</f>
        <v/>
      </c>
      <c r="E923" t="str">
        <f>+IF(LEN(Participação!A933)&gt;0,Participação!C933,"")</f>
        <v/>
      </c>
      <c r="F923" t="str">
        <f>+IF(LEN(Participação!A933)&gt;0,Participação!D933,"")</f>
        <v/>
      </c>
      <c r="G923" t="str">
        <f>+IF(LEN(Participação!A933)&gt;0,Participação!A933,"")</f>
        <v/>
      </c>
      <c r="H923" t="str">
        <f>+IF(LEN(Participação!A933)&gt;0,VLOOKUP(O923,Pivot!A:B,2,0),"")</f>
        <v/>
      </c>
      <c r="I923" t="str">
        <f>+IF(LEN(Participação!A933)&gt;0,Participação!G933*Participação!I933,"")</f>
        <v/>
      </c>
      <c r="J923" t="str">
        <f>+IF(LEN(Participação!A933)&gt;0,Participação!H933,"")</f>
        <v/>
      </c>
      <c r="K923" t="str">
        <f>+IF(LEN(Participação!A933)&gt;0,"N","")</f>
        <v/>
      </c>
      <c r="L923" t="str">
        <f>+IF(LEN(Participação!A933)&gt;0,Participação!E933,"")</f>
        <v/>
      </c>
      <c r="M923" t="str">
        <f>+IF(LEN(Participação!A933)&gt;0,Participação!I933,"")</f>
        <v/>
      </c>
      <c r="N923" s="22" t="str">
        <f>+IF(LEN(Participação!A933)&gt;0,VLOOKUP(Participação!F933,Variedades!B:C,2,0),"")</f>
        <v/>
      </c>
      <c r="O923" s="26" t="str">
        <f t="shared" si="14"/>
        <v/>
      </c>
      <c r="P923" s="26" t="str">
        <f>+IF(LEN(Participação!A933)&gt;0,G923,"")</f>
        <v/>
      </c>
    </row>
    <row r="924" spans="1:16" x14ac:dyDescent="0.25">
      <c r="A924" t="str">
        <f>+IF(LEN(Participação!A934)&gt;0,Participação!$D$4,"")</f>
        <v/>
      </c>
      <c r="B924" t="str">
        <f>+IF(LEN(Participação!A934)&gt;0,2021,"")</f>
        <v/>
      </c>
      <c r="C924" t="str">
        <f>+IF(LEN(Participação!A934)&gt;0,5017,"")</f>
        <v/>
      </c>
      <c r="D924" t="str">
        <f>+IF(LEN(Participação!A934)&gt;0,IF(Participação!$B$3="Individual",1,1),"")</f>
        <v/>
      </c>
      <c r="E924" t="str">
        <f>+IF(LEN(Participação!A934)&gt;0,Participação!C934,"")</f>
        <v/>
      </c>
      <c r="F924" t="str">
        <f>+IF(LEN(Participação!A934)&gt;0,Participação!D934,"")</f>
        <v/>
      </c>
      <c r="G924" t="str">
        <f>+IF(LEN(Participação!A934)&gt;0,Participação!A934,"")</f>
        <v/>
      </c>
      <c r="H924" t="str">
        <f>+IF(LEN(Participação!A934)&gt;0,VLOOKUP(O924,Pivot!A:B,2,0),"")</f>
        <v/>
      </c>
      <c r="I924" t="str">
        <f>+IF(LEN(Participação!A934)&gt;0,Participação!G934*Participação!I934,"")</f>
        <v/>
      </c>
      <c r="J924" t="str">
        <f>+IF(LEN(Participação!A934)&gt;0,Participação!H934,"")</f>
        <v/>
      </c>
      <c r="K924" t="str">
        <f>+IF(LEN(Participação!A934)&gt;0,"N","")</f>
        <v/>
      </c>
      <c r="L924" t="str">
        <f>+IF(LEN(Participação!A934)&gt;0,Participação!E934,"")</f>
        <v/>
      </c>
      <c r="M924" t="str">
        <f>+IF(LEN(Participação!A934)&gt;0,Participação!I934,"")</f>
        <v/>
      </c>
      <c r="N924" s="22" t="str">
        <f>+IF(LEN(Participação!A934)&gt;0,VLOOKUP(Participação!F934,Variedades!B:C,2,0),"")</f>
        <v/>
      </c>
      <c r="O924" s="26" t="str">
        <f t="shared" si="14"/>
        <v/>
      </c>
      <c r="P924" s="26" t="str">
        <f>+IF(LEN(Participação!A934)&gt;0,G924,"")</f>
        <v/>
      </c>
    </row>
    <row r="925" spans="1:16" x14ac:dyDescent="0.25">
      <c r="A925" t="str">
        <f>+IF(LEN(Participação!A935)&gt;0,Participação!$D$4,"")</f>
        <v/>
      </c>
      <c r="B925" t="str">
        <f>+IF(LEN(Participação!A935)&gt;0,2021,"")</f>
        <v/>
      </c>
      <c r="C925" t="str">
        <f>+IF(LEN(Participação!A935)&gt;0,5017,"")</f>
        <v/>
      </c>
      <c r="D925" t="str">
        <f>+IF(LEN(Participação!A935)&gt;0,IF(Participação!$B$3="Individual",1,1),"")</f>
        <v/>
      </c>
      <c r="E925" t="str">
        <f>+IF(LEN(Participação!A935)&gt;0,Participação!C935,"")</f>
        <v/>
      </c>
      <c r="F925" t="str">
        <f>+IF(LEN(Participação!A935)&gt;0,Participação!D935,"")</f>
        <v/>
      </c>
      <c r="G925" t="str">
        <f>+IF(LEN(Participação!A935)&gt;0,Participação!A935,"")</f>
        <v/>
      </c>
      <c r="H925" t="str">
        <f>+IF(LEN(Participação!A935)&gt;0,VLOOKUP(O925,Pivot!A:B,2,0),"")</f>
        <v/>
      </c>
      <c r="I925" t="str">
        <f>+IF(LEN(Participação!A935)&gt;0,Participação!G935*Participação!I935,"")</f>
        <v/>
      </c>
      <c r="J925" t="str">
        <f>+IF(LEN(Participação!A935)&gt;0,Participação!H935,"")</f>
        <v/>
      </c>
      <c r="K925" t="str">
        <f>+IF(LEN(Participação!A935)&gt;0,"N","")</f>
        <v/>
      </c>
      <c r="L925" t="str">
        <f>+IF(LEN(Participação!A935)&gt;0,Participação!E935,"")</f>
        <v/>
      </c>
      <c r="M925" t="str">
        <f>+IF(LEN(Participação!A935)&gt;0,Participação!I935,"")</f>
        <v/>
      </c>
      <c r="N925" s="22" t="str">
        <f>+IF(LEN(Participação!A935)&gt;0,VLOOKUP(Participação!F935,Variedades!B:C,2,0),"")</f>
        <v/>
      </c>
      <c r="O925" s="26" t="str">
        <f t="shared" si="14"/>
        <v/>
      </c>
      <c r="P925" s="26" t="str">
        <f>+IF(LEN(Participação!A935)&gt;0,G925,"")</f>
        <v/>
      </c>
    </row>
    <row r="926" spans="1:16" x14ac:dyDescent="0.25">
      <c r="A926" t="str">
        <f>+IF(LEN(Participação!A936)&gt;0,Participação!$D$4,"")</f>
        <v/>
      </c>
      <c r="B926" t="str">
        <f>+IF(LEN(Participação!A936)&gt;0,2021,"")</f>
        <v/>
      </c>
      <c r="C926" t="str">
        <f>+IF(LEN(Participação!A936)&gt;0,5017,"")</f>
        <v/>
      </c>
      <c r="D926" t="str">
        <f>+IF(LEN(Participação!A936)&gt;0,IF(Participação!$B$3="Individual",1,1),"")</f>
        <v/>
      </c>
      <c r="E926" t="str">
        <f>+IF(LEN(Participação!A936)&gt;0,Participação!C936,"")</f>
        <v/>
      </c>
      <c r="F926" t="str">
        <f>+IF(LEN(Participação!A936)&gt;0,Participação!D936,"")</f>
        <v/>
      </c>
      <c r="G926" t="str">
        <f>+IF(LEN(Participação!A936)&gt;0,Participação!A936,"")</f>
        <v/>
      </c>
      <c r="H926" t="str">
        <f>+IF(LEN(Participação!A936)&gt;0,VLOOKUP(O926,Pivot!A:B,2,0),"")</f>
        <v/>
      </c>
      <c r="I926" t="str">
        <f>+IF(LEN(Participação!A936)&gt;0,Participação!G936*Participação!I936,"")</f>
        <v/>
      </c>
      <c r="J926" t="str">
        <f>+IF(LEN(Participação!A936)&gt;0,Participação!H936,"")</f>
        <v/>
      </c>
      <c r="K926" t="str">
        <f>+IF(LEN(Participação!A936)&gt;0,"N","")</f>
        <v/>
      </c>
      <c r="L926" t="str">
        <f>+IF(LEN(Participação!A936)&gt;0,Participação!E936,"")</f>
        <v/>
      </c>
      <c r="M926" t="str">
        <f>+IF(LEN(Participação!A936)&gt;0,Participação!I936,"")</f>
        <v/>
      </c>
      <c r="N926" s="22" t="str">
        <f>+IF(LEN(Participação!A936)&gt;0,VLOOKUP(Participação!F936,Variedades!B:C,2,0),"")</f>
        <v/>
      </c>
      <c r="O926" s="26" t="str">
        <f t="shared" si="14"/>
        <v/>
      </c>
      <c r="P926" s="26" t="str">
        <f>+IF(LEN(Participação!A936)&gt;0,G926,"")</f>
        <v/>
      </c>
    </row>
    <row r="927" spans="1:16" x14ac:dyDescent="0.25">
      <c r="A927" t="str">
        <f>+IF(LEN(Participação!A937)&gt;0,Participação!$D$4,"")</f>
        <v/>
      </c>
      <c r="B927" t="str">
        <f>+IF(LEN(Participação!A937)&gt;0,2021,"")</f>
        <v/>
      </c>
      <c r="C927" t="str">
        <f>+IF(LEN(Participação!A937)&gt;0,5017,"")</f>
        <v/>
      </c>
      <c r="D927" t="str">
        <f>+IF(LEN(Participação!A937)&gt;0,IF(Participação!$B$3="Individual",1,1),"")</f>
        <v/>
      </c>
      <c r="E927" t="str">
        <f>+IF(LEN(Participação!A937)&gt;0,Participação!C937,"")</f>
        <v/>
      </c>
      <c r="F927" t="str">
        <f>+IF(LEN(Participação!A937)&gt;0,Participação!D937,"")</f>
        <v/>
      </c>
      <c r="G927" t="str">
        <f>+IF(LEN(Participação!A937)&gt;0,Participação!A937,"")</f>
        <v/>
      </c>
      <c r="H927" t="str">
        <f>+IF(LEN(Participação!A937)&gt;0,VLOOKUP(O927,Pivot!A:B,2,0),"")</f>
        <v/>
      </c>
      <c r="I927" t="str">
        <f>+IF(LEN(Participação!A937)&gt;0,Participação!G937*Participação!I937,"")</f>
        <v/>
      </c>
      <c r="J927" t="str">
        <f>+IF(LEN(Participação!A937)&gt;0,Participação!H937,"")</f>
        <v/>
      </c>
      <c r="K927" t="str">
        <f>+IF(LEN(Participação!A937)&gt;0,"N","")</f>
        <v/>
      </c>
      <c r="L927" t="str">
        <f>+IF(LEN(Participação!A937)&gt;0,Participação!E937,"")</f>
        <v/>
      </c>
      <c r="M927" t="str">
        <f>+IF(LEN(Participação!A937)&gt;0,Participação!I937,"")</f>
        <v/>
      </c>
      <c r="N927" s="22" t="str">
        <f>+IF(LEN(Participação!A937)&gt;0,VLOOKUP(Participação!F937,Variedades!B:C,2,0),"")</f>
        <v/>
      </c>
      <c r="O927" s="26" t="str">
        <f t="shared" si="14"/>
        <v/>
      </c>
      <c r="P927" s="26" t="str">
        <f>+IF(LEN(Participação!A937)&gt;0,G927,"")</f>
        <v/>
      </c>
    </row>
    <row r="928" spans="1:16" x14ac:dyDescent="0.25">
      <c r="A928" t="str">
        <f>+IF(LEN(Participação!A938)&gt;0,Participação!$D$4,"")</f>
        <v/>
      </c>
      <c r="B928" t="str">
        <f>+IF(LEN(Participação!A938)&gt;0,2021,"")</f>
        <v/>
      </c>
      <c r="C928" t="str">
        <f>+IF(LEN(Participação!A938)&gt;0,5017,"")</f>
        <v/>
      </c>
      <c r="D928" t="str">
        <f>+IF(LEN(Participação!A938)&gt;0,IF(Participação!$B$3="Individual",1,1),"")</f>
        <v/>
      </c>
      <c r="E928" t="str">
        <f>+IF(LEN(Participação!A938)&gt;0,Participação!C938,"")</f>
        <v/>
      </c>
      <c r="F928" t="str">
        <f>+IF(LEN(Participação!A938)&gt;0,Participação!D938,"")</f>
        <v/>
      </c>
      <c r="G928" t="str">
        <f>+IF(LEN(Participação!A938)&gt;0,Participação!A938,"")</f>
        <v/>
      </c>
      <c r="H928" t="str">
        <f>+IF(LEN(Participação!A938)&gt;0,VLOOKUP(O928,Pivot!A:B,2,0),"")</f>
        <v/>
      </c>
      <c r="I928" t="str">
        <f>+IF(LEN(Participação!A938)&gt;0,Participação!G938*Participação!I938,"")</f>
        <v/>
      </c>
      <c r="J928" t="str">
        <f>+IF(LEN(Participação!A938)&gt;0,Participação!H938,"")</f>
        <v/>
      </c>
      <c r="K928" t="str">
        <f>+IF(LEN(Participação!A938)&gt;0,"N","")</f>
        <v/>
      </c>
      <c r="L928" t="str">
        <f>+IF(LEN(Participação!A938)&gt;0,Participação!E938,"")</f>
        <v/>
      </c>
      <c r="M928" t="str">
        <f>+IF(LEN(Participação!A938)&gt;0,Participação!I938,"")</f>
        <v/>
      </c>
      <c r="N928" s="22" t="str">
        <f>+IF(LEN(Participação!A938)&gt;0,VLOOKUP(Participação!F938,Variedades!B:C,2,0),"")</f>
        <v/>
      </c>
      <c r="O928" s="26" t="str">
        <f t="shared" si="14"/>
        <v/>
      </c>
      <c r="P928" s="26" t="str">
        <f>+IF(LEN(Participação!A938)&gt;0,G928,"")</f>
        <v/>
      </c>
    </row>
    <row r="929" spans="1:16" x14ac:dyDescent="0.25">
      <c r="A929" t="str">
        <f>+IF(LEN(Participação!A939)&gt;0,Participação!$D$4,"")</f>
        <v/>
      </c>
      <c r="B929" t="str">
        <f>+IF(LEN(Participação!A939)&gt;0,2021,"")</f>
        <v/>
      </c>
      <c r="C929" t="str">
        <f>+IF(LEN(Participação!A939)&gt;0,5017,"")</f>
        <v/>
      </c>
      <c r="D929" t="str">
        <f>+IF(LEN(Participação!A939)&gt;0,IF(Participação!$B$3="Individual",1,1),"")</f>
        <v/>
      </c>
      <c r="E929" t="str">
        <f>+IF(LEN(Participação!A939)&gt;0,Participação!C939,"")</f>
        <v/>
      </c>
      <c r="F929" t="str">
        <f>+IF(LEN(Participação!A939)&gt;0,Participação!D939,"")</f>
        <v/>
      </c>
      <c r="G929" t="str">
        <f>+IF(LEN(Participação!A939)&gt;0,Participação!A939,"")</f>
        <v/>
      </c>
      <c r="H929" t="str">
        <f>+IF(LEN(Participação!A939)&gt;0,VLOOKUP(O929,Pivot!A:B,2,0),"")</f>
        <v/>
      </c>
      <c r="I929" t="str">
        <f>+IF(LEN(Participação!A939)&gt;0,Participação!G939*Participação!I939,"")</f>
        <v/>
      </c>
      <c r="J929" t="str">
        <f>+IF(LEN(Participação!A939)&gt;0,Participação!H939,"")</f>
        <v/>
      </c>
      <c r="K929" t="str">
        <f>+IF(LEN(Participação!A939)&gt;0,"N","")</f>
        <v/>
      </c>
      <c r="L929" t="str">
        <f>+IF(LEN(Participação!A939)&gt;0,Participação!E939,"")</f>
        <v/>
      </c>
      <c r="M929" t="str">
        <f>+IF(LEN(Participação!A939)&gt;0,Participação!I939,"")</f>
        <v/>
      </c>
      <c r="N929" s="22" t="str">
        <f>+IF(LEN(Participação!A939)&gt;0,VLOOKUP(Participação!F939,Variedades!B:C,2,0),"")</f>
        <v/>
      </c>
      <c r="O929" s="26" t="str">
        <f t="shared" si="14"/>
        <v/>
      </c>
      <c r="P929" s="26" t="str">
        <f>+IF(LEN(Participação!A939)&gt;0,G929,"")</f>
        <v/>
      </c>
    </row>
    <row r="930" spans="1:16" x14ac:dyDescent="0.25">
      <c r="A930" t="str">
        <f>+IF(LEN(Participação!A940)&gt;0,Participação!$D$4,"")</f>
        <v/>
      </c>
      <c r="B930" t="str">
        <f>+IF(LEN(Participação!A940)&gt;0,2021,"")</f>
        <v/>
      </c>
      <c r="C930" t="str">
        <f>+IF(LEN(Participação!A940)&gt;0,5017,"")</f>
        <v/>
      </c>
      <c r="D930" t="str">
        <f>+IF(LEN(Participação!A940)&gt;0,IF(Participação!$B$3="Individual",1,1),"")</f>
        <v/>
      </c>
      <c r="E930" t="str">
        <f>+IF(LEN(Participação!A940)&gt;0,Participação!C940,"")</f>
        <v/>
      </c>
      <c r="F930" t="str">
        <f>+IF(LEN(Participação!A940)&gt;0,Participação!D940,"")</f>
        <v/>
      </c>
      <c r="G930" t="str">
        <f>+IF(LEN(Participação!A940)&gt;0,Participação!A940,"")</f>
        <v/>
      </c>
      <c r="H930" t="str">
        <f>+IF(LEN(Participação!A940)&gt;0,VLOOKUP(O930,Pivot!A:B,2,0),"")</f>
        <v/>
      </c>
      <c r="I930" t="str">
        <f>+IF(LEN(Participação!A940)&gt;0,Participação!G940*Participação!I940,"")</f>
        <v/>
      </c>
      <c r="J930" t="str">
        <f>+IF(LEN(Participação!A940)&gt;0,Participação!H940,"")</f>
        <v/>
      </c>
      <c r="K930" t="str">
        <f>+IF(LEN(Participação!A940)&gt;0,"N","")</f>
        <v/>
      </c>
      <c r="L930" t="str">
        <f>+IF(LEN(Participação!A940)&gt;0,Participação!E940,"")</f>
        <v/>
      </c>
      <c r="M930" t="str">
        <f>+IF(LEN(Participação!A940)&gt;0,Participação!I940,"")</f>
        <v/>
      </c>
      <c r="N930" s="22" t="str">
        <f>+IF(LEN(Participação!A940)&gt;0,VLOOKUP(Participação!F940,Variedades!B:C,2,0),"")</f>
        <v/>
      </c>
      <c r="O930" s="26" t="str">
        <f t="shared" si="14"/>
        <v/>
      </c>
      <c r="P930" s="26" t="str">
        <f>+IF(LEN(Participação!A940)&gt;0,G930,"")</f>
        <v/>
      </c>
    </row>
    <row r="931" spans="1:16" x14ac:dyDescent="0.25">
      <c r="A931" t="str">
        <f>+IF(LEN(Participação!A941)&gt;0,Participação!$D$4,"")</f>
        <v/>
      </c>
      <c r="B931" t="str">
        <f>+IF(LEN(Participação!A941)&gt;0,2021,"")</f>
        <v/>
      </c>
      <c r="C931" t="str">
        <f>+IF(LEN(Participação!A941)&gt;0,5017,"")</f>
        <v/>
      </c>
      <c r="D931" t="str">
        <f>+IF(LEN(Participação!A941)&gt;0,IF(Participação!$B$3="Individual",1,1),"")</f>
        <v/>
      </c>
      <c r="E931" t="str">
        <f>+IF(LEN(Participação!A941)&gt;0,Participação!C941,"")</f>
        <v/>
      </c>
      <c r="F931" t="str">
        <f>+IF(LEN(Participação!A941)&gt;0,Participação!D941,"")</f>
        <v/>
      </c>
      <c r="G931" t="str">
        <f>+IF(LEN(Participação!A941)&gt;0,Participação!A941,"")</f>
        <v/>
      </c>
      <c r="H931" t="str">
        <f>+IF(LEN(Participação!A941)&gt;0,VLOOKUP(O931,Pivot!A:B,2,0),"")</f>
        <v/>
      </c>
      <c r="I931" t="str">
        <f>+IF(LEN(Participação!A941)&gt;0,Participação!G941*Participação!I941,"")</f>
        <v/>
      </c>
      <c r="J931" t="str">
        <f>+IF(LEN(Participação!A941)&gt;0,Participação!H941,"")</f>
        <v/>
      </c>
      <c r="K931" t="str">
        <f>+IF(LEN(Participação!A941)&gt;0,"N","")</f>
        <v/>
      </c>
      <c r="L931" t="str">
        <f>+IF(LEN(Participação!A941)&gt;0,Participação!E941,"")</f>
        <v/>
      </c>
      <c r="M931" t="str">
        <f>+IF(LEN(Participação!A941)&gt;0,Participação!I941,"")</f>
        <v/>
      </c>
      <c r="N931" s="22" t="str">
        <f>+IF(LEN(Participação!A941)&gt;0,VLOOKUP(Participação!F941,Variedades!B:C,2,0),"")</f>
        <v/>
      </c>
      <c r="O931" s="26" t="str">
        <f t="shared" si="14"/>
        <v/>
      </c>
      <c r="P931" s="26" t="str">
        <f>+IF(LEN(Participação!A941)&gt;0,G931,"")</f>
        <v/>
      </c>
    </row>
    <row r="932" spans="1:16" x14ac:dyDescent="0.25">
      <c r="A932" t="str">
        <f>+IF(LEN(Participação!A942)&gt;0,Participação!$D$4,"")</f>
        <v/>
      </c>
      <c r="B932" t="str">
        <f>+IF(LEN(Participação!A942)&gt;0,2021,"")</f>
        <v/>
      </c>
      <c r="C932" t="str">
        <f>+IF(LEN(Participação!A942)&gt;0,5017,"")</f>
        <v/>
      </c>
      <c r="D932" t="str">
        <f>+IF(LEN(Participação!A942)&gt;0,IF(Participação!$B$3="Individual",1,1),"")</f>
        <v/>
      </c>
      <c r="E932" t="str">
        <f>+IF(LEN(Participação!A942)&gt;0,Participação!C942,"")</f>
        <v/>
      </c>
      <c r="F932" t="str">
        <f>+IF(LEN(Participação!A942)&gt;0,Participação!D942,"")</f>
        <v/>
      </c>
      <c r="G932" t="str">
        <f>+IF(LEN(Participação!A942)&gt;0,Participação!A942,"")</f>
        <v/>
      </c>
      <c r="H932" t="str">
        <f>+IF(LEN(Participação!A942)&gt;0,VLOOKUP(O932,Pivot!A:B,2,0),"")</f>
        <v/>
      </c>
      <c r="I932" t="str">
        <f>+IF(LEN(Participação!A942)&gt;0,Participação!G942*Participação!I942,"")</f>
        <v/>
      </c>
      <c r="J932" t="str">
        <f>+IF(LEN(Participação!A942)&gt;0,Participação!H942,"")</f>
        <v/>
      </c>
      <c r="K932" t="str">
        <f>+IF(LEN(Participação!A942)&gt;0,"N","")</f>
        <v/>
      </c>
      <c r="L932" t="str">
        <f>+IF(LEN(Participação!A942)&gt;0,Participação!E942,"")</f>
        <v/>
      </c>
      <c r="M932" t="str">
        <f>+IF(LEN(Participação!A942)&gt;0,Participação!I942,"")</f>
        <v/>
      </c>
      <c r="N932" s="22" t="str">
        <f>+IF(LEN(Participação!A942)&gt;0,VLOOKUP(Participação!F942,Variedades!B:C,2,0),"")</f>
        <v/>
      </c>
      <c r="O932" s="26" t="str">
        <f t="shared" si="14"/>
        <v/>
      </c>
      <c r="P932" s="26" t="str">
        <f>+IF(LEN(Participação!A942)&gt;0,G932,"")</f>
        <v/>
      </c>
    </row>
    <row r="933" spans="1:16" x14ac:dyDescent="0.25">
      <c r="A933" t="str">
        <f>+IF(LEN(Participação!A943)&gt;0,Participação!$D$4,"")</f>
        <v/>
      </c>
      <c r="B933" t="str">
        <f>+IF(LEN(Participação!A943)&gt;0,2021,"")</f>
        <v/>
      </c>
      <c r="C933" t="str">
        <f>+IF(LEN(Participação!A943)&gt;0,5017,"")</f>
        <v/>
      </c>
      <c r="D933" t="str">
        <f>+IF(LEN(Participação!A943)&gt;0,IF(Participação!$B$3="Individual",1,1),"")</f>
        <v/>
      </c>
      <c r="E933" t="str">
        <f>+IF(LEN(Participação!A943)&gt;0,Participação!C943,"")</f>
        <v/>
      </c>
      <c r="F933" t="str">
        <f>+IF(LEN(Participação!A943)&gt;0,Participação!D943,"")</f>
        <v/>
      </c>
      <c r="G933" t="str">
        <f>+IF(LEN(Participação!A943)&gt;0,Participação!A943,"")</f>
        <v/>
      </c>
      <c r="H933" t="str">
        <f>+IF(LEN(Participação!A943)&gt;0,VLOOKUP(O933,Pivot!A:B,2,0),"")</f>
        <v/>
      </c>
      <c r="I933" t="str">
        <f>+IF(LEN(Participação!A943)&gt;0,Participação!G943*Participação!I943,"")</f>
        <v/>
      </c>
      <c r="J933" t="str">
        <f>+IF(LEN(Participação!A943)&gt;0,Participação!H943,"")</f>
        <v/>
      </c>
      <c r="K933" t="str">
        <f>+IF(LEN(Participação!A943)&gt;0,"N","")</f>
        <v/>
      </c>
      <c r="L933" t="str">
        <f>+IF(LEN(Participação!A943)&gt;0,Participação!E943,"")</f>
        <v/>
      </c>
      <c r="M933" t="str">
        <f>+IF(LEN(Participação!A943)&gt;0,Participação!I943,"")</f>
        <v/>
      </c>
      <c r="N933" s="22" t="str">
        <f>+IF(LEN(Participação!A943)&gt;0,VLOOKUP(Participação!F943,Variedades!B:C,2,0),"")</f>
        <v/>
      </c>
      <c r="O933" s="26" t="str">
        <f t="shared" si="14"/>
        <v/>
      </c>
      <c r="P933" s="26" t="str">
        <f>+IF(LEN(Participação!A943)&gt;0,G933,"")</f>
        <v/>
      </c>
    </row>
    <row r="934" spans="1:16" x14ac:dyDescent="0.25">
      <c r="A934" t="str">
        <f>+IF(LEN(Participação!A944)&gt;0,Participação!$D$4,"")</f>
        <v/>
      </c>
      <c r="B934" t="str">
        <f>+IF(LEN(Participação!A944)&gt;0,2021,"")</f>
        <v/>
      </c>
      <c r="C934" t="str">
        <f>+IF(LEN(Participação!A944)&gt;0,5017,"")</f>
        <v/>
      </c>
      <c r="D934" t="str">
        <f>+IF(LEN(Participação!A944)&gt;0,IF(Participação!$B$3="Individual",1,1),"")</f>
        <v/>
      </c>
      <c r="E934" t="str">
        <f>+IF(LEN(Participação!A944)&gt;0,Participação!C944,"")</f>
        <v/>
      </c>
      <c r="F934" t="str">
        <f>+IF(LEN(Participação!A944)&gt;0,Participação!D944,"")</f>
        <v/>
      </c>
      <c r="G934" t="str">
        <f>+IF(LEN(Participação!A944)&gt;0,Participação!A944,"")</f>
        <v/>
      </c>
      <c r="H934" t="str">
        <f>+IF(LEN(Participação!A944)&gt;0,VLOOKUP(O934,Pivot!A:B,2,0),"")</f>
        <v/>
      </c>
      <c r="I934" t="str">
        <f>+IF(LEN(Participação!A944)&gt;0,Participação!G944*Participação!I944,"")</f>
        <v/>
      </c>
      <c r="J934" t="str">
        <f>+IF(LEN(Participação!A944)&gt;0,Participação!H944,"")</f>
        <v/>
      </c>
      <c r="K934" t="str">
        <f>+IF(LEN(Participação!A944)&gt;0,"N","")</f>
        <v/>
      </c>
      <c r="L934" t="str">
        <f>+IF(LEN(Participação!A944)&gt;0,Participação!E944,"")</f>
        <v/>
      </c>
      <c r="M934" t="str">
        <f>+IF(LEN(Participação!A944)&gt;0,Participação!I944,"")</f>
        <v/>
      </c>
      <c r="N934" s="22" t="str">
        <f>+IF(LEN(Participação!A944)&gt;0,VLOOKUP(Participação!F944,Variedades!B:C,2,0),"")</f>
        <v/>
      </c>
      <c r="O934" s="26" t="str">
        <f t="shared" si="14"/>
        <v/>
      </c>
      <c r="P934" s="26" t="str">
        <f>+IF(LEN(Participação!A944)&gt;0,G934,"")</f>
        <v/>
      </c>
    </row>
    <row r="935" spans="1:16" x14ac:dyDescent="0.25">
      <c r="A935" t="str">
        <f>+IF(LEN(Participação!A945)&gt;0,Participação!$D$4,"")</f>
        <v/>
      </c>
      <c r="B935" t="str">
        <f>+IF(LEN(Participação!A945)&gt;0,2021,"")</f>
        <v/>
      </c>
      <c r="C935" t="str">
        <f>+IF(LEN(Participação!A945)&gt;0,5017,"")</f>
        <v/>
      </c>
      <c r="D935" t="str">
        <f>+IF(LEN(Participação!A945)&gt;0,IF(Participação!$B$3="Individual",1,1),"")</f>
        <v/>
      </c>
      <c r="E935" t="str">
        <f>+IF(LEN(Participação!A945)&gt;0,Participação!C945,"")</f>
        <v/>
      </c>
      <c r="F935" t="str">
        <f>+IF(LEN(Participação!A945)&gt;0,Participação!D945,"")</f>
        <v/>
      </c>
      <c r="G935" t="str">
        <f>+IF(LEN(Participação!A945)&gt;0,Participação!A945,"")</f>
        <v/>
      </c>
      <c r="H935" t="str">
        <f>+IF(LEN(Participação!A945)&gt;0,VLOOKUP(O935,Pivot!A:B,2,0),"")</f>
        <v/>
      </c>
      <c r="I935" t="str">
        <f>+IF(LEN(Participação!A945)&gt;0,Participação!G945*Participação!I945,"")</f>
        <v/>
      </c>
      <c r="J935" t="str">
        <f>+IF(LEN(Participação!A945)&gt;0,Participação!H945,"")</f>
        <v/>
      </c>
      <c r="K935" t="str">
        <f>+IF(LEN(Participação!A945)&gt;0,"N","")</f>
        <v/>
      </c>
      <c r="L935" t="str">
        <f>+IF(LEN(Participação!A945)&gt;0,Participação!E945,"")</f>
        <v/>
      </c>
      <c r="M935" t="str">
        <f>+IF(LEN(Participação!A945)&gt;0,Participação!I945,"")</f>
        <v/>
      </c>
      <c r="N935" s="22" t="str">
        <f>+IF(LEN(Participação!A945)&gt;0,VLOOKUP(Participação!F945,Variedades!B:C,2,0),"")</f>
        <v/>
      </c>
      <c r="O935" s="26" t="str">
        <f t="shared" si="14"/>
        <v/>
      </c>
      <c r="P935" s="26" t="str">
        <f>+IF(LEN(Participação!A945)&gt;0,G935,"")</f>
        <v/>
      </c>
    </row>
    <row r="936" spans="1:16" x14ac:dyDescent="0.25">
      <c r="A936" t="str">
        <f>+IF(LEN(Participação!A946)&gt;0,Participação!$D$4,"")</f>
        <v/>
      </c>
      <c r="B936" t="str">
        <f>+IF(LEN(Participação!A946)&gt;0,2021,"")</f>
        <v/>
      </c>
      <c r="C936" t="str">
        <f>+IF(LEN(Participação!A946)&gt;0,5017,"")</f>
        <v/>
      </c>
      <c r="D936" t="str">
        <f>+IF(LEN(Participação!A946)&gt;0,IF(Participação!$B$3="Individual",1,1),"")</f>
        <v/>
      </c>
      <c r="E936" t="str">
        <f>+IF(LEN(Participação!A946)&gt;0,Participação!C946,"")</f>
        <v/>
      </c>
      <c r="F936" t="str">
        <f>+IF(LEN(Participação!A946)&gt;0,Participação!D946,"")</f>
        <v/>
      </c>
      <c r="G936" t="str">
        <f>+IF(LEN(Participação!A946)&gt;0,Participação!A946,"")</f>
        <v/>
      </c>
      <c r="H936" t="str">
        <f>+IF(LEN(Participação!A946)&gt;0,VLOOKUP(O936,Pivot!A:B,2,0),"")</f>
        <v/>
      </c>
      <c r="I936" t="str">
        <f>+IF(LEN(Participação!A946)&gt;0,Participação!G946*Participação!I946,"")</f>
        <v/>
      </c>
      <c r="J936" t="str">
        <f>+IF(LEN(Participação!A946)&gt;0,Participação!H946,"")</f>
        <v/>
      </c>
      <c r="K936" t="str">
        <f>+IF(LEN(Participação!A946)&gt;0,"N","")</f>
        <v/>
      </c>
      <c r="L936" t="str">
        <f>+IF(LEN(Participação!A946)&gt;0,Participação!E946,"")</f>
        <v/>
      </c>
      <c r="M936" t="str">
        <f>+IF(LEN(Participação!A946)&gt;0,Participação!I946,"")</f>
        <v/>
      </c>
      <c r="N936" s="22" t="str">
        <f>+IF(LEN(Participação!A946)&gt;0,VLOOKUP(Participação!F946,Variedades!B:C,2,0),"")</f>
        <v/>
      </c>
      <c r="O936" s="26" t="str">
        <f t="shared" si="14"/>
        <v/>
      </c>
      <c r="P936" s="26" t="str">
        <f>+IF(LEN(Participação!A946)&gt;0,G936,"")</f>
        <v/>
      </c>
    </row>
    <row r="937" spans="1:16" x14ac:dyDescent="0.25">
      <c r="A937" t="str">
        <f>+IF(LEN(Participação!A947)&gt;0,Participação!$D$4,"")</f>
        <v/>
      </c>
      <c r="B937" t="str">
        <f>+IF(LEN(Participação!A947)&gt;0,2021,"")</f>
        <v/>
      </c>
      <c r="C937" t="str">
        <f>+IF(LEN(Participação!A947)&gt;0,5017,"")</f>
        <v/>
      </c>
      <c r="D937" t="str">
        <f>+IF(LEN(Participação!A947)&gt;0,IF(Participação!$B$3="Individual",1,1),"")</f>
        <v/>
      </c>
      <c r="E937" t="str">
        <f>+IF(LEN(Participação!A947)&gt;0,Participação!C947,"")</f>
        <v/>
      </c>
      <c r="F937" t="str">
        <f>+IF(LEN(Participação!A947)&gt;0,Participação!D947,"")</f>
        <v/>
      </c>
      <c r="G937" t="str">
        <f>+IF(LEN(Participação!A947)&gt;0,Participação!A947,"")</f>
        <v/>
      </c>
      <c r="H937" t="str">
        <f>+IF(LEN(Participação!A947)&gt;0,VLOOKUP(O937,Pivot!A:B,2,0),"")</f>
        <v/>
      </c>
      <c r="I937" t="str">
        <f>+IF(LEN(Participação!A947)&gt;0,Participação!G947*Participação!I947,"")</f>
        <v/>
      </c>
      <c r="J937" t="str">
        <f>+IF(LEN(Participação!A947)&gt;0,Participação!H947,"")</f>
        <v/>
      </c>
      <c r="K937" t="str">
        <f>+IF(LEN(Participação!A947)&gt;0,"N","")</f>
        <v/>
      </c>
      <c r="L937" t="str">
        <f>+IF(LEN(Participação!A947)&gt;0,Participação!E947,"")</f>
        <v/>
      </c>
      <c r="M937" t="str">
        <f>+IF(LEN(Participação!A947)&gt;0,Participação!I947,"")</f>
        <v/>
      </c>
      <c r="N937" s="22" t="str">
        <f>+IF(LEN(Participação!A947)&gt;0,VLOOKUP(Participação!F947,Variedades!B:C,2,0),"")</f>
        <v/>
      </c>
      <c r="O937" s="26" t="str">
        <f t="shared" si="14"/>
        <v/>
      </c>
      <c r="P937" s="26" t="str">
        <f>+IF(LEN(Participação!A947)&gt;0,G937,"")</f>
        <v/>
      </c>
    </row>
    <row r="938" spans="1:16" x14ac:dyDescent="0.25">
      <c r="A938" t="str">
        <f>+IF(LEN(Participação!A948)&gt;0,Participação!$D$4,"")</f>
        <v/>
      </c>
      <c r="B938" t="str">
        <f>+IF(LEN(Participação!A948)&gt;0,2021,"")</f>
        <v/>
      </c>
      <c r="C938" t="str">
        <f>+IF(LEN(Participação!A948)&gt;0,5017,"")</f>
        <v/>
      </c>
      <c r="D938" t="str">
        <f>+IF(LEN(Participação!A948)&gt;0,IF(Participação!$B$3="Individual",1,1),"")</f>
        <v/>
      </c>
      <c r="E938" t="str">
        <f>+IF(LEN(Participação!A948)&gt;0,Participação!C948,"")</f>
        <v/>
      </c>
      <c r="F938" t="str">
        <f>+IF(LEN(Participação!A948)&gt;0,Participação!D948,"")</f>
        <v/>
      </c>
      <c r="G938" t="str">
        <f>+IF(LEN(Participação!A948)&gt;0,Participação!A948,"")</f>
        <v/>
      </c>
      <c r="H938" t="str">
        <f>+IF(LEN(Participação!A948)&gt;0,VLOOKUP(O938,Pivot!A:B,2,0),"")</f>
        <v/>
      </c>
      <c r="I938" t="str">
        <f>+IF(LEN(Participação!A948)&gt;0,Participação!G948*Participação!I948,"")</f>
        <v/>
      </c>
      <c r="J938" t="str">
        <f>+IF(LEN(Participação!A948)&gt;0,Participação!H948,"")</f>
        <v/>
      </c>
      <c r="K938" t="str">
        <f>+IF(LEN(Participação!A948)&gt;0,"N","")</f>
        <v/>
      </c>
      <c r="L938" t="str">
        <f>+IF(LEN(Participação!A948)&gt;0,Participação!E948,"")</f>
        <v/>
      </c>
      <c r="M938" t="str">
        <f>+IF(LEN(Participação!A948)&gt;0,Participação!I948,"")</f>
        <v/>
      </c>
      <c r="N938" s="22" t="str">
        <f>+IF(LEN(Participação!A948)&gt;0,VLOOKUP(Participação!F948,Variedades!B:C,2,0),"")</f>
        <v/>
      </c>
      <c r="O938" s="26" t="str">
        <f t="shared" si="14"/>
        <v/>
      </c>
      <c r="P938" s="26" t="str">
        <f>+IF(LEN(Participação!A948)&gt;0,G938,"")</f>
        <v/>
      </c>
    </row>
    <row r="939" spans="1:16" x14ac:dyDescent="0.25">
      <c r="A939" t="str">
        <f>+IF(LEN(Participação!A949)&gt;0,Participação!$D$4,"")</f>
        <v/>
      </c>
      <c r="B939" t="str">
        <f>+IF(LEN(Participação!A949)&gt;0,2021,"")</f>
        <v/>
      </c>
      <c r="C939" t="str">
        <f>+IF(LEN(Participação!A949)&gt;0,5017,"")</f>
        <v/>
      </c>
      <c r="D939" t="str">
        <f>+IF(LEN(Participação!A949)&gt;0,IF(Participação!$B$3="Individual",1,1),"")</f>
        <v/>
      </c>
      <c r="E939" t="str">
        <f>+IF(LEN(Participação!A949)&gt;0,Participação!C949,"")</f>
        <v/>
      </c>
      <c r="F939" t="str">
        <f>+IF(LEN(Participação!A949)&gt;0,Participação!D949,"")</f>
        <v/>
      </c>
      <c r="G939" t="str">
        <f>+IF(LEN(Participação!A949)&gt;0,Participação!A949,"")</f>
        <v/>
      </c>
      <c r="H939" t="str">
        <f>+IF(LEN(Participação!A949)&gt;0,VLOOKUP(O939,Pivot!A:B,2,0),"")</f>
        <v/>
      </c>
      <c r="I939" t="str">
        <f>+IF(LEN(Participação!A949)&gt;0,Participação!G949*Participação!I949,"")</f>
        <v/>
      </c>
      <c r="J939" t="str">
        <f>+IF(LEN(Participação!A949)&gt;0,Participação!H949,"")</f>
        <v/>
      </c>
      <c r="K939" t="str">
        <f>+IF(LEN(Participação!A949)&gt;0,"N","")</f>
        <v/>
      </c>
      <c r="L939" t="str">
        <f>+IF(LEN(Participação!A949)&gt;0,Participação!E949,"")</f>
        <v/>
      </c>
      <c r="M939" t="str">
        <f>+IF(LEN(Participação!A949)&gt;0,Participação!I949,"")</f>
        <v/>
      </c>
      <c r="N939" s="22" t="str">
        <f>+IF(LEN(Participação!A949)&gt;0,VLOOKUP(Participação!F949,Variedades!B:C,2,0),"")</f>
        <v/>
      </c>
      <c r="O939" s="26" t="str">
        <f t="shared" si="14"/>
        <v/>
      </c>
      <c r="P939" s="26" t="str">
        <f>+IF(LEN(Participação!A949)&gt;0,G939,"")</f>
        <v/>
      </c>
    </row>
    <row r="940" spans="1:16" x14ac:dyDescent="0.25">
      <c r="A940" t="str">
        <f>+IF(LEN(Participação!A950)&gt;0,Participação!$D$4,"")</f>
        <v/>
      </c>
      <c r="B940" t="str">
        <f>+IF(LEN(Participação!A950)&gt;0,2021,"")</f>
        <v/>
      </c>
      <c r="C940" t="str">
        <f>+IF(LEN(Participação!A950)&gt;0,5017,"")</f>
        <v/>
      </c>
      <c r="D940" t="str">
        <f>+IF(LEN(Participação!A950)&gt;0,IF(Participação!$B$3="Individual",1,1),"")</f>
        <v/>
      </c>
      <c r="E940" t="str">
        <f>+IF(LEN(Participação!A950)&gt;0,Participação!C950,"")</f>
        <v/>
      </c>
      <c r="F940" t="str">
        <f>+IF(LEN(Participação!A950)&gt;0,Participação!D950,"")</f>
        <v/>
      </c>
      <c r="G940" t="str">
        <f>+IF(LEN(Participação!A950)&gt;0,Participação!A950,"")</f>
        <v/>
      </c>
      <c r="H940" t="str">
        <f>+IF(LEN(Participação!A950)&gt;0,VLOOKUP(O940,Pivot!A:B,2,0),"")</f>
        <v/>
      </c>
      <c r="I940" t="str">
        <f>+IF(LEN(Participação!A950)&gt;0,Participação!G950*Participação!I950,"")</f>
        <v/>
      </c>
      <c r="J940" t="str">
        <f>+IF(LEN(Participação!A950)&gt;0,Participação!H950,"")</f>
        <v/>
      </c>
      <c r="K940" t="str">
        <f>+IF(LEN(Participação!A950)&gt;0,"N","")</f>
        <v/>
      </c>
      <c r="L940" t="str">
        <f>+IF(LEN(Participação!A950)&gt;0,Participação!E950,"")</f>
        <v/>
      </c>
      <c r="M940" t="str">
        <f>+IF(LEN(Participação!A950)&gt;0,Participação!I950,"")</f>
        <v/>
      </c>
      <c r="N940" s="22" t="str">
        <f>+IF(LEN(Participação!A950)&gt;0,VLOOKUP(Participação!F950,Variedades!B:C,2,0),"")</f>
        <v/>
      </c>
      <c r="O940" s="26" t="str">
        <f t="shared" si="14"/>
        <v/>
      </c>
      <c r="P940" s="26" t="str">
        <f>+IF(LEN(Participação!A950)&gt;0,G940,"")</f>
        <v/>
      </c>
    </row>
    <row r="941" spans="1:16" x14ac:dyDescent="0.25">
      <c r="A941" t="str">
        <f>+IF(LEN(Participação!A951)&gt;0,Participação!$D$4,"")</f>
        <v/>
      </c>
      <c r="B941" t="str">
        <f>+IF(LEN(Participação!A951)&gt;0,2021,"")</f>
        <v/>
      </c>
      <c r="C941" t="str">
        <f>+IF(LEN(Participação!A951)&gt;0,5017,"")</f>
        <v/>
      </c>
      <c r="D941" t="str">
        <f>+IF(LEN(Participação!A951)&gt;0,IF(Participação!$B$3="Individual",1,1),"")</f>
        <v/>
      </c>
      <c r="E941" t="str">
        <f>+IF(LEN(Participação!A951)&gt;0,Participação!C951,"")</f>
        <v/>
      </c>
      <c r="F941" t="str">
        <f>+IF(LEN(Participação!A951)&gt;0,Participação!D951,"")</f>
        <v/>
      </c>
      <c r="G941" t="str">
        <f>+IF(LEN(Participação!A951)&gt;0,Participação!A951,"")</f>
        <v/>
      </c>
      <c r="H941" t="str">
        <f>+IF(LEN(Participação!A951)&gt;0,VLOOKUP(O941,Pivot!A:B,2,0),"")</f>
        <v/>
      </c>
      <c r="I941" t="str">
        <f>+IF(LEN(Participação!A951)&gt;0,Participação!G951*Participação!I951,"")</f>
        <v/>
      </c>
      <c r="J941" t="str">
        <f>+IF(LEN(Participação!A951)&gt;0,Participação!H951,"")</f>
        <v/>
      </c>
      <c r="K941" t="str">
        <f>+IF(LEN(Participação!A951)&gt;0,"N","")</f>
        <v/>
      </c>
      <c r="L941" t="str">
        <f>+IF(LEN(Participação!A951)&gt;0,Participação!E951,"")</f>
        <v/>
      </c>
      <c r="M941" t="str">
        <f>+IF(LEN(Participação!A951)&gt;0,Participação!I951,"")</f>
        <v/>
      </c>
      <c r="N941" s="22" t="str">
        <f>+IF(LEN(Participação!A951)&gt;0,VLOOKUP(Participação!F951,Variedades!B:C,2,0),"")</f>
        <v/>
      </c>
      <c r="O941" s="26" t="str">
        <f t="shared" si="14"/>
        <v/>
      </c>
      <c r="P941" s="26" t="str">
        <f>+IF(LEN(Participação!A951)&gt;0,G941,"")</f>
        <v/>
      </c>
    </row>
    <row r="942" spans="1:16" x14ac:dyDescent="0.25">
      <c r="A942" t="str">
        <f>+IF(LEN(Participação!A952)&gt;0,Participação!$D$4,"")</f>
        <v/>
      </c>
      <c r="B942" t="str">
        <f>+IF(LEN(Participação!A952)&gt;0,2021,"")</f>
        <v/>
      </c>
      <c r="C942" t="str">
        <f>+IF(LEN(Participação!A952)&gt;0,5017,"")</f>
        <v/>
      </c>
      <c r="D942" t="str">
        <f>+IF(LEN(Participação!A952)&gt;0,IF(Participação!$B$3="Individual",1,1),"")</f>
        <v/>
      </c>
      <c r="E942" t="str">
        <f>+IF(LEN(Participação!A952)&gt;0,Participação!C952,"")</f>
        <v/>
      </c>
      <c r="F942" t="str">
        <f>+IF(LEN(Participação!A952)&gt;0,Participação!D952,"")</f>
        <v/>
      </c>
      <c r="G942" t="str">
        <f>+IF(LEN(Participação!A952)&gt;0,Participação!A952,"")</f>
        <v/>
      </c>
      <c r="H942" t="str">
        <f>+IF(LEN(Participação!A952)&gt;0,VLOOKUP(O942,Pivot!A:B,2,0),"")</f>
        <v/>
      </c>
      <c r="I942" t="str">
        <f>+IF(LEN(Participação!A952)&gt;0,Participação!G952*Participação!I952,"")</f>
        <v/>
      </c>
      <c r="J942" t="str">
        <f>+IF(LEN(Participação!A952)&gt;0,Participação!H952,"")</f>
        <v/>
      </c>
      <c r="K942" t="str">
        <f>+IF(LEN(Participação!A952)&gt;0,"N","")</f>
        <v/>
      </c>
      <c r="L942" t="str">
        <f>+IF(LEN(Participação!A952)&gt;0,Participação!E952,"")</f>
        <v/>
      </c>
      <c r="M942" t="str">
        <f>+IF(LEN(Participação!A952)&gt;0,Participação!I952,"")</f>
        <v/>
      </c>
      <c r="N942" s="22" t="str">
        <f>+IF(LEN(Participação!A952)&gt;0,VLOOKUP(Participação!F952,Variedades!B:C,2,0),"")</f>
        <v/>
      </c>
      <c r="O942" s="26" t="str">
        <f t="shared" si="14"/>
        <v/>
      </c>
      <c r="P942" s="26" t="str">
        <f>+IF(LEN(Participação!A952)&gt;0,G942,"")</f>
        <v/>
      </c>
    </row>
    <row r="943" spans="1:16" x14ac:dyDescent="0.25">
      <c r="A943" t="str">
        <f>+IF(LEN(Participação!A953)&gt;0,Participação!$D$4,"")</f>
        <v/>
      </c>
      <c r="B943" t="str">
        <f>+IF(LEN(Participação!A953)&gt;0,2021,"")</f>
        <v/>
      </c>
      <c r="C943" t="str">
        <f>+IF(LEN(Participação!A953)&gt;0,5017,"")</f>
        <v/>
      </c>
      <c r="D943" t="str">
        <f>+IF(LEN(Participação!A953)&gt;0,IF(Participação!$B$3="Individual",1,1),"")</f>
        <v/>
      </c>
      <c r="E943" t="str">
        <f>+IF(LEN(Participação!A953)&gt;0,Participação!C953,"")</f>
        <v/>
      </c>
      <c r="F943" t="str">
        <f>+IF(LEN(Participação!A953)&gt;0,Participação!D953,"")</f>
        <v/>
      </c>
      <c r="G943" t="str">
        <f>+IF(LEN(Participação!A953)&gt;0,Participação!A953,"")</f>
        <v/>
      </c>
      <c r="H943" t="str">
        <f>+IF(LEN(Participação!A953)&gt;0,VLOOKUP(O943,Pivot!A:B,2,0),"")</f>
        <v/>
      </c>
      <c r="I943" t="str">
        <f>+IF(LEN(Participação!A953)&gt;0,Participação!G953*Participação!I953,"")</f>
        <v/>
      </c>
      <c r="J943" t="str">
        <f>+IF(LEN(Participação!A953)&gt;0,Participação!H953,"")</f>
        <v/>
      </c>
      <c r="K943" t="str">
        <f>+IF(LEN(Participação!A953)&gt;0,"N","")</f>
        <v/>
      </c>
      <c r="L943" t="str">
        <f>+IF(LEN(Participação!A953)&gt;0,Participação!E953,"")</f>
        <v/>
      </c>
      <c r="M943" t="str">
        <f>+IF(LEN(Participação!A953)&gt;0,Participação!I953,"")</f>
        <v/>
      </c>
      <c r="N943" s="22" t="str">
        <f>+IF(LEN(Participação!A953)&gt;0,VLOOKUP(Participação!F953,Variedades!B:C,2,0),"")</f>
        <v/>
      </c>
      <c r="O943" s="26" t="str">
        <f t="shared" si="14"/>
        <v/>
      </c>
      <c r="P943" s="26" t="str">
        <f>+IF(LEN(Participação!A953)&gt;0,G943,"")</f>
        <v/>
      </c>
    </row>
    <row r="944" spans="1:16" x14ac:dyDescent="0.25">
      <c r="A944" t="str">
        <f>+IF(LEN(Participação!A954)&gt;0,Participação!$D$4,"")</f>
        <v/>
      </c>
      <c r="B944" t="str">
        <f>+IF(LEN(Participação!A954)&gt;0,2021,"")</f>
        <v/>
      </c>
      <c r="C944" t="str">
        <f>+IF(LEN(Participação!A954)&gt;0,5017,"")</f>
        <v/>
      </c>
      <c r="D944" t="str">
        <f>+IF(LEN(Participação!A954)&gt;0,IF(Participação!$B$3="Individual",1,1),"")</f>
        <v/>
      </c>
      <c r="E944" t="str">
        <f>+IF(LEN(Participação!A954)&gt;0,Participação!C954,"")</f>
        <v/>
      </c>
      <c r="F944" t="str">
        <f>+IF(LEN(Participação!A954)&gt;0,Participação!D954,"")</f>
        <v/>
      </c>
      <c r="G944" t="str">
        <f>+IF(LEN(Participação!A954)&gt;0,Participação!A954,"")</f>
        <v/>
      </c>
      <c r="H944" t="str">
        <f>+IF(LEN(Participação!A954)&gt;0,VLOOKUP(O944,Pivot!A:B,2,0),"")</f>
        <v/>
      </c>
      <c r="I944" t="str">
        <f>+IF(LEN(Participação!A954)&gt;0,Participação!G954*Participação!I954,"")</f>
        <v/>
      </c>
      <c r="J944" t="str">
        <f>+IF(LEN(Participação!A954)&gt;0,Participação!H954,"")</f>
        <v/>
      </c>
      <c r="K944" t="str">
        <f>+IF(LEN(Participação!A954)&gt;0,"N","")</f>
        <v/>
      </c>
      <c r="L944" t="str">
        <f>+IF(LEN(Participação!A954)&gt;0,Participação!E954,"")</f>
        <v/>
      </c>
      <c r="M944" t="str">
        <f>+IF(LEN(Participação!A954)&gt;0,Participação!I954,"")</f>
        <v/>
      </c>
      <c r="N944" s="22" t="str">
        <f>+IF(LEN(Participação!A954)&gt;0,VLOOKUP(Participação!F954,Variedades!B:C,2,0),"")</f>
        <v/>
      </c>
      <c r="O944" s="26" t="str">
        <f t="shared" si="14"/>
        <v/>
      </c>
      <c r="P944" s="26" t="str">
        <f>+IF(LEN(Participação!A954)&gt;0,G944,"")</f>
        <v/>
      </c>
    </row>
    <row r="945" spans="1:16" x14ac:dyDescent="0.25">
      <c r="A945" t="str">
        <f>+IF(LEN(Participação!A955)&gt;0,Participação!$D$4,"")</f>
        <v/>
      </c>
      <c r="B945" t="str">
        <f>+IF(LEN(Participação!A955)&gt;0,2021,"")</f>
        <v/>
      </c>
      <c r="C945" t="str">
        <f>+IF(LEN(Participação!A955)&gt;0,5017,"")</f>
        <v/>
      </c>
      <c r="D945" t="str">
        <f>+IF(LEN(Participação!A955)&gt;0,IF(Participação!$B$3="Individual",1,1),"")</f>
        <v/>
      </c>
      <c r="E945" t="str">
        <f>+IF(LEN(Participação!A955)&gt;0,Participação!C955,"")</f>
        <v/>
      </c>
      <c r="F945" t="str">
        <f>+IF(LEN(Participação!A955)&gt;0,Participação!D955,"")</f>
        <v/>
      </c>
      <c r="G945" t="str">
        <f>+IF(LEN(Participação!A955)&gt;0,Participação!A955,"")</f>
        <v/>
      </c>
      <c r="H945" t="str">
        <f>+IF(LEN(Participação!A955)&gt;0,VLOOKUP(O945,Pivot!A:B,2,0),"")</f>
        <v/>
      </c>
      <c r="I945" t="str">
        <f>+IF(LEN(Participação!A955)&gt;0,Participação!G955*Participação!I955,"")</f>
        <v/>
      </c>
      <c r="J945" t="str">
        <f>+IF(LEN(Participação!A955)&gt;0,Participação!H955,"")</f>
        <v/>
      </c>
      <c r="K945" t="str">
        <f>+IF(LEN(Participação!A955)&gt;0,"N","")</f>
        <v/>
      </c>
      <c r="L945" t="str">
        <f>+IF(LEN(Participação!A955)&gt;0,Participação!E955,"")</f>
        <v/>
      </c>
      <c r="M945" t="str">
        <f>+IF(LEN(Participação!A955)&gt;0,Participação!I955,"")</f>
        <v/>
      </c>
      <c r="N945" s="22" t="str">
        <f>+IF(LEN(Participação!A955)&gt;0,VLOOKUP(Participação!F955,Variedades!B:C,2,0),"")</f>
        <v/>
      </c>
      <c r="O945" s="26" t="str">
        <f t="shared" si="14"/>
        <v/>
      </c>
      <c r="P945" s="26" t="str">
        <f>+IF(LEN(Participação!A955)&gt;0,G945,"")</f>
        <v/>
      </c>
    </row>
    <row r="946" spans="1:16" x14ac:dyDescent="0.25">
      <c r="A946" t="str">
        <f>+IF(LEN(Participação!A956)&gt;0,Participação!$D$4,"")</f>
        <v/>
      </c>
      <c r="B946" t="str">
        <f>+IF(LEN(Participação!A956)&gt;0,2021,"")</f>
        <v/>
      </c>
      <c r="C946" t="str">
        <f>+IF(LEN(Participação!A956)&gt;0,5017,"")</f>
        <v/>
      </c>
      <c r="D946" t="str">
        <f>+IF(LEN(Participação!A956)&gt;0,IF(Participação!$B$3="Individual",1,1),"")</f>
        <v/>
      </c>
      <c r="E946" t="str">
        <f>+IF(LEN(Participação!A956)&gt;0,Participação!C956,"")</f>
        <v/>
      </c>
      <c r="F946" t="str">
        <f>+IF(LEN(Participação!A956)&gt;0,Participação!D956,"")</f>
        <v/>
      </c>
      <c r="G946" t="str">
        <f>+IF(LEN(Participação!A956)&gt;0,Participação!A956,"")</f>
        <v/>
      </c>
      <c r="H946" t="str">
        <f>+IF(LEN(Participação!A956)&gt;0,VLOOKUP(O946,Pivot!A:B,2,0),"")</f>
        <v/>
      </c>
      <c r="I946" t="str">
        <f>+IF(LEN(Participação!A956)&gt;0,Participação!G956*Participação!I956,"")</f>
        <v/>
      </c>
      <c r="J946" t="str">
        <f>+IF(LEN(Participação!A956)&gt;0,Participação!H956,"")</f>
        <v/>
      </c>
      <c r="K946" t="str">
        <f>+IF(LEN(Participação!A956)&gt;0,"N","")</f>
        <v/>
      </c>
      <c r="L946" t="str">
        <f>+IF(LEN(Participação!A956)&gt;0,Participação!E956,"")</f>
        <v/>
      </c>
      <c r="M946" t="str">
        <f>+IF(LEN(Participação!A956)&gt;0,Participação!I956,"")</f>
        <v/>
      </c>
      <c r="N946" s="22" t="str">
        <f>+IF(LEN(Participação!A956)&gt;0,VLOOKUP(Participação!F956,Variedades!B:C,2,0),"")</f>
        <v/>
      </c>
      <c r="O946" s="26" t="str">
        <f t="shared" si="14"/>
        <v/>
      </c>
      <c r="P946" s="26" t="str">
        <f>+IF(LEN(Participação!A956)&gt;0,G946,"")</f>
        <v/>
      </c>
    </row>
    <row r="947" spans="1:16" x14ac:dyDescent="0.25">
      <c r="A947" t="str">
        <f>+IF(LEN(Participação!A957)&gt;0,Participação!$D$4,"")</f>
        <v/>
      </c>
      <c r="B947" t="str">
        <f>+IF(LEN(Participação!A957)&gt;0,2021,"")</f>
        <v/>
      </c>
      <c r="C947" t="str">
        <f>+IF(LEN(Participação!A957)&gt;0,5017,"")</f>
        <v/>
      </c>
      <c r="D947" t="str">
        <f>+IF(LEN(Participação!A957)&gt;0,IF(Participação!$B$3="Individual",1,1),"")</f>
        <v/>
      </c>
      <c r="E947" t="str">
        <f>+IF(LEN(Participação!A957)&gt;0,Participação!C957,"")</f>
        <v/>
      </c>
      <c r="F947" t="str">
        <f>+IF(LEN(Participação!A957)&gt;0,Participação!D957,"")</f>
        <v/>
      </c>
      <c r="G947" t="str">
        <f>+IF(LEN(Participação!A957)&gt;0,Participação!A957,"")</f>
        <v/>
      </c>
      <c r="H947" t="str">
        <f>+IF(LEN(Participação!A957)&gt;0,VLOOKUP(O947,Pivot!A:B,2,0),"")</f>
        <v/>
      </c>
      <c r="I947" t="str">
        <f>+IF(LEN(Participação!A957)&gt;0,Participação!G957*Participação!I957,"")</f>
        <v/>
      </c>
      <c r="J947" t="str">
        <f>+IF(LEN(Participação!A957)&gt;0,Participação!H957,"")</f>
        <v/>
      </c>
      <c r="K947" t="str">
        <f>+IF(LEN(Participação!A957)&gt;0,"N","")</f>
        <v/>
      </c>
      <c r="L947" t="str">
        <f>+IF(LEN(Participação!A957)&gt;0,Participação!E957,"")</f>
        <v/>
      </c>
      <c r="M947" t="str">
        <f>+IF(LEN(Participação!A957)&gt;0,Participação!I957,"")</f>
        <v/>
      </c>
      <c r="N947" s="22" t="str">
        <f>+IF(LEN(Participação!A957)&gt;0,VLOOKUP(Participação!F957,Variedades!B:C,2,0),"")</f>
        <v/>
      </c>
      <c r="O947" s="26" t="str">
        <f t="shared" si="14"/>
        <v/>
      </c>
      <c r="P947" s="26" t="str">
        <f>+IF(LEN(Participação!A957)&gt;0,G947,"")</f>
        <v/>
      </c>
    </row>
    <row r="948" spans="1:16" x14ac:dyDescent="0.25">
      <c r="A948" t="str">
        <f>+IF(LEN(Participação!A958)&gt;0,Participação!$D$4,"")</f>
        <v/>
      </c>
      <c r="B948" t="str">
        <f>+IF(LEN(Participação!A958)&gt;0,2021,"")</f>
        <v/>
      </c>
      <c r="C948" t="str">
        <f>+IF(LEN(Participação!A958)&gt;0,5017,"")</f>
        <v/>
      </c>
      <c r="D948" t="str">
        <f>+IF(LEN(Participação!A958)&gt;0,IF(Participação!$B$3="Individual",1,1),"")</f>
        <v/>
      </c>
      <c r="E948" t="str">
        <f>+IF(LEN(Participação!A958)&gt;0,Participação!C958,"")</f>
        <v/>
      </c>
      <c r="F948" t="str">
        <f>+IF(LEN(Participação!A958)&gt;0,Participação!D958,"")</f>
        <v/>
      </c>
      <c r="G948" t="str">
        <f>+IF(LEN(Participação!A958)&gt;0,Participação!A958,"")</f>
        <v/>
      </c>
      <c r="H948" t="str">
        <f>+IF(LEN(Participação!A958)&gt;0,VLOOKUP(O948,Pivot!A:B,2,0),"")</f>
        <v/>
      </c>
      <c r="I948" t="str">
        <f>+IF(LEN(Participação!A958)&gt;0,Participação!G958*Participação!I958,"")</f>
        <v/>
      </c>
      <c r="J948" t="str">
        <f>+IF(LEN(Participação!A958)&gt;0,Participação!H958,"")</f>
        <v/>
      </c>
      <c r="K948" t="str">
        <f>+IF(LEN(Participação!A958)&gt;0,"N","")</f>
        <v/>
      </c>
      <c r="L948" t="str">
        <f>+IF(LEN(Participação!A958)&gt;0,Participação!E958,"")</f>
        <v/>
      </c>
      <c r="M948" t="str">
        <f>+IF(LEN(Participação!A958)&gt;0,Participação!I958,"")</f>
        <v/>
      </c>
      <c r="N948" s="22" t="str">
        <f>+IF(LEN(Participação!A958)&gt;0,VLOOKUP(Participação!F958,Variedades!B:C,2,0),"")</f>
        <v/>
      </c>
      <c r="O948" s="26" t="str">
        <f t="shared" si="14"/>
        <v/>
      </c>
      <c r="P948" s="26" t="str">
        <f>+IF(LEN(Participação!A958)&gt;0,G948,"")</f>
        <v/>
      </c>
    </row>
    <row r="949" spans="1:16" x14ac:dyDescent="0.25">
      <c r="A949" t="str">
        <f>+IF(LEN(Participação!A959)&gt;0,Participação!$D$4,"")</f>
        <v/>
      </c>
      <c r="B949" t="str">
        <f>+IF(LEN(Participação!A959)&gt;0,2021,"")</f>
        <v/>
      </c>
      <c r="C949" t="str">
        <f>+IF(LEN(Participação!A959)&gt;0,5017,"")</f>
        <v/>
      </c>
      <c r="D949" t="str">
        <f>+IF(LEN(Participação!A959)&gt;0,IF(Participação!$B$3="Individual",1,1),"")</f>
        <v/>
      </c>
      <c r="E949" t="str">
        <f>+IF(LEN(Participação!A959)&gt;0,Participação!C959,"")</f>
        <v/>
      </c>
      <c r="F949" t="str">
        <f>+IF(LEN(Participação!A959)&gt;0,Participação!D959,"")</f>
        <v/>
      </c>
      <c r="G949" t="str">
        <f>+IF(LEN(Participação!A959)&gt;0,Participação!A959,"")</f>
        <v/>
      </c>
      <c r="H949" t="str">
        <f>+IF(LEN(Participação!A959)&gt;0,VLOOKUP(O949,Pivot!A:B,2,0),"")</f>
        <v/>
      </c>
      <c r="I949" t="str">
        <f>+IF(LEN(Participação!A959)&gt;0,Participação!G959*Participação!I959,"")</f>
        <v/>
      </c>
      <c r="J949" t="str">
        <f>+IF(LEN(Participação!A959)&gt;0,Participação!H959,"")</f>
        <v/>
      </c>
      <c r="K949" t="str">
        <f>+IF(LEN(Participação!A959)&gt;0,"N","")</f>
        <v/>
      </c>
      <c r="L949" t="str">
        <f>+IF(LEN(Participação!A959)&gt;0,Participação!E959,"")</f>
        <v/>
      </c>
      <c r="M949" t="str">
        <f>+IF(LEN(Participação!A959)&gt;0,Participação!I959,"")</f>
        <v/>
      </c>
      <c r="N949" s="22" t="str">
        <f>+IF(LEN(Participação!A959)&gt;0,VLOOKUP(Participação!F959,Variedades!B:C,2,0),"")</f>
        <v/>
      </c>
      <c r="O949" s="26" t="str">
        <f t="shared" si="14"/>
        <v/>
      </c>
      <c r="P949" s="26" t="str">
        <f>+IF(LEN(Participação!A959)&gt;0,G949,"")</f>
        <v/>
      </c>
    </row>
    <row r="950" spans="1:16" x14ac:dyDescent="0.25">
      <c r="A950" t="str">
        <f>+IF(LEN(Participação!A960)&gt;0,Participação!$D$4,"")</f>
        <v/>
      </c>
      <c r="B950" t="str">
        <f>+IF(LEN(Participação!A960)&gt;0,2021,"")</f>
        <v/>
      </c>
      <c r="C950" t="str">
        <f>+IF(LEN(Participação!A960)&gt;0,5017,"")</f>
        <v/>
      </c>
      <c r="D950" t="str">
        <f>+IF(LEN(Participação!A960)&gt;0,IF(Participação!$B$3="Individual",1,1),"")</f>
        <v/>
      </c>
      <c r="E950" t="str">
        <f>+IF(LEN(Participação!A960)&gt;0,Participação!C960,"")</f>
        <v/>
      </c>
      <c r="F950" t="str">
        <f>+IF(LEN(Participação!A960)&gt;0,Participação!D960,"")</f>
        <v/>
      </c>
      <c r="G950" t="str">
        <f>+IF(LEN(Participação!A960)&gt;0,Participação!A960,"")</f>
        <v/>
      </c>
      <c r="H950" t="str">
        <f>+IF(LEN(Participação!A960)&gt;0,VLOOKUP(O950,Pivot!A:B,2,0),"")</f>
        <v/>
      </c>
      <c r="I950" t="str">
        <f>+IF(LEN(Participação!A960)&gt;0,Participação!G960*Participação!I960,"")</f>
        <v/>
      </c>
      <c r="J950" t="str">
        <f>+IF(LEN(Participação!A960)&gt;0,Participação!H960,"")</f>
        <v/>
      </c>
      <c r="K950" t="str">
        <f>+IF(LEN(Participação!A960)&gt;0,"N","")</f>
        <v/>
      </c>
      <c r="L950" t="str">
        <f>+IF(LEN(Participação!A960)&gt;0,Participação!E960,"")</f>
        <v/>
      </c>
      <c r="M950" t="str">
        <f>+IF(LEN(Participação!A960)&gt;0,Participação!I960,"")</f>
        <v/>
      </c>
      <c r="N950" s="22" t="str">
        <f>+IF(LEN(Participação!A960)&gt;0,VLOOKUP(Participação!F960,Variedades!B:C,2,0),"")</f>
        <v/>
      </c>
      <c r="O950" s="26" t="str">
        <f t="shared" si="14"/>
        <v/>
      </c>
      <c r="P950" s="26" t="str">
        <f>+IF(LEN(Participação!A960)&gt;0,G950,"")</f>
        <v/>
      </c>
    </row>
    <row r="951" spans="1:16" x14ac:dyDescent="0.25">
      <c r="A951" t="str">
        <f>+IF(LEN(Participação!A961)&gt;0,Participação!$D$4,"")</f>
        <v/>
      </c>
      <c r="B951" t="str">
        <f>+IF(LEN(Participação!A961)&gt;0,2021,"")</f>
        <v/>
      </c>
      <c r="C951" t="str">
        <f>+IF(LEN(Participação!A961)&gt;0,5017,"")</f>
        <v/>
      </c>
      <c r="D951" t="str">
        <f>+IF(LEN(Participação!A961)&gt;0,IF(Participação!$B$3="Individual",1,1),"")</f>
        <v/>
      </c>
      <c r="E951" t="str">
        <f>+IF(LEN(Participação!A961)&gt;0,Participação!C961,"")</f>
        <v/>
      </c>
      <c r="F951" t="str">
        <f>+IF(LEN(Participação!A961)&gt;0,Participação!D961,"")</f>
        <v/>
      </c>
      <c r="G951" t="str">
        <f>+IF(LEN(Participação!A961)&gt;0,Participação!A961,"")</f>
        <v/>
      </c>
      <c r="H951" t="str">
        <f>+IF(LEN(Participação!A961)&gt;0,VLOOKUP(O951,Pivot!A:B,2,0),"")</f>
        <v/>
      </c>
      <c r="I951" t="str">
        <f>+IF(LEN(Participação!A961)&gt;0,Participação!G961*Participação!I961,"")</f>
        <v/>
      </c>
      <c r="J951" t="str">
        <f>+IF(LEN(Participação!A961)&gt;0,Participação!H961,"")</f>
        <v/>
      </c>
      <c r="K951" t="str">
        <f>+IF(LEN(Participação!A961)&gt;0,"N","")</f>
        <v/>
      </c>
      <c r="L951" t="str">
        <f>+IF(LEN(Participação!A961)&gt;0,Participação!E961,"")</f>
        <v/>
      </c>
      <c r="M951" t="str">
        <f>+IF(LEN(Participação!A961)&gt;0,Participação!I961,"")</f>
        <v/>
      </c>
      <c r="N951" s="22" t="str">
        <f>+IF(LEN(Participação!A961)&gt;0,VLOOKUP(Participação!F961,Variedades!B:C,2,0),"")</f>
        <v/>
      </c>
      <c r="O951" s="26" t="str">
        <f t="shared" si="14"/>
        <v/>
      </c>
      <c r="P951" s="26" t="str">
        <f>+IF(LEN(Participação!A961)&gt;0,G951,"")</f>
        <v/>
      </c>
    </row>
    <row r="952" spans="1:16" x14ac:dyDescent="0.25">
      <c r="A952" t="str">
        <f>+IF(LEN(Participação!A962)&gt;0,Participação!$D$4,"")</f>
        <v/>
      </c>
      <c r="B952" t="str">
        <f>+IF(LEN(Participação!A962)&gt;0,2021,"")</f>
        <v/>
      </c>
      <c r="C952" t="str">
        <f>+IF(LEN(Participação!A962)&gt;0,5017,"")</f>
        <v/>
      </c>
      <c r="D952" t="str">
        <f>+IF(LEN(Participação!A962)&gt;0,IF(Participação!$B$3="Individual",1,1),"")</f>
        <v/>
      </c>
      <c r="E952" t="str">
        <f>+IF(LEN(Participação!A962)&gt;0,Participação!C962,"")</f>
        <v/>
      </c>
      <c r="F952" t="str">
        <f>+IF(LEN(Participação!A962)&gt;0,Participação!D962,"")</f>
        <v/>
      </c>
      <c r="G952" t="str">
        <f>+IF(LEN(Participação!A962)&gt;0,Participação!A962,"")</f>
        <v/>
      </c>
      <c r="H952" t="str">
        <f>+IF(LEN(Participação!A962)&gt;0,VLOOKUP(O952,Pivot!A:B,2,0),"")</f>
        <v/>
      </c>
      <c r="I952" t="str">
        <f>+IF(LEN(Participação!A962)&gt;0,Participação!G962*Participação!I962,"")</f>
        <v/>
      </c>
      <c r="J952" t="str">
        <f>+IF(LEN(Participação!A962)&gt;0,Participação!H962,"")</f>
        <v/>
      </c>
      <c r="K952" t="str">
        <f>+IF(LEN(Participação!A962)&gt;0,"N","")</f>
        <v/>
      </c>
      <c r="L952" t="str">
        <f>+IF(LEN(Participação!A962)&gt;0,Participação!E962,"")</f>
        <v/>
      </c>
      <c r="M952" t="str">
        <f>+IF(LEN(Participação!A962)&gt;0,Participação!I962,"")</f>
        <v/>
      </c>
      <c r="N952" s="22" t="str">
        <f>+IF(LEN(Participação!A962)&gt;0,VLOOKUP(Participação!F962,Variedades!B:C,2,0),"")</f>
        <v/>
      </c>
      <c r="O952" s="26" t="str">
        <f t="shared" si="14"/>
        <v/>
      </c>
      <c r="P952" s="26" t="str">
        <f>+IF(LEN(Participação!A962)&gt;0,G952,"")</f>
        <v/>
      </c>
    </row>
    <row r="953" spans="1:16" x14ac:dyDescent="0.25">
      <c r="A953" t="str">
        <f>+IF(LEN(Participação!A963)&gt;0,Participação!$D$4,"")</f>
        <v/>
      </c>
      <c r="B953" t="str">
        <f>+IF(LEN(Participação!A963)&gt;0,2021,"")</f>
        <v/>
      </c>
      <c r="C953" t="str">
        <f>+IF(LEN(Participação!A963)&gt;0,5017,"")</f>
        <v/>
      </c>
      <c r="D953" t="str">
        <f>+IF(LEN(Participação!A963)&gt;0,IF(Participação!$B$3="Individual",1,1),"")</f>
        <v/>
      </c>
      <c r="E953" t="str">
        <f>+IF(LEN(Participação!A963)&gt;0,Participação!C963,"")</f>
        <v/>
      </c>
      <c r="F953" t="str">
        <f>+IF(LEN(Participação!A963)&gt;0,Participação!D963,"")</f>
        <v/>
      </c>
      <c r="G953" t="str">
        <f>+IF(LEN(Participação!A963)&gt;0,Participação!A963,"")</f>
        <v/>
      </c>
      <c r="H953" t="str">
        <f>+IF(LEN(Participação!A963)&gt;0,VLOOKUP(O953,Pivot!A:B,2,0),"")</f>
        <v/>
      </c>
      <c r="I953" t="str">
        <f>+IF(LEN(Participação!A963)&gt;0,Participação!G963*Participação!I963,"")</f>
        <v/>
      </c>
      <c r="J953" t="str">
        <f>+IF(LEN(Participação!A963)&gt;0,Participação!H963,"")</f>
        <v/>
      </c>
      <c r="K953" t="str">
        <f>+IF(LEN(Participação!A963)&gt;0,"N","")</f>
        <v/>
      </c>
      <c r="L953" t="str">
        <f>+IF(LEN(Participação!A963)&gt;0,Participação!E963,"")</f>
        <v/>
      </c>
      <c r="M953" t="str">
        <f>+IF(LEN(Participação!A963)&gt;0,Participação!I963,"")</f>
        <v/>
      </c>
      <c r="N953" s="22" t="str">
        <f>+IF(LEN(Participação!A963)&gt;0,VLOOKUP(Participação!F963,Variedades!B:C,2,0),"")</f>
        <v/>
      </c>
      <c r="O953" s="26" t="str">
        <f t="shared" si="14"/>
        <v/>
      </c>
      <c r="P953" s="26" t="str">
        <f>+IF(LEN(Participação!A963)&gt;0,G953,"")</f>
        <v/>
      </c>
    </row>
    <row r="954" spans="1:16" x14ac:dyDescent="0.25">
      <c r="A954" t="str">
        <f>+IF(LEN(Participação!A964)&gt;0,Participação!$D$4,"")</f>
        <v/>
      </c>
      <c r="B954" t="str">
        <f>+IF(LEN(Participação!A964)&gt;0,2021,"")</f>
        <v/>
      </c>
      <c r="C954" t="str">
        <f>+IF(LEN(Participação!A964)&gt;0,5017,"")</f>
        <v/>
      </c>
      <c r="D954" t="str">
        <f>+IF(LEN(Participação!A964)&gt;0,IF(Participação!$B$3="Individual",1,1),"")</f>
        <v/>
      </c>
      <c r="E954" t="str">
        <f>+IF(LEN(Participação!A964)&gt;0,Participação!C964,"")</f>
        <v/>
      </c>
      <c r="F954" t="str">
        <f>+IF(LEN(Participação!A964)&gt;0,Participação!D964,"")</f>
        <v/>
      </c>
      <c r="G954" t="str">
        <f>+IF(LEN(Participação!A964)&gt;0,Participação!A964,"")</f>
        <v/>
      </c>
      <c r="H954" t="str">
        <f>+IF(LEN(Participação!A964)&gt;0,VLOOKUP(O954,Pivot!A:B,2,0),"")</f>
        <v/>
      </c>
      <c r="I954" t="str">
        <f>+IF(LEN(Participação!A964)&gt;0,Participação!G964*Participação!I964,"")</f>
        <v/>
      </c>
      <c r="J954" t="str">
        <f>+IF(LEN(Participação!A964)&gt;0,Participação!H964,"")</f>
        <v/>
      </c>
      <c r="K954" t="str">
        <f>+IF(LEN(Participação!A964)&gt;0,"N","")</f>
        <v/>
      </c>
      <c r="L954" t="str">
        <f>+IF(LEN(Participação!A964)&gt;0,Participação!E964,"")</f>
        <v/>
      </c>
      <c r="M954" t="str">
        <f>+IF(LEN(Participação!A964)&gt;0,Participação!I964,"")</f>
        <v/>
      </c>
      <c r="N954" s="22" t="str">
        <f>+IF(LEN(Participação!A964)&gt;0,VLOOKUP(Participação!F964,Variedades!B:C,2,0),"")</f>
        <v/>
      </c>
      <c r="O954" s="26" t="str">
        <f t="shared" si="14"/>
        <v/>
      </c>
      <c r="P954" s="26" t="str">
        <f>+IF(LEN(Participação!A964)&gt;0,G954,"")</f>
        <v/>
      </c>
    </row>
    <row r="955" spans="1:16" x14ac:dyDescent="0.25">
      <c r="A955" t="str">
        <f>+IF(LEN(Participação!A965)&gt;0,Participação!$D$4,"")</f>
        <v/>
      </c>
      <c r="B955" t="str">
        <f>+IF(LEN(Participação!A965)&gt;0,2021,"")</f>
        <v/>
      </c>
      <c r="C955" t="str">
        <f>+IF(LEN(Participação!A965)&gt;0,5017,"")</f>
        <v/>
      </c>
      <c r="D955" t="str">
        <f>+IF(LEN(Participação!A965)&gt;0,IF(Participação!$B$3="Individual",1,1),"")</f>
        <v/>
      </c>
      <c r="E955" t="str">
        <f>+IF(LEN(Participação!A965)&gt;0,Participação!C965,"")</f>
        <v/>
      </c>
      <c r="F955" t="str">
        <f>+IF(LEN(Participação!A965)&gt;0,Participação!D965,"")</f>
        <v/>
      </c>
      <c r="G955" t="str">
        <f>+IF(LEN(Participação!A965)&gt;0,Participação!A965,"")</f>
        <v/>
      </c>
      <c r="H955" t="str">
        <f>+IF(LEN(Participação!A965)&gt;0,VLOOKUP(O955,Pivot!A:B,2,0),"")</f>
        <v/>
      </c>
      <c r="I955" t="str">
        <f>+IF(LEN(Participação!A965)&gt;0,Participação!G965*Participação!I965,"")</f>
        <v/>
      </c>
      <c r="J955" t="str">
        <f>+IF(LEN(Participação!A965)&gt;0,Participação!H965,"")</f>
        <v/>
      </c>
      <c r="K955" t="str">
        <f>+IF(LEN(Participação!A965)&gt;0,"N","")</f>
        <v/>
      </c>
      <c r="L955" t="str">
        <f>+IF(LEN(Participação!A965)&gt;0,Participação!E965,"")</f>
        <v/>
      </c>
      <c r="M955" t="str">
        <f>+IF(LEN(Participação!A965)&gt;0,Participação!I965,"")</f>
        <v/>
      </c>
      <c r="N955" s="22" t="str">
        <f>+IF(LEN(Participação!A965)&gt;0,VLOOKUP(Participação!F965,Variedades!B:C,2,0),"")</f>
        <v/>
      </c>
      <c r="O955" s="26" t="str">
        <f t="shared" si="14"/>
        <v/>
      </c>
      <c r="P955" s="26" t="str">
        <f>+IF(LEN(Participação!A965)&gt;0,G955,"")</f>
        <v/>
      </c>
    </row>
    <row r="956" spans="1:16" x14ac:dyDescent="0.25">
      <c r="A956" t="str">
        <f>+IF(LEN(Participação!A966)&gt;0,Participação!$D$4,"")</f>
        <v/>
      </c>
      <c r="B956" t="str">
        <f>+IF(LEN(Participação!A966)&gt;0,2021,"")</f>
        <v/>
      </c>
      <c r="C956" t="str">
        <f>+IF(LEN(Participação!A966)&gt;0,5017,"")</f>
        <v/>
      </c>
      <c r="D956" t="str">
        <f>+IF(LEN(Participação!A966)&gt;0,IF(Participação!$B$3="Individual",1,1),"")</f>
        <v/>
      </c>
      <c r="E956" t="str">
        <f>+IF(LEN(Participação!A966)&gt;0,Participação!C966,"")</f>
        <v/>
      </c>
      <c r="F956" t="str">
        <f>+IF(LEN(Participação!A966)&gt;0,Participação!D966,"")</f>
        <v/>
      </c>
      <c r="G956" t="str">
        <f>+IF(LEN(Participação!A966)&gt;0,Participação!A966,"")</f>
        <v/>
      </c>
      <c r="H956" t="str">
        <f>+IF(LEN(Participação!A966)&gt;0,VLOOKUP(O956,Pivot!A:B,2,0),"")</f>
        <v/>
      </c>
      <c r="I956" t="str">
        <f>+IF(LEN(Participação!A966)&gt;0,Participação!G966*Participação!I966,"")</f>
        <v/>
      </c>
      <c r="J956" t="str">
        <f>+IF(LEN(Participação!A966)&gt;0,Participação!H966,"")</f>
        <v/>
      </c>
      <c r="K956" t="str">
        <f>+IF(LEN(Participação!A966)&gt;0,"N","")</f>
        <v/>
      </c>
      <c r="L956" t="str">
        <f>+IF(LEN(Participação!A966)&gt;0,Participação!E966,"")</f>
        <v/>
      </c>
      <c r="M956" t="str">
        <f>+IF(LEN(Participação!A966)&gt;0,Participação!I966,"")</f>
        <v/>
      </c>
      <c r="N956" s="22" t="str">
        <f>+IF(LEN(Participação!A966)&gt;0,VLOOKUP(Participação!F966,Variedades!B:C,2,0),"")</f>
        <v/>
      </c>
      <c r="O956" s="26" t="str">
        <f t="shared" si="14"/>
        <v/>
      </c>
      <c r="P956" s="26" t="str">
        <f>+IF(LEN(Participação!A966)&gt;0,G956,"")</f>
        <v/>
      </c>
    </row>
    <row r="957" spans="1:16" x14ac:dyDescent="0.25">
      <c r="A957" t="str">
        <f>+IF(LEN(Participação!A967)&gt;0,Participação!$D$4,"")</f>
        <v/>
      </c>
      <c r="B957" t="str">
        <f>+IF(LEN(Participação!A967)&gt;0,2021,"")</f>
        <v/>
      </c>
      <c r="C957" t="str">
        <f>+IF(LEN(Participação!A967)&gt;0,5017,"")</f>
        <v/>
      </c>
      <c r="D957" t="str">
        <f>+IF(LEN(Participação!A967)&gt;0,IF(Participação!$B$3="Individual",1,1),"")</f>
        <v/>
      </c>
      <c r="E957" t="str">
        <f>+IF(LEN(Participação!A967)&gt;0,Participação!C967,"")</f>
        <v/>
      </c>
      <c r="F957" t="str">
        <f>+IF(LEN(Participação!A967)&gt;0,Participação!D967,"")</f>
        <v/>
      </c>
      <c r="G957" t="str">
        <f>+IF(LEN(Participação!A967)&gt;0,Participação!A967,"")</f>
        <v/>
      </c>
      <c r="H957" t="str">
        <f>+IF(LEN(Participação!A967)&gt;0,VLOOKUP(O957,Pivot!A:B,2,0),"")</f>
        <v/>
      </c>
      <c r="I957" t="str">
        <f>+IF(LEN(Participação!A967)&gt;0,Participação!G967*Participação!I967,"")</f>
        <v/>
      </c>
      <c r="J957" t="str">
        <f>+IF(LEN(Participação!A967)&gt;0,Participação!H967,"")</f>
        <v/>
      </c>
      <c r="K957" t="str">
        <f>+IF(LEN(Participação!A967)&gt;0,"N","")</f>
        <v/>
      </c>
      <c r="L957" t="str">
        <f>+IF(LEN(Participação!A967)&gt;0,Participação!E967,"")</f>
        <v/>
      </c>
      <c r="M957" t="str">
        <f>+IF(LEN(Participação!A967)&gt;0,Participação!I967,"")</f>
        <v/>
      </c>
      <c r="N957" s="22" t="str">
        <f>+IF(LEN(Participação!A967)&gt;0,VLOOKUP(Participação!F967,Variedades!B:C,2,0),"")</f>
        <v/>
      </c>
      <c r="O957" s="26" t="str">
        <f t="shared" si="14"/>
        <v/>
      </c>
      <c r="P957" s="26" t="str">
        <f>+IF(LEN(Participação!A967)&gt;0,G957,"")</f>
        <v/>
      </c>
    </row>
    <row r="958" spans="1:16" x14ac:dyDescent="0.25">
      <c r="A958" t="str">
        <f>+IF(LEN(Participação!A968)&gt;0,Participação!$D$4,"")</f>
        <v/>
      </c>
      <c r="B958" t="str">
        <f>+IF(LEN(Participação!A968)&gt;0,2021,"")</f>
        <v/>
      </c>
      <c r="C958" t="str">
        <f>+IF(LEN(Participação!A968)&gt;0,5017,"")</f>
        <v/>
      </c>
      <c r="D958" t="str">
        <f>+IF(LEN(Participação!A968)&gt;0,IF(Participação!$B$3="Individual",1,1),"")</f>
        <v/>
      </c>
      <c r="E958" t="str">
        <f>+IF(LEN(Participação!A968)&gt;0,Participação!C968,"")</f>
        <v/>
      </c>
      <c r="F958" t="str">
        <f>+IF(LEN(Participação!A968)&gt;0,Participação!D968,"")</f>
        <v/>
      </c>
      <c r="G958" t="str">
        <f>+IF(LEN(Participação!A968)&gt;0,Participação!A968,"")</f>
        <v/>
      </c>
      <c r="H958" t="str">
        <f>+IF(LEN(Participação!A968)&gt;0,VLOOKUP(O958,Pivot!A:B,2,0),"")</f>
        <v/>
      </c>
      <c r="I958" t="str">
        <f>+IF(LEN(Participação!A968)&gt;0,Participação!G968*Participação!I968,"")</f>
        <v/>
      </c>
      <c r="J958" t="str">
        <f>+IF(LEN(Participação!A968)&gt;0,Participação!H968,"")</f>
        <v/>
      </c>
      <c r="K958" t="str">
        <f>+IF(LEN(Participação!A968)&gt;0,"N","")</f>
        <v/>
      </c>
      <c r="L958" t="str">
        <f>+IF(LEN(Participação!A968)&gt;0,Participação!E968,"")</f>
        <v/>
      </c>
      <c r="M958" t="str">
        <f>+IF(LEN(Participação!A968)&gt;0,Participação!I968,"")</f>
        <v/>
      </c>
      <c r="N958" s="22" t="str">
        <f>+IF(LEN(Participação!A968)&gt;0,VLOOKUP(Participação!F968,Variedades!B:C,2,0),"")</f>
        <v/>
      </c>
      <c r="O958" s="26" t="str">
        <f t="shared" si="14"/>
        <v/>
      </c>
      <c r="P958" s="26" t="str">
        <f>+IF(LEN(Participação!A968)&gt;0,G958,"")</f>
        <v/>
      </c>
    </row>
    <row r="959" spans="1:16" x14ac:dyDescent="0.25">
      <c r="A959" t="str">
        <f>+IF(LEN(Participação!A969)&gt;0,Participação!$D$4,"")</f>
        <v/>
      </c>
      <c r="B959" t="str">
        <f>+IF(LEN(Participação!A969)&gt;0,2021,"")</f>
        <v/>
      </c>
      <c r="C959" t="str">
        <f>+IF(LEN(Participação!A969)&gt;0,5017,"")</f>
        <v/>
      </c>
      <c r="D959" t="str">
        <f>+IF(LEN(Participação!A969)&gt;0,IF(Participação!$B$3="Individual",1,1),"")</f>
        <v/>
      </c>
      <c r="E959" t="str">
        <f>+IF(LEN(Participação!A969)&gt;0,Participação!C969,"")</f>
        <v/>
      </c>
      <c r="F959" t="str">
        <f>+IF(LEN(Participação!A969)&gt;0,Participação!D969,"")</f>
        <v/>
      </c>
      <c r="G959" t="str">
        <f>+IF(LEN(Participação!A969)&gt;0,Participação!A969,"")</f>
        <v/>
      </c>
      <c r="H959" t="str">
        <f>+IF(LEN(Participação!A969)&gt;0,VLOOKUP(O959,Pivot!A:B,2,0),"")</f>
        <v/>
      </c>
      <c r="I959" t="str">
        <f>+IF(LEN(Participação!A969)&gt;0,Participação!G969*Participação!I969,"")</f>
        <v/>
      </c>
      <c r="J959" t="str">
        <f>+IF(LEN(Participação!A969)&gt;0,Participação!H969,"")</f>
        <v/>
      </c>
      <c r="K959" t="str">
        <f>+IF(LEN(Participação!A969)&gt;0,"N","")</f>
        <v/>
      </c>
      <c r="L959" t="str">
        <f>+IF(LEN(Participação!A969)&gt;0,Participação!E969,"")</f>
        <v/>
      </c>
      <c r="M959" t="str">
        <f>+IF(LEN(Participação!A969)&gt;0,Participação!I969,"")</f>
        <v/>
      </c>
      <c r="N959" s="22" t="str">
        <f>+IF(LEN(Participação!A969)&gt;0,VLOOKUP(Participação!F969,Variedades!B:C,2,0),"")</f>
        <v/>
      </c>
      <c r="O959" s="26" t="str">
        <f t="shared" si="14"/>
        <v/>
      </c>
      <c r="P959" s="26" t="str">
        <f>+IF(LEN(Participação!A969)&gt;0,G959,"")</f>
        <v/>
      </c>
    </row>
    <row r="960" spans="1:16" x14ac:dyDescent="0.25">
      <c r="A960" t="str">
        <f>+IF(LEN(Participação!A970)&gt;0,Participação!$D$4,"")</f>
        <v/>
      </c>
      <c r="B960" t="str">
        <f>+IF(LEN(Participação!A970)&gt;0,2021,"")</f>
        <v/>
      </c>
      <c r="C960" t="str">
        <f>+IF(LEN(Participação!A970)&gt;0,5017,"")</f>
        <v/>
      </c>
      <c r="D960" t="str">
        <f>+IF(LEN(Participação!A970)&gt;0,IF(Participação!$B$3="Individual",1,1),"")</f>
        <v/>
      </c>
      <c r="E960" t="str">
        <f>+IF(LEN(Participação!A970)&gt;0,Participação!C970,"")</f>
        <v/>
      </c>
      <c r="F960" t="str">
        <f>+IF(LEN(Participação!A970)&gt;0,Participação!D970,"")</f>
        <v/>
      </c>
      <c r="G960" t="str">
        <f>+IF(LEN(Participação!A970)&gt;0,Participação!A970,"")</f>
        <v/>
      </c>
      <c r="H960" t="str">
        <f>+IF(LEN(Participação!A970)&gt;0,VLOOKUP(O960,Pivot!A:B,2,0),"")</f>
        <v/>
      </c>
      <c r="I960" t="str">
        <f>+IF(LEN(Participação!A970)&gt;0,Participação!G970*Participação!I970,"")</f>
        <v/>
      </c>
      <c r="J960" t="str">
        <f>+IF(LEN(Participação!A970)&gt;0,Participação!H970,"")</f>
        <v/>
      </c>
      <c r="K960" t="str">
        <f>+IF(LEN(Participação!A970)&gt;0,"N","")</f>
        <v/>
      </c>
      <c r="L960" t="str">
        <f>+IF(LEN(Participação!A970)&gt;0,Participação!E970,"")</f>
        <v/>
      </c>
      <c r="M960" t="str">
        <f>+IF(LEN(Participação!A970)&gt;0,Participação!I970,"")</f>
        <v/>
      </c>
      <c r="N960" s="22" t="str">
        <f>+IF(LEN(Participação!A970)&gt;0,VLOOKUP(Participação!F970,Variedades!B:C,2,0),"")</f>
        <v/>
      </c>
      <c r="O960" s="26" t="str">
        <f t="shared" si="14"/>
        <v/>
      </c>
      <c r="P960" s="26" t="str">
        <f>+IF(LEN(Participação!A970)&gt;0,G960,"")</f>
        <v/>
      </c>
    </row>
    <row r="961" spans="1:16" x14ac:dyDescent="0.25">
      <c r="A961" t="str">
        <f>+IF(LEN(Participação!A971)&gt;0,Participação!$D$4,"")</f>
        <v/>
      </c>
      <c r="B961" t="str">
        <f>+IF(LEN(Participação!A971)&gt;0,2021,"")</f>
        <v/>
      </c>
      <c r="C961" t="str">
        <f>+IF(LEN(Participação!A971)&gt;0,5017,"")</f>
        <v/>
      </c>
      <c r="D961" t="str">
        <f>+IF(LEN(Participação!A971)&gt;0,IF(Participação!$B$3="Individual",1,1),"")</f>
        <v/>
      </c>
      <c r="E961" t="str">
        <f>+IF(LEN(Participação!A971)&gt;0,Participação!C971,"")</f>
        <v/>
      </c>
      <c r="F961" t="str">
        <f>+IF(LEN(Participação!A971)&gt;0,Participação!D971,"")</f>
        <v/>
      </c>
      <c r="G961" t="str">
        <f>+IF(LEN(Participação!A971)&gt;0,Participação!A971,"")</f>
        <v/>
      </c>
      <c r="H961" t="str">
        <f>+IF(LEN(Participação!A971)&gt;0,VLOOKUP(O961,Pivot!A:B,2,0),"")</f>
        <v/>
      </c>
      <c r="I961" t="str">
        <f>+IF(LEN(Participação!A971)&gt;0,Participação!G971*Participação!I971,"")</f>
        <v/>
      </c>
      <c r="J961" t="str">
        <f>+IF(LEN(Participação!A971)&gt;0,Participação!H971,"")</f>
        <v/>
      </c>
      <c r="K961" t="str">
        <f>+IF(LEN(Participação!A971)&gt;0,"N","")</f>
        <v/>
      </c>
      <c r="L961" t="str">
        <f>+IF(LEN(Participação!A971)&gt;0,Participação!E971,"")</f>
        <v/>
      </c>
      <c r="M961" t="str">
        <f>+IF(LEN(Participação!A971)&gt;0,Participação!I971,"")</f>
        <v/>
      </c>
      <c r="N961" s="22" t="str">
        <f>+IF(LEN(Participação!A971)&gt;0,VLOOKUP(Participação!F971,Variedades!B:C,2,0),"")</f>
        <v/>
      </c>
      <c r="O961" s="26" t="str">
        <f t="shared" si="14"/>
        <v/>
      </c>
      <c r="P961" s="26" t="str">
        <f>+IF(LEN(Participação!A971)&gt;0,G961,"")</f>
        <v/>
      </c>
    </row>
    <row r="962" spans="1:16" x14ac:dyDescent="0.25">
      <c r="A962" t="str">
        <f>+IF(LEN(Participação!A972)&gt;0,Participação!$D$4,"")</f>
        <v/>
      </c>
      <c r="B962" t="str">
        <f>+IF(LEN(Participação!A972)&gt;0,2021,"")</f>
        <v/>
      </c>
      <c r="C962" t="str">
        <f>+IF(LEN(Participação!A972)&gt;0,5017,"")</f>
        <v/>
      </c>
      <c r="D962" t="str">
        <f>+IF(LEN(Participação!A972)&gt;0,IF(Participação!$B$3="Individual",1,1),"")</f>
        <v/>
      </c>
      <c r="E962" t="str">
        <f>+IF(LEN(Participação!A972)&gt;0,Participação!C972,"")</f>
        <v/>
      </c>
      <c r="F962" t="str">
        <f>+IF(LEN(Participação!A972)&gt;0,Participação!D972,"")</f>
        <v/>
      </c>
      <c r="G962" t="str">
        <f>+IF(LEN(Participação!A972)&gt;0,Participação!A972,"")</f>
        <v/>
      </c>
      <c r="H962" t="str">
        <f>+IF(LEN(Participação!A972)&gt;0,VLOOKUP(O962,Pivot!A:B,2,0),"")</f>
        <v/>
      </c>
      <c r="I962" t="str">
        <f>+IF(LEN(Participação!A972)&gt;0,Participação!G972*Participação!I972,"")</f>
        <v/>
      </c>
      <c r="J962" t="str">
        <f>+IF(LEN(Participação!A972)&gt;0,Participação!H972,"")</f>
        <v/>
      </c>
      <c r="K962" t="str">
        <f>+IF(LEN(Participação!A972)&gt;0,"N","")</f>
        <v/>
      </c>
      <c r="L962" t="str">
        <f>+IF(LEN(Participação!A972)&gt;0,Participação!E972,"")</f>
        <v/>
      </c>
      <c r="M962" t="str">
        <f>+IF(LEN(Participação!A972)&gt;0,Participação!I972,"")</f>
        <v/>
      </c>
      <c r="N962" s="22" t="str">
        <f>+IF(LEN(Participação!A972)&gt;0,VLOOKUP(Participação!F972,Variedades!B:C,2,0),"")</f>
        <v/>
      </c>
      <c r="O962" s="26" t="str">
        <f t="shared" si="14"/>
        <v/>
      </c>
      <c r="P962" s="26" t="str">
        <f>+IF(LEN(Participação!A972)&gt;0,G962,"")</f>
        <v/>
      </c>
    </row>
    <row r="963" spans="1:16" x14ac:dyDescent="0.25">
      <c r="A963" t="str">
        <f>+IF(LEN(Participação!A973)&gt;0,Participação!$D$4,"")</f>
        <v/>
      </c>
      <c r="B963" t="str">
        <f>+IF(LEN(Participação!A973)&gt;0,2021,"")</f>
        <v/>
      </c>
      <c r="C963" t="str">
        <f>+IF(LEN(Participação!A973)&gt;0,5017,"")</f>
        <v/>
      </c>
      <c r="D963" t="str">
        <f>+IF(LEN(Participação!A973)&gt;0,IF(Participação!$B$3="Individual",1,1),"")</f>
        <v/>
      </c>
      <c r="E963" t="str">
        <f>+IF(LEN(Participação!A973)&gt;0,Participação!C973,"")</f>
        <v/>
      </c>
      <c r="F963" t="str">
        <f>+IF(LEN(Participação!A973)&gt;0,Participação!D973,"")</f>
        <v/>
      </c>
      <c r="G963" t="str">
        <f>+IF(LEN(Participação!A973)&gt;0,Participação!A973,"")</f>
        <v/>
      </c>
      <c r="H963" t="str">
        <f>+IF(LEN(Participação!A973)&gt;0,VLOOKUP(O963,Pivot!A:B,2,0),"")</f>
        <v/>
      </c>
      <c r="I963" t="str">
        <f>+IF(LEN(Participação!A973)&gt;0,Participação!G973*Participação!I973,"")</f>
        <v/>
      </c>
      <c r="J963" t="str">
        <f>+IF(LEN(Participação!A973)&gt;0,Participação!H973,"")</f>
        <v/>
      </c>
      <c r="K963" t="str">
        <f>+IF(LEN(Participação!A973)&gt;0,"N","")</f>
        <v/>
      </c>
      <c r="L963" t="str">
        <f>+IF(LEN(Participação!A973)&gt;0,Participação!E973,"")</f>
        <v/>
      </c>
      <c r="M963" t="str">
        <f>+IF(LEN(Participação!A973)&gt;0,Participação!I973,"")</f>
        <v/>
      </c>
      <c r="N963" s="22" t="str">
        <f>+IF(LEN(Participação!A973)&gt;0,VLOOKUP(Participação!F973,Variedades!B:C,2,0),"")</f>
        <v/>
      </c>
      <c r="O963" s="26" t="str">
        <f t="shared" ref="O963:O1026" si="15">+G963&amp;E963&amp;F963&amp;N963</f>
        <v/>
      </c>
      <c r="P963" s="26" t="str">
        <f>+IF(LEN(Participação!A973)&gt;0,G963,"")</f>
        <v/>
      </c>
    </row>
    <row r="964" spans="1:16" x14ac:dyDescent="0.25">
      <c r="A964" t="str">
        <f>+IF(LEN(Participação!A974)&gt;0,Participação!$D$4,"")</f>
        <v/>
      </c>
      <c r="B964" t="str">
        <f>+IF(LEN(Participação!A974)&gt;0,2021,"")</f>
        <v/>
      </c>
      <c r="C964" t="str">
        <f>+IF(LEN(Participação!A974)&gt;0,5017,"")</f>
        <v/>
      </c>
      <c r="D964" t="str">
        <f>+IF(LEN(Participação!A974)&gt;0,IF(Participação!$B$3="Individual",1,1),"")</f>
        <v/>
      </c>
      <c r="E964" t="str">
        <f>+IF(LEN(Participação!A974)&gt;0,Participação!C974,"")</f>
        <v/>
      </c>
      <c r="F964" t="str">
        <f>+IF(LEN(Participação!A974)&gt;0,Participação!D974,"")</f>
        <v/>
      </c>
      <c r="G964" t="str">
        <f>+IF(LEN(Participação!A974)&gt;0,Participação!A974,"")</f>
        <v/>
      </c>
      <c r="H964" t="str">
        <f>+IF(LEN(Participação!A974)&gt;0,VLOOKUP(O964,Pivot!A:B,2,0),"")</f>
        <v/>
      </c>
      <c r="I964" t="str">
        <f>+IF(LEN(Participação!A974)&gt;0,Participação!G974*Participação!I974,"")</f>
        <v/>
      </c>
      <c r="J964" t="str">
        <f>+IF(LEN(Participação!A974)&gt;0,Participação!H974,"")</f>
        <v/>
      </c>
      <c r="K964" t="str">
        <f>+IF(LEN(Participação!A974)&gt;0,"N","")</f>
        <v/>
      </c>
      <c r="L964" t="str">
        <f>+IF(LEN(Participação!A974)&gt;0,Participação!E974,"")</f>
        <v/>
      </c>
      <c r="M964" t="str">
        <f>+IF(LEN(Participação!A974)&gt;0,Participação!I974,"")</f>
        <v/>
      </c>
      <c r="N964" s="22" t="str">
        <f>+IF(LEN(Participação!A974)&gt;0,VLOOKUP(Participação!F974,Variedades!B:C,2,0),"")</f>
        <v/>
      </c>
      <c r="O964" s="26" t="str">
        <f t="shared" si="15"/>
        <v/>
      </c>
      <c r="P964" s="26" t="str">
        <f>+IF(LEN(Participação!A974)&gt;0,G964,"")</f>
        <v/>
      </c>
    </row>
    <row r="965" spans="1:16" x14ac:dyDescent="0.25">
      <c r="A965" t="str">
        <f>+IF(LEN(Participação!A975)&gt;0,Participação!$D$4,"")</f>
        <v/>
      </c>
      <c r="B965" t="str">
        <f>+IF(LEN(Participação!A975)&gt;0,2021,"")</f>
        <v/>
      </c>
      <c r="C965" t="str">
        <f>+IF(LEN(Participação!A975)&gt;0,5017,"")</f>
        <v/>
      </c>
      <c r="D965" t="str">
        <f>+IF(LEN(Participação!A975)&gt;0,IF(Participação!$B$3="Individual",1,1),"")</f>
        <v/>
      </c>
      <c r="E965" t="str">
        <f>+IF(LEN(Participação!A975)&gt;0,Participação!C975,"")</f>
        <v/>
      </c>
      <c r="F965" t="str">
        <f>+IF(LEN(Participação!A975)&gt;0,Participação!D975,"")</f>
        <v/>
      </c>
      <c r="G965" t="str">
        <f>+IF(LEN(Participação!A975)&gt;0,Participação!A975,"")</f>
        <v/>
      </c>
      <c r="H965" t="str">
        <f>+IF(LEN(Participação!A975)&gt;0,VLOOKUP(O965,Pivot!A:B,2,0),"")</f>
        <v/>
      </c>
      <c r="I965" t="str">
        <f>+IF(LEN(Participação!A975)&gt;0,Participação!G975*Participação!I975,"")</f>
        <v/>
      </c>
      <c r="J965" t="str">
        <f>+IF(LEN(Participação!A975)&gt;0,Participação!H975,"")</f>
        <v/>
      </c>
      <c r="K965" t="str">
        <f>+IF(LEN(Participação!A975)&gt;0,"N","")</f>
        <v/>
      </c>
      <c r="L965" t="str">
        <f>+IF(LEN(Participação!A975)&gt;0,Participação!E975,"")</f>
        <v/>
      </c>
      <c r="M965" t="str">
        <f>+IF(LEN(Participação!A975)&gt;0,Participação!I975,"")</f>
        <v/>
      </c>
      <c r="N965" s="22" t="str">
        <f>+IF(LEN(Participação!A975)&gt;0,VLOOKUP(Participação!F975,Variedades!B:C,2,0),"")</f>
        <v/>
      </c>
      <c r="O965" s="26" t="str">
        <f t="shared" si="15"/>
        <v/>
      </c>
      <c r="P965" s="26" t="str">
        <f>+IF(LEN(Participação!A975)&gt;0,G965,"")</f>
        <v/>
      </c>
    </row>
    <row r="966" spans="1:16" x14ac:dyDescent="0.25">
      <c r="A966" t="str">
        <f>+IF(LEN(Participação!A976)&gt;0,Participação!$D$4,"")</f>
        <v/>
      </c>
      <c r="B966" t="str">
        <f>+IF(LEN(Participação!A976)&gt;0,2021,"")</f>
        <v/>
      </c>
      <c r="C966" t="str">
        <f>+IF(LEN(Participação!A976)&gt;0,5017,"")</f>
        <v/>
      </c>
      <c r="D966" t="str">
        <f>+IF(LEN(Participação!A976)&gt;0,IF(Participação!$B$3="Individual",1,1),"")</f>
        <v/>
      </c>
      <c r="E966" t="str">
        <f>+IF(LEN(Participação!A976)&gt;0,Participação!C976,"")</f>
        <v/>
      </c>
      <c r="F966" t="str">
        <f>+IF(LEN(Participação!A976)&gt;0,Participação!D976,"")</f>
        <v/>
      </c>
      <c r="G966" t="str">
        <f>+IF(LEN(Participação!A976)&gt;0,Participação!A976,"")</f>
        <v/>
      </c>
      <c r="H966" t="str">
        <f>+IF(LEN(Participação!A976)&gt;0,VLOOKUP(O966,Pivot!A:B,2,0),"")</f>
        <v/>
      </c>
      <c r="I966" t="str">
        <f>+IF(LEN(Participação!A976)&gt;0,Participação!G976*Participação!I976,"")</f>
        <v/>
      </c>
      <c r="J966" t="str">
        <f>+IF(LEN(Participação!A976)&gt;0,Participação!H976,"")</f>
        <v/>
      </c>
      <c r="K966" t="str">
        <f>+IF(LEN(Participação!A976)&gt;0,"N","")</f>
        <v/>
      </c>
      <c r="L966" t="str">
        <f>+IF(LEN(Participação!A976)&gt;0,Participação!E976,"")</f>
        <v/>
      </c>
      <c r="M966" t="str">
        <f>+IF(LEN(Participação!A976)&gt;0,Participação!I976,"")</f>
        <v/>
      </c>
      <c r="N966" s="22" t="str">
        <f>+IF(LEN(Participação!A976)&gt;0,VLOOKUP(Participação!F976,Variedades!B:C,2,0),"")</f>
        <v/>
      </c>
      <c r="O966" s="26" t="str">
        <f t="shared" si="15"/>
        <v/>
      </c>
      <c r="P966" s="26" t="str">
        <f>+IF(LEN(Participação!A976)&gt;0,G966,"")</f>
        <v/>
      </c>
    </row>
    <row r="967" spans="1:16" x14ac:dyDescent="0.25">
      <c r="A967" t="str">
        <f>+IF(LEN(Participação!A977)&gt;0,Participação!$D$4,"")</f>
        <v/>
      </c>
      <c r="B967" t="str">
        <f>+IF(LEN(Participação!A977)&gt;0,2021,"")</f>
        <v/>
      </c>
      <c r="C967" t="str">
        <f>+IF(LEN(Participação!A977)&gt;0,5017,"")</f>
        <v/>
      </c>
      <c r="D967" t="str">
        <f>+IF(LEN(Participação!A977)&gt;0,IF(Participação!$B$3="Individual",1,1),"")</f>
        <v/>
      </c>
      <c r="E967" t="str">
        <f>+IF(LEN(Participação!A977)&gt;0,Participação!C977,"")</f>
        <v/>
      </c>
      <c r="F967" t="str">
        <f>+IF(LEN(Participação!A977)&gt;0,Participação!D977,"")</f>
        <v/>
      </c>
      <c r="G967" t="str">
        <f>+IF(LEN(Participação!A977)&gt;0,Participação!A977,"")</f>
        <v/>
      </c>
      <c r="H967" t="str">
        <f>+IF(LEN(Participação!A977)&gt;0,VLOOKUP(O967,Pivot!A:B,2,0),"")</f>
        <v/>
      </c>
      <c r="I967" t="str">
        <f>+IF(LEN(Participação!A977)&gt;0,Participação!G977*Participação!I977,"")</f>
        <v/>
      </c>
      <c r="J967" t="str">
        <f>+IF(LEN(Participação!A977)&gt;0,Participação!H977,"")</f>
        <v/>
      </c>
      <c r="K967" t="str">
        <f>+IF(LEN(Participação!A977)&gt;0,"N","")</f>
        <v/>
      </c>
      <c r="L967" t="str">
        <f>+IF(LEN(Participação!A977)&gt;0,Participação!E977,"")</f>
        <v/>
      </c>
      <c r="M967" t="str">
        <f>+IF(LEN(Participação!A977)&gt;0,Participação!I977,"")</f>
        <v/>
      </c>
      <c r="N967" s="22" t="str">
        <f>+IF(LEN(Participação!A977)&gt;0,VLOOKUP(Participação!F977,Variedades!B:C,2,0),"")</f>
        <v/>
      </c>
      <c r="O967" s="26" t="str">
        <f t="shared" si="15"/>
        <v/>
      </c>
      <c r="P967" s="26" t="str">
        <f>+IF(LEN(Participação!A977)&gt;0,G967,"")</f>
        <v/>
      </c>
    </row>
    <row r="968" spans="1:16" x14ac:dyDescent="0.25">
      <c r="A968" t="str">
        <f>+IF(LEN(Participação!A978)&gt;0,Participação!$D$4,"")</f>
        <v/>
      </c>
      <c r="B968" t="str">
        <f>+IF(LEN(Participação!A978)&gt;0,2021,"")</f>
        <v/>
      </c>
      <c r="C968" t="str">
        <f>+IF(LEN(Participação!A978)&gt;0,5017,"")</f>
        <v/>
      </c>
      <c r="D968" t="str">
        <f>+IF(LEN(Participação!A978)&gt;0,IF(Participação!$B$3="Individual",1,1),"")</f>
        <v/>
      </c>
      <c r="E968" t="str">
        <f>+IF(LEN(Participação!A978)&gt;0,Participação!C978,"")</f>
        <v/>
      </c>
      <c r="F968" t="str">
        <f>+IF(LEN(Participação!A978)&gt;0,Participação!D978,"")</f>
        <v/>
      </c>
      <c r="G968" t="str">
        <f>+IF(LEN(Participação!A978)&gt;0,Participação!A978,"")</f>
        <v/>
      </c>
      <c r="H968" t="str">
        <f>+IF(LEN(Participação!A978)&gt;0,VLOOKUP(O968,Pivot!A:B,2,0),"")</f>
        <v/>
      </c>
      <c r="I968" t="str">
        <f>+IF(LEN(Participação!A978)&gt;0,Participação!G978*Participação!I978,"")</f>
        <v/>
      </c>
      <c r="J968" t="str">
        <f>+IF(LEN(Participação!A978)&gt;0,Participação!H978,"")</f>
        <v/>
      </c>
      <c r="K968" t="str">
        <f>+IF(LEN(Participação!A978)&gt;0,"N","")</f>
        <v/>
      </c>
      <c r="L968" t="str">
        <f>+IF(LEN(Participação!A978)&gt;0,Participação!E978,"")</f>
        <v/>
      </c>
      <c r="M968" t="str">
        <f>+IF(LEN(Participação!A978)&gt;0,Participação!I978,"")</f>
        <v/>
      </c>
      <c r="N968" s="22" t="str">
        <f>+IF(LEN(Participação!A978)&gt;0,VLOOKUP(Participação!F978,Variedades!B:C,2,0),"")</f>
        <v/>
      </c>
      <c r="O968" s="26" t="str">
        <f t="shared" si="15"/>
        <v/>
      </c>
      <c r="P968" s="26" t="str">
        <f>+IF(LEN(Participação!A978)&gt;0,G968,"")</f>
        <v/>
      </c>
    </row>
    <row r="969" spans="1:16" x14ac:dyDescent="0.25">
      <c r="A969" t="str">
        <f>+IF(LEN(Participação!A979)&gt;0,Participação!$D$4,"")</f>
        <v/>
      </c>
      <c r="B969" t="str">
        <f>+IF(LEN(Participação!A979)&gt;0,2021,"")</f>
        <v/>
      </c>
      <c r="C969" t="str">
        <f>+IF(LEN(Participação!A979)&gt;0,5017,"")</f>
        <v/>
      </c>
      <c r="D969" t="str">
        <f>+IF(LEN(Participação!A979)&gt;0,IF(Participação!$B$3="Individual",1,1),"")</f>
        <v/>
      </c>
      <c r="E969" t="str">
        <f>+IF(LEN(Participação!A979)&gt;0,Participação!C979,"")</f>
        <v/>
      </c>
      <c r="F969" t="str">
        <f>+IF(LEN(Participação!A979)&gt;0,Participação!D979,"")</f>
        <v/>
      </c>
      <c r="G969" t="str">
        <f>+IF(LEN(Participação!A979)&gt;0,Participação!A979,"")</f>
        <v/>
      </c>
      <c r="H969" t="str">
        <f>+IF(LEN(Participação!A979)&gt;0,VLOOKUP(O969,Pivot!A:B,2,0),"")</f>
        <v/>
      </c>
      <c r="I969" t="str">
        <f>+IF(LEN(Participação!A979)&gt;0,Participação!G979*Participação!I979,"")</f>
        <v/>
      </c>
      <c r="J969" t="str">
        <f>+IF(LEN(Participação!A979)&gt;0,Participação!H979,"")</f>
        <v/>
      </c>
      <c r="K969" t="str">
        <f>+IF(LEN(Participação!A979)&gt;0,"N","")</f>
        <v/>
      </c>
      <c r="L969" t="str">
        <f>+IF(LEN(Participação!A979)&gt;0,Participação!E979,"")</f>
        <v/>
      </c>
      <c r="M969" t="str">
        <f>+IF(LEN(Participação!A979)&gt;0,Participação!I979,"")</f>
        <v/>
      </c>
      <c r="N969" s="22" t="str">
        <f>+IF(LEN(Participação!A979)&gt;0,VLOOKUP(Participação!F979,Variedades!B:C,2,0),"")</f>
        <v/>
      </c>
      <c r="O969" s="26" t="str">
        <f t="shared" si="15"/>
        <v/>
      </c>
      <c r="P969" s="26" t="str">
        <f>+IF(LEN(Participação!A979)&gt;0,G969,"")</f>
        <v/>
      </c>
    </row>
    <row r="970" spans="1:16" x14ac:dyDescent="0.25">
      <c r="A970" t="str">
        <f>+IF(LEN(Participação!A980)&gt;0,Participação!$D$4,"")</f>
        <v/>
      </c>
      <c r="B970" t="str">
        <f>+IF(LEN(Participação!A980)&gt;0,2021,"")</f>
        <v/>
      </c>
      <c r="C970" t="str">
        <f>+IF(LEN(Participação!A980)&gt;0,5017,"")</f>
        <v/>
      </c>
      <c r="D970" t="str">
        <f>+IF(LEN(Participação!A980)&gt;0,IF(Participação!$B$3="Individual",1,1),"")</f>
        <v/>
      </c>
      <c r="E970" t="str">
        <f>+IF(LEN(Participação!A980)&gt;0,Participação!C980,"")</f>
        <v/>
      </c>
      <c r="F970" t="str">
        <f>+IF(LEN(Participação!A980)&gt;0,Participação!D980,"")</f>
        <v/>
      </c>
      <c r="G970" t="str">
        <f>+IF(LEN(Participação!A980)&gt;0,Participação!A980,"")</f>
        <v/>
      </c>
      <c r="H970" t="str">
        <f>+IF(LEN(Participação!A980)&gt;0,VLOOKUP(O970,Pivot!A:B,2,0),"")</f>
        <v/>
      </c>
      <c r="I970" t="str">
        <f>+IF(LEN(Participação!A980)&gt;0,Participação!G980*Participação!I980,"")</f>
        <v/>
      </c>
      <c r="J970" t="str">
        <f>+IF(LEN(Participação!A980)&gt;0,Participação!H980,"")</f>
        <v/>
      </c>
      <c r="K970" t="str">
        <f>+IF(LEN(Participação!A980)&gt;0,"N","")</f>
        <v/>
      </c>
      <c r="L970" t="str">
        <f>+IF(LEN(Participação!A980)&gt;0,Participação!E980,"")</f>
        <v/>
      </c>
      <c r="M970" t="str">
        <f>+IF(LEN(Participação!A980)&gt;0,Participação!I980,"")</f>
        <v/>
      </c>
      <c r="N970" s="22" t="str">
        <f>+IF(LEN(Participação!A980)&gt;0,VLOOKUP(Participação!F980,Variedades!B:C,2,0),"")</f>
        <v/>
      </c>
      <c r="O970" s="26" t="str">
        <f t="shared" si="15"/>
        <v/>
      </c>
      <c r="P970" s="26" t="str">
        <f>+IF(LEN(Participação!A980)&gt;0,G970,"")</f>
        <v/>
      </c>
    </row>
    <row r="971" spans="1:16" x14ac:dyDescent="0.25">
      <c r="A971" t="str">
        <f>+IF(LEN(Participação!A981)&gt;0,Participação!$D$4,"")</f>
        <v/>
      </c>
      <c r="B971" t="str">
        <f>+IF(LEN(Participação!A981)&gt;0,2021,"")</f>
        <v/>
      </c>
      <c r="C971" t="str">
        <f>+IF(LEN(Participação!A981)&gt;0,5017,"")</f>
        <v/>
      </c>
      <c r="D971" t="str">
        <f>+IF(LEN(Participação!A981)&gt;0,IF(Participação!$B$3="Individual",1,1),"")</f>
        <v/>
      </c>
      <c r="E971" t="str">
        <f>+IF(LEN(Participação!A981)&gt;0,Participação!C981,"")</f>
        <v/>
      </c>
      <c r="F971" t="str">
        <f>+IF(LEN(Participação!A981)&gt;0,Participação!D981,"")</f>
        <v/>
      </c>
      <c r="G971" t="str">
        <f>+IF(LEN(Participação!A981)&gt;0,Participação!A981,"")</f>
        <v/>
      </c>
      <c r="H971" t="str">
        <f>+IF(LEN(Participação!A981)&gt;0,VLOOKUP(O971,Pivot!A:B,2,0),"")</f>
        <v/>
      </c>
      <c r="I971" t="str">
        <f>+IF(LEN(Participação!A981)&gt;0,Participação!G981*Participação!I981,"")</f>
        <v/>
      </c>
      <c r="J971" t="str">
        <f>+IF(LEN(Participação!A981)&gt;0,Participação!H981,"")</f>
        <v/>
      </c>
      <c r="K971" t="str">
        <f>+IF(LEN(Participação!A981)&gt;0,"N","")</f>
        <v/>
      </c>
      <c r="L971" t="str">
        <f>+IF(LEN(Participação!A981)&gt;0,Participação!E981,"")</f>
        <v/>
      </c>
      <c r="M971" t="str">
        <f>+IF(LEN(Participação!A981)&gt;0,Participação!I981,"")</f>
        <v/>
      </c>
      <c r="N971" s="22" t="str">
        <f>+IF(LEN(Participação!A981)&gt;0,VLOOKUP(Participação!F981,Variedades!B:C,2,0),"")</f>
        <v/>
      </c>
      <c r="O971" s="26" t="str">
        <f t="shared" si="15"/>
        <v/>
      </c>
      <c r="P971" s="26" t="str">
        <f>+IF(LEN(Participação!A981)&gt;0,G971,"")</f>
        <v/>
      </c>
    </row>
    <row r="972" spans="1:16" x14ac:dyDescent="0.25">
      <c r="A972" t="str">
        <f>+IF(LEN(Participação!A982)&gt;0,Participação!$D$4,"")</f>
        <v/>
      </c>
      <c r="B972" t="str">
        <f>+IF(LEN(Participação!A982)&gt;0,2021,"")</f>
        <v/>
      </c>
      <c r="C972" t="str">
        <f>+IF(LEN(Participação!A982)&gt;0,5017,"")</f>
        <v/>
      </c>
      <c r="D972" t="str">
        <f>+IF(LEN(Participação!A982)&gt;0,IF(Participação!$B$3="Individual",1,1),"")</f>
        <v/>
      </c>
      <c r="E972" t="str">
        <f>+IF(LEN(Participação!A982)&gt;0,Participação!C982,"")</f>
        <v/>
      </c>
      <c r="F972" t="str">
        <f>+IF(LEN(Participação!A982)&gt;0,Participação!D982,"")</f>
        <v/>
      </c>
      <c r="G972" t="str">
        <f>+IF(LEN(Participação!A982)&gt;0,Participação!A982,"")</f>
        <v/>
      </c>
      <c r="H972" t="str">
        <f>+IF(LEN(Participação!A982)&gt;0,VLOOKUP(O972,Pivot!A:B,2,0),"")</f>
        <v/>
      </c>
      <c r="I972" t="str">
        <f>+IF(LEN(Participação!A982)&gt;0,Participação!G982*Participação!I982,"")</f>
        <v/>
      </c>
      <c r="J972" t="str">
        <f>+IF(LEN(Participação!A982)&gt;0,Participação!H982,"")</f>
        <v/>
      </c>
      <c r="K972" t="str">
        <f>+IF(LEN(Participação!A982)&gt;0,"N","")</f>
        <v/>
      </c>
      <c r="L972" t="str">
        <f>+IF(LEN(Participação!A982)&gt;0,Participação!E982,"")</f>
        <v/>
      </c>
      <c r="M972" t="str">
        <f>+IF(LEN(Participação!A982)&gt;0,Participação!I982,"")</f>
        <v/>
      </c>
      <c r="N972" s="22" t="str">
        <f>+IF(LEN(Participação!A982)&gt;0,VLOOKUP(Participação!F982,Variedades!B:C,2,0),"")</f>
        <v/>
      </c>
      <c r="O972" s="26" t="str">
        <f t="shared" si="15"/>
        <v/>
      </c>
      <c r="P972" s="26" t="str">
        <f>+IF(LEN(Participação!A982)&gt;0,G972,"")</f>
        <v/>
      </c>
    </row>
    <row r="973" spans="1:16" x14ac:dyDescent="0.25">
      <c r="A973" t="str">
        <f>+IF(LEN(Participação!A983)&gt;0,Participação!$D$4,"")</f>
        <v/>
      </c>
      <c r="B973" t="str">
        <f>+IF(LEN(Participação!A983)&gt;0,2021,"")</f>
        <v/>
      </c>
      <c r="C973" t="str">
        <f>+IF(LEN(Participação!A983)&gt;0,5017,"")</f>
        <v/>
      </c>
      <c r="D973" t="str">
        <f>+IF(LEN(Participação!A983)&gt;0,IF(Participação!$B$3="Individual",1,1),"")</f>
        <v/>
      </c>
      <c r="E973" t="str">
        <f>+IF(LEN(Participação!A983)&gt;0,Participação!C983,"")</f>
        <v/>
      </c>
      <c r="F973" t="str">
        <f>+IF(LEN(Participação!A983)&gt;0,Participação!D983,"")</f>
        <v/>
      </c>
      <c r="G973" t="str">
        <f>+IF(LEN(Participação!A983)&gt;0,Participação!A983,"")</f>
        <v/>
      </c>
      <c r="H973" t="str">
        <f>+IF(LEN(Participação!A983)&gt;0,VLOOKUP(O973,Pivot!A:B,2,0),"")</f>
        <v/>
      </c>
      <c r="I973" t="str">
        <f>+IF(LEN(Participação!A983)&gt;0,Participação!G983*Participação!I983,"")</f>
        <v/>
      </c>
      <c r="J973" t="str">
        <f>+IF(LEN(Participação!A983)&gt;0,Participação!H983,"")</f>
        <v/>
      </c>
      <c r="K973" t="str">
        <f>+IF(LEN(Participação!A983)&gt;0,"N","")</f>
        <v/>
      </c>
      <c r="L973" t="str">
        <f>+IF(LEN(Participação!A983)&gt;0,Participação!E983,"")</f>
        <v/>
      </c>
      <c r="M973" t="str">
        <f>+IF(LEN(Participação!A983)&gt;0,Participação!I983,"")</f>
        <v/>
      </c>
      <c r="N973" s="22" t="str">
        <f>+IF(LEN(Participação!A983)&gt;0,VLOOKUP(Participação!F983,Variedades!B:C,2,0),"")</f>
        <v/>
      </c>
      <c r="O973" s="26" t="str">
        <f t="shared" si="15"/>
        <v/>
      </c>
      <c r="P973" s="26" t="str">
        <f>+IF(LEN(Participação!A983)&gt;0,G973,"")</f>
        <v/>
      </c>
    </row>
    <row r="974" spans="1:16" x14ac:dyDescent="0.25">
      <c r="A974" t="str">
        <f>+IF(LEN(Participação!A984)&gt;0,Participação!$D$4,"")</f>
        <v/>
      </c>
      <c r="B974" t="str">
        <f>+IF(LEN(Participação!A984)&gt;0,2021,"")</f>
        <v/>
      </c>
      <c r="C974" t="str">
        <f>+IF(LEN(Participação!A984)&gt;0,5017,"")</f>
        <v/>
      </c>
      <c r="D974" t="str">
        <f>+IF(LEN(Participação!A984)&gt;0,IF(Participação!$B$3="Individual",1,1),"")</f>
        <v/>
      </c>
      <c r="E974" t="str">
        <f>+IF(LEN(Participação!A984)&gt;0,Participação!C984,"")</f>
        <v/>
      </c>
      <c r="F974" t="str">
        <f>+IF(LEN(Participação!A984)&gt;0,Participação!D984,"")</f>
        <v/>
      </c>
      <c r="G974" t="str">
        <f>+IF(LEN(Participação!A984)&gt;0,Participação!A984,"")</f>
        <v/>
      </c>
      <c r="H974" t="str">
        <f>+IF(LEN(Participação!A984)&gt;0,VLOOKUP(O974,Pivot!A:B,2,0),"")</f>
        <v/>
      </c>
      <c r="I974" t="str">
        <f>+IF(LEN(Participação!A984)&gt;0,Participação!G984*Participação!I984,"")</f>
        <v/>
      </c>
      <c r="J974" t="str">
        <f>+IF(LEN(Participação!A984)&gt;0,Participação!H984,"")</f>
        <v/>
      </c>
      <c r="K974" t="str">
        <f>+IF(LEN(Participação!A984)&gt;0,"N","")</f>
        <v/>
      </c>
      <c r="L974" t="str">
        <f>+IF(LEN(Participação!A984)&gt;0,Participação!E984,"")</f>
        <v/>
      </c>
      <c r="M974" t="str">
        <f>+IF(LEN(Participação!A984)&gt;0,Participação!I984,"")</f>
        <v/>
      </c>
      <c r="N974" s="22" t="str">
        <f>+IF(LEN(Participação!A984)&gt;0,VLOOKUP(Participação!F984,Variedades!B:C,2,0),"")</f>
        <v/>
      </c>
      <c r="O974" s="26" t="str">
        <f t="shared" si="15"/>
        <v/>
      </c>
      <c r="P974" s="26" t="str">
        <f>+IF(LEN(Participação!A984)&gt;0,G974,"")</f>
        <v/>
      </c>
    </row>
    <row r="975" spans="1:16" x14ac:dyDescent="0.25">
      <c r="A975" t="str">
        <f>+IF(LEN(Participação!A985)&gt;0,Participação!$D$4,"")</f>
        <v/>
      </c>
      <c r="B975" t="str">
        <f>+IF(LEN(Participação!A985)&gt;0,2021,"")</f>
        <v/>
      </c>
      <c r="C975" t="str">
        <f>+IF(LEN(Participação!A985)&gt;0,5017,"")</f>
        <v/>
      </c>
      <c r="D975" t="str">
        <f>+IF(LEN(Participação!A985)&gt;0,IF(Participação!$B$3="Individual",1,1),"")</f>
        <v/>
      </c>
      <c r="E975" t="str">
        <f>+IF(LEN(Participação!A985)&gt;0,Participação!C985,"")</f>
        <v/>
      </c>
      <c r="F975" t="str">
        <f>+IF(LEN(Participação!A985)&gt;0,Participação!D985,"")</f>
        <v/>
      </c>
      <c r="G975" t="str">
        <f>+IF(LEN(Participação!A985)&gt;0,Participação!A985,"")</f>
        <v/>
      </c>
      <c r="H975" t="str">
        <f>+IF(LEN(Participação!A985)&gt;0,VLOOKUP(O975,Pivot!A:B,2,0),"")</f>
        <v/>
      </c>
      <c r="I975" t="str">
        <f>+IF(LEN(Participação!A985)&gt;0,Participação!G985*Participação!I985,"")</f>
        <v/>
      </c>
      <c r="J975" t="str">
        <f>+IF(LEN(Participação!A985)&gt;0,Participação!H985,"")</f>
        <v/>
      </c>
      <c r="K975" t="str">
        <f>+IF(LEN(Participação!A985)&gt;0,"N","")</f>
        <v/>
      </c>
      <c r="L975" t="str">
        <f>+IF(LEN(Participação!A985)&gt;0,Participação!E985,"")</f>
        <v/>
      </c>
      <c r="M975" t="str">
        <f>+IF(LEN(Participação!A985)&gt;0,Participação!I985,"")</f>
        <v/>
      </c>
      <c r="N975" s="22" t="str">
        <f>+IF(LEN(Participação!A985)&gt;0,VLOOKUP(Participação!F985,Variedades!B:C,2,0),"")</f>
        <v/>
      </c>
      <c r="O975" s="26" t="str">
        <f t="shared" si="15"/>
        <v/>
      </c>
      <c r="P975" s="26" t="str">
        <f>+IF(LEN(Participação!A985)&gt;0,G975,"")</f>
        <v/>
      </c>
    </row>
    <row r="976" spans="1:16" x14ac:dyDescent="0.25">
      <c r="A976" t="str">
        <f>+IF(LEN(Participação!A986)&gt;0,Participação!$D$4,"")</f>
        <v/>
      </c>
      <c r="B976" t="str">
        <f>+IF(LEN(Participação!A986)&gt;0,2021,"")</f>
        <v/>
      </c>
      <c r="C976" t="str">
        <f>+IF(LEN(Participação!A986)&gt;0,5017,"")</f>
        <v/>
      </c>
      <c r="D976" t="str">
        <f>+IF(LEN(Participação!A986)&gt;0,IF(Participação!$B$3="Individual",1,1),"")</f>
        <v/>
      </c>
      <c r="E976" t="str">
        <f>+IF(LEN(Participação!A986)&gt;0,Participação!C986,"")</f>
        <v/>
      </c>
      <c r="F976" t="str">
        <f>+IF(LEN(Participação!A986)&gt;0,Participação!D986,"")</f>
        <v/>
      </c>
      <c r="G976" t="str">
        <f>+IF(LEN(Participação!A986)&gt;0,Participação!A986,"")</f>
        <v/>
      </c>
      <c r="H976" t="str">
        <f>+IF(LEN(Participação!A986)&gt;0,VLOOKUP(O976,Pivot!A:B,2,0),"")</f>
        <v/>
      </c>
      <c r="I976" t="str">
        <f>+IF(LEN(Participação!A986)&gt;0,Participação!G986*Participação!I986,"")</f>
        <v/>
      </c>
      <c r="J976" t="str">
        <f>+IF(LEN(Participação!A986)&gt;0,Participação!H986,"")</f>
        <v/>
      </c>
      <c r="K976" t="str">
        <f>+IF(LEN(Participação!A986)&gt;0,"N","")</f>
        <v/>
      </c>
      <c r="L976" t="str">
        <f>+IF(LEN(Participação!A986)&gt;0,Participação!E986,"")</f>
        <v/>
      </c>
      <c r="M976" t="str">
        <f>+IF(LEN(Participação!A986)&gt;0,Participação!I986,"")</f>
        <v/>
      </c>
      <c r="N976" s="22" t="str">
        <f>+IF(LEN(Participação!A986)&gt;0,VLOOKUP(Participação!F986,Variedades!B:C,2,0),"")</f>
        <v/>
      </c>
      <c r="O976" s="26" t="str">
        <f t="shared" si="15"/>
        <v/>
      </c>
      <c r="P976" s="26" t="str">
        <f>+IF(LEN(Participação!A986)&gt;0,G976,"")</f>
        <v/>
      </c>
    </row>
    <row r="977" spans="1:16" x14ac:dyDescent="0.25">
      <c r="A977" t="str">
        <f>+IF(LEN(Participação!A987)&gt;0,Participação!$D$4,"")</f>
        <v/>
      </c>
      <c r="B977" t="str">
        <f>+IF(LEN(Participação!A987)&gt;0,2021,"")</f>
        <v/>
      </c>
      <c r="C977" t="str">
        <f>+IF(LEN(Participação!A987)&gt;0,5017,"")</f>
        <v/>
      </c>
      <c r="D977" t="str">
        <f>+IF(LEN(Participação!A987)&gt;0,IF(Participação!$B$3="Individual",1,1),"")</f>
        <v/>
      </c>
      <c r="E977" t="str">
        <f>+IF(LEN(Participação!A987)&gt;0,Participação!C987,"")</f>
        <v/>
      </c>
      <c r="F977" t="str">
        <f>+IF(LEN(Participação!A987)&gt;0,Participação!D987,"")</f>
        <v/>
      </c>
      <c r="G977" t="str">
        <f>+IF(LEN(Participação!A987)&gt;0,Participação!A987,"")</f>
        <v/>
      </c>
      <c r="H977" t="str">
        <f>+IF(LEN(Participação!A987)&gt;0,VLOOKUP(O977,Pivot!A:B,2,0),"")</f>
        <v/>
      </c>
      <c r="I977" t="str">
        <f>+IF(LEN(Participação!A987)&gt;0,Participação!G987*Participação!I987,"")</f>
        <v/>
      </c>
      <c r="J977" t="str">
        <f>+IF(LEN(Participação!A987)&gt;0,Participação!H987,"")</f>
        <v/>
      </c>
      <c r="K977" t="str">
        <f>+IF(LEN(Participação!A987)&gt;0,"N","")</f>
        <v/>
      </c>
      <c r="L977" t="str">
        <f>+IF(LEN(Participação!A987)&gt;0,Participação!E987,"")</f>
        <v/>
      </c>
      <c r="M977" t="str">
        <f>+IF(LEN(Participação!A987)&gt;0,Participação!I987,"")</f>
        <v/>
      </c>
      <c r="N977" s="22" t="str">
        <f>+IF(LEN(Participação!A987)&gt;0,VLOOKUP(Participação!F987,Variedades!B:C,2,0),"")</f>
        <v/>
      </c>
      <c r="O977" s="26" t="str">
        <f t="shared" si="15"/>
        <v/>
      </c>
      <c r="P977" s="26" t="str">
        <f>+IF(LEN(Participação!A987)&gt;0,G977,"")</f>
        <v/>
      </c>
    </row>
    <row r="978" spans="1:16" x14ac:dyDescent="0.25">
      <c r="A978" t="str">
        <f>+IF(LEN(Participação!A988)&gt;0,Participação!$D$4,"")</f>
        <v/>
      </c>
      <c r="B978" t="str">
        <f>+IF(LEN(Participação!A988)&gt;0,2021,"")</f>
        <v/>
      </c>
      <c r="C978" t="str">
        <f>+IF(LEN(Participação!A988)&gt;0,5017,"")</f>
        <v/>
      </c>
      <c r="D978" t="str">
        <f>+IF(LEN(Participação!A988)&gt;0,IF(Participação!$B$3="Individual",1,1),"")</f>
        <v/>
      </c>
      <c r="E978" t="str">
        <f>+IF(LEN(Participação!A988)&gt;0,Participação!C988,"")</f>
        <v/>
      </c>
      <c r="F978" t="str">
        <f>+IF(LEN(Participação!A988)&gt;0,Participação!D988,"")</f>
        <v/>
      </c>
      <c r="G978" t="str">
        <f>+IF(LEN(Participação!A988)&gt;0,Participação!A988,"")</f>
        <v/>
      </c>
      <c r="H978" t="str">
        <f>+IF(LEN(Participação!A988)&gt;0,VLOOKUP(O978,Pivot!A:B,2,0),"")</f>
        <v/>
      </c>
      <c r="I978" t="str">
        <f>+IF(LEN(Participação!A988)&gt;0,Participação!G988*Participação!I988,"")</f>
        <v/>
      </c>
      <c r="J978" t="str">
        <f>+IF(LEN(Participação!A988)&gt;0,Participação!H988,"")</f>
        <v/>
      </c>
      <c r="K978" t="str">
        <f>+IF(LEN(Participação!A988)&gt;0,"N","")</f>
        <v/>
      </c>
      <c r="L978" t="str">
        <f>+IF(LEN(Participação!A988)&gt;0,Participação!E988,"")</f>
        <v/>
      </c>
      <c r="M978" t="str">
        <f>+IF(LEN(Participação!A988)&gt;0,Participação!I988,"")</f>
        <v/>
      </c>
      <c r="N978" s="22" t="str">
        <f>+IF(LEN(Participação!A988)&gt;0,VLOOKUP(Participação!F988,Variedades!B:C,2,0),"")</f>
        <v/>
      </c>
      <c r="O978" s="26" t="str">
        <f t="shared" si="15"/>
        <v/>
      </c>
      <c r="P978" s="26" t="str">
        <f>+IF(LEN(Participação!A988)&gt;0,G978,"")</f>
        <v/>
      </c>
    </row>
    <row r="979" spans="1:16" x14ac:dyDescent="0.25">
      <c r="A979" t="str">
        <f>+IF(LEN(Participação!A989)&gt;0,Participação!$D$4,"")</f>
        <v/>
      </c>
      <c r="B979" t="str">
        <f>+IF(LEN(Participação!A989)&gt;0,2021,"")</f>
        <v/>
      </c>
      <c r="C979" t="str">
        <f>+IF(LEN(Participação!A989)&gt;0,5017,"")</f>
        <v/>
      </c>
      <c r="D979" t="str">
        <f>+IF(LEN(Participação!A989)&gt;0,IF(Participação!$B$3="Individual",1,1),"")</f>
        <v/>
      </c>
      <c r="E979" t="str">
        <f>+IF(LEN(Participação!A989)&gt;0,Participação!C989,"")</f>
        <v/>
      </c>
      <c r="F979" t="str">
        <f>+IF(LEN(Participação!A989)&gt;0,Participação!D989,"")</f>
        <v/>
      </c>
      <c r="G979" t="str">
        <f>+IF(LEN(Participação!A989)&gt;0,Participação!A989,"")</f>
        <v/>
      </c>
      <c r="H979" t="str">
        <f>+IF(LEN(Participação!A989)&gt;0,VLOOKUP(O979,Pivot!A:B,2,0),"")</f>
        <v/>
      </c>
      <c r="I979" t="str">
        <f>+IF(LEN(Participação!A989)&gt;0,Participação!G989*Participação!I989,"")</f>
        <v/>
      </c>
      <c r="J979" t="str">
        <f>+IF(LEN(Participação!A989)&gt;0,Participação!H989,"")</f>
        <v/>
      </c>
      <c r="K979" t="str">
        <f>+IF(LEN(Participação!A989)&gt;0,"N","")</f>
        <v/>
      </c>
      <c r="L979" t="str">
        <f>+IF(LEN(Participação!A989)&gt;0,Participação!E989,"")</f>
        <v/>
      </c>
      <c r="M979" t="str">
        <f>+IF(LEN(Participação!A989)&gt;0,Participação!I989,"")</f>
        <v/>
      </c>
      <c r="N979" s="22" t="str">
        <f>+IF(LEN(Participação!A989)&gt;0,VLOOKUP(Participação!F989,Variedades!B:C,2,0),"")</f>
        <v/>
      </c>
      <c r="O979" s="26" t="str">
        <f t="shared" si="15"/>
        <v/>
      </c>
      <c r="P979" s="26" t="str">
        <f>+IF(LEN(Participação!A989)&gt;0,G979,"")</f>
        <v/>
      </c>
    </row>
    <row r="980" spans="1:16" x14ac:dyDescent="0.25">
      <c r="A980" t="str">
        <f>+IF(LEN(Participação!A990)&gt;0,Participação!$D$4,"")</f>
        <v/>
      </c>
      <c r="B980" t="str">
        <f>+IF(LEN(Participação!A990)&gt;0,2021,"")</f>
        <v/>
      </c>
      <c r="C980" t="str">
        <f>+IF(LEN(Participação!A990)&gt;0,5017,"")</f>
        <v/>
      </c>
      <c r="D980" t="str">
        <f>+IF(LEN(Participação!A990)&gt;0,IF(Participação!$B$3="Individual",1,1),"")</f>
        <v/>
      </c>
      <c r="E980" t="str">
        <f>+IF(LEN(Participação!A990)&gt;0,Participação!C990,"")</f>
        <v/>
      </c>
      <c r="F980" t="str">
        <f>+IF(LEN(Participação!A990)&gt;0,Participação!D990,"")</f>
        <v/>
      </c>
      <c r="G980" t="str">
        <f>+IF(LEN(Participação!A990)&gt;0,Participação!A990,"")</f>
        <v/>
      </c>
      <c r="H980" t="str">
        <f>+IF(LEN(Participação!A990)&gt;0,VLOOKUP(O980,Pivot!A:B,2,0),"")</f>
        <v/>
      </c>
      <c r="I980" t="str">
        <f>+IF(LEN(Participação!A990)&gt;0,Participação!G990*Participação!I990,"")</f>
        <v/>
      </c>
      <c r="J980" t="str">
        <f>+IF(LEN(Participação!A990)&gt;0,Participação!H990,"")</f>
        <v/>
      </c>
      <c r="K980" t="str">
        <f>+IF(LEN(Participação!A990)&gt;0,"N","")</f>
        <v/>
      </c>
      <c r="L980" t="str">
        <f>+IF(LEN(Participação!A990)&gt;0,Participação!E990,"")</f>
        <v/>
      </c>
      <c r="M980" t="str">
        <f>+IF(LEN(Participação!A990)&gt;0,Participação!I990,"")</f>
        <v/>
      </c>
      <c r="N980" s="22" t="str">
        <f>+IF(LEN(Participação!A990)&gt;0,VLOOKUP(Participação!F990,Variedades!B:C,2,0),"")</f>
        <v/>
      </c>
      <c r="O980" s="26" t="str">
        <f t="shared" si="15"/>
        <v/>
      </c>
      <c r="P980" s="26" t="str">
        <f>+IF(LEN(Participação!A990)&gt;0,G980,"")</f>
        <v/>
      </c>
    </row>
    <row r="981" spans="1:16" x14ac:dyDescent="0.25">
      <c r="A981" t="str">
        <f>+IF(LEN(Participação!A991)&gt;0,Participação!$D$4,"")</f>
        <v/>
      </c>
      <c r="B981" t="str">
        <f>+IF(LEN(Participação!A991)&gt;0,2021,"")</f>
        <v/>
      </c>
      <c r="C981" t="str">
        <f>+IF(LEN(Participação!A991)&gt;0,5017,"")</f>
        <v/>
      </c>
      <c r="D981" t="str">
        <f>+IF(LEN(Participação!A991)&gt;0,IF(Participação!$B$3="Individual",1,1),"")</f>
        <v/>
      </c>
      <c r="E981" t="str">
        <f>+IF(LEN(Participação!A991)&gt;0,Participação!C991,"")</f>
        <v/>
      </c>
      <c r="F981" t="str">
        <f>+IF(LEN(Participação!A991)&gt;0,Participação!D991,"")</f>
        <v/>
      </c>
      <c r="G981" t="str">
        <f>+IF(LEN(Participação!A991)&gt;0,Participação!A991,"")</f>
        <v/>
      </c>
      <c r="H981" t="str">
        <f>+IF(LEN(Participação!A991)&gt;0,VLOOKUP(O981,Pivot!A:B,2,0),"")</f>
        <v/>
      </c>
      <c r="I981" t="str">
        <f>+IF(LEN(Participação!A991)&gt;0,Participação!G991*Participação!I991,"")</f>
        <v/>
      </c>
      <c r="J981" t="str">
        <f>+IF(LEN(Participação!A991)&gt;0,Participação!H991,"")</f>
        <v/>
      </c>
      <c r="K981" t="str">
        <f>+IF(LEN(Participação!A991)&gt;0,"N","")</f>
        <v/>
      </c>
      <c r="L981" t="str">
        <f>+IF(LEN(Participação!A991)&gt;0,Participação!E991,"")</f>
        <v/>
      </c>
      <c r="M981" t="str">
        <f>+IF(LEN(Participação!A991)&gt;0,Participação!I991,"")</f>
        <v/>
      </c>
      <c r="N981" s="22" t="str">
        <f>+IF(LEN(Participação!A991)&gt;0,VLOOKUP(Participação!F991,Variedades!B:C,2,0),"")</f>
        <v/>
      </c>
      <c r="O981" s="26" t="str">
        <f t="shared" si="15"/>
        <v/>
      </c>
      <c r="P981" s="26" t="str">
        <f>+IF(LEN(Participação!A991)&gt;0,G981,"")</f>
        <v/>
      </c>
    </row>
    <row r="982" spans="1:16" x14ac:dyDescent="0.25">
      <c r="A982" t="str">
        <f>+IF(LEN(Participação!A992)&gt;0,Participação!$D$4,"")</f>
        <v/>
      </c>
      <c r="B982" t="str">
        <f>+IF(LEN(Participação!A992)&gt;0,2021,"")</f>
        <v/>
      </c>
      <c r="C982" t="str">
        <f>+IF(LEN(Participação!A992)&gt;0,5017,"")</f>
        <v/>
      </c>
      <c r="D982" t="str">
        <f>+IF(LEN(Participação!A992)&gt;0,IF(Participação!$B$3="Individual",1,1),"")</f>
        <v/>
      </c>
      <c r="E982" t="str">
        <f>+IF(LEN(Participação!A992)&gt;0,Participação!C992,"")</f>
        <v/>
      </c>
      <c r="F982" t="str">
        <f>+IF(LEN(Participação!A992)&gt;0,Participação!D992,"")</f>
        <v/>
      </c>
      <c r="G982" t="str">
        <f>+IF(LEN(Participação!A992)&gt;0,Participação!A992,"")</f>
        <v/>
      </c>
      <c r="H982" t="str">
        <f>+IF(LEN(Participação!A992)&gt;0,VLOOKUP(O982,Pivot!A:B,2,0),"")</f>
        <v/>
      </c>
      <c r="I982" t="str">
        <f>+IF(LEN(Participação!A992)&gt;0,Participação!G992*Participação!I992,"")</f>
        <v/>
      </c>
      <c r="J982" t="str">
        <f>+IF(LEN(Participação!A992)&gt;0,Participação!H992,"")</f>
        <v/>
      </c>
      <c r="K982" t="str">
        <f>+IF(LEN(Participação!A992)&gt;0,"N","")</f>
        <v/>
      </c>
      <c r="L982" t="str">
        <f>+IF(LEN(Participação!A992)&gt;0,Participação!E992,"")</f>
        <v/>
      </c>
      <c r="M982" t="str">
        <f>+IF(LEN(Participação!A992)&gt;0,Participação!I992,"")</f>
        <v/>
      </c>
      <c r="N982" s="22" t="str">
        <f>+IF(LEN(Participação!A992)&gt;0,VLOOKUP(Participação!F992,Variedades!B:C,2,0),"")</f>
        <v/>
      </c>
      <c r="O982" s="26" t="str">
        <f t="shared" si="15"/>
        <v/>
      </c>
      <c r="P982" s="26" t="str">
        <f>+IF(LEN(Participação!A992)&gt;0,G982,"")</f>
        <v/>
      </c>
    </row>
    <row r="983" spans="1:16" x14ac:dyDescent="0.25">
      <c r="A983" t="str">
        <f>+IF(LEN(Participação!A993)&gt;0,Participação!$D$4,"")</f>
        <v/>
      </c>
      <c r="B983" t="str">
        <f>+IF(LEN(Participação!A993)&gt;0,2021,"")</f>
        <v/>
      </c>
      <c r="C983" t="str">
        <f>+IF(LEN(Participação!A993)&gt;0,5017,"")</f>
        <v/>
      </c>
      <c r="D983" t="str">
        <f>+IF(LEN(Participação!A993)&gt;0,IF(Participação!$B$3="Individual",1,1),"")</f>
        <v/>
      </c>
      <c r="E983" t="str">
        <f>+IF(LEN(Participação!A993)&gt;0,Participação!C993,"")</f>
        <v/>
      </c>
      <c r="F983" t="str">
        <f>+IF(LEN(Participação!A993)&gt;0,Participação!D993,"")</f>
        <v/>
      </c>
      <c r="G983" t="str">
        <f>+IF(LEN(Participação!A993)&gt;0,Participação!A993,"")</f>
        <v/>
      </c>
      <c r="H983" t="str">
        <f>+IF(LEN(Participação!A993)&gt;0,VLOOKUP(O983,Pivot!A:B,2,0),"")</f>
        <v/>
      </c>
      <c r="I983" t="str">
        <f>+IF(LEN(Participação!A993)&gt;0,Participação!G993*Participação!I993,"")</f>
        <v/>
      </c>
      <c r="J983" t="str">
        <f>+IF(LEN(Participação!A993)&gt;0,Participação!H993,"")</f>
        <v/>
      </c>
      <c r="K983" t="str">
        <f>+IF(LEN(Participação!A993)&gt;0,"N","")</f>
        <v/>
      </c>
      <c r="L983" t="str">
        <f>+IF(LEN(Participação!A993)&gt;0,Participação!E993,"")</f>
        <v/>
      </c>
      <c r="M983" t="str">
        <f>+IF(LEN(Participação!A993)&gt;0,Participação!I993,"")</f>
        <v/>
      </c>
      <c r="N983" s="22" t="str">
        <f>+IF(LEN(Participação!A993)&gt;0,VLOOKUP(Participação!F993,Variedades!B:C,2,0),"")</f>
        <v/>
      </c>
      <c r="O983" s="26" t="str">
        <f t="shared" si="15"/>
        <v/>
      </c>
      <c r="P983" s="26" t="str">
        <f>+IF(LEN(Participação!A993)&gt;0,G983,"")</f>
        <v/>
      </c>
    </row>
    <row r="984" spans="1:16" x14ac:dyDescent="0.25">
      <c r="A984" t="str">
        <f>+IF(LEN(Participação!A994)&gt;0,Participação!$D$4,"")</f>
        <v/>
      </c>
      <c r="B984" t="str">
        <f>+IF(LEN(Participação!A994)&gt;0,2021,"")</f>
        <v/>
      </c>
      <c r="C984" t="str">
        <f>+IF(LEN(Participação!A994)&gt;0,5017,"")</f>
        <v/>
      </c>
      <c r="D984" t="str">
        <f>+IF(LEN(Participação!A994)&gt;0,IF(Participação!$B$3="Individual",1,1),"")</f>
        <v/>
      </c>
      <c r="E984" t="str">
        <f>+IF(LEN(Participação!A994)&gt;0,Participação!C994,"")</f>
        <v/>
      </c>
      <c r="F984" t="str">
        <f>+IF(LEN(Participação!A994)&gt;0,Participação!D994,"")</f>
        <v/>
      </c>
      <c r="G984" t="str">
        <f>+IF(LEN(Participação!A994)&gt;0,Participação!A994,"")</f>
        <v/>
      </c>
      <c r="H984" t="str">
        <f>+IF(LEN(Participação!A994)&gt;0,VLOOKUP(O984,Pivot!A:B,2,0),"")</f>
        <v/>
      </c>
      <c r="I984" t="str">
        <f>+IF(LEN(Participação!A994)&gt;0,Participação!G994*Participação!I994,"")</f>
        <v/>
      </c>
      <c r="J984" t="str">
        <f>+IF(LEN(Participação!A994)&gt;0,Participação!H994,"")</f>
        <v/>
      </c>
      <c r="K984" t="str">
        <f>+IF(LEN(Participação!A994)&gt;0,"N","")</f>
        <v/>
      </c>
      <c r="L984" t="str">
        <f>+IF(LEN(Participação!A994)&gt;0,Participação!E994,"")</f>
        <v/>
      </c>
      <c r="M984" t="str">
        <f>+IF(LEN(Participação!A994)&gt;0,Participação!I994,"")</f>
        <v/>
      </c>
      <c r="N984" s="22" t="str">
        <f>+IF(LEN(Participação!A994)&gt;0,VLOOKUP(Participação!F994,Variedades!B:C,2,0),"")</f>
        <v/>
      </c>
      <c r="O984" s="26" t="str">
        <f t="shared" si="15"/>
        <v/>
      </c>
      <c r="P984" s="26" t="str">
        <f>+IF(LEN(Participação!A994)&gt;0,G984,"")</f>
        <v/>
      </c>
    </row>
    <row r="985" spans="1:16" x14ac:dyDescent="0.25">
      <c r="A985" t="str">
        <f>+IF(LEN(Participação!A995)&gt;0,Participação!$D$4,"")</f>
        <v/>
      </c>
      <c r="B985" t="str">
        <f>+IF(LEN(Participação!A995)&gt;0,2021,"")</f>
        <v/>
      </c>
      <c r="C985" t="str">
        <f>+IF(LEN(Participação!A995)&gt;0,5017,"")</f>
        <v/>
      </c>
      <c r="D985" t="str">
        <f>+IF(LEN(Participação!A995)&gt;0,IF(Participação!$B$3="Individual",1,1),"")</f>
        <v/>
      </c>
      <c r="E985" t="str">
        <f>+IF(LEN(Participação!A995)&gt;0,Participação!C995,"")</f>
        <v/>
      </c>
      <c r="F985" t="str">
        <f>+IF(LEN(Participação!A995)&gt;0,Participação!D995,"")</f>
        <v/>
      </c>
      <c r="G985" t="str">
        <f>+IF(LEN(Participação!A995)&gt;0,Participação!A995,"")</f>
        <v/>
      </c>
      <c r="H985" t="str">
        <f>+IF(LEN(Participação!A995)&gt;0,VLOOKUP(O985,Pivot!A:B,2,0),"")</f>
        <v/>
      </c>
      <c r="I985" t="str">
        <f>+IF(LEN(Participação!A995)&gt;0,Participação!G995*Participação!I995,"")</f>
        <v/>
      </c>
      <c r="J985" t="str">
        <f>+IF(LEN(Participação!A995)&gt;0,Participação!H995,"")</f>
        <v/>
      </c>
      <c r="K985" t="str">
        <f>+IF(LEN(Participação!A995)&gt;0,"N","")</f>
        <v/>
      </c>
      <c r="L985" t="str">
        <f>+IF(LEN(Participação!A995)&gt;0,Participação!E995,"")</f>
        <v/>
      </c>
      <c r="M985" t="str">
        <f>+IF(LEN(Participação!A995)&gt;0,Participação!I995,"")</f>
        <v/>
      </c>
      <c r="N985" s="22" t="str">
        <f>+IF(LEN(Participação!A995)&gt;0,VLOOKUP(Participação!F995,Variedades!B:C,2,0),"")</f>
        <v/>
      </c>
      <c r="O985" s="26" t="str">
        <f t="shared" si="15"/>
        <v/>
      </c>
      <c r="P985" s="26" t="str">
        <f>+IF(LEN(Participação!A995)&gt;0,G985,"")</f>
        <v/>
      </c>
    </row>
    <row r="986" spans="1:16" x14ac:dyDescent="0.25">
      <c r="A986" t="str">
        <f>+IF(LEN(Participação!A996)&gt;0,Participação!$D$4,"")</f>
        <v/>
      </c>
      <c r="B986" t="str">
        <f>+IF(LEN(Participação!A996)&gt;0,2021,"")</f>
        <v/>
      </c>
      <c r="C986" t="str">
        <f>+IF(LEN(Participação!A996)&gt;0,5017,"")</f>
        <v/>
      </c>
      <c r="D986" t="str">
        <f>+IF(LEN(Participação!A996)&gt;0,IF(Participação!$B$3="Individual",1,1),"")</f>
        <v/>
      </c>
      <c r="E986" t="str">
        <f>+IF(LEN(Participação!A996)&gt;0,Participação!C996,"")</f>
        <v/>
      </c>
      <c r="F986" t="str">
        <f>+IF(LEN(Participação!A996)&gt;0,Participação!D996,"")</f>
        <v/>
      </c>
      <c r="G986" t="str">
        <f>+IF(LEN(Participação!A996)&gt;0,Participação!A996,"")</f>
        <v/>
      </c>
      <c r="H986" t="str">
        <f>+IF(LEN(Participação!A996)&gt;0,VLOOKUP(O986,Pivot!A:B,2,0),"")</f>
        <v/>
      </c>
      <c r="I986" t="str">
        <f>+IF(LEN(Participação!A996)&gt;0,Participação!G996*Participação!I996,"")</f>
        <v/>
      </c>
      <c r="J986" t="str">
        <f>+IF(LEN(Participação!A996)&gt;0,Participação!H996,"")</f>
        <v/>
      </c>
      <c r="K986" t="str">
        <f>+IF(LEN(Participação!A996)&gt;0,"N","")</f>
        <v/>
      </c>
      <c r="L986" t="str">
        <f>+IF(LEN(Participação!A996)&gt;0,Participação!E996,"")</f>
        <v/>
      </c>
      <c r="M986" t="str">
        <f>+IF(LEN(Participação!A996)&gt;0,Participação!I996,"")</f>
        <v/>
      </c>
      <c r="N986" s="22" t="str">
        <f>+IF(LEN(Participação!A996)&gt;0,VLOOKUP(Participação!F996,Variedades!B:C,2,0),"")</f>
        <v/>
      </c>
      <c r="O986" s="26" t="str">
        <f t="shared" si="15"/>
        <v/>
      </c>
      <c r="P986" s="26" t="str">
        <f>+IF(LEN(Participação!A996)&gt;0,G986,"")</f>
        <v/>
      </c>
    </row>
    <row r="987" spans="1:16" x14ac:dyDescent="0.25">
      <c r="A987" t="str">
        <f>+IF(LEN(Participação!A997)&gt;0,Participação!$D$4,"")</f>
        <v/>
      </c>
      <c r="B987" t="str">
        <f>+IF(LEN(Participação!A997)&gt;0,2021,"")</f>
        <v/>
      </c>
      <c r="C987" t="str">
        <f>+IF(LEN(Participação!A997)&gt;0,5017,"")</f>
        <v/>
      </c>
      <c r="D987" t="str">
        <f>+IF(LEN(Participação!A997)&gt;0,IF(Participação!$B$3="Individual",1,1),"")</f>
        <v/>
      </c>
      <c r="E987" t="str">
        <f>+IF(LEN(Participação!A997)&gt;0,Participação!C997,"")</f>
        <v/>
      </c>
      <c r="F987" t="str">
        <f>+IF(LEN(Participação!A997)&gt;0,Participação!D997,"")</f>
        <v/>
      </c>
      <c r="G987" t="str">
        <f>+IF(LEN(Participação!A997)&gt;0,Participação!A997,"")</f>
        <v/>
      </c>
      <c r="H987" t="str">
        <f>+IF(LEN(Participação!A997)&gt;0,VLOOKUP(O987,Pivot!A:B,2,0),"")</f>
        <v/>
      </c>
      <c r="I987" t="str">
        <f>+IF(LEN(Participação!A997)&gt;0,Participação!G997*Participação!I997,"")</f>
        <v/>
      </c>
      <c r="J987" t="str">
        <f>+IF(LEN(Participação!A997)&gt;0,Participação!H997,"")</f>
        <v/>
      </c>
      <c r="K987" t="str">
        <f>+IF(LEN(Participação!A997)&gt;0,"N","")</f>
        <v/>
      </c>
      <c r="L987" t="str">
        <f>+IF(LEN(Participação!A997)&gt;0,Participação!E997,"")</f>
        <v/>
      </c>
      <c r="M987" t="str">
        <f>+IF(LEN(Participação!A997)&gt;0,Participação!I997,"")</f>
        <v/>
      </c>
      <c r="N987" s="22" t="str">
        <f>+IF(LEN(Participação!A997)&gt;0,VLOOKUP(Participação!F997,Variedades!B:C,2,0),"")</f>
        <v/>
      </c>
      <c r="O987" s="26" t="str">
        <f t="shared" si="15"/>
        <v/>
      </c>
      <c r="P987" s="26" t="str">
        <f>+IF(LEN(Participação!A997)&gt;0,G987,"")</f>
        <v/>
      </c>
    </row>
    <row r="988" spans="1:16" x14ac:dyDescent="0.25">
      <c r="A988" t="str">
        <f>+IF(LEN(Participação!A998)&gt;0,Participação!$D$4,"")</f>
        <v/>
      </c>
      <c r="B988" t="str">
        <f>+IF(LEN(Participação!A998)&gt;0,2021,"")</f>
        <v/>
      </c>
      <c r="C988" t="str">
        <f>+IF(LEN(Participação!A998)&gt;0,5017,"")</f>
        <v/>
      </c>
      <c r="D988" t="str">
        <f>+IF(LEN(Participação!A998)&gt;0,IF(Participação!$B$3="Individual",1,1),"")</f>
        <v/>
      </c>
      <c r="E988" t="str">
        <f>+IF(LEN(Participação!A998)&gt;0,Participação!C998,"")</f>
        <v/>
      </c>
      <c r="F988" t="str">
        <f>+IF(LEN(Participação!A998)&gt;0,Participação!D998,"")</f>
        <v/>
      </c>
      <c r="G988" t="str">
        <f>+IF(LEN(Participação!A998)&gt;0,Participação!A998,"")</f>
        <v/>
      </c>
      <c r="H988" t="str">
        <f>+IF(LEN(Participação!A998)&gt;0,VLOOKUP(O988,Pivot!A:B,2,0),"")</f>
        <v/>
      </c>
      <c r="I988" t="str">
        <f>+IF(LEN(Participação!A998)&gt;0,Participação!G998*Participação!I998,"")</f>
        <v/>
      </c>
      <c r="J988" t="str">
        <f>+IF(LEN(Participação!A998)&gt;0,Participação!H998,"")</f>
        <v/>
      </c>
      <c r="K988" t="str">
        <f>+IF(LEN(Participação!A998)&gt;0,"N","")</f>
        <v/>
      </c>
      <c r="L988" t="str">
        <f>+IF(LEN(Participação!A998)&gt;0,Participação!E998,"")</f>
        <v/>
      </c>
      <c r="M988" t="str">
        <f>+IF(LEN(Participação!A998)&gt;0,Participação!I998,"")</f>
        <v/>
      </c>
      <c r="N988" s="22" t="str">
        <f>+IF(LEN(Participação!A998)&gt;0,VLOOKUP(Participação!F998,Variedades!B:C,2,0),"")</f>
        <v/>
      </c>
      <c r="O988" s="26" t="str">
        <f t="shared" si="15"/>
        <v/>
      </c>
      <c r="P988" s="26" t="str">
        <f>+IF(LEN(Participação!A998)&gt;0,G988,"")</f>
        <v/>
      </c>
    </row>
    <row r="989" spans="1:16" x14ac:dyDescent="0.25">
      <c r="A989" t="str">
        <f>+IF(LEN(Participação!A999)&gt;0,Participação!$D$4,"")</f>
        <v/>
      </c>
      <c r="B989" t="str">
        <f>+IF(LEN(Participação!A999)&gt;0,2021,"")</f>
        <v/>
      </c>
      <c r="C989" t="str">
        <f>+IF(LEN(Participação!A999)&gt;0,5017,"")</f>
        <v/>
      </c>
      <c r="D989" t="str">
        <f>+IF(LEN(Participação!A999)&gt;0,IF(Participação!$B$3="Individual",1,1),"")</f>
        <v/>
      </c>
      <c r="E989" t="str">
        <f>+IF(LEN(Participação!A999)&gt;0,Participação!C999,"")</f>
        <v/>
      </c>
      <c r="F989" t="str">
        <f>+IF(LEN(Participação!A999)&gt;0,Participação!D999,"")</f>
        <v/>
      </c>
      <c r="G989" t="str">
        <f>+IF(LEN(Participação!A999)&gt;0,Participação!A999,"")</f>
        <v/>
      </c>
      <c r="H989" t="str">
        <f>+IF(LEN(Participação!A999)&gt;0,VLOOKUP(O989,Pivot!A:B,2,0),"")</f>
        <v/>
      </c>
      <c r="I989" t="str">
        <f>+IF(LEN(Participação!A999)&gt;0,Participação!G999*Participação!I999,"")</f>
        <v/>
      </c>
      <c r="J989" t="str">
        <f>+IF(LEN(Participação!A999)&gt;0,Participação!H999,"")</f>
        <v/>
      </c>
      <c r="K989" t="str">
        <f>+IF(LEN(Participação!A999)&gt;0,"N","")</f>
        <v/>
      </c>
      <c r="L989" t="str">
        <f>+IF(LEN(Participação!A999)&gt;0,Participação!E999,"")</f>
        <v/>
      </c>
      <c r="M989" t="str">
        <f>+IF(LEN(Participação!A999)&gt;0,Participação!I999,"")</f>
        <v/>
      </c>
      <c r="N989" s="22" t="str">
        <f>+IF(LEN(Participação!A999)&gt;0,VLOOKUP(Participação!F999,Variedades!B:C,2,0),"")</f>
        <v/>
      </c>
      <c r="O989" s="26" t="str">
        <f t="shared" si="15"/>
        <v/>
      </c>
      <c r="P989" s="26" t="str">
        <f>+IF(LEN(Participação!A999)&gt;0,G989,"")</f>
        <v/>
      </c>
    </row>
    <row r="990" spans="1:16" x14ac:dyDescent="0.25">
      <c r="A990" t="str">
        <f>+IF(LEN(Participação!A1000)&gt;0,Participação!$D$4,"")</f>
        <v/>
      </c>
      <c r="B990" t="str">
        <f>+IF(LEN(Participação!A1000)&gt;0,2021,"")</f>
        <v/>
      </c>
      <c r="C990" t="str">
        <f>+IF(LEN(Participação!A1000)&gt;0,5017,"")</f>
        <v/>
      </c>
      <c r="D990" t="str">
        <f>+IF(LEN(Participação!A1000)&gt;0,IF(Participação!$B$3="Individual",1,1),"")</f>
        <v/>
      </c>
      <c r="E990" t="str">
        <f>+IF(LEN(Participação!A1000)&gt;0,Participação!C1000,"")</f>
        <v/>
      </c>
      <c r="F990" t="str">
        <f>+IF(LEN(Participação!A1000)&gt;0,Participação!D1000,"")</f>
        <v/>
      </c>
      <c r="G990" t="str">
        <f>+IF(LEN(Participação!A1000)&gt;0,Participação!A1000,"")</f>
        <v/>
      </c>
      <c r="H990" t="str">
        <f>+IF(LEN(Participação!A1000)&gt;0,VLOOKUP(O990,Pivot!A:B,2,0),"")</f>
        <v/>
      </c>
      <c r="I990" t="str">
        <f>+IF(LEN(Participação!A1000)&gt;0,Participação!G1000*Participação!I1000,"")</f>
        <v/>
      </c>
      <c r="J990" t="str">
        <f>+IF(LEN(Participação!A1000)&gt;0,Participação!H1000,"")</f>
        <v/>
      </c>
      <c r="K990" t="str">
        <f>+IF(LEN(Participação!A1000)&gt;0,"N","")</f>
        <v/>
      </c>
      <c r="L990" t="str">
        <f>+IF(LEN(Participação!A1000)&gt;0,Participação!E1000,"")</f>
        <v/>
      </c>
      <c r="M990" t="str">
        <f>+IF(LEN(Participação!A1000)&gt;0,Participação!I1000,"")</f>
        <v/>
      </c>
      <c r="N990" s="22" t="str">
        <f>+IF(LEN(Participação!A1000)&gt;0,VLOOKUP(Participação!F1000,Variedades!B:C,2,0),"")</f>
        <v/>
      </c>
      <c r="O990" s="26" t="str">
        <f t="shared" si="15"/>
        <v/>
      </c>
      <c r="P990" s="26" t="str">
        <f>+IF(LEN(Participação!A1000)&gt;0,G990,"")</f>
        <v/>
      </c>
    </row>
    <row r="991" spans="1:16" x14ac:dyDescent="0.25">
      <c r="A991" t="str">
        <f>+IF(LEN(Participação!A1001)&gt;0,Participação!$D$4,"")</f>
        <v/>
      </c>
      <c r="B991" t="str">
        <f>+IF(LEN(Participação!A1001)&gt;0,2021,"")</f>
        <v/>
      </c>
      <c r="C991" t="str">
        <f>+IF(LEN(Participação!A1001)&gt;0,5017,"")</f>
        <v/>
      </c>
      <c r="D991" t="str">
        <f>+IF(LEN(Participação!A1001)&gt;0,IF(Participação!$B$3="Individual",1,1),"")</f>
        <v/>
      </c>
      <c r="E991" t="str">
        <f>+IF(LEN(Participação!A1001)&gt;0,Participação!C1001,"")</f>
        <v/>
      </c>
      <c r="F991" t="str">
        <f>+IF(LEN(Participação!A1001)&gt;0,Participação!D1001,"")</f>
        <v/>
      </c>
      <c r="G991" t="str">
        <f>+IF(LEN(Participação!A1001)&gt;0,Participação!A1001,"")</f>
        <v/>
      </c>
      <c r="H991" t="str">
        <f>+IF(LEN(Participação!A1001)&gt;0,VLOOKUP(O991,Pivot!A:B,2,0),"")</f>
        <v/>
      </c>
      <c r="I991" t="str">
        <f>+IF(LEN(Participação!A1001)&gt;0,Participação!G1001*Participação!I1001,"")</f>
        <v/>
      </c>
      <c r="J991" t="str">
        <f>+IF(LEN(Participação!A1001)&gt;0,Participação!H1001,"")</f>
        <v/>
      </c>
      <c r="K991" t="str">
        <f>+IF(LEN(Participação!A1001)&gt;0,"N","")</f>
        <v/>
      </c>
      <c r="L991" t="str">
        <f>+IF(LEN(Participação!A1001)&gt;0,Participação!E1001,"")</f>
        <v/>
      </c>
      <c r="M991" t="str">
        <f>+IF(LEN(Participação!A1001)&gt;0,Participação!I1001,"")</f>
        <v/>
      </c>
      <c r="N991" s="22" t="str">
        <f>+IF(LEN(Participação!A1001)&gt;0,VLOOKUP(Participação!F1001,Variedades!B:C,2,0),"")</f>
        <v/>
      </c>
      <c r="O991" s="26" t="str">
        <f t="shared" si="15"/>
        <v/>
      </c>
      <c r="P991" s="26" t="str">
        <f>+IF(LEN(Participação!A1001)&gt;0,G991,"")</f>
        <v/>
      </c>
    </row>
    <row r="992" spans="1:16" x14ac:dyDescent="0.25">
      <c r="A992" t="str">
        <f>+IF(LEN(Participação!A1002)&gt;0,Participação!$D$4,"")</f>
        <v/>
      </c>
      <c r="B992" t="str">
        <f>+IF(LEN(Participação!A1002)&gt;0,2021,"")</f>
        <v/>
      </c>
      <c r="C992" t="str">
        <f>+IF(LEN(Participação!A1002)&gt;0,5017,"")</f>
        <v/>
      </c>
      <c r="D992" t="str">
        <f>+IF(LEN(Participação!A1002)&gt;0,IF(Participação!$B$3="Individual",1,1),"")</f>
        <v/>
      </c>
      <c r="E992" t="str">
        <f>+IF(LEN(Participação!A1002)&gt;0,Participação!C1002,"")</f>
        <v/>
      </c>
      <c r="F992" t="str">
        <f>+IF(LEN(Participação!A1002)&gt;0,Participação!D1002,"")</f>
        <v/>
      </c>
      <c r="G992" t="str">
        <f>+IF(LEN(Participação!A1002)&gt;0,Participação!A1002,"")</f>
        <v/>
      </c>
      <c r="H992" t="str">
        <f>+IF(LEN(Participação!A1002)&gt;0,VLOOKUP(O992,Pivot!A:B,2,0),"")</f>
        <v/>
      </c>
      <c r="I992" t="str">
        <f>+IF(LEN(Participação!A1002)&gt;0,Participação!G1002*Participação!I1002,"")</f>
        <v/>
      </c>
      <c r="J992" t="str">
        <f>+IF(LEN(Participação!A1002)&gt;0,Participação!H1002,"")</f>
        <v/>
      </c>
      <c r="K992" t="str">
        <f>+IF(LEN(Participação!A1002)&gt;0,"N","")</f>
        <v/>
      </c>
      <c r="L992" t="str">
        <f>+IF(LEN(Participação!A1002)&gt;0,Participação!E1002,"")</f>
        <v/>
      </c>
      <c r="M992" t="str">
        <f>+IF(LEN(Participação!A1002)&gt;0,Participação!I1002,"")</f>
        <v/>
      </c>
      <c r="N992" s="22" t="str">
        <f>+IF(LEN(Participação!A1002)&gt;0,VLOOKUP(Participação!F1002,Variedades!B:C,2,0),"")</f>
        <v/>
      </c>
      <c r="O992" s="26" t="str">
        <f t="shared" si="15"/>
        <v/>
      </c>
      <c r="P992" s="26" t="str">
        <f>+IF(LEN(Participação!A1002)&gt;0,G992,"")</f>
        <v/>
      </c>
    </row>
    <row r="993" spans="1:16" x14ac:dyDescent="0.25">
      <c r="A993" t="str">
        <f>+IF(LEN(Participação!A1003)&gt;0,Participação!$D$4,"")</f>
        <v/>
      </c>
      <c r="B993" t="str">
        <f>+IF(LEN(Participação!A1003)&gt;0,2021,"")</f>
        <v/>
      </c>
      <c r="C993" t="str">
        <f>+IF(LEN(Participação!A1003)&gt;0,5017,"")</f>
        <v/>
      </c>
      <c r="D993" t="str">
        <f>+IF(LEN(Participação!A1003)&gt;0,IF(Participação!$B$3="Individual",1,1),"")</f>
        <v/>
      </c>
      <c r="E993" t="str">
        <f>+IF(LEN(Participação!A1003)&gt;0,Participação!C1003,"")</f>
        <v/>
      </c>
      <c r="F993" t="str">
        <f>+IF(LEN(Participação!A1003)&gt;0,Participação!D1003,"")</f>
        <v/>
      </c>
      <c r="G993" t="str">
        <f>+IF(LEN(Participação!A1003)&gt;0,Participação!A1003,"")</f>
        <v/>
      </c>
      <c r="H993" t="str">
        <f>+IF(LEN(Participação!A1003)&gt;0,VLOOKUP(O993,Pivot!A:B,2,0),"")</f>
        <v/>
      </c>
      <c r="I993" t="str">
        <f>+IF(LEN(Participação!A1003)&gt;0,Participação!G1003*Participação!I1003,"")</f>
        <v/>
      </c>
      <c r="J993" t="str">
        <f>+IF(LEN(Participação!A1003)&gt;0,Participação!H1003,"")</f>
        <v/>
      </c>
      <c r="K993" t="str">
        <f>+IF(LEN(Participação!A1003)&gt;0,"N","")</f>
        <v/>
      </c>
      <c r="L993" t="str">
        <f>+IF(LEN(Participação!A1003)&gt;0,Participação!E1003,"")</f>
        <v/>
      </c>
      <c r="M993" t="str">
        <f>+IF(LEN(Participação!A1003)&gt;0,Participação!I1003,"")</f>
        <v/>
      </c>
      <c r="N993" s="22" t="str">
        <f>+IF(LEN(Participação!A1003)&gt;0,VLOOKUP(Participação!F1003,Variedades!B:C,2,0),"")</f>
        <v/>
      </c>
      <c r="O993" s="26" t="str">
        <f t="shared" si="15"/>
        <v/>
      </c>
      <c r="P993" s="26" t="str">
        <f>+IF(LEN(Participação!A1003)&gt;0,G993,"")</f>
        <v/>
      </c>
    </row>
    <row r="994" spans="1:16" x14ac:dyDescent="0.25">
      <c r="A994" t="str">
        <f>+IF(LEN(Participação!A1004)&gt;0,Participação!$D$4,"")</f>
        <v/>
      </c>
      <c r="B994" t="str">
        <f>+IF(LEN(Participação!A1004)&gt;0,2021,"")</f>
        <v/>
      </c>
      <c r="C994" t="str">
        <f>+IF(LEN(Participação!A1004)&gt;0,5017,"")</f>
        <v/>
      </c>
      <c r="D994" t="str">
        <f>+IF(LEN(Participação!A1004)&gt;0,IF(Participação!$B$3="Individual",1,1),"")</f>
        <v/>
      </c>
      <c r="E994" t="str">
        <f>+IF(LEN(Participação!A1004)&gt;0,Participação!C1004,"")</f>
        <v/>
      </c>
      <c r="F994" t="str">
        <f>+IF(LEN(Participação!A1004)&gt;0,Participação!D1004,"")</f>
        <v/>
      </c>
      <c r="G994" t="str">
        <f>+IF(LEN(Participação!A1004)&gt;0,Participação!A1004,"")</f>
        <v/>
      </c>
      <c r="H994" t="str">
        <f>+IF(LEN(Participação!A1004)&gt;0,VLOOKUP(O994,Pivot!A:B,2,0),"")</f>
        <v/>
      </c>
      <c r="I994" t="str">
        <f>+IF(LEN(Participação!A1004)&gt;0,Participação!G1004*Participação!I1004,"")</f>
        <v/>
      </c>
      <c r="J994" t="str">
        <f>+IF(LEN(Participação!A1004)&gt;0,Participação!H1004,"")</f>
        <v/>
      </c>
      <c r="K994" t="str">
        <f>+IF(LEN(Participação!A1004)&gt;0,"N","")</f>
        <v/>
      </c>
      <c r="L994" t="str">
        <f>+IF(LEN(Participação!A1004)&gt;0,Participação!E1004,"")</f>
        <v/>
      </c>
      <c r="M994" t="str">
        <f>+IF(LEN(Participação!A1004)&gt;0,Participação!I1004,"")</f>
        <v/>
      </c>
      <c r="N994" s="22" t="str">
        <f>+IF(LEN(Participação!A1004)&gt;0,VLOOKUP(Participação!F1004,Variedades!B:C,2,0),"")</f>
        <v/>
      </c>
      <c r="O994" s="26" t="str">
        <f t="shared" si="15"/>
        <v/>
      </c>
      <c r="P994" s="26" t="str">
        <f>+IF(LEN(Participação!A1004)&gt;0,G994,"")</f>
        <v/>
      </c>
    </row>
    <row r="995" spans="1:16" x14ac:dyDescent="0.25">
      <c r="A995" t="str">
        <f>+IF(LEN(Participação!A1005)&gt;0,Participação!$D$4,"")</f>
        <v/>
      </c>
      <c r="B995" t="str">
        <f>+IF(LEN(Participação!A1005)&gt;0,2021,"")</f>
        <v/>
      </c>
      <c r="C995" t="str">
        <f>+IF(LEN(Participação!A1005)&gt;0,5017,"")</f>
        <v/>
      </c>
      <c r="D995" t="str">
        <f>+IF(LEN(Participação!A1005)&gt;0,IF(Participação!$B$3="Individual",1,1),"")</f>
        <v/>
      </c>
      <c r="E995" t="str">
        <f>+IF(LEN(Participação!A1005)&gt;0,Participação!C1005,"")</f>
        <v/>
      </c>
      <c r="F995" t="str">
        <f>+IF(LEN(Participação!A1005)&gt;0,Participação!D1005,"")</f>
        <v/>
      </c>
      <c r="G995" t="str">
        <f>+IF(LEN(Participação!A1005)&gt;0,Participação!A1005,"")</f>
        <v/>
      </c>
      <c r="H995" t="str">
        <f>+IF(LEN(Participação!A1005)&gt;0,VLOOKUP(O995,Pivot!A:B,2,0),"")</f>
        <v/>
      </c>
      <c r="I995" t="str">
        <f>+IF(LEN(Participação!A1005)&gt;0,Participação!G1005*Participação!I1005,"")</f>
        <v/>
      </c>
      <c r="J995" t="str">
        <f>+IF(LEN(Participação!A1005)&gt;0,Participação!H1005,"")</f>
        <v/>
      </c>
      <c r="K995" t="str">
        <f>+IF(LEN(Participação!A1005)&gt;0,"N","")</f>
        <v/>
      </c>
      <c r="L995" t="str">
        <f>+IF(LEN(Participação!A1005)&gt;0,Participação!E1005,"")</f>
        <v/>
      </c>
      <c r="M995" t="str">
        <f>+IF(LEN(Participação!A1005)&gt;0,Participação!I1005,"")</f>
        <v/>
      </c>
      <c r="N995" s="22" t="str">
        <f>+IF(LEN(Participação!A1005)&gt;0,VLOOKUP(Participação!F1005,Variedades!B:C,2,0),"")</f>
        <v/>
      </c>
      <c r="O995" s="26" t="str">
        <f t="shared" si="15"/>
        <v/>
      </c>
      <c r="P995" s="26" t="str">
        <f>+IF(LEN(Participação!A1005)&gt;0,G995,"")</f>
        <v/>
      </c>
    </row>
    <row r="996" spans="1:16" x14ac:dyDescent="0.25">
      <c r="A996" t="str">
        <f>+IF(LEN(Participação!A1006)&gt;0,Participação!$D$4,"")</f>
        <v/>
      </c>
      <c r="B996" t="str">
        <f>+IF(LEN(Participação!A1006)&gt;0,2021,"")</f>
        <v/>
      </c>
      <c r="C996" t="str">
        <f>+IF(LEN(Participação!A1006)&gt;0,5017,"")</f>
        <v/>
      </c>
      <c r="D996" t="str">
        <f>+IF(LEN(Participação!A1006)&gt;0,IF(Participação!$B$3="Individual",1,1),"")</f>
        <v/>
      </c>
      <c r="E996" t="str">
        <f>+IF(LEN(Participação!A1006)&gt;0,Participação!C1006,"")</f>
        <v/>
      </c>
      <c r="F996" t="str">
        <f>+IF(LEN(Participação!A1006)&gt;0,Participação!D1006,"")</f>
        <v/>
      </c>
      <c r="G996" t="str">
        <f>+IF(LEN(Participação!A1006)&gt;0,Participação!A1006,"")</f>
        <v/>
      </c>
      <c r="H996" t="str">
        <f>+IF(LEN(Participação!A1006)&gt;0,VLOOKUP(O996,Pivot!A:B,2,0),"")</f>
        <v/>
      </c>
      <c r="I996" t="str">
        <f>+IF(LEN(Participação!A1006)&gt;0,Participação!G1006*Participação!I1006,"")</f>
        <v/>
      </c>
      <c r="J996" t="str">
        <f>+IF(LEN(Participação!A1006)&gt;0,Participação!H1006,"")</f>
        <v/>
      </c>
      <c r="K996" t="str">
        <f>+IF(LEN(Participação!A1006)&gt;0,"N","")</f>
        <v/>
      </c>
      <c r="L996" t="str">
        <f>+IF(LEN(Participação!A1006)&gt;0,Participação!E1006,"")</f>
        <v/>
      </c>
      <c r="M996" t="str">
        <f>+IF(LEN(Participação!A1006)&gt;0,Participação!I1006,"")</f>
        <v/>
      </c>
      <c r="N996" s="22" t="str">
        <f>+IF(LEN(Participação!A1006)&gt;0,VLOOKUP(Participação!F1006,Variedades!B:C,2,0),"")</f>
        <v/>
      </c>
      <c r="O996" s="26" t="str">
        <f t="shared" si="15"/>
        <v/>
      </c>
      <c r="P996" s="26" t="str">
        <f>+IF(LEN(Participação!A1006)&gt;0,G996,"")</f>
        <v/>
      </c>
    </row>
    <row r="997" spans="1:16" x14ac:dyDescent="0.25">
      <c r="A997" t="str">
        <f>+IF(LEN(Participação!A1007)&gt;0,Participação!$D$4,"")</f>
        <v/>
      </c>
      <c r="B997" t="str">
        <f>+IF(LEN(Participação!A1007)&gt;0,2021,"")</f>
        <v/>
      </c>
      <c r="C997" t="str">
        <f>+IF(LEN(Participação!A1007)&gt;0,5017,"")</f>
        <v/>
      </c>
      <c r="D997" t="str">
        <f>+IF(LEN(Participação!A1007)&gt;0,IF(Participação!$B$3="Individual",1,1),"")</f>
        <v/>
      </c>
      <c r="E997" t="str">
        <f>+IF(LEN(Participação!A1007)&gt;0,Participação!C1007,"")</f>
        <v/>
      </c>
      <c r="F997" t="str">
        <f>+IF(LEN(Participação!A1007)&gt;0,Participação!D1007,"")</f>
        <v/>
      </c>
      <c r="G997" t="str">
        <f>+IF(LEN(Participação!A1007)&gt;0,Participação!A1007,"")</f>
        <v/>
      </c>
      <c r="H997" t="str">
        <f>+IF(LEN(Participação!A1007)&gt;0,VLOOKUP(O997,Pivot!A:B,2,0),"")</f>
        <v/>
      </c>
      <c r="I997" t="str">
        <f>+IF(LEN(Participação!A1007)&gt;0,Participação!G1007*Participação!I1007,"")</f>
        <v/>
      </c>
      <c r="J997" t="str">
        <f>+IF(LEN(Participação!A1007)&gt;0,Participação!H1007,"")</f>
        <v/>
      </c>
      <c r="K997" t="str">
        <f>+IF(LEN(Participação!A1007)&gt;0,"N","")</f>
        <v/>
      </c>
      <c r="L997" t="str">
        <f>+IF(LEN(Participação!A1007)&gt;0,Participação!E1007,"")</f>
        <v/>
      </c>
      <c r="M997" t="str">
        <f>+IF(LEN(Participação!A1007)&gt;0,Participação!I1007,"")</f>
        <v/>
      </c>
      <c r="N997" s="22" t="str">
        <f>+IF(LEN(Participação!A1007)&gt;0,VLOOKUP(Participação!F1007,Variedades!B:C,2,0),"")</f>
        <v/>
      </c>
      <c r="O997" s="26" t="str">
        <f t="shared" si="15"/>
        <v/>
      </c>
      <c r="P997" s="26" t="str">
        <f>+IF(LEN(Participação!A1007)&gt;0,G997,"")</f>
        <v/>
      </c>
    </row>
    <row r="998" spans="1:16" x14ac:dyDescent="0.25">
      <c r="A998" t="str">
        <f>+IF(LEN(Participação!A1008)&gt;0,Participação!$D$4,"")</f>
        <v/>
      </c>
      <c r="B998" t="str">
        <f>+IF(LEN(Participação!A1008)&gt;0,2021,"")</f>
        <v/>
      </c>
      <c r="C998" t="str">
        <f>+IF(LEN(Participação!A1008)&gt;0,5017,"")</f>
        <v/>
      </c>
      <c r="D998" t="str">
        <f>+IF(LEN(Participação!A1008)&gt;0,IF(Participação!$B$3="Individual",1,1),"")</f>
        <v/>
      </c>
      <c r="E998" t="str">
        <f>+IF(LEN(Participação!A1008)&gt;0,Participação!C1008,"")</f>
        <v/>
      </c>
      <c r="F998" t="str">
        <f>+IF(LEN(Participação!A1008)&gt;0,Participação!D1008,"")</f>
        <v/>
      </c>
      <c r="G998" t="str">
        <f>+IF(LEN(Participação!A1008)&gt;0,Participação!A1008,"")</f>
        <v/>
      </c>
      <c r="H998" t="str">
        <f>+IF(LEN(Participação!A1008)&gt;0,VLOOKUP(O998,Pivot!A:B,2,0),"")</f>
        <v/>
      </c>
      <c r="I998" t="str">
        <f>+IF(LEN(Participação!A1008)&gt;0,Participação!G1008*Participação!I1008,"")</f>
        <v/>
      </c>
      <c r="J998" t="str">
        <f>+IF(LEN(Participação!A1008)&gt;0,Participação!H1008,"")</f>
        <v/>
      </c>
      <c r="K998" t="str">
        <f>+IF(LEN(Participação!A1008)&gt;0,"N","")</f>
        <v/>
      </c>
      <c r="L998" t="str">
        <f>+IF(LEN(Participação!A1008)&gt;0,Participação!E1008,"")</f>
        <v/>
      </c>
      <c r="M998" t="str">
        <f>+IF(LEN(Participação!A1008)&gt;0,Participação!I1008,"")</f>
        <v/>
      </c>
      <c r="N998" s="22" t="str">
        <f>+IF(LEN(Participação!A1008)&gt;0,VLOOKUP(Participação!F1008,Variedades!B:C,2,0),"")</f>
        <v/>
      </c>
      <c r="O998" s="26" t="str">
        <f t="shared" si="15"/>
        <v/>
      </c>
      <c r="P998" s="26" t="str">
        <f>+IF(LEN(Participação!A1008)&gt;0,G998,"")</f>
        <v/>
      </c>
    </row>
    <row r="999" spans="1:16" x14ac:dyDescent="0.25">
      <c r="A999" t="str">
        <f>+IF(LEN(Participação!A1009)&gt;0,Participação!$D$4,"")</f>
        <v/>
      </c>
      <c r="B999" t="str">
        <f>+IF(LEN(Participação!A1009)&gt;0,2021,"")</f>
        <v/>
      </c>
      <c r="C999" t="str">
        <f>+IF(LEN(Participação!A1009)&gt;0,5017,"")</f>
        <v/>
      </c>
      <c r="D999" t="str">
        <f>+IF(LEN(Participação!A1009)&gt;0,IF(Participação!$B$3="Individual",1,1),"")</f>
        <v/>
      </c>
      <c r="E999" t="str">
        <f>+IF(LEN(Participação!A1009)&gt;0,Participação!C1009,"")</f>
        <v/>
      </c>
      <c r="F999" t="str">
        <f>+IF(LEN(Participação!A1009)&gt;0,Participação!D1009,"")</f>
        <v/>
      </c>
      <c r="G999" t="str">
        <f>+IF(LEN(Participação!A1009)&gt;0,Participação!A1009,"")</f>
        <v/>
      </c>
      <c r="H999" t="str">
        <f>+IF(LEN(Participação!A1009)&gt;0,VLOOKUP(O999,Pivot!A:B,2,0),"")</f>
        <v/>
      </c>
      <c r="I999" t="str">
        <f>+IF(LEN(Participação!A1009)&gt;0,Participação!G1009*Participação!I1009,"")</f>
        <v/>
      </c>
      <c r="J999" t="str">
        <f>+IF(LEN(Participação!A1009)&gt;0,Participação!H1009,"")</f>
        <v/>
      </c>
      <c r="K999" t="str">
        <f>+IF(LEN(Participação!A1009)&gt;0,"N","")</f>
        <v/>
      </c>
      <c r="L999" t="str">
        <f>+IF(LEN(Participação!A1009)&gt;0,Participação!E1009,"")</f>
        <v/>
      </c>
      <c r="M999" t="str">
        <f>+IF(LEN(Participação!A1009)&gt;0,Participação!I1009,"")</f>
        <v/>
      </c>
      <c r="N999" s="22" t="str">
        <f>+IF(LEN(Participação!A1009)&gt;0,VLOOKUP(Participação!F1009,Variedades!B:C,2,0),"")</f>
        <v/>
      </c>
      <c r="O999" s="26" t="str">
        <f t="shared" si="15"/>
        <v/>
      </c>
      <c r="P999" s="26" t="str">
        <f>+IF(LEN(Participação!A1009)&gt;0,G999,"")</f>
        <v/>
      </c>
    </row>
    <row r="1000" spans="1:16" x14ac:dyDescent="0.25">
      <c r="A1000" t="str">
        <f>+IF(LEN(Participação!A1010)&gt;0,Participação!$D$4,"")</f>
        <v/>
      </c>
      <c r="B1000" t="str">
        <f>+IF(LEN(Participação!A1010)&gt;0,2021,"")</f>
        <v/>
      </c>
      <c r="C1000" t="str">
        <f>+IF(LEN(Participação!A1010)&gt;0,5017,"")</f>
        <v/>
      </c>
      <c r="D1000" t="str">
        <f>+IF(LEN(Participação!A1010)&gt;0,IF(Participação!$B$3="Individual",1,1),"")</f>
        <v/>
      </c>
      <c r="E1000" t="str">
        <f>+IF(LEN(Participação!A1010)&gt;0,Participação!C1010,"")</f>
        <v/>
      </c>
      <c r="F1000" t="str">
        <f>+IF(LEN(Participação!A1010)&gt;0,Participação!D1010,"")</f>
        <v/>
      </c>
      <c r="G1000" t="str">
        <f>+IF(LEN(Participação!A1010)&gt;0,Participação!A1010,"")</f>
        <v/>
      </c>
      <c r="H1000" t="str">
        <f>+IF(LEN(Participação!A1010)&gt;0,VLOOKUP(O1000,Pivot!A:B,2,0),"")</f>
        <v/>
      </c>
      <c r="I1000" t="str">
        <f>+IF(LEN(Participação!A1010)&gt;0,Participação!G1010*Participação!I1010,"")</f>
        <v/>
      </c>
      <c r="J1000" t="str">
        <f>+IF(LEN(Participação!A1010)&gt;0,Participação!H1010,"")</f>
        <v/>
      </c>
      <c r="K1000" t="str">
        <f>+IF(LEN(Participação!A1010)&gt;0,"N","")</f>
        <v/>
      </c>
      <c r="L1000" t="str">
        <f>+IF(LEN(Participação!A1010)&gt;0,Participação!E1010,"")</f>
        <v/>
      </c>
      <c r="M1000" t="str">
        <f>+IF(LEN(Participação!A1010)&gt;0,Participação!I1010,"")</f>
        <v/>
      </c>
      <c r="N1000" s="22" t="str">
        <f>+IF(LEN(Participação!A1010)&gt;0,VLOOKUP(Participação!F1010,Variedades!B:C,2,0),"")</f>
        <v/>
      </c>
      <c r="O1000" s="26" t="str">
        <f t="shared" si="15"/>
        <v/>
      </c>
      <c r="P1000" s="26" t="str">
        <f>+IF(LEN(Participação!A1010)&gt;0,G1000,"")</f>
        <v/>
      </c>
    </row>
    <row r="1001" spans="1:16" x14ac:dyDescent="0.25">
      <c r="A1001" t="str">
        <f>+IF(LEN(Participação!A1011)&gt;0,Participação!$D$4,"")</f>
        <v/>
      </c>
      <c r="B1001" t="str">
        <f>+IF(LEN(Participação!A1011)&gt;0,2021,"")</f>
        <v/>
      </c>
      <c r="C1001" t="str">
        <f>+IF(LEN(Participação!A1011)&gt;0,5017,"")</f>
        <v/>
      </c>
      <c r="D1001" t="str">
        <f>+IF(LEN(Participação!A1011)&gt;0,IF(Participação!$B$3="Individual",1,1),"")</f>
        <v/>
      </c>
      <c r="E1001" t="str">
        <f>+IF(LEN(Participação!A1011)&gt;0,Participação!C1011,"")</f>
        <v/>
      </c>
      <c r="F1001" t="str">
        <f>+IF(LEN(Participação!A1011)&gt;0,Participação!D1011,"")</f>
        <v/>
      </c>
      <c r="G1001" t="str">
        <f>+IF(LEN(Participação!A1011)&gt;0,Participação!A1011,"")</f>
        <v/>
      </c>
      <c r="H1001" t="str">
        <f>+IF(LEN(Participação!A1011)&gt;0,VLOOKUP(O1001,Pivot!A:B,2,0),"")</f>
        <v/>
      </c>
      <c r="I1001" t="str">
        <f>+IF(LEN(Participação!A1011)&gt;0,Participação!G1011*Participação!I1011,"")</f>
        <v/>
      </c>
      <c r="J1001" t="str">
        <f>+IF(LEN(Participação!A1011)&gt;0,Participação!H1011,"")</f>
        <v/>
      </c>
      <c r="K1001" t="str">
        <f>+IF(LEN(Participação!A1011)&gt;0,"N","")</f>
        <v/>
      </c>
      <c r="L1001" t="str">
        <f>+IF(LEN(Participação!A1011)&gt;0,Participação!E1011,"")</f>
        <v/>
      </c>
      <c r="M1001" t="str">
        <f>+IF(LEN(Participação!A1011)&gt;0,Participação!I1011,"")</f>
        <v/>
      </c>
      <c r="N1001" s="22" t="str">
        <f>+IF(LEN(Participação!A1011)&gt;0,VLOOKUP(Participação!F1011,Variedades!B:C,2,0),"")</f>
        <v/>
      </c>
      <c r="O1001" s="26" t="str">
        <f t="shared" si="15"/>
        <v/>
      </c>
      <c r="P1001" s="26" t="str">
        <f>+IF(LEN(Participação!A1011)&gt;0,G1001,"")</f>
        <v/>
      </c>
    </row>
    <row r="1002" spans="1:16" x14ac:dyDescent="0.25">
      <c r="A1002" t="str">
        <f>+IF(LEN(Participação!A1012)&gt;0,Participação!$D$4,"")</f>
        <v/>
      </c>
      <c r="B1002" t="str">
        <f>+IF(LEN(Participação!A1012)&gt;0,2021,"")</f>
        <v/>
      </c>
      <c r="C1002" t="str">
        <f>+IF(LEN(Participação!A1012)&gt;0,5017,"")</f>
        <v/>
      </c>
      <c r="D1002" t="str">
        <f>+IF(LEN(Participação!A1012)&gt;0,IF(Participação!$B$3="Individual",1,1),"")</f>
        <v/>
      </c>
      <c r="E1002" t="str">
        <f>+IF(LEN(Participação!A1012)&gt;0,Participação!C1012,"")</f>
        <v/>
      </c>
      <c r="F1002" t="str">
        <f>+IF(LEN(Participação!A1012)&gt;0,Participação!D1012,"")</f>
        <v/>
      </c>
      <c r="G1002" t="str">
        <f>+IF(LEN(Participação!A1012)&gt;0,Participação!A1012,"")</f>
        <v/>
      </c>
      <c r="H1002" t="str">
        <f>+IF(LEN(Participação!A1012)&gt;0,VLOOKUP(O1002,Pivot!A:B,2,0),"")</f>
        <v/>
      </c>
      <c r="I1002" t="str">
        <f>+IF(LEN(Participação!A1012)&gt;0,Participação!G1012*Participação!I1012,"")</f>
        <v/>
      </c>
      <c r="J1002" t="str">
        <f>+IF(LEN(Participação!A1012)&gt;0,Participação!H1012,"")</f>
        <v/>
      </c>
      <c r="K1002" t="str">
        <f>+IF(LEN(Participação!A1012)&gt;0,"N","")</f>
        <v/>
      </c>
      <c r="L1002" t="str">
        <f>+IF(LEN(Participação!A1012)&gt;0,Participação!E1012,"")</f>
        <v/>
      </c>
      <c r="M1002" t="str">
        <f>+IF(LEN(Participação!A1012)&gt;0,Participação!I1012,"")</f>
        <v/>
      </c>
      <c r="N1002" s="22" t="str">
        <f>+IF(LEN(Participação!A1012)&gt;0,VLOOKUP(Participação!F1012,Variedades!B:C,2,0),"")</f>
        <v/>
      </c>
      <c r="O1002" s="26" t="str">
        <f t="shared" si="15"/>
        <v/>
      </c>
      <c r="P1002" s="26" t="str">
        <f>+IF(LEN(Participação!A1012)&gt;0,G1002,"")</f>
        <v/>
      </c>
    </row>
    <row r="1003" spans="1:16" x14ac:dyDescent="0.25">
      <c r="A1003" t="str">
        <f>+IF(LEN(Participação!A1013)&gt;0,Participação!$D$4,"")</f>
        <v/>
      </c>
      <c r="B1003" t="str">
        <f>+IF(LEN(Participação!A1013)&gt;0,2021,"")</f>
        <v/>
      </c>
      <c r="C1003" t="str">
        <f>+IF(LEN(Participação!A1013)&gt;0,5017,"")</f>
        <v/>
      </c>
      <c r="D1003" t="str">
        <f>+IF(LEN(Participação!A1013)&gt;0,IF(Participação!$B$3="Individual",1,1),"")</f>
        <v/>
      </c>
      <c r="E1003" t="str">
        <f>+IF(LEN(Participação!A1013)&gt;0,Participação!C1013,"")</f>
        <v/>
      </c>
      <c r="F1003" t="str">
        <f>+IF(LEN(Participação!A1013)&gt;0,Participação!D1013,"")</f>
        <v/>
      </c>
      <c r="G1003" t="str">
        <f>+IF(LEN(Participação!A1013)&gt;0,Participação!A1013,"")</f>
        <v/>
      </c>
      <c r="H1003" t="str">
        <f>+IF(LEN(Participação!A1013)&gt;0,VLOOKUP(O1003,Pivot!A:B,2,0),"")</f>
        <v/>
      </c>
      <c r="I1003" t="str">
        <f>+IF(LEN(Participação!A1013)&gt;0,Participação!G1013*Participação!I1013,"")</f>
        <v/>
      </c>
      <c r="J1003" t="str">
        <f>+IF(LEN(Participação!A1013)&gt;0,Participação!H1013,"")</f>
        <v/>
      </c>
      <c r="K1003" t="str">
        <f>+IF(LEN(Participação!A1013)&gt;0,"N","")</f>
        <v/>
      </c>
      <c r="L1003" t="str">
        <f>+IF(LEN(Participação!A1013)&gt;0,Participação!E1013,"")</f>
        <v/>
      </c>
      <c r="M1003" t="str">
        <f>+IF(LEN(Participação!A1013)&gt;0,Participação!I1013,"")</f>
        <v/>
      </c>
      <c r="N1003" s="22" t="str">
        <f>+IF(LEN(Participação!A1013)&gt;0,VLOOKUP(Participação!F1013,Variedades!B:C,2,0),"")</f>
        <v/>
      </c>
      <c r="O1003" s="26" t="str">
        <f t="shared" si="15"/>
        <v/>
      </c>
      <c r="P1003" s="26" t="str">
        <f>+IF(LEN(Participação!A1013)&gt;0,G1003,"")</f>
        <v/>
      </c>
    </row>
    <row r="1004" spans="1:16" x14ac:dyDescent="0.25">
      <c r="A1004" t="str">
        <f>+IF(LEN(Participação!A1014)&gt;0,Participação!$D$4,"")</f>
        <v/>
      </c>
      <c r="B1004" t="str">
        <f>+IF(LEN(Participação!A1014)&gt;0,2021,"")</f>
        <v/>
      </c>
      <c r="C1004" t="str">
        <f>+IF(LEN(Participação!A1014)&gt;0,5017,"")</f>
        <v/>
      </c>
      <c r="D1004" t="str">
        <f>+IF(LEN(Participação!A1014)&gt;0,IF(Participação!$B$3="Individual",1,1),"")</f>
        <v/>
      </c>
      <c r="E1004" t="str">
        <f>+IF(LEN(Participação!A1014)&gt;0,Participação!C1014,"")</f>
        <v/>
      </c>
      <c r="F1004" t="str">
        <f>+IF(LEN(Participação!A1014)&gt;0,Participação!D1014,"")</f>
        <v/>
      </c>
      <c r="G1004" t="str">
        <f>+IF(LEN(Participação!A1014)&gt;0,Participação!A1014,"")</f>
        <v/>
      </c>
      <c r="H1004" t="str">
        <f>+IF(LEN(Participação!A1014)&gt;0,VLOOKUP(O1004,Pivot!A:B,2,0),"")</f>
        <v/>
      </c>
      <c r="I1004" t="str">
        <f>+IF(LEN(Participação!A1014)&gt;0,Participação!G1014*Participação!I1014,"")</f>
        <v/>
      </c>
      <c r="J1004" t="str">
        <f>+IF(LEN(Participação!A1014)&gt;0,Participação!H1014,"")</f>
        <v/>
      </c>
      <c r="K1004" t="str">
        <f>+IF(LEN(Participação!A1014)&gt;0,"N","")</f>
        <v/>
      </c>
      <c r="L1004" t="str">
        <f>+IF(LEN(Participação!A1014)&gt;0,Participação!E1014,"")</f>
        <v/>
      </c>
      <c r="M1004" t="str">
        <f>+IF(LEN(Participação!A1014)&gt;0,Participação!I1014,"")</f>
        <v/>
      </c>
      <c r="N1004" s="22" t="str">
        <f>+IF(LEN(Participação!A1014)&gt;0,VLOOKUP(Participação!F1014,Variedades!B:C,2,0),"")</f>
        <v/>
      </c>
      <c r="O1004" s="26" t="str">
        <f t="shared" si="15"/>
        <v/>
      </c>
      <c r="P1004" s="26" t="str">
        <f>+IF(LEN(Participação!A1014)&gt;0,G1004,"")</f>
        <v/>
      </c>
    </row>
    <row r="1005" spans="1:16" x14ac:dyDescent="0.25">
      <c r="A1005" t="str">
        <f>+IF(LEN(Participação!A1015)&gt;0,Participação!$D$4,"")</f>
        <v/>
      </c>
      <c r="B1005" t="str">
        <f>+IF(LEN(Participação!A1015)&gt;0,2021,"")</f>
        <v/>
      </c>
      <c r="C1005" t="str">
        <f>+IF(LEN(Participação!A1015)&gt;0,5017,"")</f>
        <v/>
      </c>
      <c r="D1005" t="str">
        <f>+IF(LEN(Participação!A1015)&gt;0,IF(Participação!$B$3="Individual",1,1),"")</f>
        <v/>
      </c>
      <c r="E1005" t="str">
        <f>+IF(LEN(Participação!A1015)&gt;0,Participação!C1015,"")</f>
        <v/>
      </c>
      <c r="F1005" t="str">
        <f>+IF(LEN(Participação!A1015)&gt;0,Participação!D1015,"")</f>
        <v/>
      </c>
      <c r="G1005" t="str">
        <f>+IF(LEN(Participação!A1015)&gt;0,Participação!A1015,"")</f>
        <v/>
      </c>
      <c r="H1005" t="str">
        <f>+IF(LEN(Participação!A1015)&gt;0,VLOOKUP(O1005,Pivot!A:B,2,0),"")</f>
        <v/>
      </c>
      <c r="I1005" t="str">
        <f>+IF(LEN(Participação!A1015)&gt;0,Participação!G1015*Participação!I1015,"")</f>
        <v/>
      </c>
      <c r="J1005" t="str">
        <f>+IF(LEN(Participação!A1015)&gt;0,Participação!H1015,"")</f>
        <v/>
      </c>
      <c r="K1005" t="str">
        <f>+IF(LEN(Participação!A1015)&gt;0,"N","")</f>
        <v/>
      </c>
      <c r="L1005" t="str">
        <f>+IF(LEN(Participação!A1015)&gt;0,Participação!E1015,"")</f>
        <v/>
      </c>
      <c r="M1005" t="str">
        <f>+IF(LEN(Participação!A1015)&gt;0,Participação!I1015,"")</f>
        <v/>
      </c>
      <c r="N1005" s="22" t="str">
        <f>+IF(LEN(Participação!A1015)&gt;0,VLOOKUP(Participação!F1015,Variedades!B:C,2,0),"")</f>
        <v/>
      </c>
      <c r="O1005" s="26" t="str">
        <f t="shared" si="15"/>
        <v/>
      </c>
      <c r="P1005" s="26" t="str">
        <f>+IF(LEN(Participação!A1015)&gt;0,G1005,"")</f>
        <v/>
      </c>
    </row>
    <row r="1006" spans="1:16" x14ac:dyDescent="0.25">
      <c r="A1006" t="str">
        <f>+IF(LEN(Participação!A1016)&gt;0,Participação!$D$4,"")</f>
        <v/>
      </c>
      <c r="B1006" t="str">
        <f>+IF(LEN(Participação!A1016)&gt;0,2021,"")</f>
        <v/>
      </c>
      <c r="C1006" t="str">
        <f>+IF(LEN(Participação!A1016)&gt;0,5017,"")</f>
        <v/>
      </c>
      <c r="D1006" t="str">
        <f>+IF(LEN(Participação!A1016)&gt;0,IF(Participação!$B$3="Individual",1,1),"")</f>
        <v/>
      </c>
      <c r="E1006" t="str">
        <f>+IF(LEN(Participação!A1016)&gt;0,Participação!C1016,"")</f>
        <v/>
      </c>
      <c r="F1006" t="str">
        <f>+IF(LEN(Participação!A1016)&gt;0,Participação!D1016,"")</f>
        <v/>
      </c>
      <c r="G1006" t="str">
        <f>+IF(LEN(Participação!A1016)&gt;0,Participação!A1016,"")</f>
        <v/>
      </c>
      <c r="H1006" t="str">
        <f>+IF(LEN(Participação!A1016)&gt;0,VLOOKUP(O1006,Pivot!A:B,2,0),"")</f>
        <v/>
      </c>
      <c r="I1006" t="str">
        <f>+IF(LEN(Participação!A1016)&gt;0,Participação!G1016*Participação!I1016,"")</f>
        <v/>
      </c>
      <c r="J1006" t="str">
        <f>+IF(LEN(Participação!A1016)&gt;0,Participação!H1016,"")</f>
        <v/>
      </c>
      <c r="K1006" t="str">
        <f>+IF(LEN(Participação!A1016)&gt;0,"N","")</f>
        <v/>
      </c>
      <c r="L1006" t="str">
        <f>+IF(LEN(Participação!A1016)&gt;0,Participação!E1016,"")</f>
        <v/>
      </c>
      <c r="M1006" t="str">
        <f>+IF(LEN(Participação!A1016)&gt;0,Participação!I1016,"")</f>
        <v/>
      </c>
      <c r="N1006" s="22" t="str">
        <f>+IF(LEN(Participação!A1016)&gt;0,VLOOKUP(Participação!F1016,Variedades!B:C,2,0),"")</f>
        <v/>
      </c>
      <c r="O1006" s="26" t="str">
        <f t="shared" si="15"/>
        <v/>
      </c>
      <c r="P1006" s="26" t="str">
        <f>+IF(LEN(Participação!A1016)&gt;0,G1006,"")</f>
        <v/>
      </c>
    </row>
    <row r="1007" spans="1:16" x14ac:dyDescent="0.25">
      <c r="A1007" t="str">
        <f>+IF(LEN(Participação!A1017)&gt;0,Participação!$D$4,"")</f>
        <v/>
      </c>
      <c r="B1007" t="str">
        <f>+IF(LEN(Participação!A1017)&gt;0,2021,"")</f>
        <v/>
      </c>
      <c r="C1007" t="str">
        <f>+IF(LEN(Participação!A1017)&gt;0,5017,"")</f>
        <v/>
      </c>
      <c r="D1007" t="str">
        <f>+IF(LEN(Participação!A1017)&gt;0,IF(Participação!$B$3="Individual",1,1),"")</f>
        <v/>
      </c>
      <c r="E1007" t="str">
        <f>+IF(LEN(Participação!A1017)&gt;0,Participação!C1017,"")</f>
        <v/>
      </c>
      <c r="F1007" t="str">
        <f>+IF(LEN(Participação!A1017)&gt;0,Participação!D1017,"")</f>
        <v/>
      </c>
      <c r="G1007" t="str">
        <f>+IF(LEN(Participação!A1017)&gt;0,Participação!A1017,"")</f>
        <v/>
      </c>
      <c r="H1007" t="str">
        <f>+IF(LEN(Participação!A1017)&gt;0,VLOOKUP(O1007,Pivot!A:B,2,0),"")</f>
        <v/>
      </c>
      <c r="I1007" t="str">
        <f>+IF(LEN(Participação!A1017)&gt;0,Participação!G1017*Participação!I1017,"")</f>
        <v/>
      </c>
      <c r="J1007" t="str">
        <f>+IF(LEN(Participação!A1017)&gt;0,Participação!H1017,"")</f>
        <v/>
      </c>
      <c r="K1007" t="str">
        <f>+IF(LEN(Participação!A1017)&gt;0,"N","")</f>
        <v/>
      </c>
      <c r="L1007" t="str">
        <f>+IF(LEN(Participação!A1017)&gt;0,Participação!E1017,"")</f>
        <v/>
      </c>
      <c r="M1007" t="str">
        <f>+IF(LEN(Participação!A1017)&gt;0,Participação!I1017,"")</f>
        <v/>
      </c>
      <c r="N1007" s="22" t="str">
        <f>+IF(LEN(Participação!A1017)&gt;0,VLOOKUP(Participação!F1017,Variedades!B:C,2,0),"")</f>
        <v/>
      </c>
      <c r="O1007" s="26" t="str">
        <f t="shared" si="15"/>
        <v/>
      </c>
      <c r="P1007" s="26" t="str">
        <f>+IF(LEN(Participação!A1017)&gt;0,G1007,"")</f>
        <v/>
      </c>
    </row>
    <row r="1008" spans="1:16" x14ac:dyDescent="0.25">
      <c r="A1008" t="str">
        <f>+IF(LEN(Participação!A1018)&gt;0,Participação!$D$4,"")</f>
        <v/>
      </c>
      <c r="B1008" t="str">
        <f>+IF(LEN(Participação!A1018)&gt;0,2021,"")</f>
        <v/>
      </c>
      <c r="C1008" t="str">
        <f>+IF(LEN(Participação!A1018)&gt;0,5017,"")</f>
        <v/>
      </c>
      <c r="D1008" t="str">
        <f>+IF(LEN(Participação!A1018)&gt;0,IF(Participação!$B$3="Individual",1,1),"")</f>
        <v/>
      </c>
      <c r="E1008" t="str">
        <f>+IF(LEN(Participação!A1018)&gt;0,Participação!C1018,"")</f>
        <v/>
      </c>
      <c r="F1008" t="str">
        <f>+IF(LEN(Participação!A1018)&gt;0,Participação!D1018,"")</f>
        <v/>
      </c>
      <c r="G1008" t="str">
        <f>+IF(LEN(Participação!A1018)&gt;0,Participação!A1018,"")</f>
        <v/>
      </c>
      <c r="H1008" t="str">
        <f>+IF(LEN(Participação!A1018)&gt;0,VLOOKUP(O1008,Pivot!A:B,2,0),"")</f>
        <v/>
      </c>
      <c r="I1008" t="str">
        <f>+IF(LEN(Participação!A1018)&gt;0,Participação!G1018*Participação!I1018,"")</f>
        <v/>
      </c>
      <c r="J1008" t="str">
        <f>+IF(LEN(Participação!A1018)&gt;0,Participação!H1018,"")</f>
        <v/>
      </c>
      <c r="K1008" t="str">
        <f>+IF(LEN(Participação!A1018)&gt;0,"N","")</f>
        <v/>
      </c>
      <c r="L1008" t="str">
        <f>+IF(LEN(Participação!A1018)&gt;0,Participação!E1018,"")</f>
        <v/>
      </c>
      <c r="M1008" t="str">
        <f>+IF(LEN(Participação!A1018)&gt;0,Participação!I1018,"")</f>
        <v/>
      </c>
      <c r="N1008" s="22" t="str">
        <f>+IF(LEN(Participação!A1018)&gt;0,VLOOKUP(Participação!F1018,Variedades!B:C,2,0),"")</f>
        <v/>
      </c>
      <c r="O1008" s="26" t="str">
        <f t="shared" si="15"/>
        <v/>
      </c>
      <c r="P1008" s="26" t="str">
        <f>+IF(LEN(Participação!A1018)&gt;0,G1008,"")</f>
        <v/>
      </c>
    </row>
    <row r="1009" spans="1:16" x14ac:dyDescent="0.25">
      <c r="A1009" t="str">
        <f>+IF(LEN(Participação!A1019)&gt;0,Participação!$D$4,"")</f>
        <v/>
      </c>
      <c r="B1009" t="str">
        <f>+IF(LEN(Participação!A1019)&gt;0,2021,"")</f>
        <v/>
      </c>
      <c r="C1009" t="str">
        <f>+IF(LEN(Participação!A1019)&gt;0,5017,"")</f>
        <v/>
      </c>
      <c r="D1009" t="str">
        <f>+IF(LEN(Participação!A1019)&gt;0,IF(Participação!$B$3="Individual",1,1),"")</f>
        <v/>
      </c>
      <c r="E1009" t="str">
        <f>+IF(LEN(Participação!A1019)&gt;0,Participação!C1019,"")</f>
        <v/>
      </c>
      <c r="F1009" t="str">
        <f>+IF(LEN(Participação!A1019)&gt;0,Participação!D1019,"")</f>
        <v/>
      </c>
      <c r="G1009" t="str">
        <f>+IF(LEN(Participação!A1019)&gt;0,Participação!A1019,"")</f>
        <v/>
      </c>
      <c r="H1009" t="str">
        <f>+IF(LEN(Participação!A1019)&gt;0,VLOOKUP(O1009,Pivot!A:B,2,0),"")</f>
        <v/>
      </c>
      <c r="I1009" t="str">
        <f>+IF(LEN(Participação!A1019)&gt;0,Participação!G1019*Participação!I1019,"")</f>
        <v/>
      </c>
      <c r="J1009" t="str">
        <f>+IF(LEN(Participação!A1019)&gt;0,Participação!H1019,"")</f>
        <v/>
      </c>
      <c r="K1009" t="str">
        <f>+IF(LEN(Participação!A1019)&gt;0,"N","")</f>
        <v/>
      </c>
      <c r="L1009" t="str">
        <f>+IF(LEN(Participação!A1019)&gt;0,Participação!E1019,"")</f>
        <v/>
      </c>
      <c r="M1009" t="str">
        <f>+IF(LEN(Participação!A1019)&gt;0,Participação!I1019,"")</f>
        <v/>
      </c>
      <c r="N1009" s="22" t="str">
        <f>+IF(LEN(Participação!A1019)&gt;0,VLOOKUP(Participação!F1019,Variedades!B:C,2,0),"")</f>
        <v/>
      </c>
      <c r="O1009" s="26" t="str">
        <f t="shared" si="15"/>
        <v/>
      </c>
      <c r="P1009" s="26" t="str">
        <f>+IF(LEN(Participação!A1019)&gt;0,G1009,"")</f>
        <v/>
      </c>
    </row>
    <row r="1010" spans="1:16" x14ac:dyDescent="0.25">
      <c r="A1010" t="str">
        <f>+IF(LEN(Participação!A1020)&gt;0,Participação!$D$4,"")</f>
        <v/>
      </c>
      <c r="B1010" t="str">
        <f>+IF(LEN(Participação!A1020)&gt;0,2021,"")</f>
        <v/>
      </c>
      <c r="C1010" t="str">
        <f>+IF(LEN(Participação!A1020)&gt;0,5017,"")</f>
        <v/>
      </c>
      <c r="D1010" t="str">
        <f>+IF(LEN(Participação!A1020)&gt;0,IF(Participação!$B$3="Individual",1,1),"")</f>
        <v/>
      </c>
      <c r="E1010" t="str">
        <f>+IF(LEN(Participação!A1020)&gt;0,Participação!C1020,"")</f>
        <v/>
      </c>
      <c r="F1010" t="str">
        <f>+IF(LEN(Participação!A1020)&gt;0,Participação!D1020,"")</f>
        <v/>
      </c>
      <c r="G1010" t="str">
        <f>+IF(LEN(Participação!A1020)&gt;0,Participação!A1020,"")</f>
        <v/>
      </c>
      <c r="H1010" t="str">
        <f>+IF(LEN(Participação!A1020)&gt;0,VLOOKUP(O1010,Pivot!A:B,2,0),"")</f>
        <v/>
      </c>
      <c r="I1010" t="str">
        <f>+IF(LEN(Participação!A1020)&gt;0,Participação!G1020*Participação!I1020,"")</f>
        <v/>
      </c>
      <c r="J1010" t="str">
        <f>+IF(LEN(Participação!A1020)&gt;0,Participação!H1020,"")</f>
        <v/>
      </c>
      <c r="K1010" t="str">
        <f>+IF(LEN(Participação!A1020)&gt;0,"N","")</f>
        <v/>
      </c>
      <c r="L1010" t="str">
        <f>+IF(LEN(Participação!A1020)&gt;0,Participação!E1020,"")</f>
        <v/>
      </c>
      <c r="M1010" t="str">
        <f>+IF(LEN(Participação!A1020)&gt;0,Participação!I1020,"")</f>
        <v/>
      </c>
      <c r="N1010" s="22" t="str">
        <f>+IF(LEN(Participação!A1020)&gt;0,VLOOKUP(Participação!F1020,Variedades!B:C,2,0),"")</f>
        <v/>
      </c>
      <c r="O1010" s="26" t="str">
        <f t="shared" si="15"/>
        <v/>
      </c>
      <c r="P1010" s="26" t="str">
        <f>+IF(LEN(Participação!A1020)&gt;0,G1010,"")</f>
        <v/>
      </c>
    </row>
    <row r="1011" spans="1:16" x14ac:dyDescent="0.25">
      <c r="A1011" t="str">
        <f>+IF(LEN(Participação!A1021)&gt;0,Participação!$D$4,"")</f>
        <v/>
      </c>
      <c r="B1011" t="str">
        <f>+IF(LEN(Participação!A1021)&gt;0,2021,"")</f>
        <v/>
      </c>
      <c r="C1011" t="str">
        <f>+IF(LEN(Participação!A1021)&gt;0,5017,"")</f>
        <v/>
      </c>
      <c r="D1011" t="str">
        <f>+IF(LEN(Participação!A1021)&gt;0,IF(Participação!$B$3="Individual",1,1),"")</f>
        <v/>
      </c>
      <c r="E1011" t="str">
        <f>+IF(LEN(Participação!A1021)&gt;0,Participação!C1021,"")</f>
        <v/>
      </c>
      <c r="F1011" t="str">
        <f>+IF(LEN(Participação!A1021)&gt;0,Participação!D1021,"")</f>
        <v/>
      </c>
      <c r="G1011" t="str">
        <f>+IF(LEN(Participação!A1021)&gt;0,Participação!A1021,"")</f>
        <v/>
      </c>
      <c r="H1011" t="str">
        <f>+IF(LEN(Participação!A1021)&gt;0,VLOOKUP(O1011,Pivot!A:B,2,0),"")</f>
        <v/>
      </c>
      <c r="I1011" t="str">
        <f>+IF(LEN(Participação!A1021)&gt;0,Participação!G1021*Participação!I1021,"")</f>
        <v/>
      </c>
      <c r="J1011" t="str">
        <f>+IF(LEN(Participação!A1021)&gt;0,Participação!H1021,"")</f>
        <v/>
      </c>
      <c r="K1011" t="str">
        <f>+IF(LEN(Participação!A1021)&gt;0,"N","")</f>
        <v/>
      </c>
      <c r="L1011" t="str">
        <f>+IF(LEN(Participação!A1021)&gt;0,Participação!E1021,"")</f>
        <v/>
      </c>
      <c r="M1011" t="str">
        <f>+IF(LEN(Participação!A1021)&gt;0,Participação!I1021,"")</f>
        <v/>
      </c>
      <c r="N1011" s="22" t="str">
        <f>+IF(LEN(Participação!A1021)&gt;0,VLOOKUP(Participação!F1021,Variedades!B:C,2,0),"")</f>
        <v/>
      </c>
      <c r="O1011" s="26" t="str">
        <f t="shared" si="15"/>
        <v/>
      </c>
      <c r="P1011" s="26" t="str">
        <f>+IF(LEN(Participação!A1021)&gt;0,G1011,"")</f>
        <v/>
      </c>
    </row>
    <row r="1012" spans="1:16" x14ac:dyDescent="0.25">
      <c r="A1012" t="str">
        <f>+IF(LEN(Participação!A1022)&gt;0,Participação!$D$4,"")</f>
        <v/>
      </c>
      <c r="B1012" t="str">
        <f>+IF(LEN(Participação!A1022)&gt;0,2021,"")</f>
        <v/>
      </c>
      <c r="C1012" t="str">
        <f>+IF(LEN(Participação!A1022)&gt;0,5017,"")</f>
        <v/>
      </c>
      <c r="D1012" t="str">
        <f>+IF(LEN(Participação!A1022)&gt;0,IF(Participação!$B$3="Individual",1,1),"")</f>
        <v/>
      </c>
      <c r="E1012" t="str">
        <f>+IF(LEN(Participação!A1022)&gt;0,Participação!C1022,"")</f>
        <v/>
      </c>
      <c r="F1012" t="str">
        <f>+IF(LEN(Participação!A1022)&gt;0,Participação!D1022,"")</f>
        <v/>
      </c>
      <c r="G1012" t="str">
        <f>+IF(LEN(Participação!A1022)&gt;0,Participação!A1022,"")</f>
        <v/>
      </c>
      <c r="H1012" t="str">
        <f>+IF(LEN(Participação!A1022)&gt;0,VLOOKUP(O1012,Pivot!A:B,2,0),"")</f>
        <v/>
      </c>
      <c r="I1012" t="str">
        <f>+IF(LEN(Participação!A1022)&gt;0,Participação!G1022*Participação!I1022,"")</f>
        <v/>
      </c>
      <c r="J1012" t="str">
        <f>+IF(LEN(Participação!A1022)&gt;0,Participação!H1022,"")</f>
        <v/>
      </c>
      <c r="K1012" t="str">
        <f>+IF(LEN(Participação!A1022)&gt;0,"N","")</f>
        <v/>
      </c>
      <c r="L1012" t="str">
        <f>+IF(LEN(Participação!A1022)&gt;0,Participação!E1022,"")</f>
        <v/>
      </c>
      <c r="M1012" t="str">
        <f>+IF(LEN(Participação!A1022)&gt;0,Participação!I1022,"")</f>
        <v/>
      </c>
      <c r="N1012" s="22" t="str">
        <f>+IF(LEN(Participação!A1022)&gt;0,VLOOKUP(Participação!F1022,Variedades!B:C,2,0),"")</f>
        <v/>
      </c>
      <c r="O1012" s="26" t="str">
        <f t="shared" si="15"/>
        <v/>
      </c>
      <c r="P1012" s="26" t="str">
        <f>+IF(LEN(Participação!A1022)&gt;0,G1012,"")</f>
        <v/>
      </c>
    </row>
    <row r="1013" spans="1:16" x14ac:dyDescent="0.25">
      <c r="A1013" t="str">
        <f>+IF(LEN(Participação!A1023)&gt;0,Participação!$D$4,"")</f>
        <v/>
      </c>
      <c r="B1013" t="str">
        <f>+IF(LEN(Participação!A1023)&gt;0,2021,"")</f>
        <v/>
      </c>
      <c r="C1013" t="str">
        <f>+IF(LEN(Participação!A1023)&gt;0,5017,"")</f>
        <v/>
      </c>
      <c r="D1013" t="str">
        <f>+IF(LEN(Participação!A1023)&gt;0,IF(Participação!$B$3="Individual",1,1),"")</f>
        <v/>
      </c>
      <c r="E1013" t="str">
        <f>+IF(LEN(Participação!A1023)&gt;0,Participação!C1023,"")</f>
        <v/>
      </c>
      <c r="F1013" t="str">
        <f>+IF(LEN(Participação!A1023)&gt;0,Participação!D1023,"")</f>
        <v/>
      </c>
      <c r="G1013" t="str">
        <f>+IF(LEN(Participação!A1023)&gt;0,Participação!A1023,"")</f>
        <v/>
      </c>
      <c r="H1013" t="str">
        <f>+IF(LEN(Participação!A1023)&gt;0,VLOOKUP(O1013,Pivot!A:B,2,0),"")</f>
        <v/>
      </c>
      <c r="I1013" t="str">
        <f>+IF(LEN(Participação!A1023)&gt;0,Participação!G1023*Participação!I1023,"")</f>
        <v/>
      </c>
      <c r="J1013" t="str">
        <f>+IF(LEN(Participação!A1023)&gt;0,Participação!H1023,"")</f>
        <v/>
      </c>
      <c r="K1013" t="str">
        <f>+IF(LEN(Participação!A1023)&gt;0,"N","")</f>
        <v/>
      </c>
      <c r="L1013" t="str">
        <f>+IF(LEN(Participação!A1023)&gt;0,Participação!E1023,"")</f>
        <v/>
      </c>
      <c r="M1013" t="str">
        <f>+IF(LEN(Participação!A1023)&gt;0,Participação!I1023,"")</f>
        <v/>
      </c>
      <c r="N1013" s="22" t="str">
        <f>+IF(LEN(Participação!A1023)&gt;0,VLOOKUP(Participação!F1023,Variedades!B:C,2,0),"")</f>
        <v/>
      </c>
      <c r="O1013" s="26" t="str">
        <f t="shared" si="15"/>
        <v/>
      </c>
      <c r="P1013" s="26" t="str">
        <f>+IF(LEN(Participação!A1023)&gt;0,G1013,"")</f>
        <v/>
      </c>
    </row>
    <row r="1014" spans="1:16" x14ac:dyDescent="0.25">
      <c r="A1014" t="str">
        <f>+IF(LEN(Participação!A1024)&gt;0,Participação!$D$4,"")</f>
        <v/>
      </c>
      <c r="B1014" t="str">
        <f>+IF(LEN(Participação!A1024)&gt;0,2021,"")</f>
        <v/>
      </c>
      <c r="C1014" t="str">
        <f>+IF(LEN(Participação!A1024)&gt;0,5017,"")</f>
        <v/>
      </c>
      <c r="D1014" t="str">
        <f>+IF(LEN(Participação!A1024)&gt;0,IF(Participação!$B$3="Individual",1,1),"")</f>
        <v/>
      </c>
      <c r="E1014" t="str">
        <f>+IF(LEN(Participação!A1024)&gt;0,Participação!C1024,"")</f>
        <v/>
      </c>
      <c r="F1014" t="str">
        <f>+IF(LEN(Participação!A1024)&gt;0,Participação!D1024,"")</f>
        <v/>
      </c>
      <c r="G1014" t="str">
        <f>+IF(LEN(Participação!A1024)&gt;0,Participação!A1024,"")</f>
        <v/>
      </c>
      <c r="H1014" t="str">
        <f>+IF(LEN(Participação!A1024)&gt;0,VLOOKUP(O1014,Pivot!A:B,2,0),"")</f>
        <v/>
      </c>
      <c r="I1014" t="str">
        <f>+IF(LEN(Participação!A1024)&gt;0,Participação!G1024*Participação!I1024,"")</f>
        <v/>
      </c>
      <c r="J1014" t="str">
        <f>+IF(LEN(Participação!A1024)&gt;0,Participação!H1024,"")</f>
        <v/>
      </c>
      <c r="K1014" t="str">
        <f>+IF(LEN(Participação!A1024)&gt;0,"N","")</f>
        <v/>
      </c>
      <c r="L1014" t="str">
        <f>+IF(LEN(Participação!A1024)&gt;0,Participação!E1024,"")</f>
        <v/>
      </c>
      <c r="M1014" t="str">
        <f>+IF(LEN(Participação!A1024)&gt;0,Participação!I1024,"")</f>
        <v/>
      </c>
      <c r="N1014" s="22" t="str">
        <f>+IF(LEN(Participação!A1024)&gt;0,VLOOKUP(Participação!F1024,Variedades!B:C,2,0),"")</f>
        <v/>
      </c>
      <c r="O1014" s="26" t="str">
        <f t="shared" si="15"/>
        <v/>
      </c>
      <c r="P1014" s="26" t="str">
        <f>+IF(LEN(Participação!A1024)&gt;0,G1014,"")</f>
        <v/>
      </c>
    </row>
    <row r="1015" spans="1:16" x14ac:dyDescent="0.25">
      <c r="A1015" t="str">
        <f>+IF(LEN(Participação!A1025)&gt;0,Participação!$D$4,"")</f>
        <v/>
      </c>
      <c r="B1015" t="str">
        <f>+IF(LEN(Participação!A1025)&gt;0,2021,"")</f>
        <v/>
      </c>
      <c r="C1015" t="str">
        <f>+IF(LEN(Participação!A1025)&gt;0,5017,"")</f>
        <v/>
      </c>
      <c r="D1015" t="str">
        <f>+IF(LEN(Participação!A1025)&gt;0,IF(Participação!$B$3="Individual",1,1),"")</f>
        <v/>
      </c>
      <c r="E1015" t="str">
        <f>+IF(LEN(Participação!A1025)&gt;0,Participação!C1025,"")</f>
        <v/>
      </c>
      <c r="F1015" t="str">
        <f>+IF(LEN(Participação!A1025)&gt;0,Participação!D1025,"")</f>
        <v/>
      </c>
      <c r="G1015" t="str">
        <f>+IF(LEN(Participação!A1025)&gt;0,Participação!A1025,"")</f>
        <v/>
      </c>
      <c r="H1015" t="str">
        <f>+IF(LEN(Participação!A1025)&gt;0,VLOOKUP(O1015,Pivot!A:B,2,0),"")</f>
        <v/>
      </c>
      <c r="I1015" t="str">
        <f>+IF(LEN(Participação!A1025)&gt;0,Participação!G1025*Participação!I1025,"")</f>
        <v/>
      </c>
      <c r="J1015" t="str">
        <f>+IF(LEN(Participação!A1025)&gt;0,Participação!H1025,"")</f>
        <v/>
      </c>
      <c r="K1015" t="str">
        <f>+IF(LEN(Participação!A1025)&gt;0,"N","")</f>
        <v/>
      </c>
      <c r="L1015" t="str">
        <f>+IF(LEN(Participação!A1025)&gt;0,Participação!E1025,"")</f>
        <v/>
      </c>
      <c r="M1015" t="str">
        <f>+IF(LEN(Participação!A1025)&gt;0,Participação!I1025,"")</f>
        <v/>
      </c>
      <c r="N1015" s="22" t="str">
        <f>+IF(LEN(Participação!A1025)&gt;0,VLOOKUP(Participação!F1025,Variedades!B:C,2,0),"")</f>
        <v/>
      </c>
      <c r="O1015" s="26" t="str">
        <f t="shared" si="15"/>
        <v/>
      </c>
      <c r="P1015" s="26" t="str">
        <f>+IF(LEN(Participação!A1025)&gt;0,G1015,"")</f>
        <v/>
      </c>
    </row>
    <row r="1016" spans="1:16" x14ac:dyDescent="0.25">
      <c r="A1016" t="str">
        <f>+IF(LEN(Participação!A1026)&gt;0,Participação!$D$4,"")</f>
        <v/>
      </c>
      <c r="B1016" t="str">
        <f>+IF(LEN(Participação!A1026)&gt;0,2021,"")</f>
        <v/>
      </c>
      <c r="C1016" t="str">
        <f>+IF(LEN(Participação!A1026)&gt;0,5017,"")</f>
        <v/>
      </c>
      <c r="D1016" t="str">
        <f>+IF(LEN(Participação!A1026)&gt;0,IF(Participação!$B$3="Individual",1,1),"")</f>
        <v/>
      </c>
      <c r="E1016" t="str">
        <f>+IF(LEN(Participação!A1026)&gt;0,Participação!C1026,"")</f>
        <v/>
      </c>
      <c r="F1016" t="str">
        <f>+IF(LEN(Participação!A1026)&gt;0,Participação!D1026,"")</f>
        <v/>
      </c>
      <c r="G1016" t="str">
        <f>+IF(LEN(Participação!A1026)&gt;0,Participação!A1026,"")</f>
        <v/>
      </c>
      <c r="H1016" t="str">
        <f>+IF(LEN(Participação!A1026)&gt;0,VLOOKUP(O1016,Pivot!A:B,2,0),"")</f>
        <v/>
      </c>
      <c r="I1016" t="str">
        <f>+IF(LEN(Participação!A1026)&gt;0,Participação!G1026*Participação!I1026,"")</f>
        <v/>
      </c>
      <c r="J1016" t="str">
        <f>+IF(LEN(Participação!A1026)&gt;0,Participação!H1026,"")</f>
        <v/>
      </c>
      <c r="K1016" t="str">
        <f>+IF(LEN(Participação!A1026)&gt;0,"N","")</f>
        <v/>
      </c>
      <c r="L1016" t="str">
        <f>+IF(LEN(Participação!A1026)&gt;0,Participação!E1026,"")</f>
        <v/>
      </c>
      <c r="M1016" t="str">
        <f>+IF(LEN(Participação!A1026)&gt;0,Participação!I1026,"")</f>
        <v/>
      </c>
      <c r="N1016" s="22" t="str">
        <f>+IF(LEN(Participação!A1026)&gt;0,VLOOKUP(Participação!F1026,Variedades!B:C,2,0),"")</f>
        <v/>
      </c>
      <c r="O1016" s="26" t="str">
        <f t="shared" si="15"/>
        <v/>
      </c>
      <c r="P1016" s="26" t="str">
        <f>+IF(LEN(Participação!A1026)&gt;0,G1016,"")</f>
        <v/>
      </c>
    </row>
    <row r="1017" spans="1:16" x14ac:dyDescent="0.25">
      <c r="A1017" t="str">
        <f>+IF(LEN(Participação!A1027)&gt;0,Participação!$D$4,"")</f>
        <v/>
      </c>
      <c r="B1017" t="str">
        <f>+IF(LEN(Participação!A1027)&gt;0,2021,"")</f>
        <v/>
      </c>
      <c r="C1017" t="str">
        <f>+IF(LEN(Participação!A1027)&gt;0,5017,"")</f>
        <v/>
      </c>
      <c r="D1017" t="str">
        <f>+IF(LEN(Participação!A1027)&gt;0,IF(Participação!$B$3="Individual",1,1),"")</f>
        <v/>
      </c>
      <c r="E1017" t="str">
        <f>+IF(LEN(Participação!A1027)&gt;0,Participação!C1027,"")</f>
        <v/>
      </c>
      <c r="F1017" t="str">
        <f>+IF(LEN(Participação!A1027)&gt;0,Participação!D1027,"")</f>
        <v/>
      </c>
      <c r="G1017" t="str">
        <f>+IF(LEN(Participação!A1027)&gt;0,Participação!A1027,"")</f>
        <v/>
      </c>
      <c r="H1017" t="str">
        <f>+IF(LEN(Participação!A1027)&gt;0,VLOOKUP(O1017,Pivot!A:B,2,0),"")</f>
        <v/>
      </c>
      <c r="I1017" t="str">
        <f>+IF(LEN(Participação!A1027)&gt;0,Participação!G1027*Participação!I1027,"")</f>
        <v/>
      </c>
      <c r="J1017" t="str">
        <f>+IF(LEN(Participação!A1027)&gt;0,Participação!H1027,"")</f>
        <v/>
      </c>
      <c r="K1017" t="str">
        <f>+IF(LEN(Participação!A1027)&gt;0,"N","")</f>
        <v/>
      </c>
      <c r="L1017" t="str">
        <f>+IF(LEN(Participação!A1027)&gt;0,Participação!E1027,"")</f>
        <v/>
      </c>
      <c r="M1017" t="str">
        <f>+IF(LEN(Participação!A1027)&gt;0,Participação!I1027,"")</f>
        <v/>
      </c>
      <c r="N1017" s="22" t="str">
        <f>+IF(LEN(Participação!A1027)&gt;0,VLOOKUP(Participação!F1027,Variedades!B:C,2,0),"")</f>
        <v/>
      </c>
      <c r="O1017" s="26" t="str">
        <f t="shared" si="15"/>
        <v/>
      </c>
      <c r="P1017" s="26" t="str">
        <f>+IF(LEN(Participação!A1027)&gt;0,G1017,"")</f>
        <v/>
      </c>
    </row>
    <row r="1018" spans="1:16" x14ac:dyDescent="0.25">
      <c r="A1018" t="str">
        <f>+IF(LEN(Participação!A1028)&gt;0,Participação!$D$4,"")</f>
        <v/>
      </c>
      <c r="B1018" t="str">
        <f>+IF(LEN(Participação!A1028)&gt;0,2021,"")</f>
        <v/>
      </c>
      <c r="C1018" t="str">
        <f>+IF(LEN(Participação!A1028)&gt;0,5017,"")</f>
        <v/>
      </c>
      <c r="D1018" t="str">
        <f>+IF(LEN(Participação!A1028)&gt;0,IF(Participação!$B$3="Individual",1,1),"")</f>
        <v/>
      </c>
      <c r="E1018" t="str">
        <f>+IF(LEN(Participação!A1028)&gt;0,Participação!C1028,"")</f>
        <v/>
      </c>
      <c r="F1018" t="str">
        <f>+IF(LEN(Participação!A1028)&gt;0,Participação!D1028,"")</f>
        <v/>
      </c>
      <c r="G1018" t="str">
        <f>+IF(LEN(Participação!A1028)&gt;0,Participação!A1028,"")</f>
        <v/>
      </c>
      <c r="H1018" t="str">
        <f>+IF(LEN(Participação!A1028)&gt;0,VLOOKUP(O1018,Pivot!A:B,2,0),"")</f>
        <v/>
      </c>
      <c r="I1018" t="str">
        <f>+IF(LEN(Participação!A1028)&gt;0,Participação!G1028*Participação!I1028,"")</f>
        <v/>
      </c>
      <c r="J1018" t="str">
        <f>+IF(LEN(Participação!A1028)&gt;0,Participação!H1028,"")</f>
        <v/>
      </c>
      <c r="K1018" t="str">
        <f>+IF(LEN(Participação!A1028)&gt;0,"N","")</f>
        <v/>
      </c>
      <c r="L1018" t="str">
        <f>+IF(LEN(Participação!A1028)&gt;0,Participação!E1028,"")</f>
        <v/>
      </c>
      <c r="M1018" t="str">
        <f>+IF(LEN(Participação!A1028)&gt;0,Participação!I1028,"")</f>
        <v/>
      </c>
      <c r="N1018" s="22" t="str">
        <f>+IF(LEN(Participação!A1028)&gt;0,VLOOKUP(Participação!F1028,Variedades!B:C,2,0),"")</f>
        <v/>
      </c>
      <c r="O1018" s="26" t="str">
        <f t="shared" si="15"/>
        <v/>
      </c>
      <c r="P1018" s="26" t="str">
        <f>+IF(LEN(Participação!A1028)&gt;0,G1018,"")</f>
        <v/>
      </c>
    </row>
    <row r="1019" spans="1:16" x14ac:dyDescent="0.25">
      <c r="A1019" t="str">
        <f>+IF(LEN(Participação!A1029)&gt;0,Participação!$D$4,"")</f>
        <v/>
      </c>
      <c r="B1019" t="str">
        <f>+IF(LEN(Participação!A1029)&gt;0,2021,"")</f>
        <v/>
      </c>
      <c r="C1019" t="str">
        <f>+IF(LEN(Participação!A1029)&gt;0,5017,"")</f>
        <v/>
      </c>
      <c r="D1019" t="str">
        <f>+IF(LEN(Participação!A1029)&gt;0,IF(Participação!$B$3="Individual",1,1),"")</f>
        <v/>
      </c>
      <c r="E1019" t="str">
        <f>+IF(LEN(Participação!A1029)&gt;0,Participação!C1029,"")</f>
        <v/>
      </c>
      <c r="F1019" t="str">
        <f>+IF(LEN(Participação!A1029)&gt;0,Participação!D1029,"")</f>
        <v/>
      </c>
      <c r="G1019" t="str">
        <f>+IF(LEN(Participação!A1029)&gt;0,Participação!A1029,"")</f>
        <v/>
      </c>
      <c r="H1019" t="str">
        <f>+IF(LEN(Participação!A1029)&gt;0,VLOOKUP(O1019,Pivot!A:B,2,0),"")</f>
        <v/>
      </c>
      <c r="I1019" t="str">
        <f>+IF(LEN(Participação!A1029)&gt;0,Participação!G1029*Participação!I1029,"")</f>
        <v/>
      </c>
      <c r="J1019" t="str">
        <f>+IF(LEN(Participação!A1029)&gt;0,Participação!H1029,"")</f>
        <v/>
      </c>
      <c r="K1019" t="str">
        <f>+IF(LEN(Participação!A1029)&gt;0,"N","")</f>
        <v/>
      </c>
      <c r="L1019" t="str">
        <f>+IF(LEN(Participação!A1029)&gt;0,Participação!E1029,"")</f>
        <v/>
      </c>
      <c r="M1019" t="str">
        <f>+IF(LEN(Participação!A1029)&gt;0,Participação!I1029,"")</f>
        <v/>
      </c>
      <c r="N1019" s="22" t="str">
        <f>+IF(LEN(Participação!A1029)&gt;0,VLOOKUP(Participação!F1029,Variedades!B:C,2,0),"")</f>
        <v/>
      </c>
      <c r="O1019" s="26" t="str">
        <f t="shared" si="15"/>
        <v/>
      </c>
      <c r="P1019" s="26" t="str">
        <f>+IF(LEN(Participação!A1029)&gt;0,G1019,"")</f>
        <v/>
      </c>
    </row>
    <row r="1020" spans="1:16" x14ac:dyDescent="0.25">
      <c r="A1020" t="str">
        <f>+IF(LEN(Participação!A1030)&gt;0,Participação!$D$4,"")</f>
        <v/>
      </c>
      <c r="B1020" t="str">
        <f>+IF(LEN(Participação!A1030)&gt;0,2021,"")</f>
        <v/>
      </c>
      <c r="C1020" t="str">
        <f>+IF(LEN(Participação!A1030)&gt;0,5017,"")</f>
        <v/>
      </c>
      <c r="D1020" t="str">
        <f>+IF(LEN(Participação!A1030)&gt;0,IF(Participação!$B$3="Individual",1,1),"")</f>
        <v/>
      </c>
      <c r="E1020" t="str">
        <f>+IF(LEN(Participação!A1030)&gt;0,Participação!C1030,"")</f>
        <v/>
      </c>
      <c r="F1020" t="str">
        <f>+IF(LEN(Participação!A1030)&gt;0,Participação!D1030,"")</f>
        <v/>
      </c>
      <c r="G1020" t="str">
        <f>+IF(LEN(Participação!A1030)&gt;0,Participação!A1030,"")</f>
        <v/>
      </c>
      <c r="H1020" t="str">
        <f>+IF(LEN(Participação!A1030)&gt;0,VLOOKUP(O1020,Pivot!A:B,2,0),"")</f>
        <v/>
      </c>
      <c r="I1020" t="str">
        <f>+IF(LEN(Participação!A1030)&gt;0,Participação!G1030*Participação!I1030,"")</f>
        <v/>
      </c>
      <c r="J1020" t="str">
        <f>+IF(LEN(Participação!A1030)&gt;0,Participação!H1030,"")</f>
        <v/>
      </c>
      <c r="K1020" t="str">
        <f>+IF(LEN(Participação!A1030)&gt;0,"N","")</f>
        <v/>
      </c>
      <c r="L1020" t="str">
        <f>+IF(LEN(Participação!A1030)&gt;0,Participação!E1030,"")</f>
        <v/>
      </c>
      <c r="M1020" t="str">
        <f>+IF(LEN(Participação!A1030)&gt;0,Participação!I1030,"")</f>
        <v/>
      </c>
      <c r="N1020" s="22" t="str">
        <f>+IF(LEN(Participação!A1030)&gt;0,VLOOKUP(Participação!F1030,Variedades!B:C,2,0),"")</f>
        <v/>
      </c>
      <c r="O1020" s="26" t="str">
        <f t="shared" si="15"/>
        <v/>
      </c>
      <c r="P1020" s="26" t="str">
        <f>+IF(LEN(Participação!A1030)&gt;0,G1020,"")</f>
        <v/>
      </c>
    </row>
    <row r="1021" spans="1:16" x14ac:dyDescent="0.25">
      <c r="A1021" t="str">
        <f>+IF(LEN(Participação!A1031)&gt;0,Participação!$D$4,"")</f>
        <v/>
      </c>
      <c r="B1021" t="str">
        <f>+IF(LEN(Participação!A1031)&gt;0,2021,"")</f>
        <v/>
      </c>
      <c r="C1021" t="str">
        <f>+IF(LEN(Participação!A1031)&gt;0,5017,"")</f>
        <v/>
      </c>
      <c r="D1021" t="str">
        <f>+IF(LEN(Participação!A1031)&gt;0,IF(Participação!$B$3="Individual",1,1),"")</f>
        <v/>
      </c>
      <c r="E1021" t="str">
        <f>+IF(LEN(Participação!A1031)&gt;0,Participação!C1031,"")</f>
        <v/>
      </c>
      <c r="F1021" t="str">
        <f>+IF(LEN(Participação!A1031)&gt;0,Participação!D1031,"")</f>
        <v/>
      </c>
      <c r="G1021" t="str">
        <f>+IF(LEN(Participação!A1031)&gt;0,Participação!A1031,"")</f>
        <v/>
      </c>
      <c r="H1021" t="str">
        <f>+IF(LEN(Participação!A1031)&gt;0,VLOOKUP(O1021,Pivot!A:B,2,0),"")</f>
        <v/>
      </c>
      <c r="I1021" t="str">
        <f>+IF(LEN(Participação!A1031)&gt;0,Participação!G1031*Participação!I1031,"")</f>
        <v/>
      </c>
      <c r="J1021" t="str">
        <f>+IF(LEN(Participação!A1031)&gt;0,Participação!H1031,"")</f>
        <v/>
      </c>
      <c r="K1021" t="str">
        <f>+IF(LEN(Participação!A1031)&gt;0,"N","")</f>
        <v/>
      </c>
      <c r="L1021" t="str">
        <f>+IF(LEN(Participação!A1031)&gt;0,Participação!E1031,"")</f>
        <v/>
      </c>
      <c r="M1021" t="str">
        <f>+IF(LEN(Participação!A1031)&gt;0,Participação!I1031,"")</f>
        <v/>
      </c>
      <c r="N1021" s="22" t="str">
        <f>+IF(LEN(Participação!A1031)&gt;0,VLOOKUP(Participação!F1031,Variedades!B:C,2,0),"")</f>
        <v/>
      </c>
      <c r="O1021" s="26" t="str">
        <f t="shared" si="15"/>
        <v/>
      </c>
      <c r="P1021" s="26" t="str">
        <f>+IF(LEN(Participação!A1031)&gt;0,G1021,"")</f>
        <v/>
      </c>
    </row>
    <row r="1022" spans="1:16" x14ac:dyDescent="0.25">
      <c r="A1022" t="str">
        <f>+IF(LEN(Participação!A1032)&gt;0,Participação!$D$4,"")</f>
        <v/>
      </c>
      <c r="B1022" t="str">
        <f>+IF(LEN(Participação!A1032)&gt;0,2021,"")</f>
        <v/>
      </c>
      <c r="C1022" t="str">
        <f>+IF(LEN(Participação!A1032)&gt;0,5017,"")</f>
        <v/>
      </c>
      <c r="D1022" t="str">
        <f>+IF(LEN(Participação!A1032)&gt;0,IF(Participação!$B$3="Individual",1,1),"")</f>
        <v/>
      </c>
      <c r="E1022" t="str">
        <f>+IF(LEN(Participação!A1032)&gt;0,Participação!C1032,"")</f>
        <v/>
      </c>
      <c r="F1022" t="str">
        <f>+IF(LEN(Participação!A1032)&gt;0,Participação!D1032,"")</f>
        <v/>
      </c>
      <c r="G1022" t="str">
        <f>+IF(LEN(Participação!A1032)&gt;0,Participação!A1032,"")</f>
        <v/>
      </c>
      <c r="H1022" t="str">
        <f>+IF(LEN(Participação!A1032)&gt;0,VLOOKUP(O1022,Pivot!A:B,2,0),"")</f>
        <v/>
      </c>
      <c r="I1022" t="str">
        <f>+IF(LEN(Participação!A1032)&gt;0,Participação!G1032*Participação!I1032,"")</f>
        <v/>
      </c>
      <c r="J1022" t="str">
        <f>+IF(LEN(Participação!A1032)&gt;0,Participação!H1032,"")</f>
        <v/>
      </c>
      <c r="K1022" t="str">
        <f>+IF(LEN(Participação!A1032)&gt;0,"N","")</f>
        <v/>
      </c>
      <c r="L1022" t="str">
        <f>+IF(LEN(Participação!A1032)&gt;0,Participação!E1032,"")</f>
        <v/>
      </c>
      <c r="M1022" t="str">
        <f>+IF(LEN(Participação!A1032)&gt;0,Participação!I1032,"")</f>
        <v/>
      </c>
      <c r="N1022" s="22" t="str">
        <f>+IF(LEN(Participação!A1032)&gt;0,VLOOKUP(Participação!F1032,Variedades!B:C,2,0),"")</f>
        <v/>
      </c>
      <c r="O1022" s="26" t="str">
        <f t="shared" si="15"/>
        <v/>
      </c>
      <c r="P1022" s="26" t="str">
        <f>+IF(LEN(Participação!A1032)&gt;0,G1022,"")</f>
        <v/>
      </c>
    </row>
    <row r="1023" spans="1:16" x14ac:dyDescent="0.25">
      <c r="A1023" t="str">
        <f>+IF(LEN(Participação!A1033)&gt;0,Participação!$D$4,"")</f>
        <v/>
      </c>
      <c r="B1023" t="str">
        <f>+IF(LEN(Participação!A1033)&gt;0,2021,"")</f>
        <v/>
      </c>
      <c r="C1023" t="str">
        <f>+IF(LEN(Participação!A1033)&gt;0,5017,"")</f>
        <v/>
      </c>
      <c r="D1023" t="str">
        <f>+IF(LEN(Participação!A1033)&gt;0,IF(Participação!$B$3="Individual",1,1),"")</f>
        <v/>
      </c>
      <c r="E1023" t="str">
        <f>+IF(LEN(Participação!A1033)&gt;0,Participação!C1033,"")</f>
        <v/>
      </c>
      <c r="F1023" t="str">
        <f>+IF(LEN(Participação!A1033)&gt;0,Participação!D1033,"")</f>
        <v/>
      </c>
      <c r="G1023" t="str">
        <f>+IF(LEN(Participação!A1033)&gt;0,Participação!A1033,"")</f>
        <v/>
      </c>
      <c r="H1023" t="str">
        <f>+IF(LEN(Participação!A1033)&gt;0,VLOOKUP(O1023,Pivot!A:B,2,0),"")</f>
        <v/>
      </c>
      <c r="I1023" t="str">
        <f>+IF(LEN(Participação!A1033)&gt;0,Participação!G1033*Participação!I1033,"")</f>
        <v/>
      </c>
      <c r="J1023" t="str">
        <f>+IF(LEN(Participação!A1033)&gt;0,Participação!H1033,"")</f>
        <v/>
      </c>
      <c r="K1023" t="str">
        <f>+IF(LEN(Participação!A1033)&gt;0,"N","")</f>
        <v/>
      </c>
      <c r="L1023" t="str">
        <f>+IF(LEN(Participação!A1033)&gt;0,Participação!E1033,"")</f>
        <v/>
      </c>
      <c r="M1023" t="str">
        <f>+IF(LEN(Participação!A1033)&gt;0,Participação!I1033,"")</f>
        <v/>
      </c>
      <c r="N1023" s="22" t="str">
        <f>+IF(LEN(Participação!A1033)&gt;0,VLOOKUP(Participação!F1033,Variedades!B:C,2,0),"")</f>
        <v/>
      </c>
      <c r="O1023" s="26" t="str">
        <f t="shared" si="15"/>
        <v/>
      </c>
      <c r="P1023" s="26" t="str">
        <f>+IF(LEN(Participação!A1033)&gt;0,G1023,"")</f>
        <v/>
      </c>
    </row>
    <row r="1024" spans="1:16" x14ac:dyDescent="0.25">
      <c r="A1024" t="str">
        <f>+IF(LEN(Participação!A1034)&gt;0,Participação!$D$4,"")</f>
        <v/>
      </c>
      <c r="B1024" t="str">
        <f>+IF(LEN(Participação!A1034)&gt;0,2021,"")</f>
        <v/>
      </c>
      <c r="C1024" t="str">
        <f>+IF(LEN(Participação!A1034)&gt;0,5017,"")</f>
        <v/>
      </c>
      <c r="D1024" t="str">
        <f>+IF(LEN(Participação!A1034)&gt;0,IF(Participação!$B$3="Individual",1,1),"")</f>
        <v/>
      </c>
      <c r="E1024" t="str">
        <f>+IF(LEN(Participação!A1034)&gt;0,Participação!C1034,"")</f>
        <v/>
      </c>
      <c r="F1024" t="str">
        <f>+IF(LEN(Participação!A1034)&gt;0,Participação!D1034,"")</f>
        <v/>
      </c>
      <c r="G1024" t="str">
        <f>+IF(LEN(Participação!A1034)&gt;0,Participação!A1034,"")</f>
        <v/>
      </c>
      <c r="H1024" t="str">
        <f>+IF(LEN(Participação!A1034)&gt;0,VLOOKUP(O1024,Pivot!A:B,2,0),"")</f>
        <v/>
      </c>
      <c r="I1024" t="str">
        <f>+IF(LEN(Participação!A1034)&gt;0,Participação!G1034*Participação!I1034,"")</f>
        <v/>
      </c>
      <c r="J1024" t="str">
        <f>+IF(LEN(Participação!A1034)&gt;0,Participação!H1034,"")</f>
        <v/>
      </c>
      <c r="K1024" t="str">
        <f>+IF(LEN(Participação!A1034)&gt;0,"N","")</f>
        <v/>
      </c>
      <c r="L1024" t="str">
        <f>+IF(LEN(Participação!A1034)&gt;0,Participação!E1034,"")</f>
        <v/>
      </c>
      <c r="M1024" t="str">
        <f>+IF(LEN(Participação!A1034)&gt;0,Participação!I1034,"")</f>
        <v/>
      </c>
      <c r="N1024" s="22" t="str">
        <f>+IF(LEN(Participação!A1034)&gt;0,VLOOKUP(Participação!F1034,Variedades!B:C,2,0),"")</f>
        <v/>
      </c>
      <c r="O1024" s="26" t="str">
        <f t="shared" si="15"/>
        <v/>
      </c>
      <c r="P1024" s="26" t="str">
        <f>+IF(LEN(Participação!A1034)&gt;0,G1024,"")</f>
        <v/>
      </c>
    </row>
    <row r="1025" spans="1:16" x14ac:dyDescent="0.25">
      <c r="A1025" t="str">
        <f>+IF(LEN(Participação!A1035)&gt;0,Participação!$D$4,"")</f>
        <v/>
      </c>
      <c r="B1025" t="str">
        <f>+IF(LEN(Participação!A1035)&gt;0,2021,"")</f>
        <v/>
      </c>
      <c r="C1025" t="str">
        <f>+IF(LEN(Participação!A1035)&gt;0,5017,"")</f>
        <v/>
      </c>
      <c r="D1025" t="str">
        <f>+IF(LEN(Participação!A1035)&gt;0,IF(Participação!$B$3="Individual",1,1),"")</f>
        <v/>
      </c>
      <c r="E1025" t="str">
        <f>+IF(LEN(Participação!A1035)&gt;0,Participação!C1035,"")</f>
        <v/>
      </c>
      <c r="F1025" t="str">
        <f>+IF(LEN(Participação!A1035)&gt;0,Participação!D1035,"")</f>
        <v/>
      </c>
      <c r="G1025" t="str">
        <f>+IF(LEN(Participação!A1035)&gt;0,Participação!A1035,"")</f>
        <v/>
      </c>
      <c r="H1025" t="str">
        <f>+IF(LEN(Participação!A1035)&gt;0,VLOOKUP(O1025,Pivot!A:B,2,0),"")</f>
        <v/>
      </c>
      <c r="I1025" t="str">
        <f>+IF(LEN(Participação!A1035)&gt;0,Participação!G1035*Participação!I1035,"")</f>
        <v/>
      </c>
      <c r="J1025" t="str">
        <f>+IF(LEN(Participação!A1035)&gt;0,Participação!H1035,"")</f>
        <v/>
      </c>
      <c r="K1025" t="str">
        <f>+IF(LEN(Participação!A1035)&gt;0,"N","")</f>
        <v/>
      </c>
      <c r="L1025" t="str">
        <f>+IF(LEN(Participação!A1035)&gt;0,Participação!E1035,"")</f>
        <v/>
      </c>
      <c r="M1025" t="str">
        <f>+IF(LEN(Participação!A1035)&gt;0,Participação!I1035,"")</f>
        <v/>
      </c>
      <c r="N1025" s="22" t="str">
        <f>+IF(LEN(Participação!A1035)&gt;0,VLOOKUP(Participação!F1035,Variedades!B:C,2,0),"")</f>
        <v/>
      </c>
      <c r="O1025" s="26" t="str">
        <f t="shared" si="15"/>
        <v/>
      </c>
      <c r="P1025" s="26" t="str">
        <f>+IF(LEN(Participação!A1035)&gt;0,G1025,"")</f>
        <v/>
      </c>
    </row>
    <row r="1026" spans="1:16" x14ac:dyDescent="0.25">
      <c r="A1026" t="str">
        <f>+IF(LEN(Participação!A1036)&gt;0,Participação!$D$4,"")</f>
        <v/>
      </c>
      <c r="B1026" t="str">
        <f>+IF(LEN(Participação!A1036)&gt;0,2021,"")</f>
        <v/>
      </c>
      <c r="C1026" t="str">
        <f>+IF(LEN(Participação!A1036)&gt;0,5017,"")</f>
        <v/>
      </c>
      <c r="D1026" t="str">
        <f>+IF(LEN(Participação!A1036)&gt;0,IF(Participação!$B$3="Individual",1,1),"")</f>
        <v/>
      </c>
      <c r="E1026" t="str">
        <f>+IF(LEN(Participação!A1036)&gt;0,Participação!C1036,"")</f>
        <v/>
      </c>
      <c r="F1026" t="str">
        <f>+IF(LEN(Participação!A1036)&gt;0,Participação!D1036,"")</f>
        <v/>
      </c>
      <c r="G1026" t="str">
        <f>+IF(LEN(Participação!A1036)&gt;0,Participação!A1036,"")</f>
        <v/>
      </c>
      <c r="H1026" t="str">
        <f>+IF(LEN(Participação!A1036)&gt;0,VLOOKUP(O1026,Pivot!A:B,2,0),"")</f>
        <v/>
      </c>
      <c r="I1026" t="str">
        <f>+IF(LEN(Participação!A1036)&gt;0,Participação!G1036*Participação!I1036,"")</f>
        <v/>
      </c>
      <c r="J1026" t="str">
        <f>+IF(LEN(Participação!A1036)&gt;0,Participação!H1036,"")</f>
        <v/>
      </c>
      <c r="K1026" t="str">
        <f>+IF(LEN(Participação!A1036)&gt;0,"N","")</f>
        <v/>
      </c>
      <c r="L1026" t="str">
        <f>+IF(LEN(Participação!A1036)&gt;0,Participação!E1036,"")</f>
        <v/>
      </c>
      <c r="M1026" t="str">
        <f>+IF(LEN(Participação!A1036)&gt;0,Participação!I1036,"")</f>
        <v/>
      </c>
      <c r="N1026" s="22" t="str">
        <f>+IF(LEN(Participação!A1036)&gt;0,VLOOKUP(Participação!F1036,Variedades!B:C,2,0),"")</f>
        <v/>
      </c>
      <c r="O1026" s="26" t="str">
        <f t="shared" si="15"/>
        <v/>
      </c>
      <c r="P1026" s="26" t="str">
        <f>+IF(LEN(Participação!A1036)&gt;0,G1026,"")</f>
        <v/>
      </c>
    </row>
    <row r="1027" spans="1:16" x14ac:dyDescent="0.25">
      <c r="A1027" t="str">
        <f>+IF(LEN(Participação!A1037)&gt;0,Participação!$D$4,"")</f>
        <v/>
      </c>
      <c r="B1027" t="str">
        <f>+IF(LEN(Participação!A1037)&gt;0,2021,"")</f>
        <v/>
      </c>
      <c r="C1027" t="str">
        <f>+IF(LEN(Participação!A1037)&gt;0,5017,"")</f>
        <v/>
      </c>
      <c r="D1027" t="str">
        <f>+IF(LEN(Participação!A1037)&gt;0,IF(Participação!$B$3="Individual",1,1),"")</f>
        <v/>
      </c>
      <c r="E1027" t="str">
        <f>+IF(LEN(Participação!A1037)&gt;0,Participação!C1037,"")</f>
        <v/>
      </c>
      <c r="F1027" t="str">
        <f>+IF(LEN(Participação!A1037)&gt;0,Participação!D1037,"")</f>
        <v/>
      </c>
      <c r="G1027" t="str">
        <f>+IF(LEN(Participação!A1037)&gt;0,Participação!A1037,"")</f>
        <v/>
      </c>
      <c r="H1027" t="str">
        <f>+IF(LEN(Participação!A1037)&gt;0,VLOOKUP(O1027,Pivot!A:B,2,0),"")</f>
        <v/>
      </c>
      <c r="I1027" t="str">
        <f>+IF(LEN(Participação!A1037)&gt;0,Participação!G1037*Participação!I1037,"")</f>
        <v/>
      </c>
      <c r="J1027" t="str">
        <f>+IF(LEN(Participação!A1037)&gt;0,Participação!H1037,"")</f>
        <v/>
      </c>
      <c r="K1027" t="str">
        <f>+IF(LEN(Participação!A1037)&gt;0,"N","")</f>
        <v/>
      </c>
      <c r="L1027" t="str">
        <f>+IF(LEN(Participação!A1037)&gt;0,Participação!E1037,"")</f>
        <v/>
      </c>
      <c r="M1027" t="str">
        <f>+IF(LEN(Participação!A1037)&gt;0,Participação!I1037,"")</f>
        <v/>
      </c>
      <c r="N1027" s="22" t="str">
        <f>+IF(LEN(Participação!A1037)&gt;0,VLOOKUP(Participação!F1037,Variedades!B:C,2,0),"")</f>
        <v/>
      </c>
      <c r="O1027" s="26" t="str">
        <f t="shared" ref="O1027:O1077" si="16">+G1027&amp;E1027&amp;F1027&amp;N1027</f>
        <v/>
      </c>
      <c r="P1027" s="26" t="str">
        <f>+IF(LEN(Participação!A1037)&gt;0,G1027,"")</f>
        <v/>
      </c>
    </row>
    <row r="1028" spans="1:16" x14ac:dyDescent="0.25">
      <c r="A1028" t="str">
        <f>+IF(LEN(Participação!A1038)&gt;0,Participação!$D$4,"")</f>
        <v/>
      </c>
      <c r="B1028" t="str">
        <f>+IF(LEN(Participação!A1038)&gt;0,2021,"")</f>
        <v/>
      </c>
      <c r="C1028" t="str">
        <f>+IF(LEN(Participação!A1038)&gt;0,5017,"")</f>
        <v/>
      </c>
      <c r="D1028" t="str">
        <f>+IF(LEN(Participação!A1038)&gt;0,IF(Participação!$B$3="Individual",1,1),"")</f>
        <v/>
      </c>
      <c r="E1028" t="str">
        <f>+IF(LEN(Participação!A1038)&gt;0,Participação!C1038,"")</f>
        <v/>
      </c>
      <c r="F1028" t="str">
        <f>+IF(LEN(Participação!A1038)&gt;0,Participação!D1038,"")</f>
        <v/>
      </c>
      <c r="G1028" t="str">
        <f>+IF(LEN(Participação!A1038)&gt;0,Participação!A1038,"")</f>
        <v/>
      </c>
      <c r="H1028" t="str">
        <f>+IF(LEN(Participação!A1038)&gt;0,VLOOKUP(O1028,Pivot!A:B,2,0),"")</f>
        <v/>
      </c>
      <c r="I1028" t="str">
        <f>+IF(LEN(Participação!A1038)&gt;0,Participação!G1038*Participação!I1038,"")</f>
        <v/>
      </c>
      <c r="J1028" t="str">
        <f>+IF(LEN(Participação!A1038)&gt;0,Participação!H1038,"")</f>
        <v/>
      </c>
      <c r="K1028" t="str">
        <f>+IF(LEN(Participação!A1038)&gt;0,"N","")</f>
        <v/>
      </c>
      <c r="L1028" t="str">
        <f>+IF(LEN(Participação!A1038)&gt;0,Participação!E1038,"")</f>
        <v/>
      </c>
      <c r="M1028" t="str">
        <f>+IF(LEN(Participação!A1038)&gt;0,Participação!I1038,"")</f>
        <v/>
      </c>
      <c r="N1028" s="22" t="str">
        <f>+IF(LEN(Participação!A1038)&gt;0,VLOOKUP(Participação!F1038,Variedades!B:C,2,0),"")</f>
        <v/>
      </c>
      <c r="O1028" s="26" t="str">
        <f t="shared" si="16"/>
        <v/>
      </c>
      <c r="P1028" s="26" t="str">
        <f>+IF(LEN(Participação!A1038)&gt;0,G1028,"")</f>
        <v/>
      </c>
    </row>
    <row r="1029" spans="1:16" x14ac:dyDescent="0.25">
      <c r="A1029" t="str">
        <f>+IF(LEN(Participação!A1039)&gt;0,Participação!$D$4,"")</f>
        <v/>
      </c>
      <c r="B1029" t="str">
        <f>+IF(LEN(Participação!A1039)&gt;0,2021,"")</f>
        <v/>
      </c>
      <c r="C1029" t="str">
        <f>+IF(LEN(Participação!A1039)&gt;0,5017,"")</f>
        <v/>
      </c>
      <c r="D1029" t="str">
        <f>+IF(LEN(Participação!A1039)&gt;0,IF(Participação!$B$3="Individual",1,1),"")</f>
        <v/>
      </c>
      <c r="E1029" t="str">
        <f>+IF(LEN(Participação!A1039)&gt;0,Participação!C1039,"")</f>
        <v/>
      </c>
      <c r="F1029" t="str">
        <f>+IF(LEN(Participação!A1039)&gt;0,Participação!D1039,"")</f>
        <v/>
      </c>
      <c r="G1029" t="str">
        <f>+IF(LEN(Participação!A1039)&gt;0,Participação!A1039,"")</f>
        <v/>
      </c>
      <c r="H1029" t="str">
        <f>+IF(LEN(Participação!A1039)&gt;0,VLOOKUP(O1029,Pivot!A:B,2,0),"")</f>
        <v/>
      </c>
      <c r="I1029" t="str">
        <f>+IF(LEN(Participação!A1039)&gt;0,Participação!G1039*Participação!I1039,"")</f>
        <v/>
      </c>
      <c r="J1029" t="str">
        <f>+IF(LEN(Participação!A1039)&gt;0,Participação!H1039,"")</f>
        <v/>
      </c>
      <c r="K1029" t="str">
        <f>+IF(LEN(Participação!A1039)&gt;0,"N","")</f>
        <v/>
      </c>
      <c r="L1029" t="str">
        <f>+IF(LEN(Participação!A1039)&gt;0,Participação!E1039,"")</f>
        <v/>
      </c>
      <c r="M1029" t="str">
        <f>+IF(LEN(Participação!A1039)&gt;0,Participação!I1039,"")</f>
        <v/>
      </c>
      <c r="N1029" s="22" t="str">
        <f>+IF(LEN(Participação!A1039)&gt;0,VLOOKUP(Participação!F1039,Variedades!B:C,2,0),"")</f>
        <v/>
      </c>
      <c r="O1029" s="26" t="str">
        <f t="shared" si="16"/>
        <v/>
      </c>
      <c r="P1029" s="26" t="str">
        <f>+IF(LEN(Participação!A1039)&gt;0,G1029,"")</f>
        <v/>
      </c>
    </row>
    <row r="1030" spans="1:16" x14ac:dyDescent="0.25">
      <c r="A1030" t="str">
        <f>+IF(LEN(Participação!A1040)&gt;0,Participação!$D$4,"")</f>
        <v/>
      </c>
      <c r="B1030" t="str">
        <f>+IF(LEN(Participação!A1040)&gt;0,2021,"")</f>
        <v/>
      </c>
      <c r="C1030" t="str">
        <f>+IF(LEN(Participação!A1040)&gt;0,5017,"")</f>
        <v/>
      </c>
      <c r="D1030" t="str">
        <f>+IF(LEN(Participação!A1040)&gt;0,IF(Participação!$B$3="Individual",1,1),"")</f>
        <v/>
      </c>
      <c r="E1030" t="str">
        <f>+IF(LEN(Participação!A1040)&gt;0,Participação!C1040,"")</f>
        <v/>
      </c>
      <c r="F1030" t="str">
        <f>+IF(LEN(Participação!A1040)&gt;0,Participação!D1040,"")</f>
        <v/>
      </c>
      <c r="G1030" t="str">
        <f>+IF(LEN(Participação!A1040)&gt;0,Participação!A1040,"")</f>
        <v/>
      </c>
      <c r="H1030" t="str">
        <f>+IF(LEN(Participação!A1040)&gt;0,VLOOKUP(O1030,Pivot!A:B,2,0),"")</f>
        <v/>
      </c>
      <c r="I1030" t="str">
        <f>+IF(LEN(Participação!A1040)&gt;0,Participação!G1040*Participação!I1040,"")</f>
        <v/>
      </c>
      <c r="J1030" t="str">
        <f>+IF(LEN(Participação!A1040)&gt;0,Participação!H1040,"")</f>
        <v/>
      </c>
      <c r="K1030" t="str">
        <f>+IF(LEN(Participação!A1040)&gt;0,"N","")</f>
        <v/>
      </c>
      <c r="L1030" t="str">
        <f>+IF(LEN(Participação!A1040)&gt;0,Participação!E1040,"")</f>
        <v/>
      </c>
      <c r="M1030" t="str">
        <f>+IF(LEN(Participação!A1040)&gt;0,Participação!I1040,"")</f>
        <v/>
      </c>
      <c r="N1030" s="22" t="str">
        <f>+IF(LEN(Participação!A1040)&gt;0,VLOOKUP(Participação!F1040,Variedades!B:C,2,0),"")</f>
        <v/>
      </c>
      <c r="O1030" s="26" t="str">
        <f t="shared" si="16"/>
        <v/>
      </c>
      <c r="P1030" s="26" t="str">
        <f>+IF(LEN(Participação!A1040)&gt;0,G1030,"")</f>
        <v/>
      </c>
    </row>
    <row r="1031" spans="1:16" x14ac:dyDescent="0.25">
      <c r="A1031" t="str">
        <f>+IF(LEN(Participação!A1041)&gt;0,Participação!$D$4,"")</f>
        <v/>
      </c>
      <c r="B1031" t="str">
        <f>+IF(LEN(Participação!A1041)&gt;0,2021,"")</f>
        <v/>
      </c>
      <c r="C1031" t="str">
        <f>+IF(LEN(Participação!A1041)&gt;0,5017,"")</f>
        <v/>
      </c>
      <c r="D1031" t="str">
        <f>+IF(LEN(Participação!A1041)&gt;0,IF(Participação!$B$3="Individual",1,1),"")</f>
        <v/>
      </c>
      <c r="E1031" t="str">
        <f>+IF(LEN(Participação!A1041)&gt;0,Participação!C1041,"")</f>
        <v/>
      </c>
      <c r="F1031" t="str">
        <f>+IF(LEN(Participação!A1041)&gt;0,Participação!D1041,"")</f>
        <v/>
      </c>
      <c r="G1031" t="str">
        <f>+IF(LEN(Participação!A1041)&gt;0,Participação!A1041,"")</f>
        <v/>
      </c>
      <c r="H1031" t="str">
        <f>+IF(LEN(Participação!A1041)&gt;0,VLOOKUP(O1031,Pivot!A:B,2,0),"")</f>
        <v/>
      </c>
      <c r="I1031" t="str">
        <f>+IF(LEN(Participação!A1041)&gt;0,Participação!G1041*Participação!I1041,"")</f>
        <v/>
      </c>
      <c r="J1031" t="str">
        <f>+IF(LEN(Participação!A1041)&gt;0,Participação!H1041,"")</f>
        <v/>
      </c>
      <c r="K1031" t="str">
        <f>+IF(LEN(Participação!A1041)&gt;0,"N","")</f>
        <v/>
      </c>
      <c r="L1031" t="str">
        <f>+IF(LEN(Participação!A1041)&gt;0,Participação!E1041,"")</f>
        <v/>
      </c>
      <c r="M1031" t="str">
        <f>+IF(LEN(Participação!A1041)&gt;0,Participação!I1041,"")</f>
        <v/>
      </c>
      <c r="N1031" s="22" t="str">
        <f>+IF(LEN(Participação!A1041)&gt;0,VLOOKUP(Participação!F1041,Variedades!B:C,2,0),"")</f>
        <v/>
      </c>
      <c r="O1031" s="26" t="str">
        <f t="shared" si="16"/>
        <v/>
      </c>
      <c r="P1031" s="26" t="str">
        <f>+IF(LEN(Participação!A1041)&gt;0,G1031,"")</f>
        <v/>
      </c>
    </row>
    <row r="1032" spans="1:16" x14ac:dyDescent="0.25">
      <c r="A1032" t="str">
        <f>+IF(LEN(Participação!A1042)&gt;0,Participação!$D$4,"")</f>
        <v/>
      </c>
      <c r="B1032" t="str">
        <f>+IF(LEN(Participação!A1042)&gt;0,2021,"")</f>
        <v/>
      </c>
      <c r="C1032" t="str">
        <f>+IF(LEN(Participação!A1042)&gt;0,5017,"")</f>
        <v/>
      </c>
      <c r="D1032" t="str">
        <f>+IF(LEN(Participação!A1042)&gt;0,IF(Participação!$B$3="Individual",1,1),"")</f>
        <v/>
      </c>
      <c r="E1032" t="str">
        <f>+IF(LEN(Participação!A1042)&gt;0,Participação!C1042,"")</f>
        <v/>
      </c>
      <c r="F1032" t="str">
        <f>+IF(LEN(Participação!A1042)&gt;0,Participação!D1042,"")</f>
        <v/>
      </c>
      <c r="G1032" t="str">
        <f>+IF(LEN(Participação!A1042)&gt;0,Participação!A1042,"")</f>
        <v/>
      </c>
      <c r="H1032" t="str">
        <f>+IF(LEN(Participação!A1042)&gt;0,VLOOKUP(O1032,Pivot!A:B,2,0),"")</f>
        <v/>
      </c>
      <c r="I1032" t="str">
        <f>+IF(LEN(Participação!A1042)&gt;0,Participação!G1042*Participação!I1042,"")</f>
        <v/>
      </c>
      <c r="J1032" t="str">
        <f>+IF(LEN(Participação!A1042)&gt;0,Participação!H1042,"")</f>
        <v/>
      </c>
      <c r="K1032" t="str">
        <f>+IF(LEN(Participação!A1042)&gt;0,"N","")</f>
        <v/>
      </c>
      <c r="L1032" t="str">
        <f>+IF(LEN(Participação!A1042)&gt;0,Participação!E1042,"")</f>
        <v/>
      </c>
      <c r="M1032" t="str">
        <f>+IF(LEN(Participação!A1042)&gt;0,Participação!I1042,"")</f>
        <v/>
      </c>
      <c r="N1032" s="22" t="str">
        <f>+IF(LEN(Participação!A1042)&gt;0,VLOOKUP(Participação!F1042,Variedades!B:C,2,0),"")</f>
        <v/>
      </c>
      <c r="O1032" s="26" t="str">
        <f t="shared" si="16"/>
        <v/>
      </c>
      <c r="P1032" s="26" t="str">
        <f>+IF(LEN(Participação!A1042)&gt;0,G1032,"")</f>
        <v/>
      </c>
    </row>
    <row r="1033" spans="1:16" x14ac:dyDescent="0.25">
      <c r="A1033" t="str">
        <f>+IF(LEN(Participação!A1043)&gt;0,Participação!$D$4,"")</f>
        <v/>
      </c>
      <c r="B1033" t="str">
        <f>+IF(LEN(Participação!A1043)&gt;0,2021,"")</f>
        <v/>
      </c>
      <c r="C1033" t="str">
        <f>+IF(LEN(Participação!A1043)&gt;0,5017,"")</f>
        <v/>
      </c>
      <c r="D1033" t="str">
        <f>+IF(LEN(Participação!A1043)&gt;0,IF(Participação!$B$3="Individual",1,1),"")</f>
        <v/>
      </c>
      <c r="E1033" t="str">
        <f>+IF(LEN(Participação!A1043)&gt;0,Participação!C1043,"")</f>
        <v/>
      </c>
      <c r="F1033" t="str">
        <f>+IF(LEN(Participação!A1043)&gt;0,Participação!D1043,"")</f>
        <v/>
      </c>
      <c r="G1033" t="str">
        <f>+IF(LEN(Participação!A1043)&gt;0,Participação!A1043,"")</f>
        <v/>
      </c>
      <c r="H1033" t="str">
        <f>+IF(LEN(Participação!A1043)&gt;0,VLOOKUP(O1033,Pivot!A:B,2,0),"")</f>
        <v/>
      </c>
      <c r="I1033" t="str">
        <f>+IF(LEN(Participação!A1043)&gt;0,Participação!G1043*Participação!I1043,"")</f>
        <v/>
      </c>
      <c r="J1033" t="str">
        <f>+IF(LEN(Participação!A1043)&gt;0,Participação!H1043,"")</f>
        <v/>
      </c>
      <c r="K1033" t="str">
        <f>+IF(LEN(Participação!A1043)&gt;0,"N","")</f>
        <v/>
      </c>
      <c r="L1033" t="str">
        <f>+IF(LEN(Participação!A1043)&gt;0,Participação!E1043,"")</f>
        <v/>
      </c>
      <c r="M1033" t="str">
        <f>+IF(LEN(Participação!A1043)&gt;0,Participação!I1043,"")</f>
        <v/>
      </c>
      <c r="N1033" s="22" t="str">
        <f>+IF(LEN(Participação!A1043)&gt;0,VLOOKUP(Participação!F1043,Variedades!B:C,2,0),"")</f>
        <v/>
      </c>
      <c r="O1033" s="26" t="str">
        <f t="shared" si="16"/>
        <v/>
      </c>
      <c r="P1033" s="26" t="str">
        <f>+IF(LEN(Participação!A1043)&gt;0,G1033,"")</f>
        <v/>
      </c>
    </row>
    <row r="1034" spans="1:16" x14ac:dyDescent="0.25">
      <c r="A1034" t="str">
        <f>+IF(LEN(Participação!A1044)&gt;0,Participação!$D$4,"")</f>
        <v/>
      </c>
      <c r="B1034" t="str">
        <f>+IF(LEN(Participação!A1044)&gt;0,2021,"")</f>
        <v/>
      </c>
      <c r="C1034" t="str">
        <f>+IF(LEN(Participação!A1044)&gt;0,5017,"")</f>
        <v/>
      </c>
      <c r="D1034" t="str">
        <f>+IF(LEN(Participação!A1044)&gt;0,IF(Participação!$B$3="Individual",1,1),"")</f>
        <v/>
      </c>
      <c r="E1034" t="str">
        <f>+IF(LEN(Participação!A1044)&gt;0,Participação!C1044,"")</f>
        <v/>
      </c>
      <c r="F1034" t="str">
        <f>+IF(LEN(Participação!A1044)&gt;0,Participação!D1044,"")</f>
        <v/>
      </c>
      <c r="G1034" t="str">
        <f>+IF(LEN(Participação!A1044)&gt;0,Participação!A1044,"")</f>
        <v/>
      </c>
      <c r="H1034" t="str">
        <f>+IF(LEN(Participação!A1044)&gt;0,VLOOKUP(O1034,Pivot!A:B,2,0),"")</f>
        <v/>
      </c>
      <c r="I1034" t="str">
        <f>+IF(LEN(Participação!A1044)&gt;0,Participação!G1044*Participação!I1044,"")</f>
        <v/>
      </c>
      <c r="J1034" t="str">
        <f>+IF(LEN(Participação!A1044)&gt;0,Participação!H1044,"")</f>
        <v/>
      </c>
      <c r="K1034" t="str">
        <f>+IF(LEN(Participação!A1044)&gt;0,"N","")</f>
        <v/>
      </c>
      <c r="L1034" t="str">
        <f>+IF(LEN(Participação!A1044)&gt;0,Participação!E1044,"")</f>
        <v/>
      </c>
      <c r="M1034" t="str">
        <f>+IF(LEN(Participação!A1044)&gt;0,Participação!I1044,"")</f>
        <v/>
      </c>
      <c r="N1034" s="22" t="str">
        <f>+IF(LEN(Participação!A1044)&gt;0,VLOOKUP(Participação!F1044,Variedades!B:C,2,0),"")</f>
        <v/>
      </c>
      <c r="O1034" s="26" t="str">
        <f t="shared" si="16"/>
        <v/>
      </c>
      <c r="P1034" s="26" t="str">
        <f>+IF(LEN(Participação!A1044)&gt;0,G1034,"")</f>
        <v/>
      </c>
    </row>
    <row r="1035" spans="1:16" x14ac:dyDescent="0.25">
      <c r="A1035" t="str">
        <f>+IF(LEN(Participação!A1045)&gt;0,Participação!$D$4,"")</f>
        <v/>
      </c>
      <c r="B1035" t="str">
        <f>+IF(LEN(Participação!A1045)&gt;0,2021,"")</f>
        <v/>
      </c>
      <c r="C1035" t="str">
        <f>+IF(LEN(Participação!A1045)&gt;0,5017,"")</f>
        <v/>
      </c>
      <c r="D1035" t="str">
        <f>+IF(LEN(Participação!A1045)&gt;0,IF(Participação!$B$3="Individual",1,1),"")</f>
        <v/>
      </c>
      <c r="E1035" t="str">
        <f>+IF(LEN(Participação!A1045)&gt;0,Participação!C1045,"")</f>
        <v/>
      </c>
      <c r="F1035" t="str">
        <f>+IF(LEN(Participação!A1045)&gt;0,Participação!D1045,"")</f>
        <v/>
      </c>
      <c r="G1035" t="str">
        <f>+IF(LEN(Participação!A1045)&gt;0,Participação!A1045,"")</f>
        <v/>
      </c>
      <c r="H1035" t="str">
        <f>+IF(LEN(Participação!A1045)&gt;0,VLOOKUP(O1035,Pivot!A:B,2,0),"")</f>
        <v/>
      </c>
      <c r="I1035" t="str">
        <f>+IF(LEN(Participação!A1045)&gt;0,Participação!G1045*Participação!I1045,"")</f>
        <v/>
      </c>
      <c r="J1035" t="str">
        <f>+IF(LEN(Participação!A1045)&gt;0,Participação!H1045,"")</f>
        <v/>
      </c>
      <c r="K1035" t="str">
        <f>+IF(LEN(Participação!A1045)&gt;0,"N","")</f>
        <v/>
      </c>
      <c r="L1035" t="str">
        <f>+IF(LEN(Participação!A1045)&gt;0,Participação!E1045,"")</f>
        <v/>
      </c>
      <c r="M1035" t="str">
        <f>+IF(LEN(Participação!A1045)&gt;0,Participação!I1045,"")</f>
        <v/>
      </c>
      <c r="N1035" s="22" t="str">
        <f>+IF(LEN(Participação!A1045)&gt;0,VLOOKUP(Participação!F1045,Variedades!B:C,2,0),"")</f>
        <v/>
      </c>
      <c r="O1035" s="26" t="str">
        <f t="shared" si="16"/>
        <v/>
      </c>
      <c r="P1035" s="26" t="str">
        <f>+IF(LEN(Participação!A1045)&gt;0,G1035,"")</f>
        <v/>
      </c>
    </row>
    <row r="1036" spans="1:16" x14ac:dyDescent="0.25">
      <c r="A1036" t="str">
        <f>+IF(LEN(Participação!A1046)&gt;0,Participação!$D$4,"")</f>
        <v/>
      </c>
      <c r="B1036" t="str">
        <f>+IF(LEN(Participação!A1046)&gt;0,2021,"")</f>
        <v/>
      </c>
      <c r="C1036" t="str">
        <f>+IF(LEN(Participação!A1046)&gt;0,5017,"")</f>
        <v/>
      </c>
      <c r="D1036" t="str">
        <f>+IF(LEN(Participação!A1046)&gt;0,IF(Participação!$B$3="Individual",1,1),"")</f>
        <v/>
      </c>
      <c r="E1036" t="str">
        <f>+IF(LEN(Participação!A1046)&gt;0,Participação!C1046,"")</f>
        <v/>
      </c>
      <c r="F1036" t="str">
        <f>+IF(LEN(Participação!A1046)&gt;0,Participação!D1046,"")</f>
        <v/>
      </c>
      <c r="G1036" t="str">
        <f>+IF(LEN(Participação!A1046)&gt;0,Participação!A1046,"")</f>
        <v/>
      </c>
      <c r="H1036" t="str">
        <f>+IF(LEN(Participação!A1046)&gt;0,VLOOKUP(O1036,Pivot!A:B,2,0),"")</f>
        <v/>
      </c>
      <c r="I1036" t="str">
        <f>+IF(LEN(Participação!A1046)&gt;0,Participação!G1046*Participação!I1046,"")</f>
        <v/>
      </c>
      <c r="J1036" t="str">
        <f>+IF(LEN(Participação!A1046)&gt;0,Participação!H1046,"")</f>
        <v/>
      </c>
      <c r="K1036" t="str">
        <f>+IF(LEN(Participação!A1046)&gt;0,"N","")</f>
        <v/>
      </c>
      <c r="L1036" t="str">
        <f>+IF(LEN(Participação!A1046)&gt;0,Participação!E1046,"")</f>
        <v/>
      </c>
      <c r="M1036" t="str">
        <f>+IF(LEN(Participação!A1046)&gt;0,Participação!I1046,"")</f>
        <v/>
      </c>
      <c r="N1036" s="22" t="str">
        <f>+IF(LEN(Participação!A1046)&gt;0,VLOOKUP(Participação!F1046,Variedades!B:C,2,0),"")</f>
        <v/>
      </c>
      <c r="O1036" s="26" t="str">
        <f t="shared" si="16"/>
        <v/>
      </c>
      <c r="P1036" s="26" t="str">
        <f>+IF(LEN(Participação!A1046)&gt;0,G1036,"")</f>
        <v/>
      </c>
    </row>
    <row r="1037" spans="1:16" x14ac:dyDescent="0.25">
      <c r="A1037" t="str">
        <f>+IF(LEN(Participação!A1047)&gt;0,Participação!$D$4,"")</f>
        <v/>
      </c>
      <c r="B1037" t="str">
        <f>+IF(LEN(Participação!A1047)&gt;0,2021,"")</f>
        <v/>
      </c>
      <c r="C1037" t="str">
        <f>+IF(LEN(Participação!A1047)&gt;0,5017,"")</f>
        <v/>
      </c>
      <c r="D1037" t="str">
        <f>+IF(LEN(Participação!A1047)&gt;0,IF(Participação!$B$3="Individual",1,1),"")</f>
        <v/>
      </c>
      <c r="E1037" t="str">
        <f>+IF(LEN(Participação!A1047)&gt;0,Participação!C1047,"")</f>
        <v/>
      </c>
      <c r="F1037" t="str">
        <f>+IF(LEN(Participação!A1047)&gt;0,Participação!D1047,"")</f>
        <v/>
      </c>
      <c r="G1037" t="str">
        <f>+IF(LEN(Participação!A1047)&gt;0,Participação!A1047,"")</f>
        <v/>
      </c>
      <c r="H1037" t="str">
        <f>+IF(LEN(Participação!A1047)&gt;0,VLOOKUP(O1037,Pivot!A:B,2,0),"")</f>
        <v/>
      </c>
      <c r="I1037" t="str">
        <f>+IF(LEN(Participação!A1047)&gt;0,Participação!G1047*Participação!I1047,"")</f>
        <v/>
      </c>
      <c r="J1037" t="str">
        <f>+IF(LEN(Participação!A1047)&gt;0,Participação!H1047,"")</f>
        <v/>
      </c>
      <c r="K1037" t="str">
        <f>+IF(LEN(Participação!A1047)&gt;0,"N","")</f>
        <v/>
      </c>
      <c r="L1037" t="str">
        <f>+IF(LEN(Participação!A1047)&gt;0,Participação!E1047,"")</f>
        <v/>
      </c>
      <c r="M1037" t="str">
        <f>+IF(LEN(Participação!A1047)&gt;0,Participação!I1047,"")</f>
        <v/>
      </c>
      <c r="N1037" s="22" t="str">
        <f>+IF(LEN(Participação!A1047)&gt;0,VLOOKUP(Participação!F1047,Variedades!B:C,2,0),"")</f>
        <v/>
      </c>
      <c r="O1037" s="26" t="str">
        <f t="shared" si="16"/>
        <v/>
      </c>
      <c r="P1037" s="26" t="str">
        <f>+IF(LEN(Participação!A1047)&gt;0,G1037,"")</f>
        <v/>
      </c>
    </row>
    <row r="1038" spans="1:16" x14ac:dyDescent="0.25">
      <c r="A1038" t="str">
        <f>+IF(LEN(Participação!A1048)&gt;0,Participação!$D$4,"")</f>
        <v/>
      </c>
      <c r="B1038" t="str">
        <f>+IF(LEN(Participação!A1048)&gt;0,2021,"")</f>
        <v/>
      </c>
      <c r="C1038" t="str">
        <f>+IF(LEN(Participação!A1048)&gt;0,5017,"")</f>
        <v/>
      </c>
      <c r="D1038" t="str">
        <f>+IF(LEN(Participação!A1048)&gt;0,IF(Participação!$B$3="Individual",1,1),"")</f>
        <v/>
      </c>
      <c r="E1038" t="str">
        <f>+IF(LEN(Participação!A1048)&gt;0,Participação!C1048,"")</f>
        <v/>
      </c>
      <c r="F1038" t="str">
        <f>+IF(LEN(Participação!A1048)&gt;0,Participação!D1048,"")</f>
        <v/>
      </c>
      <c r="G1038" t="str">
        <f>+IF(LEN(Participação!A1048)&gt;0,Participação!A1048,"")</f>
        <v/>
      </c>
      <c r="H1038" t="str">
        <f>+IF(LEN(Participação!A1048)&gt;0,VLOOKUP(O1038,Pivot!A:B,2,0),"")</f>
        <v/>
      </c>
      <c r="I1038" t="str">
        <f>+IF(LEN(Participação!A1048)&gt;0,Participação!G1048*Participação!I1048,"")</f>
        <v/>
      </c>
      <c r="J1038" t="str">
        <f>+IF(LEN(Participação!A1048)&gt;0,Participação!H1048,"")</f>
        <v/>
      </c>
      <c r="K1038" t="str">
        <f>+IF(LEN(Participação!A1048)&gt;0,"N","")</f>
        <v/>
      </c>
      <c r="L1038" t="str">
        <f>+IF(LEN(Participação!A1048)&gt;0,Participação!E1048,"")</f>
        <v/>
      </c>
      <c r="M1038" t="str">
        <f>+IF(LEN(Participação!A1048)&gt;0,Participação!I1048,"")</f>
        <v/>
      </c>
      <c r="N1038" s="22" t="str">
        <f>+IF(LEN(Participação!A1048)&gt;0,VLOOKUP(Participação!F1048,Variedades!B:C,2,0),"")</f>
        <v/>
      </c>
      <c r="O1038" s="26" t="str">
        <f t="shared" si="16"/>
        <v/>
      </c>
      <c r="P1038" s="26" t="str">
        <f>+IF(LEN(Participação!A1048)&gt;0,G1038,"")</f>
        <v/>
      </c>
    </row>
    <row r="1039" spans="1:16" x14ac:dyDescent="0.25">
      <c r="A1039" t="str">
        <f>+IF(LEN(Participação!A1049)&gt;0,Participação!$D$4,"")</f>
        <v/>
      </c>
      <c r="B1039" t="str">
        <f>+IF(LEN(Participação!A1049)&gt;0,2021,"")</f>
        <v/>
      </c>
      <c r="C1039" t="str">
        <f>+IF(LEN(Participação!A1049)&gt;0,5017,"")</f>
        <v/>
      </c>
      <c r="D1039" t="str">
        <f>+IF(LEN(Participação!A1049)&gt;0,IF(Participação!$B$3="Individual",1,1),"")</f>
        <v/>
      </c>
      <c r="E1039" t="str">
        <f>+IF(LEN(Participação!A1049)&gt;0,Participação!C1049,"")</f>
        <v/>
      </c>
      <c r="F1039" t="str">
        <f>+IF(LEN(Participação!A1049)&gt;0,Participação!D1049,"")</f>
        <v/>
      </c>
      <c r="G1039" t="str">
        <f>+IF(LEN(Participação!A1049)&gt;0,Participação!A1049,"")</f>
        <v/>
      </c>
      <c r="H1039" t="str">
        <f>+IF(LEN(Participação!A1049)&gt;0,VLOOKUP(O1039,Pivot!A:B,2,0),"")</f>
        <v/>
      </c>
      <c r="I1039" t="str">
        <f>+IF(LEN(Participação!A1049)&gt;0,Participação!G1049*Participação!I1049,"")</f>
        <v/>
      </c>
      <c r="J1039" t="str">
        <f>+IF(LEN(Participação!A1049)&gt;0,Participação!H1049,"")</f>
        <v/>
      </c>
      <c r="K1039" t="str">
        <f>+IF(LEN(Participação!A1049)&gt;0,"N","")</f>
        <v/>
      </c>
      <c r="L1039" t="str">
        <f>+IF(LEN(Participação!A1049)&gt;0,Participação!E1049,"")</f>
        <v/>
      </c>
      <c r="M1039" t="str">
        <f>+IF(LEN(Participação!A1049)&gt;0,Participação!I1049,"")</f>
        <v/>
      </c>
      <c r="N1039" s="22" t="str">
        <f>+IF(LEN(Participação!A1049)&gt;0,VLOOKUP(Participação!F1049,Variedades!B:C,2,0),"")</f>
        <v/>
      </c>
      <c r="O1039" s="26" t="str">
        <f t="shared" si="16"/>
        <v/>
      </c>
      <c r="P1039" s="26" t="str">
        <f>+IF(LEN(Participação!A1049)&gt;0,G1039,"")</f>
        <v/>
      </c>
    </row>
    <row r="1040" spans="1:16" x14ac:dyDescent="0.25">
      <c r="A1040" t="str">
        <f>+IF(LEN(Participação!A1050)&gt;0,Participação!$D$4,"")</f>
        <v/>
      </c>
      <c r="B1040" t="str">
        <f>+IF(LEN(Participação!A1050)&gt;0,2021,"")</f>
        <v/>
      </c>
      <c r="C1040" t="str">
        <f>+IF(LEN(Participação!A1050)&gt;0,5017,"")</f>
        <v/>
      </c>
      <c r="D1040" t="str">
        <f>+IF(LEN(Participação!A1050)&gt;0,IF(Participação!$B$3="Individual",1,1),"")</f>
        <v/>
      </c>
      <c r="E1040" t="str">
        <f>+IF(LEN(Participação!A1050)&gt;0,Participação!C1050,"")</f>
        <v/>
      </c>
      <c r="F1040" t="str">
        <f>+IF(LEN(Participação!A1050)&gt;0,Participação!D1050,"")</f>
        <v/>
      </c>
      <c r="G1040" t="str">
        <f>+IF(LEN(Participação!A1050)&gt;0,Participação!A1050,"")</f>
        <v/>
      </c>
      <c r="H1040" t="str">
        <f>+IF(LEN(Participação!A1050)&gt;0,VLOOKUP(O1040,Pivot!A:B,2,0),"")</f>
        <v/>
      </c>
      <c r="I1040" t="str">
        <f>+IF(LEN(Participação!A1050)&gt;0,Participação!G1050*Participação!I1050,"")</f>
        <v/>
      </c>
      <c r="J1040" t="str">
        <f>+IF(LEN(Participação!A1050)&gt;0,Participação!H1050,"")</f>
        <v/>
      </c>
      <c r="K1040" t="str">
        <f>+IF(LEN(Participação!A1050)&gt;0,"N","")</f>
        <v/>
      </c>
      <c r="L1040" t="str">
        <f>+IF(LEN(Participação!A1050)&gt;0,Participação!E1050,"")</f>
        <v/>
      </c>
      <c r="M1040" t="str">
        <f>+IF(LEN(Participação!A1050)&gt;0,Participação!I1050,"")</f>
        <v/>
      </c>
      <c r="N1040" s="22" t="str">
        <f>+IF(LEN(Participação!A1050)&gt;0,VLOOKUP(Participação!F1050,Variedades!B:C,2,0),"")</f>
        <v/>
      </c>
      <c r="O1040" s="26" t="str">
        <f t="shared" si="16"/>
        <v/>
      </c>
      <c r="P1040" s="26" t="str">
        <f>+IF(LEN(Participação!A1050)&gt;0,G1040,"")</f>
        <v/>
      </c>
    </row>
    <row r="1041" spans="1:16" x14ac:dyDescent="0.25">
      <c r="A1041" t="str">
        <f>+IF(LEN(Participação!A1051)&gt;0,Participação!$D$4,"")</f>
        <v/>
      </c>
      <c r="B1041" t="str">
        <f>+IF(LEN(Participação!A1051)&gt;0,2021,"")</f>
        <v/>
      </c>
      <c r="C1041" t="str">
        <f>+IF(LEN(Participação!A1051)&gt;0,5017,"")</f>
        <v/>
      </c>
      <c r="D1041" t="str">
        <f>+IF(LEN(Participação!A1051)&gt;0,IF(Participação!$B$3="Individual",1,1),"")</f>
        <v/>
      </c>
      <c r="E1041" t="str">
        <f>+IF(LEN(Participação!A1051)&gt;0,Participação!C1051,"")</f>
        <v/>
      </c>
      <c r="F1041" t="str">
        <f>+IF(LEN(Participação!A1051)&gt;0,Participação!D1051,"")</f>
        <v/>
      </c>
      <c r="G1041" t="str">
        <f>+IF(LEN(Participação!A1051)&gt;0,Participação!A1051,"")</f>
        <v/>
      </c>
      <c r="H1041" t="str">
        <f>+IF(LEN(Participação!A1051)&gt;0,VLOOKUP(O1041,Pivot!A:B,2,0),"")</f>
        <v/>
      </c>
      <c r="I1041" t="str">
        <f>+IF(LEN(Participação!A1051)&gt;0,Participação!G1051*Participação!I1051,"")</f>
        <v/>
      </c>
      <c r="J1041" t="str">
        <f>+IF(LEN(Participação!A1051)&gt;0,Participação!H1051,"")</f>
        <v/>
      </c>
      <c r="K1041" t="str">
        <f>+IF(LEN(Participação!A1051)&gt;0,"N","")</f>
        <v/>
      </c>
      <c r="L1041" t="str">
        <f>+IF(LEN(Participação!A1051)&gt;0,Participação!E1051,"")</f>
        <v/>
      </c>
      <c r="M1041" t="str">
        <f>+IF(LEN(Participação!A1051)&gt;0,Participação!I1051,"")</f>
        <v/>
      </c>
      <c r="N1041" s="22" t="str">
        <f>+IF(LEN(Participação!A1051)&gt;0,VLOOKUP(Participação!F1051,Variedades!B:C,2,0),"")</f>
        <v/>
      </c>
      <c r="O1041" s="26" t="str">
        <f t="shared" si="16"/>
        <v/>
      </c>
      <c r="P1041" s="26" t="str">
        <f>+IF(LEN(Participação!A1051)&gt;0,G1041,"")</f>
        <v/>
      </c>
    </row>
    <row r="1042" spans="1:16" x14ac:dyDescent="0.25">
      <c r="A1042" t="str">
        <f>+IF(LEN(Participação!A1052)&gt;0,Participação!$D$4,"")</f>
        <v/>
      </c>
      <c r="B1042" t="str">
        <f>+IF(LEN(Participação!A1052)&gt;0,2021,"")</f>
        <v/>
      </c>
      <c r="C1042" t="str">
        <f>+IF(LEN(Participação!A1052)&gt;0,5017,"")</f>
        <v/>
      </c>
      <c r="D1042" t="str">
        <f>+IF(LEN(Participação!A1052)&gt;0,IF(Participação!$B$3="Individual",1,1),"")</f>
        <v/>
      </c>
      <c r="E1042" t="str">
        <f>+IF(LEN(Participação!A1052)&gt;0,Participação!C1052,"")</f>
        <v/>
      </c>
      <c r="F1042" t="str">
        <f>+IF(LEN(Participação!A1052)&gt;0,Participação!D1052,"")</f>
        <v/>
      </c>
      <c r="G1042" t="str">
        <f>+IF(LEN(Participação!A1052)&gt;0,Participação!A1052,"")</f>
        <v/>
      </c>
      <c r="H1042" t="str">
        <f>+IF(LEN(Participação!A1052)&gt;0,VLOOKUP(O1042,Pivot!A:B,2,0),"")</f>
        <v/>
      </c>
      <c r="I1042" t="str">
        <f>+IF(LEN(Participação!A1052)&gt;0,Participação!G1052*Participação!I1052,"")</f>
        <v/>
      </c>
      <c r="J1042" t="str">
        <f>+IF(LEN(Participação!A1052)&gt;0,Participação!H1052,"")</f>
        <v/>
      </c>
      <c r="K1042" t="str">
        <f>+IF(LEN(Participação!A1052)&gt;0,"N","")</f>
        <v/>
      </c>
      <c r="L1042" t="str">
        <f>+IF(LEN(Participação!A1052)&gt;0,Participação!E1052,"")</f>
        <v/>
      </c>
      <c r="M1042" t="str">
        <f>+IF(LEN(Participação!A1052)&gt;0,Participação!I1052,"")</f>
        <v/>
      </c>
      <c r="N1042" s="22" t="str">
        <f>+IF(LEN(Participação!A1052)&gt;0,VLOOKUP(Participação!F1052,Variedades!B:C,2,0),"")</f>
        <v/>
      </c>
      <c r="O1042" s="26" t="str">
        <f t="shared" si="16"/>
        <v/>
      </c>
      <c r="P1042" s="26" t="str">
        <f>+IF(LEN(Participação!A1052)&gt;0,G1042,"")</f>
        <v/>
      </c>
    </row>
    <row r="1043" spans="1:16" x14ac:dyDescent="0.25">
      <c r="A1043" t="str">
        <f>+IF(LEN(Participação!A1053)&gt;0,Participação!$D$4,"")</f>
        <v/>
      </c>
      <c r="B1043" t="str">
        <f>+IF(LEN(Participação!A1053)&gt;0,2021,"")</f>
        <v/>
      </c>
      <c r="C1043" t="str">
        <f>+IF(LEN(Participação!A1053)&gt;0,5017,"")</f>
        <v/>
      </c>
      <c r="D1043" t="str">
        <f>+IF(LEN(Participação!A1053)&gt;0,IF(Participação!$B$3="Individual",1,1),"")</f>
        <v/>
      </c>
      <c r="E1043" t="str">
        <f>+IF(LEN(Participação!A1053)&gt;0,Participação!C1053,"")</f>
        <v/>
      </c>
      <c r="F1043" t="str">
        <f>+IF(LEN(Participação!A1053)&gt;0,Participação!D1053,"")</f>
        <v/>
      </c>
      <c r="G1043" t="str">
        <f>+IF(LEN(Participação!A1053)&gt;0,Participação!A1053,"")</f>
        <v/>
      </c>
      <c r="H1043" t="str">
        <f>+IF(LEN(Participação!A1053)&gt;0,VLOOKUP(O1043,Pivot!A:B,2,0),"")</f>
        <v/>
      </c>
      <c r="I1043" t="str">
        <f>+IF(LEN(Participação!A1053)&gt;0,Participação!G1053*Participação!I1053,"")</f>
        <v/>
      </c>
      <c r="J1043" t="str">
        <f>+IF(LEN(Participação!A1053)&gt;0,Participação!H1053,"")</f>
        <v/>
      </c>
      <c r="K1043" t="str">
        <f>+IF(LEN(Participação!A1053)&gt;0,"N","")</f>
        <v/>
      </c>
      <c r="L1043" t="str">
        <f>+IF(LEN(Participação!A1053)&gt;0,Participação!E1053,"")</f>
        <v/>
      </c>
      <c r="M1043" t="str">
        <f>+IF(LEN(Participação!A1053)&gt;0,Participação!I1053,"")</f>
        <v/>
      </c>
      <c r="N1043" s="22" t="str">
        <f>+IF(LEN(Participação!A1053)&gt;0,VLOOKUP(Participação!F1053,Variedades!B:C,2,0),"")</f>
        <v/>
      </c>
      <c r="O1043" s="26" t="str">
        <f t="shared" si="16"/>
        <v/>
      </c>
      <c r="P1043" s="26" t="str">
        <f>+IF(LEN(Participação!A1053)&gt;0,G1043,"")</f>
        <v/>
      </c>
    </row>
    <row r="1044" spans="1:16" x14ac:dyDescent="0.25">
      <c r="A1044" t="str">
        <f>+IF(LEN(Participação!A1054)&gt;0,Participação!$D$4,"")</f>
        <v/>
      </c>
      <c r="B1044" t="str">
        <f>+IF(LEN(Participação!A1054)&gt;0,2021,"")</f>
        <v/>
      </c>
      <c r="C1044" t="str">
        <f>+IF(LEN(Participação!A1054)&gt;0,5017,"")</f>
        <v/>
      </c>
      <c r="D1044" t="str">
        <f>+IF(LEN(Participação!A1054)&gt;0,IF(Participação!$B$3="Individual",1,1),"")</f>
        <v/>
      </c>
      <c r="E1044" t="str">
        <f>+IF(LEN(Participação!A1054)&gt;0,Participação!C1054,"")</f>
        <v/>
      </c>
      <c r="F1044" t="str">
        <f>+IF(LEN(Participação!A1054)&gt;0,Participação!D1054,"")</f>
        <v/>
      </c>
      <c r="G1044" t="str">
        <f>+IF(LEN(Participação!A1054)&gt;0,Participação!A1054,"")</f>
        <v/>
      </c>
      <c r="H1044" t="str">
        <f>+IF(LEN(Participação!A1054)&gt;0,VLOOKUP(O1044,Pivot!A:B,2,0),"")</f>
        <v/>
      </c>
      <c r="I1044" t="str">
        <f>+IF(LEN(Participação!A1054)&gt;0,Participação!G1054*Participação!I1054,"")</f>
        <v/>
      </c>
      <c r="J1044" t="str">
        <f>+IF(LEN(Participação!A1054)&gt;0,Participação!H1054,"")</f>
        <v/>
      </c>
      <c r="K1044" t="str">
        <f>+IF(LEN(Participação!A1054)&gt;0,"N","")</f>
        <v/>
      </c>
      <c r="L1044" t="str">
        <f>+IF(LEN(Participação!A1054)&gt;0,Participação!E1054,"")</f>
        <v/>
      </c>
      <c r="M1044" t="str">
        <f>+IF(LEN(Participação!A1054)&gt;0,Participação!I1054,"")</f>
        <v/>
      </c>
      <c r="N1044" s="22" t="str">
        <f>+IF(LEN(Participação!A1054)&gt;0,VLOOKUP(Participação!F1054,Variedades!B:C,2,0),"")</f>
        <v/>
      </c>
      <c r="O1044" s="26" t="str">
        <f t="shared" si="16"/>
        <v/>
      </c>
      <c r="P1044" s="26" t="str">
        <f>+IF(LEN(Participação!A1054)&gt;0,G1044,"")</f>
        <v/>
      </c>
    </row>
    <row r="1045" spans="1:16" x14ac:dyDescent="0.25">
      <c r="A1045" t="str">
        <f>+IF(LEN(Participação!A1055)&gt;0,Participação!$D$4,"")</f>
        <v/>
      </c>
      <c r="B1045" t="str">
        <f>+IF(LEN(Participação!A1055)&gt;0,2021,"")</f>
        <v/>
      </c>
      <c r="C1045" t="str">
        <f>+IF(LEN(Participação!A1055)&gt;0,5017,"")</f>
        <v/>
      </c>
      <c r="D1045" t="str">
        <f>+IF(LEN(Participação!A1055)&gt;0,IF(Participação!$B$3="Individual",1,1),"")</f>
        <v/>
      </c>
      <c r="E1045" t="str">
        <f>+IF(LEN(Participação!A1055)&gt;0,Participação!C1055,"")</f>
        <v/>
      </c>
      <c r="F1045" t="str">
        <f>+IF(LEN(Participação!A1055)&gt;0,Participação!D1055,"")</f>
        <v/>
      </c>
      <c r="G1045" t="str">
        <f>+IF(LEN(Participação!A1055)&gt;0,Participação!A1055,"")</f>
        <v/>
      </c>
      <c r="H1045" t="str">
        <f>+IF(LEN(Participação!A1055)&gt;0,VLOOKUP(O1045,Pivot!A:B,2,0),"")</f>
        <v/>
      </c>
      <c r="I1045" t="str">
        <f>+IF(LEN(Participação!A1055)&gt;0,Participação!G1055*Participação!I1055,"")</f>
        <v/>
      </c>
      <c r="J1045" t="str">
        <f>+IF(LEN(Participação!A1055)&gt;0,Participação!H1055,"")</f>
        <v/>
      </c>
      <c r="K1045" t="str">
        <f>+IF(LEN(Participação!A1055)&gt;0,"N","")</f>
        <v/>
      </c>
      <c r="L1045" t="str">
        <f>+IF(LEN(Participação!A1055)&gt;0,Participação!E1055,"")</f>
        <v/>
      </c>
      <c r="M1045" t="str">
        <f>+IF(LEN(Participação!A1055)&gt;0,Participação!I1055,"")</f>
        <v/>
      </c>
      <c r="N1045" s="22" t="str">
        <f>+IF(LEN(Participação!A1055)&gt;0,VLOOKUP(Participação!F1055,Variedades!B:C,2,0),"")</f>
        <v/>
      </c>
      <c r="O1045" s="26" t="str">
        <f t="shared" si="16"/>
        <v/>
      </c>
      <c r="P1045" s="26" t="str">
        <f>+IF(LEN(Participação!A1055)&gt;0,G1045,"")</f>
        <v/>
      </c>
    </row>
    <row r="1046" spans="1:16" x14ac:dyDescent="0.25">
      <c r="A1046" t="str">
        <f>+IF(LEN(Participação!A1056)&gt;0,Participação!$D$4,"")</f>
        <v/>
      </c>
      <c r="B1046" t="str">
        <f>+IF(LEN(Participação!A1056)&gt;0,2021,"")</f>
        <v/>
      </c>
      <c r="C1046" t="str">
        <f>+IF(LEN(Participação!A1056)&gt;0,5017,"")</f>
        <v/>
      </c>
      <c r="D1046" t="str">
        <f>+IF(LEN(Participação!A1056)&gt;0,IF(Participação!$B$3="Individual",1,1),"")</f>
        <v/>
      </c>
      <c r="E1046" t="str">
        <f>+IF(LEN(Participação!A1056)&gt;0,Participação!C1056,"")</f>
        <v/>
      </c>
      <c r="F1046" t="str">
        <f>+IF(LEN(Participação!A1056)&gt;0,Participação!D1056,"")</f>
        <v/>
      </c>
      <c r="G1046" t="str">
        <f>+IF(LEN(Participação!A1056)&gt;0,Participação!A1056,"")</f>
        <v/>
      </c>
      <c r="H1046" t="str">
        <f>+IF(LEN(Participação!A1056)&gt;0,VLOOKUP(O1046,Pivot!A:B,2,0),"")</f>
        <v/>
      </c>
      <c r="I1046" t="str">
        <f>+IF(LEN(Participação!A1056)&gt;0,Participação!G1056*Participação!I1056,"")</f>
        <v/>
      </c>
      <c r="J1046" t="str">
        <f>+IF(LEN(Participação!A1056)&gt;0,Participação!H1056,"")</f>
        <v/>
      </c>
      <c r="K1046" t="str">
        <f>+IF(LEN(Participação!A1056)&gt;0,"N","")</f>
        <v/>
      </c>
      <c r="L1046" t="str">
        <f>+IF(LEN(Participação!A1056)&gt;0,Participação!E1056,"")</f>
        <v/>
      </c>
      <c r="M1046" t="str">
        <f>+IF(LEN(Participação!A1056)&gt;0,Participação!I1056,"")</f>
        <v/>
      </c>
      <c r="N1046" s="22" t="str">
        <f>+IF(LEN(Participação!A1056)&gt;0,VLOOKUP(Participação!F1056,Variedades!B:C,2,0),"")</f>
        <v/>
      </c>
      <c r="O1046" s="26" t="str">
        <f t="shared" si="16"/>
        <v/>
      </c>
      <c r="P1046" s="26" t="str">
        <f>+IF(LEN(Participação!A1056)&gt;0,G1046,"")</f>
        <v/>
      </c>
    </row>
    <row r="1047" spans="1:16" x14ac:dyDescent="0.25">
      <c r="A1047" t="str">
        <f>+IF(LEN(Participação!A1057)&gt;0,Participação!$D$4,"")</f>
        <v/>
      </c>
      <c r="B1047" t="str">
        <f>+IF(LEN(Participação!A1057)&gt;0,2021,"")</f>
        <v/>
      </c>
      <c r="C1047" t="str">
        <f>+IF(LEN(Participação!A1057)&gt;0,5017,"")</f>
        <v/>
      </c>
      <c r="D1047" t="str">
        <f>+IF(LEN(Participação!A1057)&gt;0,IF(Participação!$B$3="Individual",1,1),"")</f>
        <v/>
      </c>
      <c r="E1047" t="str">
        <f>+IF(LEN(Participação!A1057)&gt;0,Participação!C1057,"")</f>
        <v/>
      </c>
      <c r="F1047" t="str">
        <f>+IF(LEN(Participação!A1057)&gt;0,Participação!D1057,"")</f>
        <v/>
      </c>
      <c r="G1047" t="str">
        <f>+IF(LEN(Participação!A1057)&gt;0,Participação!A1057,"")</f>
        <v/>
      </c>
      <c r="H1047" t="str">
        <f>+IF(LEN(Participação!A1057)&gt;0,VLOOKUP(O1047,Pivot!A:B,2,0),"")</f>
        <v/>
      </c>
      <c r="I1047" t="str">
        <f>+IF(LEN(Participação!A1057)&gt;0,Participação!G1057*Participação!I1057,"")</f>
        <v/>
      </c>
      <c r="J1047" t="str">
        <f>+IF(LEN(Participação!A1057)&gt;0,Participação!H1057,"")</f>
        <v/>
      </c>
      <c r="K1047" t="str">
        <f>+IF(LEN(Participação!A1057)&gt;0,"N","")</f>
        <v/>
      </c>
      <c r="L1047" t="str">
        <f>+IF(LEN(Participação!A1057)&gt;0,Participação!E1057,"")</f>
        <v/>
      </c>
      <c r="M1047" t="str">
        <f>+IF(LEN(Participação!A1057)&gt;0,Participação!I1057,"")</f>
        <v/>
      </c>
      <c r="N1047" s="22" t="str">
        <f>+IF(LEN(Participação!A1057)&gt;0,VLOOKUP(Participação!F1057,Variedades!B:C,2,0),"")</f>
        <v/>
      </c>
      <c r="O1047" s="26" t="str">
        <f t="shared" si="16"/>
        <v/>
      </c>
      <c r="P1047" s="26" t="str">
        <f>+IF(LEN(Participação!A1057)&gt;0,G1047,"")</f>
        <v/>
      </c>
    </row>
    <row r="1048" spans="1:16" x14ac:dyDescent="0.25">
      <c r="A1048" t="str">
        <f>+IF(LEN(Participação!A1058)&gt;0,Participação!$D$4,"")</f>
        <v/>
      </c>
      <c r="B1048" t="str">
        <f>+IF(LEN(Participação!A1058)&gt;0,2021,"")</f>
        <v/>
      </c>
      <c r="C1048" t="str">
        <f>+IF(LEN(Participação!A1058)&gt;0,5017,"")</f>
        <v/>
      </c>
      <c r="D1048" t="str">
        <f>+IF(LEN(Participação!A1058)&gt;0,IF(Participação!$B$3="Individual",1,1),"")</f>
        <v/>
      </c>
      <c r="E1048" t="str">
        <f>+IF(LEN(Participação!A1058)&gt;0,Participação!C1058,"")</f>
        <v/>
      </c>
      <c r="F1048" t="str">
        <f>+IF(LEN(Participação!A1058)&gt;0,Participação!D1058,"")</f>
        <v/>
      </c>
      <c r="G1048" t="str">
        <f>+IF(LEN(Participação!A1058)&gt;0,Participação!A1058,"")</f>
        <v/>
      </c>
      <c r="H1048" t="str">
        <f>+IF(LEN(Participação!A1058)&gt;0,VLOOKUP(O1048,Pivot!A:B,2,0),"")</f>
        <v/>
      </c>
      <c r="I1048" t="str">
        <f>+IF(LEN(Participação!A1058)&gt;0,Participação!G1058*Participação!I1058,"")</f>
        <v/>
      </c>
      <c r="J1048" t="str">
        <f>+IF(LEN(Participação!A1058)&gt;0,Participação!H1058,"")</f>
        <v/>
      </c>
      <c r="K1048" t="str">
        <f>+IF(LEN(Participação!A1058)&gt;0,"N","")</f>
        <v/>
      </c>
      <c r="L1048" t="str">
        <f>+IF(LEN(Participação!A1058)&gt;0,Participação!E1058,"")</f>
        <v/>
      </c>
      <c r="M1048" t="str">
        <f>+IF(LEN(Participação!A1058)&gt;0,Participação!I1058,"")</f>
        <v/>
      </c>
      <c r="N1048" s="22" t="str">
        <f>+IF(LEN(Participação!A1058)&gt;0,VLOOKUP(Participação!F1058,Variedades!B:C,2,0),"")</f>
        <v/>
      </c>
      <c r="O1048" s="26" t="str">
        <f t="shared" si="16"/>
        <v/>
      </c>
      <c r="P1048" s="26" t="str">
        <f>+IF(LEN(Participação!A1058)&gt;0,G1048,"")</f>
        <v/>
      </c>
    </row>
    <row r="1049" spans="1:16" x14ac:dyDescent="0.25">
      <c r="A1049" t="str">
        <f>+IF(LEN(Participação!A1059)&gt;0,Participação!$D$4,"")</f>
        <v/>
      </c>
      <c r="B1049" t="str">
        <f>+IF(LEN(Participação!A1059)&gt;0,2021,"")</f>
        <v/>
      </c>
      <c r="C1049" t="str">
        <f>+IF(LEN(Participação!A1059)&gt;0,5017,"")</f>
        <v/>
      </c>
      <c r="D1049" t="str">
        <f>+IF(LEN(Participação!A1059)&gt;0,IF(Participação!$B$3="Individual",1,1),"")</f>
        <v/>
      </c>
      <c r="E1049" t="str">
        <f>+IF(LEN(Participação!A1059)&gt;0,Participação!C1059,"")</f>
        <v/>
      </c>
      <c r="F1049" t="str">
        <f>+IF(LEN(Participação!A1059)&gt;0,Participação!D1059,"")</f>
        <v/>
      </c>
      <c r="G1049" t="str">
        <f>+IF(LEN(Participação!A1059)&gt;0,Participação!A1059,"")</f>
        <v/>
      </c>
      <c r="H1049" t="str">
        <f>+IF(LEN(Participação!A1059)&gt;0,VLOOKUP(O1049,Pivot!A:B,2,0),"")</f>
        <v/>
      </c>
      <c r="I1049" t="str">
        <f>+IF(LEN(Participação!A1059)&gt;0,Participação!G1059*Participação!I1059,"")</f>
        <v/>
      </c>
      <c r="J1049" t="str">
        <f>+IF(LEN(Participação!A1059)&gt;0,Participação!H1059,"")</f>
        <v/>
      </c>
      <c r="K1049" t="str">
        <f>+IF(LEN(Participação!A1059)&gt;0,"N","")</f>
        <v/>
      </c>
      <c r="L1049" t="str">
        <f>+IF(LEN(Participação!A1059)&gt;0,Participação!E1059,"")</f>
        <v/>
      </c>
      <c r="M1049" t="str">
        <f>+IF(LEN(Participação!A1059)&gt;0,Participação!I1059,"")</f>
        <v/>
      </c>
      <c r="N1049" s="22" t="str">
        <f>+IF(LEN(Participação!A1059)&gt;0,VLOOKUP(Participação!F1059,Variedades!B:C,2,0),"")</f>
        <v/>
      </c>
      <c r="O1049" s="26" t="str">
        <f t="shared" si="16"/>
        <v/>
      </c>
      <c r="P1049" s="26" t="str">
        <f>+IF(LEN(Participação!A1059)&gt;0,G1049,"")</f>
        <v/>
      </c>
    </row>
    <row r="1050" spans="1:16" x14ac:dyDescent="0.25">
      <c r="A1050" t="str">
        <f>+IF(LEN(Participação!A1060)&gt;0,Participação!$D$4,"")</f>
        <v/>
      </c>
      <c r="B1050" t="str">
        <f>+IF(LEN(Participação!A1060)&gt;0,2021,"")</f>
        <v/>
      </c>
      <c r="C1050" t="str">
        <f>+IF(LEN(Participação!A1060)&gt;0,5017,"")</f>
        <v/>
      </c>
      <c r="D1050" t="str">
        <f>+IF(LEN(Participação!A1060)&gt;0,IF(Participação!$B$3="Individual",1,1),"")</f>
        <v/>
      </c>
      <c r="E1050" t="str">
        <f>+IF(LEN(Participação!A1060)&gt;0,Participação!C1060,"")</f>
        <v/>
      </c>
      <c r="F1050" t="str">
        <f>+IF(LEN(Participação!A1060)&gt;0,Participação!D1060,"")</f>
        <v/>
      </c>
      <c r="G1050" t="str">
        <f>+IF(LEN(Participação!A1060)&gt;0,Participação!A1060,"")</f>
        <v/>
      </c>
      <c r="H1050" t="str">
        <f>+IF(LEN(Participação!A1060)&gt;0,VLOOKUP(O1050,Pivot!A:B,2,0),"")</f>
        <v/>
      </c>
      <c r="I1050" t="str">
        <f>+IF(LEN(Participação!A1060)&gt;0,Participação!G1060*Participação!I1060,"")</f>
        <v/>
      </c>
      <c r="J1050" t="str">
        <f>+IF(LEN(Participação!A1060)&gt;0,Participação!H1060,"")</f>
        <v/>
      </c>
      <c r="K1050" t="str">
        <f>+IF(LEN(Participação!A1060)&gt;0,"N","")</f>
        <v/>
      </c>
      <c r="L1050" t="str">
        <f>+IF(LEN(Participação!A1060)&gt;0,Participação!E1060,"")</f>
        <v/>
      </c>
      <c r="M1050" t="str">
        <f>+IF(LEN(Participação!A1060)&gt;0,Participação!I1060,"")</f>
        <v/>
      </c>
      <c r="N1050" s="22" t="str">
        <f>+IF(LEN(Participação!A1060)&gt;0,VLOOKUP(Participação!F1060,Variedades!B:C,2,0),"")</f>
        <v/>
      </c>
      <c r="O1050" s="26" t="str">
        <f t="shared" si="16"/>
        <v/>
      </c>
      <c r="P1050" s="26" t="str">
        <f>+IF(LEN(Participação!A1060)&gt;0,G1050,"")</f>
        <v/>
      </c>
    </row>
    <row r="1051" spans="1:16" x14ac:dyDescent="0.25">
      <c r="A1051" t="str">
        <f>+IF(LEN(Participação!A1061)&gt;0,Participação!$D$4,"")</f>
        <v/>
      </c>
      <c r="B1051" t="str">
        <f>+IF(LEN(Participação!A1061)&gt;0,2021,"")</f>
        <v/>
      </c>
      <c r="C1051" t="str">
        <f>+IF(LEN(Participação!A1061)&gt;0,5017,"")</f>
        <v/>
      </c>
      <c r="D1051" t="str">
        <f>+IF(LEN(Participação!A1061)&gt;0,IF(Participação!$B$3="Individual",1,1),"")</f>
        <v/>
      </c>
      <c r="E1051" t="str">
        <f>+IF(LEN(Participação!A1061)&gt;0,Participação!C1061,"")</f>
        <v/>
      </c>
      <c r="F1051" t="str">
        <f>+IF(LEN(Participação!A1061)&gt;0,Participação!D1061,"")</f>
        <v/>
      </c>
      <c r="G1051" t="str">
        <f>+IF(LEN(Participação!A1061)&gt;0,Participação!A1061,"")</f>
        <v/>
      </c>
      <c r="H1051" t="str">
        <f>+IF(LEN(Participação!A1061)&gt;0,VLOOKUP(O1051,Pivot!A:B,2,0),"")</f>
        <v/>
      </c>
      <c r="I1051" t="str">
        <f>+IF(LEN(Participação!A1061)&gt;0,Participação!G1061*Participação!I1061,"")</f>
        <v/>
      </c>
      <c r="J1051" t="str">
        <f>+IF(LEN(Participação!A1061)&gt;0,Participação!H1061,"")</f>
        <v/>
      </c>
      <c r="K1051" t="str">
        <f>+IF(LEN(Participação!A1061)&gt;0,"N","")</f>
        <v/>
      </c>
      <c r="L1051" t="str">
        <f>+IF(LEN(Participação!A1061)&gt;0,Participação!E1061,"")</f>
        <v/>
      </c>
      <c r="M1051" t="str">
        <f>+IF(LEN(Participação!A1061)&gt;0,Participação!I1061,"")</f>
        <v/>
      </c>
      <c r="N1051" s="22" t="str">
        <f>+IF(LEN(Participação!A1061)&gt;0,VLOOKUP(Participação!F1061,Variedades!B:C,2,0),"")</f>
        <v/>
      </c>
      <c r="O1051" s="26" t="str">
        <f t="shared" si="16"/>
        <v/>
      </c>
      <c r="P1051" s="26" t="str">
        <f>+IF(LEN(Participação!A1061)&gt;0,G1051,"")</f>
        <v/>
      </c>
    </row>
    <row r="1052" spans="1:16" x14ac:dyDescent="0.25">
      <c r="A1052" t="str">
        <f>+IF(LEN(Participação!A1062)&gt;0,Participação!$D$4,"")</f>
        <v/>
      </c>
      <c r="B1052" t="str">
        <f>+IF(LEN(Participação!A1062)&gt;0,2021,"")</f>
        <v/>
      </c>
      <c r="C1052" t="str">
        <f>+IF(LEN(Participação!A1062)&gt;0,5017,"")</f>
        <v/>
      </c>
      <c r="D1052" t="str">
        <f>+IF(LEN(Participação!A1062)&gt;0,IF(Participação!$B$3="Individual",1,1),"")</f>
        <v/>
      </c>
      <c r="E1052" t="str">
        <f>+IF(LEN(Participação!A1062)&gt;0,Participação!C1062,"")</f>
        <v/>
      </c>
      <c r="F1052" t="str">
        <f>+IF(LEN(Participação!A1062)&gt;0,Participação!D1062,"")</f>
        <v/>
      </c>
      <c r="G1052" t="str">
        <f>+IF(LEN(Participação!A1062)&gt;0,Participação!A1062,"")</f>
        <v/>
      </c>
      <c r="H1052" t="str">
        <f>+IF(LEN(Participação!A1062)&gt;0,VLOOKUP(O1052,Pivot!A:B,2,0),"")</f>
        <v/>
      </c>
      <c r="I1052" t="str">
        <f>+IF(LEN(Participação!A1062)&gt;0,Participação!G1062*Participação!I1062,"")</f>
        <v/>
      </c>
      <c r="J1052" t="str">
        <f>+IF(LEN(Participação!A1062)&gt;0,Participação!H1062,"")</f>
        <v/>
      </c>
      <c r="K1052" t="str">
        <f>+IF(LEN(Participação!A1062)&gt;0,"N","")</f>
        <v/>
      </c>
      <c r="L1052" t="str">
        <f>+IF(LEN(Participação!A1062)&gt;0,Participação!E1062,"")</f>
        <v/>
      </c>
      <c r="M1052" t="str">
        <f>+IF(LEN(Participação!A1062)&gt;0,Participação!I1062,"")</f>
        <v/>
      </c>
      <c r="N1052" s="22" t="str">
        <f>+IF(LEN(Participação!A1062)&gt;0,VLOOKUP(Participação!F1062,Variedades!B:C,2,0),"")</f>
        <v/>
      </c>
      <c r="O1052" s="26" t="str">
        <f t="shared" si="16"/>
        <v/>
      </c>
      <c r="P1052" s="26" t="str">
        <f>+IF(LEN(Participação!A1062)&gt;0,G1052,"")</f>
        <v/>
      </c>
    </row>
    <row r="1053" spans="1:16" x14ac:dyDescent="0.25">
      <c r="A1053" t="str">
        <f>+IF(LEN(Participação!A1063)&gt;0,Participação!$D$4,"")</f>
        <v/>
      </c>
      <c r="B1053" t="str">
        <f>+IF(LEN(Participação!A1063)&gt;0,2021,"")</f>
        <v/>
      </c>
      <c r="C1053" t="str">
        <f>+IF(LEN(Participação!A1063)&gt;0,5017,"")</f>
        <v/>
      </c>
      <c r="D1053" t="str">
        <f>+IF(LEN(Participação!A1063)&gt;0,IF(Participação!$B$3="Individual",1,1),"")</f>
        <v/>
      </c>
      <c r="E1053" t="str">
        <f>+IF(LEN(Participação!A1063)&gt;0,Participação!C1063,"")</f>
        <v/>
      </c>
      <c r="F1053" t="str">
        <f>+IF(LEN(Participação!A1063)&gt;0,Participação!D1063,"")</f>
        <v/>
      </c>
      <c r="G1053" t="str">
        <f>+IF(LEN(Participação!A1063)&gt;0,Participação!A1063,"")</f>
        <v/>
      </c>
      <c r="H1053" t="str">
        <f>+IF(LEN(Participação!A1063)&gt;0,VLOOKUP(O1053,Pivot!A:B,2,0),"")</f>
        <v/>
      </c>
      <c r="I1053" t="str">
        <f>+IF(LEN(Participação!A1063)&gt;0,Participação!G1063*Participação!I1063,"")</f>
        <v/>
      </c>
      <c r="J1053" t="str">
        <f>+IF(LEN(Participação!A1063)&gt;0,Participação!H1063,"")</f>
        <v/>
      </c>
      <c r="K1053" t="str">
        <f>+IF(LEN(Participação!A1063)&gt;0,"N","")</f>
        <v/>
      </c>
      <c r="L1053" t="str">
        <f>+IF(LEN(Participação!A1063)&gt;0,Participação!E1063,"")</f>
        <v/>
      </c>
      <c r="M1053" t="str">
        <f>+IF(LEN(Participação!A1063)&gt;0,Participação!I1063,"")</f>
        <v/>
      </c>
      <c r="N1053" s="22" t="str">
        <f>+IF(LEN(Participação!A1063)&gt;0,VLOOKUP(Participação!F1063,Variedades!B:C,2,0),"")</f>
        <v/>
      </c>
      <c r="O1053" s="26" t="str">
        <f t="shared" si="16"/>
        <v/>
      </c>
      <c r="P1053" s="26" t="str">
        <f>+IF(LEN(Participação!A1063)&gt;0,G1053,"")</f>
        <v/>
      </c>
    </row>
    <row r="1054" spans="1:16" x14ac:dyDescent="0.25">
      <c r="A1054" t="str">
        <f>+IF(LEN(Participação!A1064)&gt;0,Participação!$D$4,"")</f>
        <v/>
      </c>
      <c r="B1054" t="str">
        <f>+IF(LEN(Participação!A1064)&gt;0,2021,"")</f>
        <v/>
      </c>
      <c r="C1054" t="str">
        <f>+IF(LEN(Participação!A1064)&gt;0,5017,"")</f>
        <v/>
      </c>
      <c r="D1054" t="str">
        <f>+IF(LEN(Participação!A1064)&gt;0,IF(Participação!$B$3="Individual",1,1),"")</f>
        <v/>
      </c>
      <c r="E1054" t="str">
        <f>+IF(LEN(Participação!A1064)&gt;0,Participação!C1064,"")</f>
        <v/>
      </c>
      <c r="F1054" t="str">
        <f>+IF(LEN(Participação!A1064)&gt;0,Participação!D1064,"")</f>
        <v/>
      </c>
      <c r="G1054" t="str">
        <f>+IF(LEN(Participação!A1064)&gt;0,Participação!A1064,"")</f>
        <v/>
      </c>
      <c r="H1054" t="str">
        <f>+IF(LEN(Participação!A1064)&gt;0,VLOOKUP(O1054,Pivot!A:B,2,0),"")</f>
        <v/>
      </c>
      <c r="I1054" t="str">
        <f>+IF(LEN(Participação!A1064)&gt;0,Participação!G1064*Participação!I1064,"")</f>
        <v/>
      </c>
      <c r="J1054" t="str">
        <f>+IF(LEN(Participação!A1064)&gt;0,Participação!H1064,"")</f>
        <v/>
      </c>
      <c r="K1054" t="str">
        <f>+IF(LEN(Participação!A1064)&gt;0,"N","")</f>
        <v/>
      </c>
      <c r="L1054" t="str">
        <f>+IF(LEN(Participação!A1064)&gt;0,Participação!E1064,"")</f>
        <v/>
      </c>
      <c r="M1054" t="str">
        <f>+IF(LEN(Participação!A1064)&gt;0,Participação!I1064,"")</f>
        <v/>
      </c>
      <c r="N1054" s="22" t="str">
        <f>+IF(LEN(Participação!A1064)&gt;0,VLOOKUP(Participação!F1064,Variedades!B:C,2,0),"")</f>
        <v/>
      </c>
      <c r="O1054" s="26" t="str">
        <f t="shared" si="16"/>
        <v/>
      </c>
      <c r="P1054" s="26" t="str">
        <f>+IF(LEN(Participação!A1064)&gt;0,G1054,"")</f>
        <v/>
      </c>
    </row>
    <row r="1055" spans="1:16" x14ac:dyDescent="0.25">
      <c r="A1055" t="str">
        <f>+IF(LEN(Participação!A1065)&gt;0,Participação!$D$4,"")</f>
        <v/>
      </c>
      <c r="B1055" t="str">
        <f>+IF(LEN(Participação!A1065)&gt;0,2021,"")</f>
        <v/>
      </c>
      <c r="C1055" t="str">
        <f>+IF(LEN(Participação!A1065)&gt;0,5017,"")</f>
        <v/>
      </c>
      <c r="D1055" t="str">
        <f>+IF(LEN(Participação!A1065)&gt;0,IF(Participação!$B$3="Individual",1,1),"")</f>
        <v/>
      </c>
      <c r="E1055" t="str">
        <f>+IF(LEN(Participação!A1065)&gt;0,Participação!C1065,"")</f>
        <v/>
      </c>
      <c r="F1055" t="str">
        <f>+IF(LEN(Participação!A1065)&gt;0,Participação!D1065,"")</f>
        <v/>
      </c>
      <c r="G1055" t="str">
        <f>+IF(LEN(Participação!A1065)&gt;0,Participação!A1065,"")</f>
        <v/>
      </c>
      <c r="H1055" t="str">
        <f>+IF(LEN(Participação!A1065)&gt;0,VLOOKUP(O1055,Pivot!A:B,2,0),"")</f>
        <v/>
      </c>
      <c r="I1055" t="str">
        <f>+IF(LEN(Participação!A1065)&gt;0,Participação!G1065*Participação!I1065,"")</f>
        <v/>
      </c>
      <c r="J1055" t="str">
        <f>+IF(LEN(Participação!A1065)&gt;0,Participação!H1065,"")</f>
        <v/>
      </c>
      <c r="K1055" t="str">
        <f>+IF(LEN(Participação!A1065)&gt;0,"N","")</f>
        <v/>
      </c>
      <c r="L1055" t="str">
        <f>+IF(LEN(Participação!A1065)&gt;0,Participação!E1065,"")</f>
        <v/>
      </c>
      <c r="M1055" t="str">
        <f>+IF(LEN(Participação!A1065)&gt;0,Participação!I1065,"")</f>
        <v/>
      </c>
      <c r="N1055" s="22" t="str">
        <f>+IF(LEN(Participação!A1065)&gt;0,VLOOKUP(Participação!F1065,Variedades!B:C,2,0),"")</f>
        <v/>
      </c>
      <c r="O1055" s="26" t="str">
        <f t="shared" si="16"/>
        <v/>
      </c>
      <c r="P1055" s="26" t="str">
        <f>+IF(LEN(Participação!A1065)&gt;0,G1055,"")</f>
        <v/>
      </c>
    </row>
    <row r="1056" spans="1:16" x14ac:dyDescent="0.25">
      <c r="A1056" t="str">
        <f>+IF(LEN(Participação!A1066)&gt;0,Participação!$D$4,"")</f>
        <v/>
      </c>
      <c r="B1056" t="str">
        <f>+IF(LEN(Participação!A1066)&gt;0,2021,"")</f>
        <v/>
      </c>
      <c r="C1056" t="str">
        <f>+IF(LEN(Participação!A1066)&gt;0,5017,"")</f>
        <v/>
      </c>
      <c r="D1056" t="str">
        <f>+IF(LEN(Participação!A1066)&gt;0,IF(Participação!$B$3="Individual",1,1),"")</f>
        <v/>
      </c>
      <c r="E1056" t="str">
        <f>+IF(LEN(Participação!A1066)&gt;0,Participação!C1066,"")</f>
        <v/>
      </c>
      <c r="F1056" t="str">
        <f>+IF(LEN(Participação!A1066)&gt;0,Participação!D1066,"")</f>
        <v/>
      </c>
      <c r="G1056" t="str">
        <f>+IF(LEN(Participação!A1066)&gt;0,Participação!A1066,"")</f>
        <v/>
      </c>
      <c r="H1056" t="str">
        <f>+IF(LEN(Participação!A1066)&gt;0,VLOOKUP(O1056,Pivot!A:B,2,0),"")</f>
        <v/>
      </c>
      <c r="I1056" t="str">
        <f>+IF(LEN(Participação!A1066)&gt;0,Participação!G1066*Participação!I1066,"")</f>
        <v/>
      </c>
      <c r="J1056" t="str">
        <f>+IF(LEN(Participação!A1066)&gt;0,Participação!H1066,"")</f>
        <v/>
      </c>
      <c r="K1056" t="str">
        <f>+IF(LEN(Participação!A1066)&gt;0,"N","")</f>
        <v/>
      </c>
      <c r="L1056" t="str">
        <f>+IF(LEN(Participação!A1066)&gt;0,Participação!E1066,"")</f>
        <v/>
      </c>
      <c r="M1056" t="str">
        <f>+IF(LEN(Participação!A1066)&gt;0,Participação!I1066,"")</f>
        <v/>
      </c>
      <c r="N1056" s="22" t="str">
        <f>+IF(LEN(Participação!A1066)&gt;0,VLOOKUP(Participação!F1066,Variedades!B:C,2,0),"")</f>
        <v/>
      </c>
      <c r="O1056" s="26" t="str">
        <f t="shared" si="16"/>
        <v/>
      </c>
      <c r="P1056" s="26" t="str">
        <f>+IF(LEN(Participação!A1066)&gt;0,G1056,"")</f>
        <v/>
      </c>
    </row>
    <row r="1057" spans="1:16" x14ac:dyDescent="0.25">
      <c r="A1057" t="str">
        <f>+IF(LEN(Participação!A1067)&gt;0,Participação!$D$4,"")</f>
        <v/>
      </c>
      <c r="B1057" t="str">
        <f>+IF(LEN(Participação!A1067)&gt;0,2021,"")</f>
        <v/>
      </c>
      <c r="C1057" t="str">
        <f>+IF(LEN(Participação!A1067)&gt;0,5017,"")</f>
        <v/>
      </c>
      <c r="D1057" t="str">
        <f>+IF(LEN(Participação!A1067)&gt;0,IF(Participação!$B$3="Individual",1,1),"")</f>
        <v/>
      </c>
      <c r="E1057" t="str">
        <f>+IF(LEN(Participação!A1067)&gt;0,Participação!C1067,"")</f>
        <v/>
      </c>
      <c r="F1057" t="str">
        <f>+IF(LEN(Participação!A1067)&gt;0,Participação!D1067,"")</f>
        <v/>
      </c>
      <c r="G1057" t="str">
        <f>+IF(LEN(Participação!A1067)&gt;0,Participação!A1067,"")</f>
        <v/>
      </c>
      <c r="H1057" t="str">
        <f>+IF(LEN(Participação!A1067)&gt;0,VLOOKUP(O1057,Pivot!A:B,2,0),"")</f>
        <v/>
      </c>
      <c r="I1057" t="str">
        <f>+IF(LEN(Participação!A1067)&gt;0,Participação!G1067*Participação!I1067,"")</f>
        <v/>
      </c>
      <c r="J1057" t="str">
        <f>+IF(LEN(Participação!A1067)&gt;0,Participação!H1067,"")</f>
        <v/>
      </c>
      <c r="K1057" t="str">
        <f>+IF(LEN(Participação!A1067)&gt;0,"N","")</f>
        <v/>
      </c>
      <c r="L1057" t="str">
        <f>+IF(LEN(Participação!A1067)&gt;0,Participação!E1067,"")</f>
        <v/>
      </c>
      <c r="M1057" t="str">
        <f>+IF(LEN(Participação!A1067)&gt;0,Participação!I1067,"")</f>
        <v/>
      </c>
      <c r="N1057" s="22" t="str">
        <f>+IF(LEN(Participação!A1067)&gt;0,VLOOKUP(Participação!F1067,Variedades!B:C,2,0),"")</f>
        <v/>
      </c>
      <c r="O1057" s="26" t="str">
        <f t="shared" si="16"/>
        <v/>
      </c>
      <c r="P1057" s="26" t="str">
        <f>+IF(LEN(Participação!A1067)&gt;0,G1057,"")</f>
        <v/>
      </c>
    </row>
    <row r="1058" spans="1:16" x14ac:dyDescent="0.25">
      <c r="A1058" t="str">
        <f>+IF(LEN(Participação!A1068)&gt;0,Participação!$D$4,"")</f>
        <v/>
      </c>
      <c r="B1058" t="str">
        <f>+IF(LEN(Participação!A1068)&gt;0,2021,"")</f>
        <v/>
      </c>
      <c r="C1058" t="str">
        <f>+IF(LEN(Participação!A1068)&gt;0,5017,"")</f>
        <v/>
      </c>
      <c r="D1058" t="str">
        <f>+IF(LEN(Participação!A1068)&gt;0,IF(Participação!$B$3="Individual",1,1),"")</f>
        <v/>
      </c>
      <c r="E1058" t="str">
        <f>+IF(LEN(Participação!A1068)&gt;0,Participação!C1068,"")</f>
        <v/>
      </c>
      <c r="F1058" t="str">
        <f>+IF(LEN(Participação!A1068)&gt;0,Participação!D1068,"")</f>
        <v/>
      </c>
      <c r="G1058" t="str">
        <f>+IF(LEN(Participação!A1068)&gt;0,Participação!A1068,"")</f>
        <v/>
      </c>
      <c r="H1058" t="str">
        <f>+IF(LEN(Participação!A1068)&gt;0,VLOOKUP(O1058,Pivot!A:B,2,0),"")</f>
        <v/>
      </c>
      <c r="I1058" t="str">
        <f>+IF(LEN(Participação!A1068)&gt;0,Participação!G1068*Participação!I1068,"")</f>
        <v/>
      </c>
      <c r="J1058" t="str">
        <f>+IF(LEN(Participação!A1068)&gt;0,Participação!H1068,"")</f>
        <v/>
      </c>
      <c r="K1058" t="str">
        <f>+IF(LEN(Participação!A1068)&gt;0,"N","")</f>
        <v/>
      </c>
      <c r="L1058" t="str">
        <f>+IF(LEN(Participação!A1068)&gt;0,Participação!E1068,"")</f>
        <v/>
      </c>
      <c r="M1058" t="str">
        <f>+IF(LEN(Participação!A1068)&gt;0,Participação!I1068,"")</f>
        <v/>
      </c>
      <c r="N1058" s="22" t="str">
        <f>+IF(LEN(Participação!A1068)&gt;0,VLOOKUP(Participação!F1068,Variedades!B:C,2,0),"")</f>
        <v/>
      </c>
      <c r="O1058" s="26" t="str">
        <f t="shared" si="16"/>
        <v/>
      </c>
      <c r="P1058" s="26" t="str">
        <f>+IF(LEN(Participação!A1068)&gt;0,G1058,"")</f>
        <v/>
      </c>
    </row>
    <row r="1059" spans="1:16" x14ac:dyDescent="0.25">
      <c r="A1059" t="str">
        <f>+IF(LEN(Participação!A1069)&gt;0,Participação!$D$4,"")</f>
        <v/>
      </c>
      <c r="B1059" t="str">
        <f>+IF(LEN(Participação!A1069)&gt;0,2021,"")</f>
        <v/>
      </c>
      <c r="C1059" t="str">
        <f>+IF(LEN(Participação!A1069)&gt;0,5017,"")</f>
        <v/>
      </c>
      <c r="D1059" t="str">
        <f>+IF(LEN(Participação!A1069)&gt;0,IF(Participação!$B$3="Individual",1,1),"")</f>
        <v/>
      </c>
      <c r="E1059" t="str">
        <f>+IF(LEN(Participação!A1069)&gt;0,Participação!C1069,"")</f>
        <v/>
      </c>
      <c r="F1059" t="str">
        <f>+IF(LEN(Participação!A1069)&gt;0,Participação!D1069,"")</f>
        <v/>
      </c>
      <c r="G1059" t="str">
        <f>+IF(LEN(Participação!A1069)&gt;0,Participação!A1069,"")</f>
        <v/>
      </c>
      <c r="H1059" t="str">
        <f>+IF(LEN(Participação!A1069)&gt;0,VLOOKUP(O1059,Pivot!A:B,2,0),"")</f>
        <v/>
      </c>
      <c r="I1059" t="str">
        <f>+IF(LEN(Participação!A1069)&gt;0,Participação!G1069*Participação!I1069,"")</f>
        <v/>
      </c>
      <c r="J1059" t="str">
        <f>+IF(LEN(Participação!A1069)&gt;0,Participação!H1069,"")</f>
        <v/>
      </c>
      <c r="K1059" t="str">
        <f>+IF(LEN(Participação!A1069)&gt;0,"N","")</f>
        <v/>
      </c>
      <c r="L1059" t="str">
        <f>+IF(LEN(Participação!A1069)&gt;0,Participação!E1069,"")</f>
        <v/>
      </c>
      <c r="M1059" t="str">
        <f>+IF(LEN(Participação!A1069)&gt;0,Participação!I1069,"")</f>
        <v/>
      </c>
      <c r="N1059" s="22" t="str">
        <f>+IF(LEN(Participação!A1069)&gt;0,VLOOKUP(Participação!F1069,Variedades!B:C,2,0),"")</f>
        <v/>
      </c>
      <c r="O1059" s="26" t="str">
        <f t="shared" si="16"/>
        <v/>
      </c>
      <c r="P1059" s="26" t="str">
        <f>+IF(LEN(Participação!A1069)&gt;0,G1059,"")</f>
        <v/>
      </c>
    </row>
    <row r="1060" spans="1:16" x14ac:dyDescent="0.25">
      <c r="A1060" t="str">
        <f>+IF(LEN(Participação!A1070)&gt;0,Participação!$D$4,"")</f>
        <v/>
      </c>
      <c r="B1060" t="str">
        <f>+IF(LEN(Participação!A1070)&gt;0,2021,"")</f>
        <v/>
      </c>
      <c r="C1060" t="str">
        <f>+IF(LEN(Participação!A1070)&gt;0,5017,"")</f>
        <v/>
      </c>
      <c r="D1060" t="str">
        <f>+IF(LEN(Participação!A1070)&gt;0,IF(Participação!$B$3="Individual",1,1),"")</f>
        <v/>
      </c>
      <c r="E1060" t="str">
        <f>+IF(LEN(Participação!A1070)&gt;0,Participação!C1070,"")</f>
        <v/>
      </c>
      <c r="F1060" t="str">
        <f>+IF(LEN(Participação!A1070)&gt;0,Participação!D1070,"")</f>
        <v/>
      </c>
      <c r="G1060" t="str">
        <f>+IF(LEN(Participação!A1070)&gt;0,Participação!A1070,"")</f>
        <v/>
      </c>
      <c r="H1060" t="str">
        <f>+IF(LEN(Participação!A1070)&gt;0,VLOOKUP(O1060,Pivot!A:B,2,0),"")</f>
        <v/>
      </c>
      <c r="I1060" t="str">
        <f>+IF(LEN(Participação!A1070)&gt;0,Participação!G1070*Participação!I1070,"")</f>
        <v/>
      </c>
      <c r="J1060" t="str">
        <f>+IF(LEN(Participação!A1070)&gt;0,Participação!H1070,"")</f>
        <v/>
      </c>
      <c r="K1060" t="str">
        <f>+IF(LEN(Participação!A1070)&gt;0,"N","")</f>
        <v/>
      </c>
      <c r="L1060" t="str">
        <f>+IF(LEN(Participação!A1070)&gt;0,Participação!E1070,"")</f>
        <v/>
      </c>
      <c r="M1060" t="str">
        <f>+IF(LEN(Participação!A1070)&gt;0,Participação!I1070,"")</f>
        <v/>
      </c>
      <c r="N1060" s="22" t="str">
        <f>+IF(LEN(Participação!A1070)&gt;0,VLOOKUP(Participação!F1070,Variedades!B:C,2,0),"")</f>
        <v/>
      </c>
      <c r="O1060" s="26" t="str">
        <f t="shared" si="16"/>
        <v/>
      </c>
      <c r="P1060" s="26" t="str">
        <f>+IF(LEN(Participação!A1070)&gt;0,G1060,"")</f>
        <v/>
      </c>
    </row>
    <row r="1061" spans="1:16" x14ac:dyDescent="0.25">
      <c r="A1061" t="str">
        <f>+IF(LEN(Participação!A1071)&gt;0,Participação!$D$4,"")</f>
        <v/>
      </c>
      <c r="B1061" t="str">
        <f>+IF(LEN(Participação!A1071)&gt;0,2021,"")</f>
        <v/>
      </c>
      <c r="C1061" t="str">
        <f>+IF(LEN(Participação!A1071)&gt;0,5017,"")</f>
        <v/>
      </c>
      <c r="D1061" t="str">
        <f>+IF(LEN(Participação!A1071)&gt;0,IF(Participação!$B$3="Individual",1,1),"")</f>
        <v/>
      </c>
      <c r="E1061" t="str">
        <f>+IF(LEN(Participação!A1071)&gt;0,Participação!C1071,"")</f>
        <v/>
      </c>
      <c r="F1061" t="str">
        <f>+IF(LEN(Participação!A1071)&gt;0,Participação!D1071,"")</f>
        <v/>
      </c>
      <c r="G1061" t="str">
        <f>+IF(LEN(Participação!A1071)&gt;0,Participação!A1071,"")</f>
        <v/>
      </c>
      <c r="H1061" t="str">
        <f>+IF(LEN(Participação!A1071)&gt;0,VLOOKUP(O1061,Pivot!A:B,2,0),"")</f>
        <v/>
      </c>
      <c r="I1061" t="str">
        <f>+IF(LEN(Participação!A1071)&gt;0,Participação!G1071*Participação!I1071,"")</f>
        <v/>
      </c>
      <c r="J1061" t="str">
        <f>+IF(LEN(Participação!A1071)&gt;0,Participação!H1071,"")</f>
        <v/>
      </c>
      <c r="K1061" t="str">
        <f>+IF(LEN(Participação!A1071)&gt;0,"N","")</f>
        <v/>
      </c>
      <c r="L1061" t="str">
        <f>+IF(LEN(Participação!A1071)&gt;0,Participação!E1071,"")</f>
        <v/>
      </c>
      <c r="M1061" t="str">
        <f>+IF(LEN(Participação!A1071)&gt;0,Participação!I1071,"")</f>
        <v/>
      </c>
      <c r="N1061" s="22" t="str">
        <f>+IF(LEN(Participação!A1071)&gt;0,VLOOKUP(Participação!F1071,Variedades!B:C,2,0),"")</f>
        <v/>
      </c>
      <c r="O1061" s="26" t="str">
        <f t="shared" si="16"/>
        <v/>
      </c>
      <c r="P1061" s="26" t="str">
        <f>+IF(LEN(Participação!A1071)&gt;0,G1061,"")</f>
        <v/>
      </c>
    </row>
    <row r="1062" spans="1:16" x14ac:dyDescent="0.25">
      <c r="A1062" t="str">
        <f>+IF(LEN(Participação!A1072)&gt;0,Participação!$D$4,"")</f>
        <v/>
      </c>
      <c r="B1062" t="str">
        <f>+IF(LEN(Participação!A1072)&gt;0,2021,"")</f>
        <v/>
      </c>
      <c r="C1062" t="str">
        <f>+IF(LEN(Participação!A1072)&gt;0,5017,"")</f>
        <v/>
      </c>
      <c r="D1062" t="str">
        <f>+IF(LEN(Participação!A1072)&gt;0,IF(Participação!$B$3="Individual",1,1),"")</f>
        <v/>
      </c>
      <c r="E1062" t="str">
        <f>+IF(LEN(Participação!A1072)&gt;0,Participação!C1072,"")</f>
        <v/>
      </c>
      <c r="F1062" t="str">
        <f>+IF(LEN(Participação!A1072)&gt;0,Participação!D1072,"")</f>
        <v/>
      </c>
      <c r="G1062" t="str">
        <f>+IF(LEN(Participação!A1072)&gt;0,Participação!A1072,"")</f>
        <v/>
      </c>
      <c r="H1062" t="str">
        <f>+IF(LEN(Participação!A1072)&gt;0,VLOOKUP(O1062,Pivot!A:B,2,0),"")</f>
        <v/>
      </c>
      <c r="I1062" t="str">
        <f>+IF(LEN(Participação!A1072)&gt;0,Participação!G1072*Participação!I1072,"")</f>
        <v/>
      </c>
      <c r="J1062" t="str">
        <f>+IF(LEN(Participação!A1072)&gt;0,Participação!H1072,"")</f>
        <v/>
      </c>
      <c r="K1062" t="str">
        <f>+IF(LEN(Participação!A1072)&gt;0,"N","")</f>
        <v/>
      </c>
      <c r="L1062" t="str">
        <f>+IF(LEN(Participação!A1072)&gt;0,Participação!E1072,"")</f>
        <v/>
      </c>
      <c r="M1062" t="str">
        <f>+IF(LEN(Participação!A1072)&gt;0,Participação!I1072,"")</f>
        <v/>
      </c>
      <c r="N1062" s="22" t="str">
        <f>+IF(LEN(Participação!A1072)&gt;0,VLOOKUP(Participação!F1072,Variedades!B:C,2,0),"")</f>
        <v/>
      </c>
      <c r="O1062" s="26" t="str">
        <f t="shared" si="16"/>
        <v/>
      </c>
      <c r="P1062" s="26" t="str">
        <f>+IF(LEN(Participação!A1072)&gt;0,G1062,"")</f>
        <v/>
      </c>
    </row>
    <row r="1063" spans="1:16" x14ac:dyDescent="0.25">
      <c r="A1063" t="str">
        <f>+IF(LEN(Participação!A1073)&gt;0,Participação!$D$4,"")</f>
        <v/>
      </c>
      <c r="B1063" t="str">
        <f>+IF(LEN(Participação!A1073)&gt;0,2021,"")</f>
        <v/>
      </c>
      <c r="C1063" t="str">
        <f>+IF(LEN(Participação!A1073)&gt;0,5017,"")</f>
        <v/>
      </c>
      <c r="D1063" t="str">
        <f>+IF(LEN(Participação!A1073)&gt;0,IF(Participação!$B$3="Individual",1,1),"")</f>
        <v/>
      </c>
      <c r="E1063" t="str">
        <f>+IF(LEN(Participação!A1073)&gt;0,Participação!C1073,"")</f>
        <v/>
      </c>
      <c r="F1063" t="str">
        <f>+IF(LEN(Participação!A1073)&gt;0,Participação!D1073,"")</f>
        <v/>
      </c>
      <c r="G1063" t="str">
        <f>+IF(LEN(Participação!A1073)&gt;0,Participação!A1073,"")</f>
        <v/>
      </c>
      <c r="H1063" t="str">
        <f>+IF(LEN(Participação!A1073)&gt;0,VLOOKUP(O1063,Pivot!A:B,2,0),"")</f>
        <v/>
      </c>
      <c r="I1063" t="str">
        <f>+IF(LEN(Participação!A1073)&gt;0,Participação!G1073*Participação!I1073,"")</f>
        <v/>
      </c>
      <c r="J1063" t="str">
        <f>+IF(LEN(Participação!A1073)&gt;0,Participação!H1073,"")</f>
        <v/>
      </c>
      <c r="K1063" t="str">
        <f>+IF(LEN(Participação!A1073)&gt;0,"N","")</f>
        <v/>
      </c>
      <c r="L1063" t="str">
        <f>+IF(LEN(Participação!A1073)&gt;0,Participação!E1073,"")</f>
        <v/>
      </c>
      <c r="M1063" t="str">
        <f>+IF(LEN(Participação!A1073)&gt;0,Participação!I1073,"")</f>
        <v/>
      </c>
      <c r="N1063" s="22" t="str">
        <f>+IF(LEN(Participação!A1073)&gt;0,VLOOKUP(Participação!F1073,Variedades!B:C,2,0),"")</f>
        <v/>
      </c>
      <c r="O1063" s="26" t="str">
        <f t="shared" si="16"/>
        <v/>
      </c>
      <c r="P1063" s="26" t="str">
        <f>+IF(LEN(Participação!A1073)&gt;0,G1063,"")</f>
        <v/>
      </c>
    </row>
    <row r="1064" spans="1:16" x14ac:dyDescent="0.25">
      <c r="A1064" t="str">
        <f>+IF(LEN(Participação!A1074)&gt;0,Participação!$D$4,"")</f>
        <v/>
      </c>
      <c r="B1064" t="str">
        <f>+IF(LEN(Participação!A1074)&gt;0,2021,"")</f>
        <v/>
      </c>
      <c r="C1064" t="str">
        <f>+IF(LEN(Participação!A1074)&gt;0,5017,"")</f>
        <v/>
      </c>
      <c r="D1064" t="str">
        <f>+IF(LEN(Participação!A1074)&gt;0,IF(Participação!$B$3="Individual",1,1),"")</f>
        <v/>
      </c>
      <c r="E1064" t="str">
        <f>+IF(LEN(Participação!A1074)&gt;0,Participação!C1074,"")</f>
        <v/>
      </c>
      <c r="F1064" t="str">
        <f>+IF(LEN(Participação!A1074)&gt;0,Participação!D1074,"")</f>
        <v/>
      </c>
      <c r="G1064" t="str">
        <f>+IF(LEN(Participação!A1074)&gt;0,Participação!A1074,"")</f>
        <v/>
      </c>
      <c r="H1064" t="str">
        <f>+IF(LEN(Participação!A1074)&gt;0,VLOOKUP(O1064,Pivot!A:B,2,0),"")</f>
        <v/>
      </c>
      <c r="I1064" t="str">
        <f>+IF(LEN(Participação!A1074)&gt;0,Participação!G1074*Participação!I1074,"")</f>
        <v/>
      </c>
      <c r="J1064" t="str">
        <f>+IF(LEN(Participação!A1074)&gt;0,Participação!H1074,"")</f>
        <v/>
      </c>
      <c r="K1064" t="str">
        <f>+IF(LEN(Participação!A1074)&gt;0,"N","")</f>
        <v/>
      </c>
      <c r="L1064" t="str">
        <f>+IF(LEN(Participação!A1074)&gt;0,Participação!E1074,"")</f>
        <v/>
      </c>
      <c r="M1064" t="str">
        <f>+IF(LEN(Participação!A1074)&gt;0,Participação!I1074,"")</f>
        <v/>
      </c>
      <c r="N1064" s="22" t="str">
        <f>+IF(LEN(Participação!A1074)&gt;0,VLOOKUP(Participação!F1074,Variedades!B:C,2,0),"")</f>
        <v/>
      </c>
      <c r="O1064" s="26" t="str">
        <f t="shared" si="16"/>
        <v/>
      </c>
      <c r="P1064" s="26" t="str">
        <f>+IF(LEN(Participação!A1074)&gt;0,G1064,"")</f>
        <v/>
      </c>
    </row>
    <row r="1065" spans="1:16" x14ac:dyDescent="0.25">
      <c r="A1065" t="str">
        <f>+IF(LEN(Participação!A1075)&gt;0,Participação!$D$4,"")</f>
        <v/>
      </c>
      <c r="B1065" t="str">
        <f>+IF(LEN(Participação!A1075)&gt;0,2021,"")</f>
        <v/>
      </c>
      <c r="C1065" t="str">
        <f>+IF(LEN(Participação!A1075)&gt;0,5017,"")</f>
        <v/>
      </c>
      <c r="D1065" t="str">
        <f>+IF(LEN(Participação!A1075)&gt;0,IF(Participação!$B$3="Individual",1,1),"")</f>
        <v/>
      </c>
      <c r="E1065" t="str">
        <f>+IF(LEN(Participação!A1075)&gt;0,Participação!C1075,"")</f>
        <v/>
      </c>
      <c r="F1065" t="str">
        <f>+IF(LEN(Participação!A1075)&gt;0,Participação!D1075,"")</f>
        <v/>
      </c>
      <c r="G1065" t="str">
        <f>+IF(LEN(Participação!A1075)&gt;0,Participação!A1075,"")</f>
        <v/>
      </c>
      <c r="H1065" t="str">
        <f>+IF(LEN(Participação!A1075)&gt;0,VLOOKUP(O1065,Pivot!A:B,2,0),"")</f>
        <v/>
      </c>
      <c r="I1065" t="str">
        <f>+IF(LEN(Participação!A1075)&gt;0,Participação!G1075*Participação!I1075,"")</f>
        <v/>
      </c>
      <c r="J1065" t="str">
        <f>+IF(LEN(Participação!A1075)&gt;0,Participação!H1075,"")</f>
        <v/>
      </c>
      <c r="K1065" t="str">
        <f>+IF(LEN(Participação!A1075)&gt;0,"N","")</f>
        <v/>
      </c>
      <c r="L1065" t="str">
        <f>+IF(LEN(Participação!A1075)&gt;0,Participação!E1075,"")</f>
        <v/>
      </c>
      <c r="M1065" t="str">
        <f>+IF(LEN(Participação!A1075)&gt;0,Participação!I1075,"")</f>
        <v/>
      </c>
      <c r="N1065" s="22" t="str">
        <f>+IF(LEN(Participação!A1075)&gt;0,VLOOKUP(Participação!F1075,Variedades!B:C,2,0),"")</f>
        <v/>
      </c>
      <c r="O1065" s="26" t="str">
        <f t="shared" si="16"/>
        <v/>
      </c>
      <c r="P1065" s="26" t="str">
        <f>+IF(LEN(Participação!A1075)&gt;0,G1065,"")</f>
        <v/>
      </c>
    </row>
    <row r="1066" spans="1:16" x14ac:dyDescent="0.25">
      <c r="A1066" t="str">
        <f>+IF(LEN(Participação!A1076)&gt;0,Participação!$D$4,"")</f>
        <v/>
      </c>
      <c r="B1066" t="str">
        <f>+IF(LEN(Participação!A1076)&gt;0,2021,"")</f>
        <v/>
      </c>
      <c r="C1066" t="str">
        <f>+IF(LEN(Participação!A1076)&gt;0,5017,"")</f>
        <v/>
      </c>
      <c r="D1066" t="str">
        <f>+IF(LEN(Participação!A1076)&gt;0,IF(Participação!$B$3="Individual",1,1),"")</f>
        <v/>
      </c>
      <c r="E1066" t="str">
        <f>+IF(LEN(Participação!A1076)&gt;0,Participação!C1076,"")</f>
        <v/>
      </c>
      <c r="F1066" t="str">
        <f>+IF(LEN(Participação!A1076)&gt;0,Participação!D1076,"")</f>
        <v/>
      </c>
      <c r="G1066" t="str">
        <f>+IF(LEN(Participação!A1076)&gt;0,Participação!A1076,"")</f>
        <v/>
      </c>
      <c r="H1066" t="str">
        <f>+IF(LEN(Participação!A1076)&gt;0,VLOOKUP(O1066,Pivot!A:B,2,0),"")</f>
        <v/>
      </c>
      <c r="I1066" t="str">
        <f>+IF(LEN(Participação!A1076)&gt;0,Participação!G1076*Participação!I1076,"")</f>
        <v/>
      </c>
      <c r="J1066" t="str">
        <f>+IF(LEN(Participação!A1076)&gt;0,Participação!H1076,"")</f>
        <v/>
      </c>
      <c r="K1066" t="str">
        <f>+IF(LEN(Participação!A1076)&gt;0,"N","")</f>
        <v/>
      </c>
      <c r="L1066" t="str">
        <f>+IF(LEN(Participação!A1076)&gt;0,Participação!E1076,"")</f>
        <v/>
      </c>
      <c r="M1066" t="str">
        <f>+IF(LEN(Participação!A1076)&gt;0,Participação!I1076,"")</f>
        <v/>
      </c>
      <c r="N1066" s="22" t="str">
        <f>+IF(LEN(Participação!A1076)&gt;0,VLOOKUP(Participação!F1076,Variedades!B:C,2,0),"")</f>
        <v/>
      </c>
      <c r="O1066" s="26" t="str">
        <f t="shared" si="16"/>
        <v/>
      </c>
      <c r="P1066" s="26" t="str">
        <f>+IF(LEN(Participação!A1076)&gt;0,G1066,"")</f>
        <v/>
      </c>
    </row>
    <row r="1067" spans="1:16" x14ac:dyDescent="0.25">
      <c r="A1067" t="str">
        <f>+IF(LEN(Participação!A1077)&gt;0,Participação!$D$4,"")</f>
        <v/>
      </c>
      <c r="B1067" t="str">
        <f>+IF(LEN(Participação!A1077)&gt;0,2021,"")</f>
        <v/>
      </c>
      <c r="C1067" t="str">
        <f>+IF(LEN(Participação!A1077)&gt;0,5017,"")</f>
        <v/>
      </c>
      <c r="D1067" t="str">
        <f>+IF(LEN(Participação!A1077)&gt;0,IF(Participação!$B$3="Individual",1,1),"")</f>
        <v/>
      </c>
      <c r="E1067" t="str">
        <f>+IF(LEN(Participação!A1077)&gt;0,Participação!C1077,"")</f>
        <v/>
      </c>
      <c r="F1067" t="str">
        <f>+IF(LEN(Participação!A1077)&gt;0,Participação!D1077,"")</f>
        <v/>
      </c>
      <c r="G1067" t="str">
        <f>+IF(LEN(Participação!A1077)&gt;0,Participação!A1077,"")</f>
        <v/>
      </c>
      <c r="H1067" t="str">
        <f>+IF(LEN(Participação!A1077)&gt;0,VLOOKUP(O1067,Pivot!A:B,2,0),"")</f>
        <v/>
      </c>
      <c r="I1067" t="str">
        <f>+IF(LEN(Participação!A1077)&gt;0,Participação!G1077*Participação!I1077,"")</f>
        <v/>
      </c>
      <c r="J1067" t="str">
        <f>+IF(LEN(Participação!A1077)&gt;0,Participação!H1077,"")</f>
        <v/>
      </c>
      <c r="K1067" t="str">
        <f>+IF(LEN(Participação!A1077)&gt;0,"N","")</f>
        <v/>
      </c>
      <c r="L1067" t="str">
        <f>+IF(LEN(Participação!A1077)&gt;0,Participação!E1077,"")</f>
        <v/>
      </c>
      <c r="M1067" t="str">
        <f>+IF(LEN(Participação!A1077)&gt;0,Participação!I1077,"")</f>
        <v/>
      </c>
      <c r="N1067" s="22" t="str">
        <f>+IF(LEN(Participação!A1077)&gt;0,VLOOKUP(Participação!F1077,Variedades!B:C,2,0),"")</f>
        <v/>
      </c>
      <c r="O1067" s="26" t="str">
        <f t="shared" si="16"/>
        <v/>
      </c>
      <c r="P1067" s="26" t="str">
        <f>+IF(LEN(Participação!A1077)&gt;0,G1067,"")</f>
        <v/>
      </c>
    </row>
    <row r="1068" spans="1:16" x14ac:dyDescent="0.25">
      <c r="A1068" t="str">
        <f>+IF(LEN(Participação!A1078)&gt;0,Participação!$D$4,"")</f>
        <v/>
      </c>
      <c r="B1068" t="str">
        <f>+IF(LEN(Participação!A1078)&gt;0,2021,"")</f>
        <v/>
      </c>
      <c r="C1068" t="str">
        <f>+IF(LEN(Participação!A1078)&gt;0,5017,"")</f>
        <v/>
      </c>
      <c r="D1068" t="str">
        <f>+IF(LEN(Participação!A1078)&gt;0,IF(Participação!$B$3="Individual",1,1),"")</f>
        <v/>
      </c>
      <c r="E1068" t="str">
        <f>+IF(LEN(Participação!A1078)&gt;0,Participação!C1078,"")</f>
        <v/>
      </c>
      <c r="F1068" t="str">
        <f>+IF(LEN(Participação!A1078)&gt;0,Participação!D1078,"")</f>
        <v/>
      </c>
      <c r="G1068" t="str">
        <f>+IF(LEN(Participação!A1078)&gt;0,Participação!A1078,"")</f>
        <v/>
      </c>
      <c r="H1068" t="str">
        <f>+IF(LEN(Participação!A1078)&gt;0,VLOOKUP(O1068,Pivot!A:B,2,0),"")</f>
        <v/>
      </c>
      <c r="I1068" t="str">
        <f>+IF(LEN(Participação!A1078)&gt;0,Participação!G1078*Participação!I1078,"")</f>
        <v/>
      </c>
      <c r="J1068" t="str">
        <f>+IF(LEN(Participação!A1078)&gt;0,Participação!H1078,"")</f>
        <v/>
      </c>
      <c r="K1068" t="str">
        <f>+IF(LEN(Participação!A1078)&gt;0,"N","")</f>
        <v/>
      </c>
      <c r="L1068" t="str">
        <f>+IF(LEN(Participação!A1078)&gt;0,Participação!E1078,"")</f>
        <v/>
      </c>
      <c r="M1068" t="str">
        <f>+IF(LEN(Participação!A1078)&gt;0,Participação!I1078,"")</f>
        <v/>
      </c>
      <c r="N1068" s="22" t="str">
        <f>+IF(LEN(Participação!A1078)&gt;0,VLOOKUP(Participação!F1078,Variedades!B:C,2,0),"")</f>
        <v/>
      </c>
      <c r="O1068" s="26" t="str">
        <f t="shared" si="16"/>
        <v/>
      </c>
      <c r="P1068" s="26" t="str">
        <f>+IF(LEN(Participação!A1078)&gt;0,G1068,"")</f>
        <v/>
      </c>
    </row>
    <row r="1069" spans="1:16" x14ac:dyDescent="0.25">
      <c r="A1069" t="str">
        <f>+IF(LEN(Participação!A1079)&gt;0,Participação!$D$4,"")</f>
        <v/>
      </c>
      <c r="B1069" t="str">
        <f>+IF(LEN(Participação!A1079)&gt;0,2021,"")</f>
        <v/>
      </c>
      <c r="C1069" t="str">
        <f>+IF(LEN(Participação!A1079)&gt;0,5017,"")</f>
        <v/>
      </c>
      <c r="D1069" t="str">
        <f>+IF(LEN(Participação!A1079)&gt;0,IF(Participação!$B$3="Individual",1,1),"")</f>
        <v/>
      </c>
      <c r="E1069" t="str">
        <f>+IF(LEN(Participação!A1079)&gt;0,Participação!C1079,"")</f>
        <v/>
      </c>
      <c r="F1069" t="str">
        <f>+IF(LEN(Participação!A1079)&gt;0,Participação!D1079,"")</f>
        <v/>
      </c>
      <c r="G1069" t="str">
        <f>+IF(LEN(Participação!A1079)&gt;0,Participação!A1079,"")</f>
        <v/>
      </c>
      <c r="H1069" t="str">
        <f>+IF(LEN(Participação!A1079)&gt;0,VLOOKUP(O1069,Pivot!A:B,2,0),"")</f>
        <v/>
      </c>
      <c r="I1069" t="str">
        <f>+IF(LEN(Participação!A1079)&gt;0,Participação!G1079*Participação!I1079,"")</f>
        <v/>
      </c>
      <c r="J1069" t="str">
        <f>+IF(LEN(Participação!A1079)&gt;0,Participação!H1079,"")</f>
        <v/>
      </c>
      <c r="K1069" t="str">
        <f>+IF(LEN(Participação!A1079)&gt;0,"N","")</f>
        <v/>
      </c>
      <c r="L1069" t="str">
        <f>+IF(LEN(Participação!A1079)&gt;0,Participação!E1079,"")</f>
        <v/>
      </c>
      <c r="M1069" t="str">
        <f>+IF(LEN(Participação!A1079)&gt;0,Participação!I1079,"")</f>
        <v/>
      </c>
      <c r="N1069" s="22" t="str">
        <f>+IF(LEN(Participação!A1079)&gt;0,VLOOKUP(Participação!F1079,Variedades!B:C,2,0),"")</f>
        <v/>
      </c>
      <c r="O1069" s="26" t="str">
        <f t="shared" si="16"/>
        <v/>
      </c>
      <c r="P1069" s="26" t="str">
        <f>+IF(LEN(Participação!A1079)&gt;0,G1069,"")</f>
        <v/>
      </c>
    </row>
    <row r="1070" spans="1:16" x14ac:dyDescent="0.25">
      <c r="A1070" t="str">
        <f>+IF(LEN(Participação!A1080)&gt;0,Participação!$D$4,"")</f>
        <v/>
      </c>
      <c r="B1070" t="str">
        <f>+IF(LEN(Participação!A1080)&gt;0,2021,"")</f>
        <v/>
      </c>
      <c r="C1070" t="str">
        <f>+IF(LEN(Participação!A1080)&gt;0,5017,"")</f>
        <v/>
      </c>
      <c r="D1070" t="str">
        <f>+IF(LEN(Participação!A1080)&gt;0,IF(Participação!$B$3="Individual",1,1),"")</f>
        <v/>
      </c>
      <c r="E1070" t="str">
        <f>+IF(LEN(Participação!A1080)&gt;0,Participação!C1080,"")</f>
        <v/>
      </c>
      <c r="F1070" t="str">
        <f>+IF(LEN(Participação!A1080)&gt;0,Participação!D1080,"")</f>
        <v/>
      </c>
      <c r="G1070" t="str">
        <f>+IF(LEN(Participação!A1080)&gt;0,Participação!A1080,"")</f>
        <v/>
      </c>
      <c r="H1070" t="str">
        <f>+IF(LEN(Participação!A1080)&gt;0,VLOOKUP(O1070,Pivot!A:B,2,0),"")</f>
        <v/>
      </c>
      <c r="I1070" t="str">
        <f>+IF(LEN(Participação!A1080)&gt;0,Participação!G1080*Participação!I1080,"")</f>
        <v/>
      </c>
      <c r="J1070" t="str">
        <f>+IF(LEN(Participação!A1080)&gt;0,Participação!H1080,"")</f>
        <v/>
      </c>
      <c r="K1070" t="str">
        <f>+IF(LEN(Participação!A1080)&gt;0,"N","")</f>
        <v/>
      </c>
      <c r="L1070" t="str">
        <f>+IF(LEN(Participação!A1080)&gt;0,Participação!E1080,"")</f>
        <v/>
      </c>
      <c r="M1070" t="str">
        <f>+IF(LEN(Participação!A1080)&gt;0,Participação!I1080,"")</f>
        <v/>
      </c>
      <c r="N1070" s="22" t="str">
        <f>+IF(LEN(Participação!A1080)&gt;0,VLOOKUP(Participação!F1080,Variedades!B:C,2,0),"")</f>
        <v/>
      </c>
      <c r="O1070" s="26" t="str">
        <f t="shared" si="16"/>
        <v/>
      </c>
      <c r="P1070" s="26" t="str">
        <f>+IF(LEN(Participação!A1080)&gt;0,G1070,"")</f>
        <v/>
      </c>
    </row>
    <row r="1071" spans="1:16" x14ac:dyDescent="0.25">
      <c r="A1071" t="str">
        <f>+IF(LEN(Participação!A1081)&gt;0,Participação!$D$4,"")</f>
        <v/>
      </c>
      <c r="B1071" t="str">
        <f>+IF(LEN(Participação!A1081)&gt;0,2021,"")</f>
        <v/>
      </c>
      <c r="C1071" t="str">
        <f>+IF(LEN(Participação!A1081)&gt;0,5017,"")</f>
        <v/>
      </c>
      <c r="D1071" t="str">
        <f>+IF(LEN(Participação!A1081)&gt;0,IF(Participação!$B$3="Individual",1,1),"")</f>
        <v/>
      </c>
      <c r="E1071" t="str">
        <f>+IF(LEN(Participação!A1081)&gt;0,Participação!C1081,"")</f>
        <v/>
      </c>
      <c r="F1071" t="str">
        <f>+IF(LEN(Participação!A1081)&gt;0,Participação!D1081,"")</f>
        <v/>
      </c>
      <c r="G1071" t="str">
        <f>+IF(LEN(Participação!A1081)&gt;0,Participação!A1081,"")</f>
        <v/>
      </c>
      <c r="H1071" t="str">
        <f>+IF(LEN(Participação!A1081)&gt;0,VLOOKUP(O1071,Pivot!A:B,2,0),"")</f>
        <v/>
      </c>
      <c r="I1071" t="str">
        <f>+IF(LEN(Participação!A1081)&gt;0,Participação!G1081*Participação!I1081,"")</f>
        <v/>
      </c>
      <c r="J1071" t="str">
        <f>+IF(LEN(Participação!A1081)&gt;0,Participação!H1081,"")</f>
        <v/>
      </c>
      <c r="K1071" t="str">
        <f>+IF(LEN(Participação!A1081)&gt;0,"N","")</f>
        <v/>
      </c>
      <c r="L1071" t="str">
        <f>+IF(LEN(Participação!A1081)&gt;0,Participação!E1081,"")</f>
        <v/>
      </c>
      <c r="M1071" t="str">
        <f>+IF(LEN(Participação!A1081)&gt;0,Participação!I1081,"")</f>
        <v/>
      </c>
      <c r="N1071" s="22" t="str">
        <f>+IF(LEN(Participação!A1081)&gt;0,VLOOKUP(Participação!F1081,Variedades!B:C,2,0),"")</f>
        <v/>
      </c>
      <c r="O1071" s="26" t="str">
        <f t="shared" si="16"/>
        <v/>
      </c>
      <c r="P1071" s="26" t="str">
        <f>+IF(LEN(Participação!A1081)&gt;0,G1071,"")</f>
        <v/>
      </c>
    </row>
    <row r="1072" spans="1:16" x14ac:dyDescent="0.25">
      <c r="A1072" t="str">
        <f>+IF(LEN(Participação!A1082)&gt;0,Participação!$D$4,"")</f>
        <v/>
      </c>
      <c r="B1072" t="str">
        <f>+IF(LEN(Participação!A1082)&gt;0,2021,"")</f>
        <v/>
      </c>
      <c r="C1072" t="str">
        <f>+IF(LEN(Participação!A1082)&gt;0,5017,"")</f>
        <v/>
      </c>
      <c r="D1072" t="str">
        <f>+IF(LEN(Participação!A1082)&gt;0,IF(Participação!$B$3="Individual",1,1),"")</f>
        <v/>
      </c>
      <c r="E1072" t="str">
        <f>+IF(LEN(Participação!A1082)&gt;0,Participação!C1082,"")</f>
        <v/>
      </c>
      <c r="F1072" t="str">
        <f>+IF(LEN(Participação!A1082)&gt;0,Participação!D1082,"")</f>
        <v/>
      </c>
      <c r="G1072" t="str">
        <f>+IF(LEN(Participação!A1082)&gt;0,Participação!A1082,"")</f>
        <v/>
      </c>
      <c r="H1072" t="str">
        <f>+IF(LEN(Participação!A1082)&gt;0,VLOOKUP(O1072,Pivot!A:B,2,0),"")</f>
        <v/>
      </c>
      <c r="I1072" t="str">
        <f>+IF(LEN(Participação!A1082)&gt;0,Participação!G1082*Participação!I1082,"")</f>
        <v/>
      </c>
      <c r="J1072" t="str">
        <f>+IF(LEN(Participação!A1082)&gt;0,Participação!H1082,"")</f>
        <v/>
      </c>
      <c r="K1072" t="str">
        <f>+IF(LEN(Participação!A1082)&gt;0,"N","")</f>
        <v/>
      </c>
      <c r="L1072" t="str">
        <f>+IF(LEN(Participação!A1082)&gt;0,Participação!E1082,"")</f>
        <v/>
      </c>
      <c r="M1072" t="str">
        <f>+IF(LEN(Participação!A1082)&gt;0,Participação!I1082,"")</f>
        <v/>
      </c>
      <c r="N1072" s="22" t="str">
        <f>+IF(LEN(Participação!A1082)&gt;0,VLOOKUP(Participação!F1082,Variedades!B:C,2,0),"")</f>
        <v/>
      </c>
      <c r="O1072" s="26" t="str">
        <f t="shared" si="16"/>
        <v/>
      </c>
      <c r="P1072" s="26" t="str">
        <f>+IF(LEN(Participação!A1082)&gt;0,G1072,"")</f>
        <v/>
      </c>
    </row>
    <row r="1073" spans="1:16" x14ac:dyDescent="0.25">
      <c r="A1073" t="str">
        <f>+IF(LEN(Participação!A1083)&gt;0,Participação!$D$4,"")</f>
        <v/>
      </c>
      <c r="B1073" t="str">
        <f>+IF(LEN(Participação!A1083)&gt;0,2021,"")</f>
        <v/>
      </c>
      <c r="C1073" t="str">
        <f>+IF(LEN(Participação!A1083)&gt;0,5017,"")</f>
        <v/>
      </c>
      <c r="D1073" t="str">
        <f>+IF(LEN(Participação!A1083)&gt;0,IF(Participação!$B$3="Individual",1,1),"")</f>
        <v/>
      </c>
      <c r="E1073" t="str">
        <f>+IF(LEN(Participação!A1083)&gt;0,Participação!C1083,"")</f>
        <v/>
      </c>
      <c r="F1073" t="str">
        <f>+IF(LEN(Participação!A1083)&gt;0,Participação!D1083,"")</f>
        <v/>
      </c>
      <c r="G1073" t="str">
        <f>+IF(LEN(Participação!A1083)&gt;0,Participação!A1083,"")</f>
        <v/>
      </c>
      <c r="H1073" t="str">
        <f>+IF(LEN(Participação!A1083)&gt;0,VLOOKUP(O1073,Pivot!A:B,2,0),"")</f>
        <v/>
      </c>
      <c r="I1073" t="str">
        <f>+IF(LEN(Participação!A1083)&gt;0,Participação!G1083*Participação!I1083,"")</f>
        <v/>
      </c>
      <c r="J1073" t="str">
        <f>+IF(LEN(Participação!A1083)&gt;0,Participação!H1083,"")</f>
        <v/>
      </c>
      <c r="K1073" t="str">
        <f>+IF(LEN(Participação!A1083)&gt;0,"N","")</f>
        <v/>
      </c>
      <c r="L1073" t="str">
        <f>+IF(LEN(Participação!A1083)&gt;0,Participação!E1083,"")</f>
        <v/>
      </c>
      <c r="M1073" t="str">
        <f>+IF(LEN(Participação!A1083)&gt;0,Participação!I1083,"")</f>
        <v/>
      </c>
      <c r="N1073" s="22" t="str">
        <f>+IF(LEN(Participação!A1083)&gt;0,VLOOKUP(Participação!F1083,Variedades!B:C,2,0),"")</f>
        <v/>
      </c>
      <c r="O1073" s="26" t="str">
        <f t="shared" si="16"/>
        <v/>
      </c>
      <c r="P1073" s="26" t="str">
        <f>+IF(LEN(Participação!A1083)&gt;0,G1073,"")</f>
        <v/>
      </c>
    </row>
    <row r="1074" spans="1:16" x14ac:dyDescent="0.25">
      <c r="A1074" t="str">
        <f>+IF(LEN(Participação!A1084)&gt;0,Participação!$D$4,"")</f>
        <v/>
      </c>
      <c r="B1074" t="str">
        <f>+IF(LEN(Participação!A1084)&gt;0,2021,"")</f>
        <v/>
      </c>
      <c r="C1074" t="str">
        <f>+IF(LEN(Participação!A1084)&gt;0,5017,"")</f>
        <v/>
      </c>
      <c r="D1074" t="str">
        <f>+IF(LEN(Participação!A1084)&gt;0,IF(Participação!$B$3="Individual",1,1),"")</f>
        <v/>
      </c>
      <c r="E1074" t="str">
        <f>+IF(LEN(Participação!A1084)&gt;0,Participação!C1084,"")</f>
        <v/>
      </c>
      <c r="F1074" t="str">
        <f>+IF(LEN(Participação!A1084)&gt;0,Participação!D1084,"")</f>
        <v/>
      </c>
      <c r="G1074" t="str">
        <f>+IF(LEN(Participação!A1084)&gt;0,Participação!A1084,"")</f>
        <v/>
      </c>
      <c r="H1074" t="str">
        <f>+IF(LEN(Participação!A1084)&gt;0,VLOOKUP(O1074,Pivot!A:B,2,0),"")</f>
        <v/>
      </c>
      <c r="I1074" t="str">
        <f>+IF(LEN(Participação!A1084)&gt;0,Participação!G1084*Participação!I1084,"")</f>
        <v/>
      </c>
      <c r="J1074" t="str">
        <f>+IF(LEN(Participação!A1084)&gt;0,Participação!H1084,"")</f>
        <v/>
      </c>
      <c r="K1074" t="str">
        <f>+IF(LEN(Participação!A1084)&gt;0,"N","")</f>
        <v/>
      </c>
      <c r="L1074" t="str">
        <f>+IF(LEN(Participação!A1084)&gt;0,Participação!E1084,"")</f>
        <v/>
      </c>
      <c r="M1074" t="str">
        <f>+IF(LEN(Participação!A1084)&gt;0,Participação!I1084,"")</f>
        <v/>
      </c>
      <c r="N1074" s="22" t="str">
        <f>+IF(LEN(Participação!A1084)&gt;0,VLOOKUP(Participação!F1084,Variedades!B:C,2,0),"")</f>
        <v/>
      </c>
      <c r="O1074" s="26" t="str">
        <f t="shared" si="16"/>
        <v/>
      </c>
      <c r="P1074" s="26" t="str">
        <f>+IF(LEN(Participação!A1084)&gt;0,G1074,"")</f>
        <v/>
      </c>
    </row>
    <row r="1075" spans="1:16" x14ac:dyDescent="0.25">
      <c r="A1075" t="str">
        <f>+IF(LEN(Participação!A1085)&gt;0,Participação!$D$4,"")</f>
        <v/>
      </c>
      <c r="B1075" t="str">
        <f>+IF(LEN(Participação!A1085)&gt;0,2021,"")</f>
        <v/>
      </c>
      <c r="C1075" t="str">
        <f>+IF(LEN(Participação!A1085)&gt;0,5017,"")</f>
        <v/>
      </c>
      <c r="D1075" t="str">
        <f>+IF(LEN(Participação!A1085)&gt;0,IF(Participação!$B$3="Individual",1,1),"")</f>
        <v/>
      </c>
      <c r="E1075" t="str">
        <f>+IF(LEN(Participação!A1085)&gt;0,Participação!C1085,"")</f>
        <v/>
      </c>
      <c r="F1075" t="str">
        <f>+IF(LEN(Participação!A1085)&gt;0,Participação!D1085,"")</f>
        <v/>
      </c>
      <c r="G1075" t="str">
        <f>+IF(LEN(Participação!A1085)&gt;0,Participação!A1085,"")</f>
        <v/>
      </c>
      <c r="H1075" t="str">
        <f>+IF(LEN(Participação!A1085)&gt;0,VLOOKUP(O1075,Pivot!A:B,2,0),"")</f>
        <v/>
      </c>
      <c r="I1075" t="str">
        <f>+IF(LEN(Participação!A1085)&gt;0,Participação!G1085*Participação!I1085,"")</f>
        <v/>
      </c>
      <c r="J1075" t="str">
        <f>+IF(LEN(Participação!A1085)&gt;0,Participação!H1085,"")</f>
        <v/>
      </c>
      <c r="K1075" t="str">
        <f>+IF(LEN(Participação!A1085)&gt;0,"N","")</f>
        <v/>
      </c>
      <c r="L1075" t="str">
        <f>+IF(LEN(Participação!A1085)&gt;0,Participação!E1085,"")</f>
        <v/>
      </c>
      <c r="M1075" t="str">
        <f>+IF(LEN(Participação!A1085)&gt;0,Participação!I1085,"")</f>
        <v/>
      </c>
      <c r="N1075" s="22" t="str">
        <f>+IF(LEN(Participação!A1085)&gt;0,VLOOKUP(Participação!F1085,Variedades!B:C,2,0),"")</f>
        <v/>
      </c>
      <c r="O1075" s="26" t="str">
        <f t="shared" si="16"/>
        <v/>
      </c>
      <c r="P1075" s="26" t="str">
        <f>+IF(LEN(Participação!A1085)&gt;0,G1075,"")</f>
        <v/>
      </c>
    </row>
    <row r="1076" spans="1:16" x14ac:dyDescent="0.25">
      <c r="A1076" t="str">
        <f>+IF(LEN(Participação!A1086)&gt;0,Participação!$D$4,"")</f>
        <v/>
      </c>
      <c r="B1076" t="str">
        <f>+IF(LEN(Participação!A1086)&gt;0,2021,"")</f>
        <v/>
      </c>
      <c r="C1076" t="str">
        <f>+IF(LEN(Participação!A1086)&gt;0,5017,"")</f>
        <v/>
      </c>
      <c r="D1076" t="str">
        <f>+IF(LEN(Participação!A1086)&gt;0,IF(Participação!$B$3="Individual",1,1),"")</f>
        <v/>
      </c>
      <c r="E1076" t="str">
        <f>+IF(LEN(Participação!A1086)&gt;0,Participação!C1086,"")</f>
        <v/>
      </c>
      <c r="F1076" t="str">
        <f>+IF(LEN(Participação!A1086)&gt;0,Participação!D1086,"")</f>
        <v/>
      </c>
      <c r="G1076" t="str">
        <f>+IF(LEN(Participação!A1086)&gt;0,Participação!A1086,"")</f>
        <v/>
      </c>
      <c r="H1076" t="str">
        <f>+IF(LEN(Participação!A1086)&gt;0,VLOOKUP(O1076,Pivot!A:B,2,0),"")</f>
        <v/>
      </c>
      <c r="I1076" t="str">
        <f>+IF(LEN(Participação!A1086)&gt;0,Participação!G1086*Participação!I1086,"")</f>
        <v/>
      </c>
      <c r="J1076" t="str">
        <f>+IF(LEN(Participação!A1086)&gt;0,Participação!H1086,"")</f>
        <v/>
      </c>
      <c r="K1076" t="str">
        <f>+IF(LEN(Participação!A1086)&gt;0,"N","")</f>
        <v/>
      </c>
      <c r="L1076" t="str">
        <f>+IF(LEN(Participação!A1086)&gt;0,Participação!E1086,"")</f>
        <v/>
      </c>
      <c r="M1076" t="str">
        <f>+IF(LEN(Participação!A1086)&gt;0,Participação!I1086,"")</f>
        <v/>
      </c>
      <c r="N1076" s="22" t="str">
        <f>+IF(LEN(Participação!A1086)&gt;0,VLOOKUP(Participação!F1086,Variedades!B:C,2,0),"")</f>
        <v/>
      </c>
      <c r="O1076" s="26" t="str">
        <f t="shared" si="16"/>
        <v/>
      </c>
      <c r="P1076" s="26" t="str">
        <f>+IF(LEN(Participação!A1086)&gt;0,G1076,"")</f>
        <v/>
      </c>
    </row>
    <row r="1077" spans="1:16" x14ac:dyDescent="0.25">
      <c r="A1077" t="str">
        <f>+IF(LEN(Participação!A1087)&gt;0,Participação!$D$4,"")</f>
        <v/>
      </c>
      <c r="B1077" t="str">
        <f>+IF(LEN(Participação!A1087)&gt;0,2021,"")</f>
        <v/>
      </c>
      <c r="C1077" t="str">
        <f>+IF(LEN(Participação!A1087)&gt;0,5017,"")</f>
        <v/>
      </c>
      <c r="D1077" t="str">
        <f>+IF(LEN(Participação!A1087)&gt;0,IF(Participação!$B$3="Individual",1,1),"")</f>
        <v/>
      </c>
      <c r="E1077" t="str">
        <f>+IF(LEN(Participação!A1087)&gt;0,Participação!C1087,"")</f>
        <v/>
      </c>
      <c r="F1077" t="str">
        <f>+IF(LEN(Participação!A1087)&gt;0,Participação!D1087,"")</f>
        <v/>
      </c>
      <c r="G1077" t="str">
        <f>+IF(LEN(Participação!A1087)&gt;0,Participação!A1087,"")</f>
        <v/>
      </c>
      <c r="H1077" t="str">
        <f>+IF(LEN(Participação!A1087)&gt;0,VLOOKUP(O1077,Pivot!A:B,2,0),"")</f>
        <v/>
      </c>
      <c r="I1077" t="str">
        <f>+IF(LEN(Participação!A1087)&gt;0,Participação!G1087*Participação!I1087,"")</f>
        <v/>
      </c>
      <c r="J1077" t="str">
        <f>+IF(LEN(Participação!A1087)&gt;0,Participação!H1087,"")</f>
        <v/>
      </c>
      <c r="K1077" t="str">
        <f>+IF(LEN(Participação!A1087)&gt;0,"N","")</f>
        <v/>
      </c>
      <c r="L1077" t="str">
        <f>+IF(LEN(Participação!A1087)&gt;0,Participação!E1087,"")</f>
        <v/>
      </c>
      <c r="M1077" t="str">
        <f>+IF(LEN(Participação!A1087)&gt;0,Participação!I1087,"")</f>
        <v/>
      </c>
      <c r="N1077" s="22" t="str">
        <f>+IF(LEN(Participação!A1087)&gt;0,VLOOKUP(Participação!F1087,Variedades!B:C,2,0),"")</f>
        <v/>
      </c>
      <c r="O1077" s="26" t="str">
        <f t="shared" si="16"/>
        <v/>
      </c>
      <c r="P1077" s="26" t="str">
        <f>+IF(LEN(Participação!A1087)&gt;0,G1077,"")</f>
        <v/>
      </c>
    </row>
    <row r="1078" spans="1:16" x14ac:dyDescent="0.25">
      <c r="A1078" t="s">
        <v>16</v>
      </c>
    </row>
  </sheetData>
  <sheetProtection algorithmName="SHA-512" hashValue="X+tZJaQ6Hf3ejHsGwCwwCxDEDi/J3VvHjoS5CRTIij889WihiQ6gmUQk9s1BmotXWmVngtqSbyFeFAmCyrSt6g==" saltValue="m6petW0jzmKMln8EV7oxD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6"/>
  <sheetViews>
    <sheetView topLeftCell="A37" workbookViewId="0">
      <selection activeCell="F18" sqref="F18"/>
    </sheetView>
  </sheetViews>
  <sheetFormatPr defaultRowHeight="15" x14ac:dyDescent="0.25"/>
  <cols>
    <col min="5" max="6" width="10" bestFit="1" customWidth="1"/>
  </cols>
  <sheetData>
    <row r="1" spans="1:23" x14ac:dyDescent="0.25">
      <c r="A1" t="s">
        <v>603</v>
      </c>
      <c r="B1" t="s">
        <v>637</v>
      </c>
      <c r="C1" t="s">
        <v>638</v>
      </c>
      <c r="D1" t="s">
        <v>601</v>
      </c>
      <c r="E1" t="s">
        <v>639</v>
      </c>
      <c r="F1" t="s">
        <v>640</v>
      </c>
      <c r="G1" s="26" t="s">
        <v>641</v>
      </c>
      <c r="H1" s="29" t="s">
        <v>642</v>
      </c>
      <c r="I1" s="29" t="s">
        <v>643</v>
      </c>
      <c r="J1" s="29" t="s">
        <v>644</v>
      </c>
      <c r="K1" s="29" t="s">
        <v>645</v>
      </c>
      <c r="L1" t="s">
        <v>607</v>
      </c>
      <c r="M1" t="s">
        <v>608</v>
      </c>
      <c r="N1" t="s">
        <v>646</v>
      </c>
      <c r="O1" t="s">
        <v>647</v>
      </c>
      <c r="P1" s="26" t="s">
        <v>648</v>
      </c>
      <c r="Q1" t="s">
        <v>609</v>
      </c>
      <c r="R1" t="s">
        <v>610</v>
      </c>
      <c r="S1" t="s">
        <v>649</v>
      </c>
      <c r="T1" t="s">
        <v>650</v>
      </c>
      <c r="U1" t="s">
        <v>651</v>
      </c>
      <c r="V1" t="s">
        <v>652</v>
      </c>
      <c r="W1" t="s">
        <v>653</v>
      </c>
    </row>
    <row r="2" spans="1:23" x14ac:dyDescent="0.25">
      <c r="A2" t="str">
        <f>+IF(LEN(M2)&gt;0,Candidatura_Tomador!C2,"")</f>
        <v/>
      </c>
      <c r="B2" t="str">
        <f>+IF(LEN(M2)&gt;0,Participação!$D$8,"")</f>
        <v/>
      </c>
      <c r="C2" t="str">
        <f>+IF(LEN(M2)&gt;0,YEAR(F2),"")</f>
        <v/>
      </c>
      <c r="D2" t="str">
        <f>+IF(LEN(M2)&gt;0,Participação!$D$4,"")</f>
        <v/>
      </c>
      <c r="E2" s="27" t="str">
        <f>+IF(LEN(M2)&gt;0,Participação!$B$7+8,"")</f>
        <v/>
      </c>
      <c r="F2" s="27" t="str">
        <f>+IF(LEN(M2)&gt;0,DATE(2021,10,15),"")</f>
        <v/>
      </c>
      <c r="G2" t="str">
        <f>+IF(LEN(M2)&gt;0,1,"")</f>
        <v/>
      </c>
      <c r="H2" t="str">
        <f>+IF(LEN(M2)&gt;0,1,"")</f>
        <v/>
      </c>
      <c r="I2" t="str">
        <f>+IF(LEN(M2)&gt;0,"N","")</f>
        <v/>
      </c>
      <c r="L2" t="str">
        <f>+IF(LEN(Candidatura_Tomador!A2)&gt;0,VLOOKUP(M2,Candidatura_Tomador!H:P,9,0),"")</f>
        <v/>
      </c>
      <c r="M2" t="str">
        <f>+IF(LEN(Candidatura_Tomador!A2)&gt;0,MAX(Candidatura_Tomador!H2:H1077)-MAX(Candidatura_Tomador!H2:H1077)+1,"")</f>
        <v/>
      </c>
      <c r="N2" t="str">
        <f>+IF(LEN(M2)&gt;0,Participação!$D$6*100,"")</f>
        <v/>
      </c>
      <c r="O2" t="str">
        <f>+IF(LEN(M2)&gt;0,1,"")</f>
        <v/>
      </c>
      <c r="P2" t="str">
        <f>+IF(LEN(M2)&gt;0,IF(Participação!$B$6="Com Escaldão","09","01"),"")</f>
        <v/>
      </c>
      <c r="Q2" s="28" t="str">
        <f>+IF(LEN(M2)&gt;0,SUMIF(Candidatura_Tomador!$H:$H,Candidatura_Seguros!M2,Candidatura_Tomador!I:I),"")</f>
        <v/>
      </c>
      <c r="R2" t="str">
        <f>+IF(LEN(M2)&gt;0,VLOOKUP(M2,Candidatura_Tomador!H:J,3,0),"")</f>
        <v/>
      </c>
      <c r="S2" t="str">
        <f>+IF(LEN(M2)&gt;0,SUMIF(Candidatura_Tomador!$H:$H,Candidatura_Seguros!M2,Candidatura_Tomador!Q:Q),"")</f>
        <v/>
      </c>
      <c r="T2" t="str">
        <f>+IF(LEN(M2)&gt;0,S2,"")</f>
        <v/>
      </c>
      <c r="U2" t="str">
        <f>+IF(LEN(M2)&gt;0,"N","")</f>
        <v/>
      </c>
      <c r="V2" t="str">
        <f>+IF(LEN(M2)&gt;0,SUMIF(Candidatura_Tomador!$H:$H,Candidatura_Seguros!M2,Candidatura_Tomador!R:R),"")</f>
        <v/>
      </c>
      <c r="W2" t="str">
        <f>+IF(LEN(M2)&gt;0,0,"")</f>
        <v/>
      </c>
    </row>
    <row r="3" spans="1:23" x14ac:dyDescent="0.25">
      <c r="A3" t="str">
        <f>+IF(LEN(M3)&gt;0,Candidatura_Tomador!C3,"")</f>
        <v/>
      </c>
      <c r="B3" t="str">
        <f>+IF(LEN(M3)&gt;0,Participação!$D$8,"")</f>
        <v/>
      </c>
      <c r="C3" t="str">
        <f t="shared" ref="C3" si="0">+IF(LEN(M3)&gt;0,YEAR(F3),"")</f>
        <v/>
      </c>
      <c r="D3" t="str">
        <f>+IF(LEN(M3)&gt;0,Participação!$D$4,"")</f>
        <v/>
      </c>
      <c r="E3" s="27" t="str">
        <f>+IF(LEN(M3)&gt;0,Participação!$B$7+8,"")</f>
        <v/>
      </c>
      <c r="F3" s="27" t="str">
        <f t="shared" ref="F3" si="1">+IF(LEN(M3)&gt;0,DATE(2021,10,15),"")</f>
        <v/>
      </c>
      <c r="G3" t="str">
        <f>+IF(LEN(M3)&gt;0,1,"")</f>
        <v/>
      </c>
      <c r="H3" t="str">
        <f t="shared" ref="H3" si="2">+IF(LEN(M3)&gt;0,1,"")</f>
        <v/>
      </c>
      <c r="I3" t="str">
        <f>+IF(LEN(M3)&gt;0,"N","")</f>
        <v/>
      </c>
      <c r="L3" t="str">
        <f>+IF(LEN(Candidatura_Tomador!A3)&gt;0,VLOOKUP(M3,Candidatura_Tomador!H:P,9,0),"")</f>
        <v/>
      </c>
      <c r="M3" t="str">
        <f>IF(LEN(M2)=0,"",IF(M2=MAX(Candidatura_Tomador!H:H),"",M2+1))</f>
        <v/>
      </c>
      <c r="N3" t="str">
        <f>+IF(LEN(M3)&gt;0,Participação!$D$6*100,"")</f>
        <v/>
      </c>
      <c r="O3" t="str">
        <f t="shared" ref="O3" si="3">+IF(LEN(M3)&gt;0,1,"")</f>
        <v/>
      </c>
      <c r="P3" t="str">
        <f>+IF(LEN(M3)&gt;0,IF(Participação!$B$6="Com Escaldão","09","01"),"")</f>
        <v/>
      </c>
      <c r="Q3" s="28" t="str">
        <f>+IF(LEN(M3)&gt;0,SUMIF(Candidatura_Tomador!$H:$H,Candidatura_Seguros!M3,Candidatura_Tomador!I:I),"")</f>
        <v/>
      </c>
      <c r="R3" t="str">
        <f>+IF(LEN(M3)&gt;0,VLOOKUP(M3,Candidatura_Tomador!H:J,3,0),"")</f>
        <v/>
      </c>
      <c r="S3" t="str">
        <f>+IF(LEN(M3)&gt;0,SUMIF(Candidatura_Tomador!$H:$H,Candidatura_Seguros!M3,Candidatura_Tomador!Q:Q),"")</f>
        <v/>
      </c>
      <c r="T3" t="str">
        <f t="shared" ref="T3" si="4">+IF(LEN(M3)&gt;0,S3,"")</f>
        <v/>
      </c>
      <c r="U3" t="str">
        <f>+IF(LEN(M3)&gt;0,"N","")</f>
        <v/>
      </c>
      <c r="V3" t="str">
        <f>+IF(LEN(M3)&gt;0,SUMIF(Candidatura_Tomador!$H:$H,Candidatura_Seguros!M3,Candidatura_Tomador!R:R),"")</f>
        <v/>
      </c>
      <c r="W3" t="str">
        <f>+IF(LEN(M3)&gt;0,0,"")</f>
        <v/>
      </c>
    </row>
    <row r="4" spans="1:23" x14ac:dyDescent="0.25">
      <c r="A4" t="str">
        <f>+IF(LEN(M4)&gt;0,Candidatura_Tomador!C4,"")</f>
        <v/>
      </c>
      <c r="B4" t="str">
        <f>+IF(LEN(M4)&gt;0,Participação!$D$8,"")</f>
        <v/>
      </c>
      <c r="C4" t="str">
        <f t="shared" ref="C4:C67" si="5">+IF(LEN(M4)&gt;0,YEAR(F4),"")</f>
        <v/>
      </c>
      <c r="D4" t="str">
        <f>+IF(LEN(M4)&gt;0,Participação!$D$4,"")</f>
        <v/>
      </c>
      <c r="E4" s="27" t="str">
        <f>+IF(LEN(M4)&gt;0,Participação!$B$7+8,"")</f>
        <v/>
      </c>
      <c r="F4" s="27" t="str">
        <f t="shared" ref="F4:F67" si="6">+IF(LEN(M4)&gt;0,DATE(2021,10,15),"")</f>
        <v/>
      </c>
      <c r="G4" t="str">
        <f t="shared" ref="G4:G67" si="7">+IF(LEN(M4)&gt;0,1,"")</f>
        <v/>
      </c>
      <c r="H4" t="str">
        <f t="shared" ref="H4:H67" si="8">+IF(LEN(M4)&gt;0,1,"")</f>
        <v/>
      </c>
      <c r="I4" t="str">
        <f t="shared" ref="I4:I67" si="9">+IF(LEN(M4)&gt;0,"N","")</f>
        <v/>
      </c>
      <c r="L4" t="str">
        <f>+IF(LEN(Candidatura_Tomador!A4)&gt;0,VLOOKUP(M4,Candidatura_Tomador!H:P,9,0),"")</f>
        <v/>
      </c>
      <c r="M4" t="str">
        <f>IF(LEN(M3)=0,"",IF(M3=MAX(Candidatura_Tomador!H:H),"",M3+1))</f>
        <v/>
      </c>
      <c r="N4" t="str">
        <f>+IF(LEN(M4)&gt;0,Participação!$D$6*100,"")</f>
        <v/>
      </c>
      <c r="O4" t="str">
        <f t="shared" ref="O4:O67" si="10">+IF(LEN(M4)&gt;0,1,"")</f>
        <v/>
      </c>
      <c r="P4" t="str">
        <f>+IF(LEN(M4)&gt;0,IF(Participação!$B$6="Com Escaldão","09","01"),"")</f>
        <v/>
      </c>
      <c r="Q4" s="28" t="str">
        <f>+IF(LEN(M4)&gt;0,SUMIF(Candidatura_Tomador!$H:$H,Candidatura_Seguros!M4,Candidatura_Tomador!I:I),"")</f>
        <v/>
      </c>
      <c r="R4" t="str">
        <f>+IF(LEN(M4)&gt;0,VLOOKUP(M4,Candidatura_Tomador!H:J,3,0),"")</f>
        <v/>
      </c>
      <c r="S4" t="str">
        <f>+IF(LEN(M4)&gt;0,SUMIF(Candidatura_Tomador!$H:$H,Candidatura_Seguros!M4,Candidatura_Tomador!Q:Q),"")</f>
        <v/>
      </c>
      <c r="T4" t="str">
        <f t="shared" ref="T4:T67" si="11">+IF(LEN(M4)&gt;0,S4,"")</f>
        <v/>
      </c>
      <c r="U4" t="str">
        <f t="shared" ref="U4:U67" si="12">+IF(LEN(M4)&gt;0,"N","")</f>
        <v/>
      </c>
      <c r="V4" t="str">
        <f>+IF(LEN(M4)&gt;0,SUMIF(Candidatura_Tomador!$H:$H,Candidatura_Seguros!M4,Candidatura_Tomador!R:R),"")</f>
        <v/>
      </c>
      <c r="W4" t="str">
        <f t="shared" ref="W4:W67" si="13">+IF(LEN(M4)&gt;0,0,"")</f>
        <v/>
      </c>
    </row>
    <row r="5" spans="1:23" x14ac:dyDescent="0.25">
      <c r="A5" t="str">
        <f>+IF(LEN(M5)&gt;0,Candidatura_Tomador!C5,"")</f>
        <v/>
      </c>
      <c r="B5" t="str">
        <f>+IF(LEN(M5)&gt;0,Participação!$D$8,"")</f>
        <v/>
      </c>
      <c r="C5" t="str">
        <f t="shared" si="5"/>
        <v/>
      </c>
      <c r="D5" t="str">
        <f>+IF(LEN(M5)&gt;0,Participação!$D$4,"")</f>
        <v/>
      </c>
      <c r="E5" s="27" t="str">
        <f>+IF(LEN(M5)&gt;0,Participação!$B$7+8,"")</f>
        <v/>
      </c>
      <c r="F5" s="27" t="str">
        <f t="shared" si="6"/>
        <v/>
      </c>
      <c r="G5" t="str">
        <f t="shared" si="7"/>
        <v/>
      </c>
      <c r="H5" t="str">
        <f t="shared" si="8"/>
        <v/>
      </c>
      <c r="I5" t="str">
        <f t="shared" si="9"/>
        <v/>
      </c>
      <c r="L5" t="str">
        <f>+IF(LEN(Candidatura_Tomador!A5)&gt;0,VLOOKUP(M5,Candidatura_Tomador!H:P,9,0),"")</f>
        <v/>
      </c>
      <c r="M5" t="str">
        <f>IF(LEN(M4)=0,"",IF(M4=MAX(Candidatura_Tomador!H:H),"",M4+1))</f>
        <v/>
      </c>
      <c r="N5" t="str">
        <f>+IF(LEN(M5)&gt;0,Participação!$D$6*100,"")</f>
        <v/>
      </c>
      <c r="O5" t="str">
        <f t="shared" si="10"/>
        <v/>
      </c>
      <c r="P5" t="str">
        <f>+IF(LEN(M5)&gt;0,IF(Participação!$B$6="Com Escaldão","09","01"),"")</f>
        <v/>
      </c>
      <c r="Q5" s="28" t="str">
        <f>+IF(LEN(M5)&gt;0,SUMIF(Candidatura_Tomador!$H:$H,Candidatura_Seguros!M5,Candidatura_Tomador!I:I),"")</f>
        <v/>
      </c>
      <c r="R5" t="str">
        <f>+IF(LEN(M5)&gt;0,VLOOKUP(M5,Candidatura_Tomador!H:J,3,0),"")</f>
        <v/>
      </c>
      <c r="S5" t="str">
        <f>+IF(LEN(M5)&gt;0,SUMIF(Candidatura_Tomador!$H:$H,Candidatura_Seguros!M5,Candidatura_Tomador!Q:Q),"")</f>
        <v/>
      </c>
      <c r="T5" t="str">
        <f t="shared" si="11"/>
        <v/>
      </c>
      <c r="U5" t="str">
        <f t="shared" si="12"/>
        <v/>
      </c>
      <c r="V5" t="str">
        <f>+IF(LEN(M5)&gt;0,SUMIF(Candidatura_Tomador!$H:$H,Candidatura_Seguros!M5,Candidatura_Tomador!R:R),"")</f>
        <v/>
      </c>
      <c r="W5" t="str">
        <f t="shared" si="13"/>
        <v/>
      </c>
    </row>
    <row r="6" spans="1:23" x14ac:dyDescent="0.25">
      <c r="A6" t="str">
        <f>+IF(LEN(M6)&gt;0,Candidatura_Tomador!C6,"")</f>
        <v/>
      </c>
      <c r="B6" t="str">
        <f>+IF(LEN(M6)&gt;0,Participação!$D$8,"")</f>
        <v/>
      </c>
      <c r="C6" t="str">
        <f t="shared" si="5"/>
        <v/>
      </c>
      <c r="D6" t="str">
        <f>+IF(LEN(M6)&gt;0,Participação!$D$4,"")</f>
        <v/>
      </c>
      <c r="E6" s="27" t="str">
        <f>+IF(LEN(M6)&gt;0,Participação!$B$7+8,"")</f>
        <v/>
      </c>
      <c r="F6" s="27" t="str">
        <f t="shared" si="6"/>
        <v/>
      </c>
      <c r="G6" t="str">
        <f t="shared" si="7"/>
        <v/>
      </c>
      <c r="H6" t="str">
        <f t="shared" si="8"/>
        <v/>
      </c>
      <c r="I6" t="str">
        <f t="shared" si="9"/>
        <v/>
      </c>
      <c r="L6" t="str">
        <f>+IF(LEN(Candidatura_Tomador!A6)&gt;0,VLOOKUP(M6,Candidatura_Tomador!H:P,9,0),"")</f>
        <v/>
      </c>
      <c r="M6" t="str">
        <f>IF(LEN(M5)=0,"",IF(M5=MAX(Candidatura_Tomador!H:H),"",M5+1))</f>
        <v/>
      </c>
      <c r="N6" t="str">
        <f>+IF(LEN(M6)&gt;0,Participação!$D$6*100,"")</f>
        <v/>
      </c>
      <c r="O6" t="str">
        <f t="shared" si="10"/>
        <v/>
      </c>
      <c r="P6" t="str">
        <f>+IF(LEN(M6)&gt;0,IF(Participação!$B$6="Com Escaldão","09","01"),"")</f>
        <v/>
      </c>
      <c r="Q6" s="28" t="str">
        <f>+IF(LEN(M6)&gt;0,SUMIF(Candidatura_Tomador!$H:$H,Candidatura_Seguros!M6,Candidatura_Tomador!I:I),"")</f>
        <v/>
      </c>
      <c r="R6" t="str">
        <f>+IF(LEN(M6)&gt;0,VLOOKUP(M6,Candidatura_Tomador!H:J,3,0),"")</f>
        <v/>
      </c>
      <c r="S6" t="str">
        <f>+IF(LEN(M6)&gt;0,SUMIF(Candidatura_Tomador!$H:$H,Candidatura_Seguros!M6,Candidatura_Tomador!Q:Q),"")</f>
        <v/>
      </c>
      <c r="T6" t="str">
        <f t="shared" si="11"/>
        <v/>
      </c>
      <c r="U6" t="str">
        <f t="shared" si="12"/>
        <v/>
      </c>
      <c r="V6" t="str">
        <f>+IF(LEN(M6)&gt;0,SUMIF(Candidatura_Tomador!$H:$H,Candidatura_Seguros!M6,Candidatura_Tomador!R:R),"")</f>
        <v/>
      </c>
      <c r="W6" t="str">
        <f t="shared" si="13"/>
        <v/>
      </c>
    </row>
    <row r="7" spans="1:23" x14ac:dyDescent="0.25">
      <c r="A7" t="str">
        <f>+IF(LEN(M7)&gt;0,Candidatura_Tomador!C7,"")</f>
        <v/>
      </c>
      <c r="B7" t="str">
        <f>+IF(LEN(M7)&gt;0,Participação!$D$8,"")</f>
        <v/>
      </c>
      <c r="C7" t="str">
        <f t="shared" si="5"/>
        <v/>
      </c>
      <c r="D7" t="str">
        <f>+IF(LEN(M7)&gt;0,Participação!$D$4,"")</f>
        <v/>
      </c>
      <c r="E7" s="27" t="str">
        <f>+IF(LEN(M7)&gt;0,Participação!$B$7+8,"")</f>
        <v/>
      </c>
      <c r="F7" s="27" t="str">
        <f t="shared" si="6"/>
        <v/>
      </c>
      <c r="G7" t="str">
        <f t="shared" si="7"/>
        <v/>
      </c>
      <c r="H7" t="str">
        <f t="shared" si="8"/>
        <v/>
      </c>
      <c r="I7" t="str">
        <f t="shared" si="9"/>
        <v/>
      </c>
      <c r="L7" t="str">
        <f>+IF(LEN(Candidatura_Tomador!A7)&gt;0,VLOOKUP(M7,Candidatura_Tomador!H:P,9,0),"")</f>
        <v/>
      </c>
      <c r="M7" t="str">
        <f>IF(LEN(M6)=0,"",IF(M6=MAX(Candidatura_Tomador!H:H),"",M6+1))</f>
        <v/>
      </c>
      <c r="N7" t="str">
        <f>+IF(LEN(M7)&gt;0,Participação!$D$6*100,"")</f>
        <v/>
      </c>
      <c r="O7" t="str">
        <f t="shared" si="10"/>
        <v/>
      </c>
      <c r="P7" t="str">
        <f>+IF(LEN(M7)&gt;0,IF(Participação!$B$6="Com Escaldão","09","01"),"")</f>
        <v/>
      </c>
      <c r="Q7" s="28" t="str">
        <f>+IF(LEN(M7)&gt;0,SUMIF(Candidatura_Tomador!$H:$H,Candidatura_Seguros!M7,Candidatura_Tomador!I:I),"")</f>
        <v/>
      </c>
      <c r="R7" t="str">
        <f>+IF(LEN(M7)&gt;0,VLOOKUP(M7,Candidatura_Tomador!H:J,3,0),"")</f>
        <v/>
      </c>
      <c r="S7" t="str">
        <f>+IF(LEN(M7)&gt;0,SUMIF(Candidatura_Tomador!$H:$H,Candidatura_Seguros!M7,Candidatura_Tomador!Q:Q),"")</f>
        <v/>
      </c>
      <c r="T7" t="str">
        <f t="shared" si="11"/>
        <v/>
      </c>
      <c r="U7" t="str">
        <f t="shared" si="12"/>
        <v/>
      </c>
      <c r="V7" t="str">
        <f>+IF(LEN(M7)&gt;0,SUMIF(Candidatura_Tomador!$H:$H,Candidatura_Seguros!M7,Candidatura_Tomador!R:R),"")</f>
        <v/>
      </c>
      <c r="W7" t="str">
        <f t="shared" si="13"/>
        <v/>
      </c>
    </row>
    <row r="8" spans="1:23" x14ac:dyDescent="0.25">
      <c r="A8" t="str">
        <f>+IF(LEN(M8)&gt;0,Candidatura_Tomador!C8,"")</f>
        <v/>
      </c>
      <c r="B8" t="str">
        <f>+IF(LEN(M8)&gt;0,Participação!$D$8,"")</f>
        <v/>
      </c>
      <c r="C8" t="str">
        <f t="shared" si="5"/>
        <v/>
      </c>
      <c r="D8" t="str">
        <f>+IF(LEN(M8)&gt;0,Participação!$D$4,"")</f>
        <v/>
      </c>
      <c r="E8" s="27" t="str">
        <f>+IF(LEN(M8)&gt;0,Participação!$B$7+8,"")</f>
        <v/>
      </c>
      <c r="F8" s="27" t="str">
        <f t="shared" si="6"/>
        <v/>
      </c>
      <c r="G8" t="str">
        <f t="shared" si="7"/>
        <v/>
      </c>
      <c r="H8" t="str">
        <f t="shared" si="8"/>
        <v/>
      </c>
      <c r="I8" t="str">
        <f t="shared" si="9"/>
        <v/>
      </c>
      <c r="L8" t="str">
        <f>+IF(LEN(Candidatura_Tomador!A8)&gt;0,VLOOKUP(M8,Candidatura_Tomador!H:P,9,0),"")</f>
        <v/>
      </c>
      <c r="M8" t="str">
        <f>IF(LEN(M7)=0,"",IF(M7=MAX(Candidatura_Tomador!H:H),"",M7+1))</f>
        <v/>
      </c>
      <c r="N8" t="str">
        <f>+IF(LEN(M8)&gt;0,Participação!$D$6*100,"")</f>
        <v/>
      </c>
      <c r="O8" t="str">
        <f t="shared" si="10"/>
        <v/>
      </c>
      <c r="P8" t="str">
        <f>+IF(LEN(M8)&gt;0,IF(Participação!$B$6="Com Escaldão","09","01"),"")</f>
        <v/>
      </c>
      <c r="Q8" s="28" t="str">
        <f>+IF(LEN(M8)&gt;0,SUMIF(Candidatura_Tomador!$H:$H,Candidatura_Seguros!M8,Candidatura_Tomador!I:I),"")</f>
        <v/>
      </c>
      <c r="R8" t="str">
        <f>+IF(LEN(M8)&gt;0,VLOOKUP(M8,Candidatura_Tomador!H:J,3,0),"")</f>
        <v/>
      </c>
      <c r="S8" t="str">
        <f>+IF(LEN(M8)&gt;0,SUMIF(Candidatura_Tomador!$H:$H,Candidatura_Seguros!M8,Candidatura_Tomador!Q:Q),"")</f>
        <v/>
      </c>
      <c r="T8" t="str">
        <f t="shared" si="11"/>
        <v/>
      </c>
      <c r="U8" t="str">
        <f t="shared" si="12"/>
        <v/>
      </c>
      <c r="V8" t="str">
        <f>+IF(LEN(M8)&gt;0,SUMIF(Candidatura_Tomador!$H:$H,Candidatura_Seguros!M8,Candidatura_Tomador!R:R),"")</f>
        <v/>
      </c>
      <c r="W8" t="str">
        <f t="shared" si="13"/>
        <v/>
      </c>
    </row>
    <row r="9" spans="1:23" x14ac:dyDescent="0.25">
      <c r="A9" t="str">
        <f>+IF(LEN(M9)&gt;0,Candidatura_Tomador!C9,"")</f>
        <v/>
      </c>
      <c r="B9" t="str">
        <f>+IF(LEN(M9)&gt;0,Participação!$D$8,"")</f>
        <v/>
      </c>
      <c r="C9" t="str">
        <f t="shared" si="5"/>
        <v/>
      </c>
      <c r="D9" t="str">
        <f>+IF(LEN(M9)&gt;0,Participação!$D$4,"")</f>
        <v/>
      </c>
      <c r="E9" s="27" t="str">
        <f>+IF(LEN(M9)&gt;0,Participação!$B$7+8,"")</f>
        <v/>
      </c>
      <c r="F9" s="27" t="str">
        <f t="shared" si="6"/>
        <v/>
      </c>
      <c r="G9" t="str">
        <f t="shared" si="7"/>
        <v/>
      </c>
      <c r="H9" t="str">
        <f t="shared" si="8"/>
        <v/>
      </c>
      <c r="I9" t="str">
        <f t="shared" si="9"/>
        <v/>
      </c>
      <c r="L9" t="str">
        <f>+IF(LEN(Candidatura_Tomador!A9)&gt;0,VLOOKUP(M9,Candidatura_Tomador!H:P,9,0),"")</f>
        <v/>
      </c>
      <c r="M9" t="str">
        <f>IF(LEN(M8)=0,"",IF(M8=MAX(Candidatura_Tomador!H:H),"",M8+1))</f>
        <v/>
      </c>
      <c r="N9" t="str">
        <f>+IF(LEN(M9)&gt;0,Participação!$D$6*100,"")</f>
        <v/>
      </c>
      <c r="O9" t="str">
        <f t="shared" si="10"/>
        <v/>
      </c>
      <c r="P9" t="str">
        <f>+IF(LEN(M9)&gt;0,IF(Participação!$B$6="Com Escaldão","09","01"),"")</f>
        <v/>
      </c>
      <c r="Q9" s="28" t="str">
        <f>+IF(LEN(M9)&gt;0,SUMIF(Candidatura_Tomador!$H:$H,Candidatura_Seguros!M9,Candidatura_Tomador!I:I),"")</f>
        <v/>
      </c>
      <c r="R9" t="str">
        <f>+IF(LEN(M9)&gt;0,VLOOKUP(M9,Candidatura_Tomador!H:J,3,0),"")</f>
        <v/>
      </c>
      <c r="S9" t="str">
        <f>+IF(LEN(M9)&gt;0,SUMIF(Candidatura_Tomador!$H:$H,Candidatura_Seguros!M9,Candidatura_Tomador!Q:Q),"")</f>
        <v/>
      </c>
      <c r="T9" t="str">
        <f t="shared" si="11"/>
        <v/>
      </c>
      <c r="U9" t="str">
        <f t="shared" si="12"/>
        <v/>
      </c>
      <c r="V9" t="str">
        <f>+IF(LEN(M9)&gt;0,SUMIF(Candidatura_Tomador!$H:$H,Candidatura_Seguros!M9,Candidatura_Tomador!R:R),"")</f>
        <v/>
      </c>
      <c r="W9" t="str">
        <f t="shared" si="13"/>
        <v/>
      </c>
    </row>
    <row r="10" spans="1:23" x14ac:dyDescent="0.25">
      <c r="A10" t="str">
        <f>+IF(LEN(M10)&gt;0,Candidatura_Tomador!C10,"")</f>
        <v/>
      </c>
      <c r="B10" t="str">
        <f>+IF(LEN(M10)&gt;0,Participação!$D$8,"")</f>
        <v/>
      </c>
      <c r="C10" t="str">
        <f t="shared" si="5"/>
        <v/>
      </c>
      <c r="D10" t="str">
        <f>+IF(LEN(M10)&gt;0,Participação!$D$4,"")</f>
        <v/>
      </c>
      <c r="E10" s="27" t="str">
        <f>+IF(LEN(M10)&gt;0,Participação!$B$7+8,"")</f>
        <v/>
      </c>
      <c r="F10" s="27" t="str">
        <f t="shared" si="6"/>
        <v/>
      </c>
      <c r="G10" t="str">
        <f t="shared" si="7"/>
        <v/>
      </c>
      <c r="H10" t="str">
        <f t="shared" si="8"/>
        <v/>
      </c>
      <c r="I10" t="str">
        <f t="shared" si="9"/>
        <v/>
      </c>
      <c r="L10" t="str">
        <f>+IF(LEN(Candidatura_Tomador!A10)&gt;0,VLOOKUP(M10,Candidatura_Tomador!H:P,9,0),"")</f>
        <v/>
      </c>
      <c r="M10" t="str">
        <f>IF(LEN(M9)=0,"",IF(M9=MAX(Candidatura_Tomador!H:H),"",M9+1))</f>
        <v/>
      </c>
      <c r="N10" t="str">
        <f>+IF(LEN(M10)&gt;0,Participação!$D$6*100,"")</f>
        <v/>
      </c>
      <c r="O10" t="str">
        <f t="shared" si="10"/>
        <v/>
      </c>
      <c r="P10" t="str">
        <f>+IF(LEN(M10)&gt;0,IF(Participação!$B$6="Com Escaldão","09","01"),"")</f>
        <v/>
      </c>
      <c r="Q10" s="28" t="str">
        <f>+IF(LEN(M10)&gt;0,SUMIF(Candidatura_Tomador!$H:$H,Candidatura_Seguros!M10,Candidatura_Tomador!I:I),"")</f>
        <v/>
      </c>
      <c r="R10" t="str">
        <f>+IF(LEN(M10)&gt;0,VLOOKUP(M10,Candidatura_Tomador!H:J,3,0),"")</f>
        <v/>
      </c>
      <c r="S10" t="str">
        <f>+IF(LEN(M10)&gt;0,SUMIF(Candidatura_Tomador!$H:$H,Candidatura_Seguros!M10,Candidatura_Tomador!Q:Q),"")</f>
        <v/>
      </c>
      <c r="T10" t="str">
        <f t="shared" si="11"/>
        <v/>
      </c>
      <c r="U10" t="str">
        <f t="shared" si="12"/>
        <v/>
      </c>
      <c r="V10" t="str">
        <f>+IF(LEN(M10)&gt;0,SUMIF(Candidatura_Tomador!$H:$H,Candidatura_Seguros!M10,Candidatura_Tomador!R:R),"")</f>
        <v/>
      </c>
      <c r="W10" t="str">
        <f t="shared" si="13"/>
        <v/>
      </c>
    </row>
    <row r="11" spans="1:23" x14ac:dyDescent="0.25">
      <c r="A11" t="str">
        <f>+IF(LEN(M11)&gt;0,Candidatura_Tomador!C11,"")</f>
        <v/>
      </c>
      <c r="B11" t="str">
        <f>+IF(LEN(M11)&gt;0,Participação!$D$8,"")</f>
        <v/>
      </c>
      <c r="C11" t="str">
        <f t="shared" si="5"/>
        <v/>
      </c>
      <c r="D11" t="str">
        <f>+IF(LEN(M11)&gt;0,Participação!$D$4,"")</f>
        <v/>
      </c>
      <c r="E11" s="27" t="str">
        <f>+IF(LEN(M11)&gt;0,Participação!$B$7+8,"")</f>
        <v/>
      </c>
      <c r="F11" s="27" t="str">
        <f t="shared" si="6"/>
        <v/>
      </c>
      <c r="G11" t="str">
        <f t="shared" si="7"/>
        <v/>
      </c>
      <c r="H11" t="str">
        <f t="shared" si="8"/>
        <v/>
      </c>
      <c r="I11" t="str">
        <f t="shared" si="9"/>
        <v/>
      </c>
      <c r="L11" t="str">
        <f>+IF(LEN(Candidatura_Tomador!A11)&gt;0,VLOOKUP(M11,Candidatura_Tomador!H:P,9,0),"")</f>
        <v/>
      </c>
      <c r="M11" t="str">
        <f>IF(LEN(M10)=0,"",IF(M10=MAX(Candidatura_Tomador!H:H),"",M10+1))</f>
        <v/>
      </c>
      <c r="N11" t="str">
        <f>+IF(LEN(M11)&gt;0,Participação!$D$6*100,"")</f>
        <v/>
      </c>
      <c r="O11" t="str">
        <f t="shared" si="10"/>
        <v/>
      </c>
      <c r="P11" t="str">
        <f>+IF(LEN(M11)&gt;0,IF(Participação!$B$6="Com Escaldão","09","01"),"")</f>
        <v/>
      </c>
      <c r="Q11" s="28" t="str">
        <f>+IF(LEN(M11)&gt;0,SUMIF(Candidatura_Tomador!$H:$H,Candidatura_Seguros!M11,Candidatura_Tomador!I:I),"")</f>
        <v/>
      </c>
      <c r="R11" t="str">
        <f>+IF(LEN(M11)&gt;0,VLOOKUP(M11,Candidatura_Tomador!H:J,3,0),"")</f>
        <v/>
      </c>
      <c r="S11" t="str">
        <f>+IF(LEN(M11)&gt;0,SUMIF(Candidatura_Tomador!$H:$H,Candidatura_Seguros!M11,Candidatura_Tomador!Q:Q),"")</f>
        <v/>
      </c>
      <c r="T11" t="str">
        <f t="shared" si="11"/>
        <v/>
      </c>
      <c r="U11" t="str">
        <f t="shared" si="12"/>
        <v/>
      </c>
      <c r="V11" t="str">
        <f>+IF(LEN(M11)&gt;0,SUMIF(Candidatura_Tomador!$H:$H,Candidatura_Seguros!M11,Candidatura_Tomador!R:R),"")</f>
        <v/>
      </c>
      <c r="W11" t="str">
        <f t="shared" si="13"/>
        <v/>
      </c>
    </row>
    <row r="12" spans="1:23" x14ac:dyDescent="0.25">
      <c r="A12" t="str">
        <f>+IF(LEN(M12)&gt;0,Candidatura_Tomador!C12,"")</f>
        <v/>
      </c>
      <c r="B12" t="str">
        <f>+IF(LEN(M12)&gt;0,Participação!$D$8,"")</f>
        <v/>
      </c>
      <c r="C12" t="str">
        <f t="shared" si="5"/>
        <v/>
      </c>
      <c r="D12" t="str">
        <f>+IF(LEN(M12)&gt;0,Participação!$D$4,"")</f>
        <v/>
      </c>
      <c r="E12" s="27" t="str">
        <f>+IF(LEN(M12)&gt;0,Participação!$B$7+8,"")</f>
        <v/>
      </c>
      <c r="F12" s="27" t="str">
        <f t="shared" si="6"/>
        <v/>
      </c>
      <c r="G12" t="str">
        <f t="shared" si="7"/>
        <v/>
      </c>
      <c r="H12" t="str">
        <f t="shared" si="8"/>
        <v/>
      </c>
      <c r="I12" t="str">
        <f t="shared" si="9"/>
        <v/>
      </c>
      <c r="L12" t="str">
        <f>+IF(LEN(Candidatura_Tomador!A12)&gt;0,VLOOKUP(M12,Candidatura_Tomador!H:P,9,0),"")</f>
        <v/>
      </c>
      <c r="M12" t="str">
        <f>IF(LEN(M11)=0,"",IF(M11=MAX(Candidatura_Tomador!H:H),"",M11+1))</f>
        <v/>
      </c>
      <c r="N12" t="str">
        <f>+IF(LEN(M12)&gt;0,Participação!$D$6*100,"")</f>
        <v/>
      </c>
      <c r="O12" t="str">
        <f t="shared" si="10"/>
        <v/>
      </c>
      <c r="P12" t="str">
        <f>+IF(LEN(M12)&gt;0,IF(Participação!$B$6="Com Escaldão","09","01"),"")</f>
        <v/>
      </c>
      <c r="Q12" s="28" t="str">
        <f>+IF(LEN(M12)&gt;0,SUMIF(Candidatura_Tomador!$H:$H,Candidatura_Seguros!M12,Candidatura_Tomador!I:I),"")</f>
        <v/>
      </c>
      <c r="R12" t="str">
        <f>+IF(LEN(M12)&gt;0,VLOOKUP(M12,Candidatura_Tomador!H:J,3,0),"")</f>
        <v/>
      </c>
      <c r="S12" t="str">
        <f>+IF(LEN(M12)&gt;0,SUMIF(Candidatura_Tomador!$H:$H,Candidatura_Seguros!M12,Candidatura_Tomador!Q:Q),"")</f>
        <v/>
      </c>
      <c r="T12" t="str">
        <f t="shared" si="11"/>
        <v/>
      </c>
      <c r="U12" t="str">
        <f t="shared" si="12"/>
        <v/>
      </c>
      <c r="V12" t="str">
        <f>+IF(LEN(M12)&gt;0,SUMIF(Candidatura_Tomador!$H:$H,Candidatura_Seguros!M12,Candidatura_Tomador!R:R),"")</f>
        <v/>
      </c>
      <c r="W12" t="str">
        <f t="shared" si="13"/>
        <v/>
      </c>
    </row>
    <row r="13" spans="1:23" x14ac:dyDescent="0.25">
      <c r="A13" t="str">
        <f>+IF(LEN(M13)&gt;0,Candidatura_Tomador!C13,"")</f>
        <v/>
      </c>
      <c r="B13" t="str">
        <f>+IF(LEN(M13)&gt;0,Participação!$D$8,"")</f>
        <v/>
      </c>
      <c r="C13" t="str">
        <f t="shared" si="5"/>
        <v/>
      </c>
      <c r="D13" t="str">
        <f>+IF(LEN(M13)&gt;0,Participação!$D$4,"")</f>
        <v/>
      </c>
      <c r="E13" s="27" t="str">
        <f>+IF(LEN(M13)&gt;0,Participação!$B$7+8,"")</f>
        <v/>
      </c>
      <c r="F13" s="27" t="str">
        <f t="shared" si="6"/>
        <v/>
      </c>
      <c r="G13" t="str">
        <f t="shared" si="7"/>
        <v/>
      </c>
      <c r="H13" t="str">
        <f t="shared" si="8"/>
        <v/>
      </c>
      <c r="I13" t="str">
        <f t="shared" si="9"/>
        <v/>
      </c>
      <c r="L13" t="str">
        <f>+IF(LEN(Candidatura_Tomador!A13)&gt;0,VLOOKUP(M13,Candidatura_Tomador!H:P,9,0),"")</f>
        <v/>
      </c>
      <c r="M13" t="str">
        <f>IF(LEN(M12)=0,"",IF(M12=MAX(Candidatura_Tomador!H:H),"",M12+1))</f>
        <v/>
      </c>
      <c r="N13" t="str">
        <f>+IF(LEN(M13)&gt;0,Participação!$D$6*100,"")</f>
        <v/>
      </c>
      <c r="O13" t="str">
        <f t="shared" si="10"/>
        <v/>
      </c>
      <c r="P13" t="str">
        <f>+IF(LEN(M13)&gt;0,IF(Participação!$B$6="Com Escaldão","09","01"),"")</f>
        <v/>
      </c>
      <c r="Q13" s="28" t="str">
        <f>+IF(LEN(M13)&gt;0,SUMIF(Candidatura_Tomador!$H:$H,Candidatura_Seguros!M13,Candidatura_Tomador!I:I),"")</f>
        <v/>
      </c>
      <c r="R13" t="str">
        <f>+IF(LEN(M13)&gt;0,VLOOKUP(M13,Candidatura_Tomador!H:J,3,0),"")</f>
        <v/>
      </c>
      <c r="S13" t="str">
        <f>+IF(LEN(M13)&gt;0,SUMIF(Candidatura_Tomador!$H:$H,Candidatura_Seguros!M13,Candidatura_Tomador!Q:Q),"")</f>
        <v/>
      </c>
      <c r="T13" t="str">
        <f t="shared" si="11"/>
        <v/>
      </c>
      <c r="U13" t="str">
        <f t="shared" si="12"/>
        <v/>
      </c>
      <c r="V13" t="str">
        <f>+IF(LEN(M13)&gt;0,SUMIF(Candidatura_Tomador!$H:$H,Candidatura_Seguros!M13,Candidatura_Tomador!R:R),"")</f>
        <v/>
      </c>
      <c r="W13" t="str">
        <f t="shared" si="13"/>
        <v/>
      </c>
    </row>
    <row r="14" spans="1:23" x14ac:dyDescent="0.25">
      <c r="A14" t="str">
        <f>+IF(LEN(M14)&gt;0,Candidatura_Tomador!C14,"")</f>
        <v/>
      </c>
      <c r="B14" t="str">
        <f>+IF(LEN(M14)&gt;0,Participação!$D$8,"")</f>
        <v/>
      </c>
      <c r="C14" t="str">
        <f t="shared" si="5"/>
        <v/>
      </c>
      <c r="D14" t="str">
        <f>+IF(LEN(M14)&gt;0,Participação!$D$4,"")</f>
        <v/>
      </c>
      <c r="E14" s="27" t="str">
        <f>+IF(LEN(M14)&gt;0,Participação!$B$7+8,"")</f>
        <v/>
      </c>
      <c r="F14" s="27" t="str">
        <f t="shared" si="6"/>
        <v/>
      </c>
      <c r="G14" t="str">
        <f t="shared" si="7"/>
        <v/>
      </c>
      <c r="H14" t="str">
        <f t="shared" si="8"/>
        <v/>
      </c>
      <c r="I14" t="str">
        <f t="shared" si="9"/>
        <v/>
      </c>
      <c r="L14" t="str">
        <f>+IF(LEN(Candidatura_Tomador!A14)&gt;0,VLOOKUP(M14,Candidatura_Tomador!H:P,9,0),"")</f>
        <v/>
      </c>
      <c r="M14" t="str">
        <f>IF(LEN(M13)=0,"",IF(M13=MAX(Candidatura_Tomador!H:H),"",M13+1))</f>
        <v/>
      </c>
      <c r="N14" t="str">
        <f>+IF(LEN(M14)&gt;0,Participação!$D$6*100,"")</f>
        <v/>
      </c>
      <c r="O14" t="str">
        <f t="shared" si="10"/>
        <v/>
      </c>
      <c r="P14" t="str">
        <f>+IF(LEN(M14)&gt;0,IF(Participação!$B$6="Com Escaldão","09","01"),"")</f>
        <v/>
      </c>
      <c r="Q14" s="28" t="str">
        <f>+IF(LEN(M14)&gt;0,SUMIF(Candidatura_Tomador!$H:$H,Candidatura_Seguros!M14,Candidatura_Tomador!I:I),"")</f>
        <v/>
      </c>
      <c r="R14" t="str">
        <f>+IF(LEN(M14)&gt;0,VLOOKUP(M14,Candidatura_Tomador!H:J,3,0),"")</f>
        <v/>
      </c>
      <c r="S14" t="str">
        <f>+IF(LEN(M14)&gt;0,SUMIF(Candidatura_Tomador!$H:$H,Candidatura_Seguros!M14,Candidatura_Tomador!Q:Q),"")</f>
        <v/>
      </c>
      <c r="T14" t="str">
        <f t="shared" si="11"/>
        <v/>
      </c>
      <c r="U14" t="str">
        <f t="shared" si="12"/>
        <v/>
      </c>
      <c r="V14" t="str">
        <f>+IF(LEN(M14)&gt;0,SUMIF(Candidatura_Tomador!$H:$H,Candidatura_Seguros!M14,Candidatura_Tomador!R:R),"")</f>
        <v/>
      </c>
      <c r="W14" t="str">
        <f t="shared" si="13"/>
        <v/>
      </c>
    </row>
    <row r="15" spans="1:23" x14ac:dyDescent="0.25">
      <c r="A15" t="str">
        <f>+IF(LEN(M15)&gt;0,Candidatura_Tomador!C15,"")</f>
        <v/>
      </c>
      <c r="B15" t="str">
        <f>+IF(LEN(M15)&gt;0,Participação!$D$8,"")</f>
        <v/>
      </c>
      <c r="C15" t="str">
        <f t="shared" si="5"/>
        <v/>
      </c>
      <c r="D15" t="str">
        <f>+IF(LEN(M15)&gt;0,Participação!$D$4,"")</f>
        <v/>
      </c>
      <c r="E15" s="27" t="str">
        <f>+IF(LEN(M15)&gt;0,Participação!$B$7+8,"")</f>
        <v/>
      </c>
      <c r="F15" s="27" t="str">
        <f t="shared" si="6"/>
        <v/>
      </c>
      <c r="G15" t="str">
        <f t="shared" si="7"/>
        <v/>
      </c>
      <c r="H15" t="str">
        <f t="shared" si="8"/>
        <v/>
      </c>
      <c r="I15" t="str">
        <f t="shared" si="9"/>
        <v/>
      </c>
      <c r="L15" t="str">
        <f>+IF(LEN(Candidatura_Tomador!A15)&gt;0,VLOOKUP(M15,Candidatura_Tomador!H:P,9,0),"")</f>
        <v/>
      </c>
      <c r="M15" t="str">
        <f>IF(LEN(M14)=0,"",IF(M14=MAX(Candidatura_Tomador!H:H),"",M14+1))</f>
        <v/>
      </c>
      <c r="N15" t="str">
        <f>+IF(LEN(M15)&gt;0,Participação!$D$6*100,"")</f>
        <v/>
      </c>
      <c r="O15" t="str">
        <f t="shared" si="10"/>
        <v/>
      </c>
      <c r="P15" t="str">
        <f>+IF(LEN(M15)&gt;0,IF(Participação!$B$6="Com Escaldão","09","01"),"")</f>
        <v/>
      </c>
      <c r="Q15" s="28" t="str">
        <f>+IF(LEN(M15)&gt;0,SUMIF(Candidatura_Tomador!$H:$H,Candidatura_Seguros!M15,Candidatura_Tomador!I:I),"")</f>
        <v/>
      </c>
      <c r="R15" t="str">
        <f>+IF(LEN(M15)&gt;0,VLOOKUP(M15,Candidatura_Tomador!H:J,3,0),"")</f>
        <v/>
      </c>
      <c r="S15" t="str">
        <f>+IF(LEN(M15)&gt;0,SUMIF(Candidatura_Tomador!$H:$H,Candidatura_Seguros!M15,Candidatura_Tomador!Q:Q),"")</f>
        <v/>
      </c>
      <c r="T15" t="str">
        <f t="shared" si="11"/>
        <v/>
      </c>
      <c r="U15" t="str">
        <f t="shared" si="12"/>
        <v/>
      </c>
      <c r="V15" t="str">
        <f>+IF(LEN(M15)&gt;0,SUMIF(Candidatura_Tomador!$H:$H,Candidatura_Seguros!M15,Candidatura_Tomador!R:R),"")</f>
        <v/>
      </c>
      <c r="W15" t="str">
        <f t="shared" si="13"/>
        <v/>
      </c>
    </row>
    <row r="16" spans="1:23" x14ac:dyDescent="0.25">
      <c r="A16" t="str">
        <f>+IF(LEN(M16)&gt;0,Candidatura_Tomador!C16,"")</f>
        <v/>
      </c>
      <c r="B16" t="str">
        <f>+IF(LEN(M16)&gt;0,Participação!$D$8,"")</f>
        <v/>
      </c>
      <c r="C16" t="str">
        <f t="shared" si="5"/>
        <v/>
      </c>
      <c r="D16" t="str">
        <f>+IF(LEN(M16)&gt;0,Participação!$D$4,"")</f>
        <v/>
      </c>
      <c r="E16" s="27" t="str">
        <f>+IF(LEN(M16)&gt;0,Participação!$B$7+8,"")</f>
        <v/>
      </c>
      <c r="F16" s="27" t="str">
        <f t="shared" si="6"/>
        <v/>
      </c>
      <c r="G16" t="str">
        <f t="shared" si="7"/>
        <v/>
      </c>
      <c r="H16" t="str">
        <f t="shared" si="8"/>
        <v/>
      </c>
      <c r="I16" t="str">
        <f t="shared" si="9"/>
        <v/>
      </c>
      <c r="L16" t="str">
        <f>+IF(LEN(Candidatura_Tomador!A16)&gt;0,VLOOKUP(M16,Candidatura_Tomador!H:P,9,0),"")</f>
        <v/>
      </c>
      <c r="M16" t="str">
        <f>IF(LEN(M15)=0,"",IF(M15=MAX(Candidatura_Tomador!H:H),"",M15+1))</f>
        <v/>
      </c>
      <c r="N16" t="str">
        <f>+IF(LEN(M16)&gt;0,Participação!$D$6*100,"")</f>
        <v/>
      </c>
      <c r="O16" t="str">
        <f t="shared" si="10"/>
        <v/>
      </c>
      <c r="P16" t="str">
        <f>+IF(LEN(M16)&gt;0,IF(Participação!$B$6="Com Escaldão","09","01"),"")</f>
        <v/>
      </c>
      <c r="Q16" s="28" t="str">
        <f>+IF(LEN(M16)&gt;0,SUMIF(Candidatura_Tomador!$H:$H,Candidatura_Seguros!M16,Candidatura_Tomador!I:I),"")</f>
        <v/>
      </c>
      <c r="R16" t="str">
        <f>+IF(LEN(M16)&gt;0,VLOOKUP(M16,Candidatura_Tomador!H:J,3,0),"")</f>
        <v/>
      </c>
      <c r="S16" t="str">
        <f>+IF(LEN(M16)&gt;0,SUMIF(Candidatura_Tomador!$H:$H,Candidatura_Seguros!M16,Candidatura_Tomador!Q:Q),"")</f>
        <v/>
      </c>
      <c r="T16" t="str">
        <f t="shared" si="11"/>
        <v/>
      </c>
      <c r="U16" t="str">
        <f t="shared" si="12"/>
        <v/>
      </c>
      <c r="V16" t="str">
        <f>+IF(LEN(M16)&gt;0,SUMIF(Candidatura_Tomador!$H:$H,Candidatura_Seguros!M16,Candidatura_Tomador!R:R),"")</f>
        <v/>
      </c>
      <c r="W16" t="str">
        <f t="shared" si="13"/>
        <v/>
      </c>
    </row>
    <row r="17" spans="1:23" x14ac:dyDescent="0.25">
      <c r="A17" t="str">
        <f>+IF(LEN(M17)&gt;0,Candidatura_Tomador!C17,"")</f>
        <v/>
      </c>
      <c r="B17" t="str">
        <f>+IF(LEN(M17)&gt;0,Participação!$D$8,"")</f>
        <v/>
      </c>
      <c r="C17" t="str">
        <f t="shared" si="5"/>
        <v/>
      </c>
      <c r="D17" t="str">
        <f>+IF(LEN(M17)&gt;0,Participação!$D$4,"")</f>
        <v/>
      </c>
      <c r="E17" s="27" t="str">
        <f>+IF(LEN(M17)&gt;0,Participação!$B$7+8,"")</f>
        <v/>
      </c>
      <c r="F17" s="27" t="str">
        <f t="shared" si="6"/>
        <v/>
      </c>
      <c r="G17" t="str">
        <f t="shared" si="7"/>
        <v/>
      </c>
      <c r="H17" t="str">
        <f t="shared" si="8"/>
        <v/>
      </c>
      <c r="I17" t="str">
        <f t="shared" si="9"/>
        <v/>
      </c>
      <c r="L17" t="str">
        <f>+IF(LEN(Candidatura_Tomador!A17)&gt;0,VLOOKUP(M17,Candidatura_Tomador!H:P,9,0),"")</f>
        <v/>
      </c>
      <c r="M17" t="str">
        <f>IF(LEN(M16)=0,"",IF(M16=MAX(Candidatura_Tomador!H:H),"",M16+1))</f>
        <v/>
      </c>
      <c r="N17" t="str">
        <f>+IF(LEN(M17)&gt;0,Participação!$D$6*100,"")</f>
        <v/>
      </c>
      <c r="O17" t="str">
        <f t="shared" si="10"/>
        <v/>
      </c>
      <c r="P17" t="str">
        <f>+IF(LEN(M17)&gt;0,IF(Participação!$B$6="Com Escaldão","09","01"),"")</f>
        <v/>
      </c>
      <c r="Q17" s="28" t="str">
        <f>+IF(LEN(M17)&gt;0,SUMIF(Candidatura_Tomador!$H:$H,Candidatura_Seguros!M17,Candidatura_Tomador!I:I),"")</f>
        <v/>
      </c>
      <c r="R17" t="str">
        <f>+IF(LEN(M17)&gt;0,VLOOKUP(M17,Candidatura_Tomador!H:J,3,0),"")</f>
        <v/>
      </c>
      <c r="S17" t="str">
        <f>+IF(LEN(M17)&gt;0,SUMIF(Candidatura_Tomador!$H:$H,Candidatura_Seguros!M17,Candidatura_Tomador!Q:Q),"")</f>
        <v/>
      </c>
      <c r="T17" t="str">
        <f t="shared" si="11"/>
        <v/>
      </c>
      <c r="U17" t="str">
        <f t="shared" si="12"/>
        <v/>
      </c>
      <c r="V17" t="str">
        <f>+IF(LEN(M17)&gt;0,SUMIF(Candidatura_Tomador!$H:$H,Candidatura_Seguros!M17,Candidatura_Tomador!R:R),"")</f>
        <v/>
      </c>
      <c r="W17" t="str">
        <f t="shared" si="13"/>
        <v/>
      </c>
    </row>
    <row r="18" spans="1:23" x14ac:dyDescent="0.25">
      <c r="A18" t="str">
        <f>+IF(LEN(M18)&gt;0,Candidatura_Tomador!C18,"")</f>
        <v/>
      </c>
      <c r="B18" t="str">
        <f>+IF(LEN(M18)&gt;0,Participação!$D$8,"")</f>
        <v/>
      </c>
      <c r="C18" t="str">
        <f t="shared" si="5"/>
        <v/>
      </c>
      <c r="D18" t="str">
        <f>+IF(LEN(M18)&gt;0,Participação!$D$4,"")</f>
        <v/>
      </c>
      <c r="E18" s="27" t="str">
        <f>+IF(LEN(M18)&gt;0,Participação!$B$7+8,"")</f>
        <v/>
      </c>
      <c r="F18" s="27" t="str">
        <f t="shared" si="6"/>
        <v/>
      </c>
      <c r="G18" t="str">
        <f t="shared" si="7"/>
        <v/>
      </c>
      <c r="H18" t="str">
        <f t="shared" si="8"/>
        <v/>
      </c>
      <c r="I18" t="str">
        <f t="shared" si="9"/>
        <v/>
      </c>
      <c r="L18" t="str">
        <f>+IF(LEN(Candidatura_Tomador!A18)&gt;0,VLOOKUP(M18,Candidatura_Tomador!H:P,9,0),"")</f>
        <v/>
      </c>
      <c r="M18" t="str">
        <f>IF(LEN(M17)=0,"",IF(M17=MAX(Candidatura_Tomador!H:H),"",M17+1))</f>
        <v/>
      </c>
      <c r="N18" t="str">
        <f>+IF(LEN(M18)&gt;0,Participação!$D$6*100,"")</f>
        <v/>
      </c>
      <c r="O18" t="str">
        <f t="shared" si="10"/>
        <v/>
      </c>
      <c r="P18" t="str">
        <f>+IF(LEN(M18)&gt;0,IF(Participação!$B$6="Com Escaldão","09","01"),"")</f>
        <v/>
      </c>
      <c r="Q18" s="28" t="str">
        <f>+IF(LEN(M18)&gt;0,SUMIF(Candidatura_Tomador!$H:$H,Candidatura_Seguros!M18,Candidatura_Tomador!I:I),"")</f>
        <v/>
      </c>
      <c r="R18" t="str">
        <f>+IF(LEN(M18)&gt;0,VLOOKUP(M18,Candidatura_Tomador!H:J,3,0),"")</f>
        <v/>
      </c>
      <c r="S18" t="str">
        <f>+IF(LEN(M18)&gt;0,SUMIF(Candidatura_Tomador!$H:$H,Candidatura_Seguros!M18,Candidatura_Tomador!Q:Q),"")</f>
        <v/>
      </c>
      <c r="T18" t="str">
        <f t="shared" si="11"/>
        <v/>
      </c>
      <c r="U18" t="str">
        <f t="shared" si="12"/>
        <v/>
      </c>
      <c r="V18" t="str">
        <f>+IF(LEN(M18)&gt;0,SUMIF(Candidatura_Tomador!$H:$H,Candidatura_Seguros!M18,Candidatura_Tomador!R:R),"")</f>
        <v/>
      </c>
      <c r="W18" t="str">
        <f t="shared" si="13"/>
        <v/>
      </c>
    </row>
    <row r="19" spans="1:23" x14ac:dyDescent="0.25">
      <c r="A19" t="str">
        <f>+IF(LEN(M19)&gt;0,Candidatura_Tomador!C19,"")</f>
        <v/>
      </c>
      <c r="B19" t="str">
        <f>+IF(LEN(M19)&gt;0,Participação!$D$8,"")</f>
        <v/>
      </c>
      <c r="C19" t="str">
        <f t="shared" si="5"/>
        <v/>
      </c>
      <c r="D19" t="str">
        <f>+IF(LEN(M19)&gt;0,Participação!$D$4,"")</f>
        <v/>
      </c>
      <c r="E19" s="27" t="str">
        <f>+IF(LEN(M19)&gt;0,Participação!$B$7+8,"")</f>
        <v/>
      </c>
      <c r="F19" s="27" t="str">
        <f t="shared" si="6"/>
        <v/>
      </c>
      <c r="G19" t="str">
        <f t="shared" si="7"/>
        <v/>
      </c>
      <c r="H19" t="str">
        <f t="shared" si="8"/>
        <v/>
      </c>
      <c r="I19" t="str">
        <f t="shared" si="9"/>
        <v/>
      </c>
      <c r="L19" t="str">
        <f>+IF(LEN(Candidatura_Tomador!A19)&gt;0,VLOOKUP(M19,Candidatura_Tomador!H:P,9,0),"")</f>
        <v/>
      </c>
      <c r="M19" t="str">
        <f>IF(LEN(M18)=0,"",IF(M18=MAX(Candidatura_Tomador!H:H),"",M18+1))</f>
        <v/>
      </c>
      <c r="N19" t="str">
        <f>+IF(LEN(M19)&gt;0,Participação!$D$6*100,"")</f>
        <v/>
      </c>
      <c r="O19" t="str">
        <f t="shared" si="10"/>
        <v/>
      </c>
      <c r="P19" t="str">
        <f>+IF(LEN(M19)&gt;0,IF(Participação!$B$6="Com Escaldão","09","01"),"")</f>
        <v/>
      </c>
      <c r="Q19" s="28" t="str">
        <f>+IF(LEN(M19)&gt;0,SUMIF(Candidatura_Tomador!$H:$H,Candidatura_Seguros!M19,Candidatura_Tomador!I:I),"")</f>
        <v/>
      </c>
      <c r="R19" t="str">
        <f>+IF(LEN(M19)&gt;0,VLOOKUP(M19,Candidatura_Tomador!H:J,3,0),"")</f>
        <v/>
      </c>
      <c r="S19" t="str">
        <f>+IF(LEN(M19)&gt;0,SUMIF(Candidatura_Tomador!$H:$H,Candidatura_Seguros!M19,Candidatura_Tomador!Q:Q),"")</f>
        <v/>
      </c>
      <c r="T19" t="str">
        <f t="shared" si="11"/>
        <v/>
      </c>
      <c r="U19" t="str">
        <f t="shared" si="12"/>
        <v/>
      </c>
      <c r="V19" t="str">
        <f>+IF(LEN(M19)&gt;0,SUMIF(Candidatura_Tomador!$H:$H,Candidatura_Seguros!M19,Candidatura_Tomador!R:R),"")</f>
        <v/>
      </c>
      <c r="W19" t="str">
        <f t="shared" si="13"/>
        <v/>
      </c>
    </row>
    <row r="20" spans="1:23" x14ac:dyDescent="0.25">
      <c r="A20" t="str">
        <f>+IF(LEN(M20)&gt;0,Candidatura_Tomador!C20,"")</f>
        <v/>
      </c>
      <c r="B20" t="str">
        <f>+IF(LEN(M20)&gt;0,Participação!$D$8,"")</f>
        <v/>
      </c>
      <c r="C20" t="str">
        <f t="shared" si="5"/>
        <v/>
      </c>
      <c r="D20" t="str">
        <f>+IF(LEN(M20)&gt;0,Participação!$D$4,"")</f>
        <v/>
      </c>
      <c r="E20" s="27" t="str">
        <f>+IF(LEN(M20)&gt;0,Participação!$B$7+8,"")</f>
        <v/>
      </c>
      <c r="F20" s="27" t="str">
        <f t="shared" si="6"/>
        <v/>
      </c>
      <c r="G20" t="str">
        <f t="shared" si="7"/>
        <v/>
      </c>
      <c r="H20" t="str">
        <f t="shared" si="8"/>
        <v/>
      </c>
      <c r="I20" t="str">
        <f t="shared" si="9"/>
        <v/>
      </c>
      <c r="L20" t="str">
        <f>+IF(LEN(Candidatura_Tomador!A20)&gt;0,VLOOKUP(M20,Candidatura_Tomador!H:P,9,0),"")</f>
        <v/>
      </c>
      <c r="M20" t="str">
        <f>IF(LEN(M19)=0,"",IF(M19=MAX(Candidatura_Tomador!H:H),"",M19+1))</f>
        <v/>
      </c>
      <c r="N20" t="str">
        <f>+IF(LEN(M20)&gt;0,Participação!$D$6*100,"")</f>
        <v/>
      </c>
      <c r="O20" t="str">
        <f t="shared" si="10"/>
        <v/>
      </c>
      <c r="P20" t="str">
        <f>+IF(LEN(M20)&gt;0,IF(Participação!$B$6="Com Escaldão","09","01"),"")</f>
        <v/>
      </c>
      <c r="Q20" s="28" t="str">
        <f>+IF(LEN(M20)&gt;0,SUMIF(Candidatura_Tomador!$H:$H,Candidatura_Seguros!M20,Candidatura_Tomador!I:I),"")</f>
        <v/>
      </c>
      <c r="R20" t="str">
        <f>+IF(LEN(M20)&gt;0,VLOOKUP(M20,Candidatura_Tomador!H:J,3,0),"")</f>
        <v/>
      </c>
      <c r="S20" t="str">
        <f>+IF(LEN(M20)&gt;0,SUMIF(Candidatura_Tomador!$H:$H,Candidatura_Seguros!M20,Candidatura_Tomador!Q:Q),"")</f>
        <v/>
      </c>
      <c r="T20" t="str">
        <f t="shared" si="11"/>
        <v/>
      </c>
      <c r="U20" t="str">
        <f t="shared" si="12"/>
        <v/>
      </c>
      <c r="V20" t="str">
        <f>+IF(LEN(M20)&gt;0,SUMIF(Candidatura_Tomador!$H:$H,Candidatura_Seguros!M20,Candidatura_Tomador!R:R),"")</f>
        <v/>
      </c>
      <c r="W20" t="str">
        <f t="shared" si="13"/>
        <v/>
      </c>
    </row>
    <row r="21" spans="1:23" x14ac:dyDescent="0.25">
      <c r="A21" t="str">
        <f>+IF(LEN(M21)&gt;0,Candidatura_Tomador!C21,"")</f>
        <v/>
      </c>
      <c r="B21" t="str">
        <f>+IF(LEN(M21)&gt;0,Participação!$D$8,"")</f>
        <v/>
      </c>
      <c r="C21" t="str">
        <f t="shared" si="5"/>
        <v/>
      </c>
      <c r="D21" t="str">
        <f>+IF(LEN(M21)&gt;0,Participação!$D$4,"")</f>
        <v/>
      </c>
      <c r="E21" s="27" t="str">
        <f>+IF(LEN(M21)&gt;0,Participação!$B$7+8,"")</f>
        <v/>
      </c>
      <c r="F21" s="27" t="str">
        <f t="shared" si="6"/>
        <v/>
      </c>
      <c r="G21" t="str">
        <f t="shared" si="7"/>
        <v/>
      </c>
      <c r="H21" t="str">
        <f t="shared" si="8"/>
        <v/>
      </c>
      <c r="I21" t="str">
        <f t="shared" si="9"/>
        <v/>
      </c>
      <c r="L21" t="str">
        <f>+IF(LEN(Candidatura_Tomador!A21)&gt;0,VLOOKUP(M21,Candidatura_Tomador!H:P,9,0),"")</f>
        <v/>
      </c>
      <c r="M21" t="str">
        <f>IF(LEN(M20)=0,"",IF(M20=MAX(Candidatura_Tomador!H:H),"",M20+1))</f>
        <v/>
      </c>
      <c r="N21" t="str">
        <f>+IF(LEN(M21)&gt;0,Participação!$D$6*100,"")</f>
        <v/>
      </c>
      <c r="O21" t="str">
        <f t="shared" si="10"/>
        <v/>
      </c>
      <c r="P21" t="str">
        <f>+IF(LEN(M21)&gt;0,IF(Participação!$B$6="Com Escaldão","09","01"),"")</f>
        <v/>
      </c>
      <c r="Q21" s="28" t="str">
        <f>+IF(LEN(M21)&gt;0,SUMIF(Candidatura_Tomador!$H:$H,Candidatura_Seguros!M21,Candidatura_Tomador!I:I),"")</f>
        <v/>
      </c>
      <c r="R21" t="str">
        <f>+IF(LEN(M21)&gt;0,VLOOKUP(M21,Candidatura_Tomador!H:J,3,0),"")</f>
        <v/>
      </c>
      <c r="S21" t="str">
        <f>+IF(LEN(M21)&gt;0,SUMIF(Candidatura_Tomador!$H:$H,Candidatura_Seguros!M21,Candidatura_Tomador!Q:Q),"")</f>
        <v/>
      </c>
      <c r="T21" t="str">
        <f t="shared" si="11"/>
        <v/>
      </c>
      <c r="U21" t="str">
        <f t="shared" si="12"/>
        <v/>
      </c>
      <c r="V21" t="str">
        <f>+IF(LEN(M21)&gt;0,SUMIF(Candidatura_Tomador!$H:$H,Candidatura_Seguros!M21,Candidatura_Tomador!R:R),"")</f>
        <v/>
      </c>
      <c r="W21" t="str">
        <f t="shared" si="13"/>
        <v/>
      </c>
    </row>
    <row r="22" spans="1:23" x14ac:dyDescent="0.25">
      <c r="A22" t="str">
        <f>+IF(LEN(M22)&gt;0,Candidatura_Tomador!C22,"")</f>
        <v/>
      </c>
      <c r="B22" t="str">
        <f>+IF(LEN(M22)&gt;0,Participação!$D$8,"")</f>
        <v/>
      </c>
      <c r="C22" t="str">
        <f t="shared" si="5"/>
        <v/>
      </c>
      <c r="D22" t="str">
        <f>+IF(LEN(M22)&gt;0,Participação!$D$4,"")</f>
        <v/>
      </c>
      <c r="E22" s="27" t="str">
        <f>+IF(LEN(M22)&gt;0,Participação!$B$7+8,"")</f>
        <v/>
      </c>
      <c r="F22" s="27" t="str">
        <f t="shared" si="6"/>
        <v/>
      </c>
      <c r="G22" t="str">
        <f t="shared" si="7"/>
        <v/>
      </c>
      <c r="H22" t="str">
        <f t="shared" si="8"/>
        <v/>
      </c>
      <c r="I22" t="str">
        <f t="shared" si="9"/>
        <v/>
      </c>
      <c r="L22" t="str">
        <f>+IF(LEN(Candidatura_Tomador!A22)&gt;0,VLOOKUP(M22,Candidatura_Tomador!H:P,9,0),"")</f>
        <v/>
      </c>
      <c r="M22" t="str">
        <f>IF(LEN(M21)=0,"",IF(M21=MAX(Candidatura_Tomador!H:H),"",M21+1))</f>
        <v/>
      </c>
      <c r="N22" t="str">
        <f>+IF(LEN(M22)&gt;0,Participação!$D$6*100,"")</f>
        <v/>
      </c>
      <c r="O22" t="str">
        <f t="shared" si="10"/>
        <v/>
      </c>
      <c r="P22" t="str">
        <f>+IF(LEN(M22)&gt;0,IF(Participação!$B$6="Com Escaldão","09","01"),"")</f>
        <v/>
      </c>
      <c r="Q22" s="28" t="str">
        <f>+IF(LEN(M22)&gt;0,SUMIF(Candidatura_Tomador!$H:$H,Candidatura_Seguros!M22,Candidatura_Tomador!I:I),"")</f>
        <v/>
      </c>
      <c r="R22" t="str">
        <f>+IF(LEN(M22)&gt;0,VLOOKUP(M22,Candidatura_Tomador!H:J,3,0),"")</f>
        <v/>
      </c>
      <c r="S22" t="str">
        <f>+IF(LEN(M22)&gt;0,SUMIF(Candidatura_Tomador!$H:$H,Candidatura_Seguros!M22,Candidatura_Tomador!Q:Q),"")</f>
        <v/>
      </c>
      <c r="T22" t="str">
        <f t="shared" si="11"/>
        <v/>
      </c>
      <c r="U22" t="str">
        <f t="shared" si="12"/>
        <v/>
      </c>
      <c r="V22" t="str">
        <f>+IF(LEN(M22)&gt;0,SUMIF(Candidatura_Tomador!$H:$H,Candidatura_Seguros!M22,Candidatura_Tomador!R:R),"")</f>
        <v/>
      </c>
      <c r="W22" t="str">
        <f t="shared" si="13"/>
        <v/>
      </c>
    </row>
    <row r="23" spans="1:23" x14ac:dyDescent="0.25">
      <c r="A23" t="str">
        <f>+IF(LEN(M23)&gt;0,Candidatura_Tomador!C23,"")</f>
        <v/>
      </c>
      <c r="B23" t="str">
        <f>+IF(LEN(M23)&gt;0,Participação!$D$8,"")</f>
        <v/>
      </c>
      <c r="C23" t="str">
        <f t="shared" si="5"/>
        <v/>
      </c>
      <c r="D23" t="str">
        <f>+IF(LEN(M23)&gt;0,Participação!$D$4,"")</f>
        <v/>
      </c>
      <c r="E23" s="27" t="str">
        <f>+IF(LEN(M23)&gt;0,Participação!$B$7+8,"")</f>
        <v/>
      </c>
      <c r="F23" s="27" t="str">
        <f t="shared" si="6"/>
        <v/>
      </c>
      <c r="G23" t="str">
        <f t="shared" si="7"/>
        <v/>
      </c>
      <c r="H23" t="str">
        <f t="shared" si="8"/>
        <v/>
      </c>
      <c r="I23" t="str">
        <f t="shared" si="9"/>
        <v/>
      </c>
      <c r="L23" t="str">
        <f>+IF(LEN(Candidatura_Tomador!A23)&gt;0,VLOOKUP(M23,Candidatura_Tomador!H:P,9,0),"")</f>
        <v/>
      </c>
      <c r="M23" t="str">
        <f>IF(LEN(M22)=0,"",IF(M22=MAX(Candidatura_Tomador!H:H),"",M22+1))</f>
        <v/>
      </c>
      <c r="N23" t="str">
        <f>+IF(LEN(M23)&gt;0,Participação!$D$6*100,"")</f>
        <v/>
      </c>
      <c r="O23" t="str">
        <f t="shared" si="10"/>
        <v/>
      </c>
      <c r="P23" t="str">
        <f>+IF(LEN(M23)&gt;0,IF(Participação!$B$6="Com Escaldão","09","01"),"")</f>
        <v/>
      </c>
      <c r="Q23" s="28" t="str">
        <f>+IF(LEN(M23)&gt;0,SUMIF(Candidatura_Tomador!$H:$H,Candidatura_Seguros!M23,Candidatura_Tomador!I:I),"")</f>
        <v/>
      </c>
      <c r="R23" t="str">
        <f>+IF(LEN(M23)&gt;0,VLOOKUP(M23,Candidatura_Tomador!H:J,3,0),"")</f>
        <v/>
      </c>
      <c r="S23" t="str">
        <f>+IF(LEN(M23)&gt;0,SUMIF(Candidatura_Tomador!$H:$H,Candidatura_Seguros!M23,Candidatura_Tomador!Q:Q),"")</f>
        <v/>
      </c>
      <c r="T23" t="str">
        <f t="shared" si="11"/>
        <v/>
      </c>
      <c r="U23" t="str">
        <f t="shared" si="12"/>
        <v/>
      </c>
      <c r="V23" t="str">
        <f>+IF(LEN(M23)&gt;0,SUMIF(Candidatura_Tomador!$H:$H,Candidatura_Seguros!M23,Candidatura_Tomador!R:R),"")</f>
        <v/>
      </c>
      <c r="W23" t="str">
        <f t="shared" si="13"/>
        <v/>
      </c>
    </row>
    <row r="24" spans="1:23" x14ac:dyDescent="0.25">
      <c r="A24" t="str">
        <f>+IF(LEN(M24)&gt;0,Candidatura_Tomador!C24,"")</f>
        <v/>
      </c>
      <c r="B24" t="str">
        <f>+IF(LEN(M24)&gt;0,Participação!$D$8,"")</f>
        <v/>
      </c>
      <c r="C24" t="str">
        <f t="shared" si="5"/>
        <v/>
      </c>
      <c r="D24" t="str">
        <f>+IF(LEN(M24)&gt;0,Participação!$D$4,"")</f>
        <v/>
      </c>
      <c r="E24" s="27" t="str">
        <f>+IF(LEN(M24)&gt;0,Participação!$B$7+8,"")</f>
        <v/>
      </c>
      <c r="F24" s="27" t="str">
        <f t="shared" si="6"/>
        <v/>
      </c>
      <c r="G24" t="str">
        <f t="shared" si="7"/>
        <v/>
      </c>
      <c r="H24" t="str">
        <f t="shared" si="8"/>
        <v/>
      </c>
      <c r="I24" t="str">
        <f t="shared" si="9"/>
        <v/>
      </c>
      <c r="L24" t="str">
        <f>+IF(LEN(Candidatura_Tomador!A24)&gt;0,VLOOKUP(M24,Candidatura_Tomador!H:P,9,0),"")</f>
        <v/>
      </c>
      <c r="M24" t="str">
        <f>IF(LEN(M23)=0,"",IF(M23=MAX(Candidatura_Tomador!H:H),"",M23+1))</f>
        <v/>
      </c>
      <c r="N24" t="str">
        <f>+IF(LEN(M24)&gt;0,Participação!$D$6*100,"")</f>
        <v/>
      </c>
      <c r="O24" t="str">
        <f t="shared" si="10"/>
        <v/>
      </c>
      <c r="P24" t="str">
        <f>+IF(LEN(M24)&gt;0,IF(Participação!$B$6="Com Escaldão","09","01"),"")</f>
        <v/>
      </c>
      <c r="Q24" s="28" t="str">
        <f>+IF(LEN(M24)&gt;0,SUMIF(Candidatura_Tomador!$H:$H,Candidatura_Seguros!M24,Candidatura_Tomador!I:I),"")</f>
        <v/>
      </c>
      <c r="R24" t="str">
        <f>+IF(LEN(M24)&gt;0,VLOOKUP(M24,Candidatura_Tomador!H:J,3,0),"")</f>
        <v/>
      </c>
      <c r="S24" t="str">
        <f>+IF(LEN(M24)&gt;0,SUMIF(Candidatura_Tomador!$H:$H,Candidatura_Seguros!M24,Candidatura_Tomador!Q:Q),"")</f>
        <v/>
      </c>
      <c r="T24" t="str">
        <f t="shared" si="11"/>
        <v/>
      </c>
      <c r="U24" t="str">
        <f t="shared" si="12"/>
        <v/>
      </c>
      <c r="V24" t="str">
        <f>+IF(LEN(M24)&gt;0,SUMIF(Candidatura_Tomador!$H:$H,Candidatura_Seguros!M24,Candidatura_Tomador!R:R),"")</f>
        <v/>
      </c>
      <c r="W24" t="str">
        <f t="shared" si="13"/>
        <v/>
      </c>
    </row>
    <row r="25" spans="1:23" x14ac:dyDescent="0.25">
      <c r="A25" t="str">
        <f>+IF(LEN(M25)&gt;0,Candidatura_Tomador!C25,"")</f>
        <v/>
      </c>
      <c r="B25" t="str">
        <f>+IF(LEN(M25)&gt;0,Participação!$D$8,"")</f>
        <v/>
      </c>
      <c r="C25" t="str">
        <f t="shared" si="5"/>
        <v/>
      </c>
      <c r="D25" t="str">
        <f>+IF(LEN(M25)&gt;0,Participação!$D$4,"")</f>
        <v/>
      </c>
      <c r="E25" s="27" t="str">
        <f>+IF(LEN(M25)&gt;0,Participação!$B$7+8,"")</f>
        <v/>
      </c>
      <c r="F25" s="27" t="str">
        <f t="shared" si="6"/>
        <v/>
      </c>
      <c r="G25" t="str">
        <f t="shared" si="7"/>
        <v/>
      </c>
      <c r="H25" t="str">
        <f t="shared" si="8"/>
        <v/>
      </c>
      <c r="I25" t="str">
        <f t="shared" si="9"/>
        <v/>
      </c>
      <c r="L25" t="str">
        <f>+IF(LEN(Candidatura_Tomador!A25)&gt;0,VLOOKUP(M25,Candidatura_Tomador!H:P,9,0),"")</f>
        <v/>
      </c>
      <c r="M25" t="str">
        <f>IF(LEN(M24)=0,"",IF(M24=MAX(Candidatura_Tomador!H:H),"",M24+1))</f>
        <v/>
      </c>
      <c r="N25" t="str">
        <f>+IF(LEN(M25)&gt;0,Participação!$D$6*100,"")</f>
        <v/>
      </c>
      <c r="O25" t="str">
        <f t="shared" si="10"/>
        <v/>
      </c>
      <c r="P25" t="str">
        <f>+IF(LEN(M25)&gt;0,IF(Participação!$B$6="Com Escaldão","09","01"),"")</f>
        <v/>
      </c>
      <c r="Q25" s="28" t="str">
        <f>+IF(LEN(M25)&gt;0,SUMIF(Candidatura_Tomador!$H:$H,Candidatura_Seguros!M25,Candidatura_Tomador!I:I),"")</f>
        <v/>
      </c>
      <c r="R25" t="str">
        <f>+IF(LEN(M25)&gt;0,VLOOKUP(M25,Candidatura_Tomador!H:J,3,0),"")</f>
        <v/>
      </c>
      <c r="S25" t="str">
        <f>+IF(LEN(M25)&gt;0,SUMIF(Candidatura_Tomador!$H:$H,Candidatura_Seguros!M25,Candidatura_Tomador!Q:Q),"")</f>
        <v/>
      </c>
      <c r="T25" t="str">
        <f t="shared" si="11"/>
        <v/>
      </c>
      <c r="U25" t="str">
        <f t="shared" si="12"/>
        <v/>
      </c>
      <c r="V25" t="str">
        <f>+IF(LEN(M25)&gt;0,SUMIF(Candidatura_Tomador!$H:$H,Candidatura_Seguros!M25,Candidatura_Tomador!R:R),"")</f>
        <v/>
      </c>
      <c r="W25" t="str">
        <f t="shared" si="13"/>
        <v/>
      </c>
    </row>
    <row r="26" spans="1:23" x14ac:dyDescent="0.25">
      <c r="A26" t="str">
        <f>+IF(LEN(M26)&gt;0,Candidatura_Tomador!C26,"")</f>
        <v/>
      </c>
      <c r="B26" t="str">
        <f>+IF(LEN(M26)&gt;0,Participação!$D$8,"")</f>
        <v/>
      </c>
      <c r="C26" t="str">
        <f t="shared" si="5"/>
        <v/>
      </c>
      <c r="D26" t="str">
        <f>+IF(LEN(M26)&gt;0,Participação!$D$4,"")</f>
        <v/>
      </c>
      <c r="E26" s="27" t="str">
        <f>+IF(LEN(M26)&gt;0,Participação!$B$7+8,"")</f>
        <v/>
      </c>
      <c r="F26" s="27" t="str">
        <f t="shared" si="6"/>
        <v/>
      </c>
      <c r="G26" t="str">
        <f t="shared" si="7"/>
        <v/>
      </c>
      <c r="H26" t="str">
        <f t="shared" si="8"/>
        <v/>
      </c>
      <c r="I26" t="str">
        <f t="shared" si="9"/>
        <v/>
      </c>
      <c r="L26" t="str">
        <f>+IF(LEN(Candidatura_Tomador!A26)&gt;0,VLOOKUP(M26,Candidatura_Tomador!H:P,9,0),"")</f>
        <v/>
      </c>
      <c r="M26" t="str">
        <f>IF(LEN(M25)=0,"",IF(M25=MAX(Candidatura_Tomador!H:H),"",M25+1))</f>
        <v/>
      </c>
      <c r="N26" t="str">
        <f>+IF(LEN(M26)&gt;0,Participação!$D$6*100,"")</f>
        <v/>
      </c>
      <c r="O26" t="str">
        <f t="shared" si="10"/>
        <v/>
      </c>
      <c r="P26" t="str">
        <f>+IF(LEN(M26)&gt;0,IF(Participação!$B$6="Com Escaldão","09","01"),"")</f>
        <v/>
      </c>
      <c r="Q26" s="28" t="str">
        <f>+IF(LEN(M26)&gt;0,SUMIF(Candidatura_Tomador!$H:$H,Candidatura_Seguros!M26,Candidatura_Tomador!I:I),"")</f>
        <v/>
      </c>
      <c r="R26" t="str">
        <f>+IF(LEN(M26)&gt;0,VLOOKUP(M26,Candidatura_Tomador!H:J,3,0),"")</f>
        <v/>
      </c>
      <c r="S26" t="str">
        <f>+IF(LEN(M26)&gt;0,SUMIF(Candidatura_Tomador!$H:$H,Candidatura_Seguros!M26,Candidatura_Tomador!Q:Q),"")</f>
        <v/>
      </c>
      <c r="T26" t="str">
        <f t="shared" si="11"/>
        <v/>
      </c>
      <c r="U26" t="str">
        <f t="shared" si="12"/>
        <v/>
      </c>
      <c r="V26" t="str">
        <f>+IF(LEN(M26)&gt;0,SUMIF(Candidatura_Tomador!$H:$H,Candidatura_Seguros!M26,Candidatura_Tomador!R:R),"")</f>
        <v/>
      </c>
      <c r="W26" t="str">
        <f t="shared" si="13"/>
        <v/>
      </c>
    </row>
    <row r="27" spans="1:23" x14ac:dyDescent="0.25">
      <c r="A27" t="str">
        <f>+IF(LEN(M27)&gt;0,Candidatura_Tomador!C27,"")</f>
        <v/>
      </c>
      <c r="B27" t="str">
        <f>+IF(LEN(M27)&gt;0,Participação!$D$8,"")</f>
        <v/>
      </c>
      <c r="C27" t="str">
        <f t="shared" si="5"/>
        <v/>
      </c>
      <c r="D27" t="str">
        <f>+IF(LEN(M27)&gt;0,Participação!$D$4,"")</f>
        <v/>
      </c>
      <c r="E27" s="27" t="str">
        <f>+IF(LEN(M27)&gt;0,Participação!$B$7+8,"")</f>
        <v/>
      </c>
      <c r="F27" s="27" t="str">
        <f t="shared" si="6"/>
        <v/>
      </c>
      <c r="G27" t="str">
        <f t="shared" si="7"/>
        <v/>
      </c>
      <c r="H27" t="str">
        <f t="shared" si="8"/>
        <v/>
      </c>
      <c r="I27" t="str">
        <f t="shared" si="9"/>
        <v/>
      </c>
      <c r="L27" t="str">
        <f>+IF(LEN(Candidatura_Tomador!A27)&gt;0,VLOOKUP(M27,Candidatura_Tomador!H:P,9,0),"")</f>
        <v/>
      </c>
      <c r="M27" t="str">
        <f>IF(LEN(M26)=0,"",IF(M26=MAX(Candidatura_Tomador!H:H),"",M26+1))</f>
        <v/>
      </c>
      <c r="N27" t="str">
        <f>+IF(LEN(M27)&gt;0,Participação!$D$6*100,"")</f>
        <v/>
      </c>
      <c r="O27" t="str">
        <f t="shared" si="10"/>
        <v/>
      </c>
      <c r="P27" t="str">
        <f>+IF(LEN(M27)&gt;0,IF(Participação!$B$6="Com Escaldão","09","01"),"")</f>
        <v/>
      </c>
      <c r="Q27" s="28" t="str">
        <f>+IF(LEN(M27)&gt;0,SUMIF(Candidatura_Tomador!$H:$H,Candidatura_Seguros!M27,Candidatura_Tomador!I:I),"")</f>
        <v/>
      </c>
      <c r="R27" t="str">
        <f>+IF(LEN(M27)&gt;0,VLOOKUP(M27,Candidatura_Tomador!H:J,3,0),"")</f>
        <v/>
      </c>
      <c r="S27" t="str">
        <f>+IF(LEN(M27)&gt;0,SUMIF(Candidatura_Tomador!$H:$H,Candidatura_Seguros!M27,Candidatura_Tomador!Q:Q),"")</f>
        <v/>
      </c>
      <c r="T27" t="str">
        <f t="shared" si="11"/>
        <v/>
      </c>
      <c r="U27" t="str">
        <f t="shared" si="12"/>
        <v/>
      </c>
      <c r="V27" t="str">
        <f>+IF(LEN(M27)&gt;0,SUMIF(Candidatura_Tomador!$H:$H,Candidatura_Seguros!M27,Candidatura_Tomador!R:R),"")</f>
        <v/>
      </c>
      <c r="W27" t="str">
        <f t="shared" si="13"/>
        <v/>
      </c>
    </row>
    <row r="28" spans="1:23" x14ac:dyDescent="0.25">
      <c r="A28" t="str">
        <f>+IF(LEN(M28)&gt;0,Candidatura_Tomador!C28,"")</f>
        <v/>
      </c>
      <c r="B28" t="str">
        <f>+IF(LEN(M28)&gt;0,Participação!$D$8,"")</f>
        <v/>
      </c>
      <c r="C28" t="str">
        <f t="shared" si="5"/>
        <v/>
      </c>
      <c r="D28" t="str">
        <f>+IF(LEN(M28)&gt;0,Participação!$D$4,"")</f>
        <v/>
      </c>
      <c r="E28" s="27" t="str">
        <f>+IF(LEN(M28)&gt;0,Participação!$B$7+8,"")</f>
        <v/>
      </c>
      <c r="F28" s="27" t="str">
        <f t="shared" si="6"/>
        <v/>
      </c>
      <c r="G28" t="str">
        <f t="shared" si="7"/>
        <v/>
      </c>
      <c r="H28" t="str">
        <f t="shared" si="8"/>
        <v/>
      </c>
      <c r="I28" t="str">
        <f t="shared" si="9"/>
        <v/>
      </c>
      <c r="L28" t="str">
        <f>+IF(LEN(Candidatura_Tomador!A28)&gt;0,VLOOKUP(M28,Candidatura_Tomador!H:P,9,0),"")</f>
        <v/>
      </c>
      <c r="M28" t="str">
        <f>IF(LEN(M27)=0,"",IF(M27=MAX(Candidatura_Tomador!H:H),"",M27+1))</f>
        <v/>
      </c>
      <c r="N28" t="str">
        <f>+IF(LEN(M28)&gt;0,Participação!$D$6*100,"")</f>
        <v/>
      </c>
      <c r="O28" t="str">
        <f t="shared" si="10"/>
        <v/>
      </c>
      <c r="P28" t="str">
        <f>+IF(LEN(M28)&gt;0,IF(Participação!$B$6="Com Escaldão","09","01"),"")</f>
        <v/>
      </c>
      <c r="Q28" s="28" t="str">
        <f>+IF(LEN(M28)&gt;0,SUMIF(Candidatura_Tomador!$H:$H,Candidatura_Seguros!M28,Candidatura_Tomador!I:I),"")</f>
        <v/>
      </c>
      <c r="R28" t="str">
        <f>+IF(LEN(M28)&gt;0,VLOOKUP(M28,Candidatura_Tomador!H:J,3,0),"")</f>
        <v/>
      </c>
      <c r="S28" t="str">
        <f>+IF(LEN(M28)&gt;0,SUMIF(Candidatura_Tomador!$H:$H,Candidatura_Seguros!M28,Candidatura_Tomador!Q:Q),"")</f>
        <v/>
      </c>
      <c r="T28" t="str">
        <f t="shared" si="11"/>
        <v/>
      </c>
      <c r="U28" t="str">
        <f t="shared" si="12"/>
        <v/>
      </c>
      <c r="V28" t="str">
        <f>+IF(LEN(M28)&gt;0,SUMIF(Candidatura_Tomador!$H:$H,Candidatura_Seguros!M28,Candidatura_Tomador!R:R),"")</f>
        <v/>
      </c>
      <c r="W28" t="str">
        <f t="shared" si="13"/>
        <v/>
      </c>
    </row>
    <row r="29" spans="1:23" x14ac:dyDescent="0.25">
      <c r="A29" t="str">
        <f>+IF(LEN(M29)&gt;0,Candidatura_Tomador!C29,"")</f>
        <v/>
      </c>
      <c r="B29" t="str">
        <f>+IF(LEN(M29)&gt;0,Participação!$D$8,"")</f>
        <v/>
      </c>
      <c r="C29" t="str">
        <f t="shared" si="5"/>
        <v/>
      </c>
      <c r="D29" t="str">
        <f>+IF(LEN(M29)&gt;0,Participação!$D$4,"")</f>
        <v/>
      </c>
      <c r="E29" s="27" t="str">
        <f>+IF(LEN(M29)&gt;0,Participação!$B$7+8,"")</f>
        <v/>
      </c>
      <c r="F29" s="27" t="str">
        <f t="shared" si="6"/>
        <v/>
      </c>
      <c r="G29" t="str">
        <f t="shared" si="7"/>
        <v/>
      </c>
      <c r="H29" t="str">
        <f t="shared" si="8"/>
        <v/>
      </c>
      <c r="I29" t="str">
        <f t="shared" si="9"/>
        <v/>
      </c>
      <c r="L29" t="str">
        <f>+IF(LEN(Candidatura_Tomador!A29)&gt;0,VLOOKUP(M29,Candidatura_Tomador!H:P,9,0),"")</f>
        <v/>
      </c>
      <c r="M29" t="str">
        <f>IF(LEN(M28)=0,"",IF(M28=MAX(Candidatura_Tomador!H:H),"",M28+1))</f>
        <v/>
      </c>
      <c r="N29" t="str">
        <f>+IF(LEN(M29)&gt;0,Participação!$D$6*100,"")</f>
        <v/>
      </c>
      <c r="O29" t="str">
        <f t="shared" si="10"/>
        <v/>
      </c>
      <c r="P29" t="str">
        <f>+IF(LEN(M29)&gt;0,IF(Participação!$B$6="Com Escaldão","09","01"),"")</f>
        <v/>
      </c>
      <c r="Q29" s="28" t="str">
        <f>+IF(LEN(M29)&gt;0,SUMIF(Candidatura_Tomador!$H:$H,Candidatura_Seguros!M29,Candidatura_Tomador!I:I),"")</f>
        <v/>
      </c>
      <c r="R29" t="str">
        <f>+IF(LEN(M29)&gt;0,VLOOKUP(M29,Candidatura_Tomador!H:J,3,0),"")</f>
        <v/>
      </c>
      <c r="S29" t="str">
        <f>+IF(LEN(M29)&gt;0,SUMIF(Candidatura_Tomador!$H:$H,Candidatura_Seguros!M29,Candidatura_Tomador!Q:Q),"")</f>
        <v/>
      </c>
      <c r="T29" t="str">
        <f t="shared" si="11"/>
        <v/>
      </c>
      <c r="U29" t="str">
        <f t="shared" si="12"/>
        <v/>
      </c>
      <c r="V29" t="str">
        <f>+IF(LEN(M29)&gt;0,SUMIF(Candidatura_Tomador!$H:$H,Candidatura_Seguros!M29,Candidatura_Tomador!R:R),"")</f>
        <v/>
      </c>
      <c r="W29" t="str">
        <f t="shared" si="13"/>
        <v/>
      </c>
    </row>
    <row r="30" spans="1:23" x14ac:dyDescent="0.25">
      <c r="A30" t="str">
        <f>+IF(LEN(M30)&gt;0,Candidatura_Tomador!C30,"")</f>
        <v/>
      </c>
      <c r="B30" t="str">
        <f>+IF(LEN(M30)&gt;0,Participação!$D$8,"")</f>
        <v/>
      </c>
      <c r="C30" t="str">
        <f t="shared" si="5"/>
        <v/>
      </c>
      <c r="D30" t="str">
        <f>+IF(LEN(M30)&gt;0,Participação!$D$4,"")</f>
        <v/>
      </c>
      <c r="E30" s="27" t="str">
        <f>+IF(LEN(M30)&gt;0,Participação!$B$7+8,"")</f>
        <v/>
      </c>
      <c r="F30" s="27" t="str">
        <f t="shared" si="6"/>
        <v/>
      </c>
      <c r="G30" t="str">
        <f t="shared" si="7"/>
        <v/>
      </c>
      <c r="H30" t="str">
        <f t="shared" si="8"/>
        <v/>
      </c>
      <c r="I30" t="str">
        <f t="shared" si="9"/>
        <v/>
      </c>
      <c r="L30" t="str">
        <f>+IF(LEN(Candidatura_Tomador!A30)&gt;0,VLOOKUP(M30,Candidatura_Tomador!H:P,9,0),"")</f>
        <v/>
      </c>
      <c r="M30" t="str">
        <f>IF(LEN(M29)=0,"",IF(M29=MAX(Candidatura_Tomador!H:H),"",M29+1))</f>
        <v/>
      </c>
      <c r="N30" t="str">
        <f>+IF(LEN(M30)&gt;0,Participação!$D$6*100,"")</f>
        <v/>
      </c>
      <c r="O30" t="str">
        <f t="shared" si="10"/>
        <v/>
      </c>
      <c r="P30" t="str">
        <f>+IF(LEN(M30)&gt;0,IF(Participação!$B$6="Com Escaldão","09","01"),"")</f>
        <v/>
      </c>
      <c r="Q30" s="28" t="str">
        <f>+IF(LEN(M30)&gt;0,SUMIF(Candidatura_Tomador!$H:$H,Candidatura_Seguros!M30,Candidatura_Tomador!I:I),"")</f>
        <v/>
      </c>
      <c r="R30" t="str">
        <f>+IF(LEN(M30)&gt;0,VLOOKUP(M30,Candidatura_Tomador!H:J,3,0),"")</f>
        <v/>
      </c>
      <c r="S30" t="str">
        <f>+IF(LEN(M30)&gt;0,SUMIF(Candidatura_Tomador!$H:$H,Candidatura_Seguros!M30,Candidatura_Tomador!Q:Q),"")</f>
        <v/>
      </c>
      <c r="T30" t="str">
        <f t="shared" si="11"/>
        <v/>
      </c>
      <c r="U30" t="str">
        <f t="shared" si="12"/>
        <v/>
      </c>
      <c r="V30" t="str">
        <f>+IF(LEN(M30)&gt;0,SUMIF(Candidatura_Tomador!$H:$H,Candidatura_Seguros!M30,Candidatura_Tomador!R:R),"")</f>
        <v/>
      </c>
      <c r="W30" t="str">
        <f t="shared" si="13"/>
        <v/>
      </c>
    </row>
    <row r="31" spans="1:23" x14ac:dyDescent="0.25">
      <c r="A31" t="str">
        <f>+IF(LEN(M31)&gt;0,Candidatura_Tomador!C31,"")</f>
        <v/>
      </c>
      <c r="B31" t="str">
        <f>+IF(LEN(M31)&gt;0,Participação!$D$8,"")</f>
        <v/>
      </c>
      <c r="C31" t="str">
        <f t="shared" si="5"/>
        <v/>
      </c>
      <c r="D31" t="str">
        <f>+IF(LEN(M31)&gt;0,Participação!$D$4,"")</f>
        <v/>
      </c>
      <c r="E31" s="27" t="str">
        <f>+IF(LEN(M31)&gt;0,Participação!$B$7+8,"")</f>
        <v/>
      </c>
      <c r="F31" s="27" t="str">
        <f t="shared" si="6"/>
        <v/>
      </c>
      <c r="G31" t="str">
        <f t="shared" si="7"/>
        <v/>
      </c>
      <c r="H31" t="str">
        <f t="shared" si="8"/>
        <v/>
      </c>
      <c r="I31" t="str">
        <f t="shared" si="9"/>
        <v/>
      </c>
      <c r="L31" t="str">
        <f>+IF(LEN(Candidatura_Tomador!A31)&gt;0,VLOOKUP(M31,Candidatura_Tomador!H:P,9,0),"")</f>
        <v/>
      </c>
      <c r="M31" t="str">
        <f>IF(LEN(M30)=0,"",IF(M30=MAX(Candidatura_Tomador!H:H),"",M30+1))</f>
        <v/>
      </c>
      <c r="N31" t="str">
        <f>+IF(LEN(M31)&gt;0,Participação!$D$6*100,"")</f>
        <v/>
      </c>
      <c r="O31" t="str">
        <f t="shared" si="10"/>
        <v/>
      </c>
      <c r="P31" t="str">
        <f>+IF(LEN(M31)&gt;0,IF(Participação!$B$6="Com Escaldão","09","01"),"")</f>
        <v/>
      </c>
      <c r="Q31" s="28" t="str">
        <f>+IF(LEN(M31)&gt;0,SUMIF(Candidatura_Tomador!$H:$H,Candidatura_Seguros!M31,Candidatura_Tomador!I:I),"")</f>
        <v/>
      </c>
      <c r="R31" t="str">
        <f>+IF(LEN(M31)&gt;0,VLOOKUP(M31,Candidatura_Tomador!H:J,3,0),"")</f>
        <v/>
      </c>
      <c r="S31" t="str">
        <f>+IF(LEN(M31)&gt;0,SUMIF(Candidatura_Tomador!$H:$H,Candidatura_Seguros!M31,Candidatura_Tomador!Q:Q),"")</f>
        <v/>
      </c>
      <c r="T31" t="str">
        <f t="shared" si="11"/>
        <v/>
      </c>
      <c r="U31" t="str">
        <f t="shared" si="12"/>
        <v/>
      </c>
      <c r="V31" t="str">
        <f>+IF(LEN(M31)&gt;0,SUMIF(Candidatura_Tomador!$H:$H,Candidatura_Seguros!M31,Candidatura_Tomador!R:R),"")</f>
        <v/>
      </c>
      <c r="W31" t="str">
        <f t="shared" si="13"/>
        <v/>
      </c>
    </row>
    <row r="32" spans="1:23" x14ac:dyDescent="0.25">
      <c r="A32" t="str">
        <f>+IF(LEN(M32)&gt;0,Candidatura_Tomador!C32,"")</f>
        <v/>
      </c>
      <c r="B32" t="str">
        <f>+IF(LEN(M32)&gt;0,Participação!$D$8,"")</f>
        <v/>
      </c>
      <c r="C32" t="str">
        <f t="shared" si="5"/>
        <v/>
      </c>
      <c r="D32" t="str">
        <f>+IF(LEN(M32)&gt;0,Participação!$D$4,"")</f>
        <v/>
      </c>
      <c r="E32" s="27" t="str">
        <f>+IF(LEN(M32)&gt;0,Participação!$B$7+8,"")</f>
        <v/>
      </c>
      <c r="F32" s="27" t="str">
        <f t="shared" si="6"/>
        <v/>
      </c>
      <c r="G32" t="str">
        <f t="shared" si="7"/>
        <v/>
      </c>
      <c r="H32" t="str">
        <f t="shared" si="8"/>
        <v/>
      </c>
      <c r="I32" t="str">
        <f t="shared" si="9"/>
        <v/>
      </c>
      <c r="L32" t="str">
        <f>+IF(LEN(Candidatura_Tomador!A32)&gt;0,VLOOKUP(M32,Candidatura_Tomador!H:P,9,0),"")</f>
        <v/>
      </c>
      <c r="M32" t="str">
        <f>IF(LEN(M31)=0,"",IF(M31=MAX(Candidatura_Tomador!H:H),"",M31+1))</f>
        <v/>
      </c>
      <c r="N32" t="str">
        <f>+IF(LEN(M32)&gt;0,Participação!$D$6*100,"")</f>
        <v/>
      </c>
      <c r="O32" t="str">
        <f t="shared" si="10"/>
        <v/>
      </c>
      <c r="P32" t="str">
        <f>+IF(LEN(M32)&gt;0,IF(Participação!$B$6="Com Escaldão","09","01"),"")</f>
        <v/>
      </c>
      <c r="Q32" s="28" t="str">
        <f>+IF(LEN(M32)&gt;0,SUMIF(Candidatura_Tomador!$H:$H,Candidatura_Seguros!M32,Candidatura_Tomador!I:I),"")</f>
        <v/>
      </c>
      <c r="R32" t="str">
        <f>+IF(LEN(M32)&gt;0,VLOOKUP(M32,Candidatura_Tomador!H:J,3,0),"")</f>
        <v/>
      </c>
      <c r="S32" t="str">
        <f>+IF(LEN(M32)&gt;0,SUMIF(Candidatura_Tomador!$H:$H,Candidatura_Seguros!M32,Candidatura_Tomador!Q:Q),"")</f>
        <v/>
      </c>
      <c r="T32" t="str">
        <f t="shared" si="11"/>
        <v/>
      </c>
      <c r="U32" t="str">
        <f t="shared" si="12"/>
        <v/>
      </c>
      <c r="V32" t="str">
        <f>+IF(LEN(M32)&gt;0,SUMIF(Candidatura_Tomador!$H:$H,Candidatura_Seguros!M32,Candidatura_Tomador!R:R),"")</f>
        <v/>
      </c>
      <c r="W32" t="str">
        <f t="shared" si="13"/>
        <v/>
      </c>
    </row>
    <row r="33" spans="1:23" x14ac:dyDescent="0.25">
      <c r="A33" t="str">
        <f>+IF(LEN(M33)&gt;0,Candidatura_Tomador!C33,"")</f>
        <v/>
      </c>
      <c r="B33" t="str">
        <f>+IF(LEN(M33)&gt;0,Participação!$D$8,"")</f>
        <v/>
      </c>
      <c r="C33" t="str">
        <f t="shared" si="5"/>
        <v/>
      </c>
      <c r="D33" t="str">
        <f>+IF(LEN(M33)&gt;0,Participação!$D$4,"")</f>
        <v/>
      </c>
      <c r="E33" s="27" t="str">
        <f>+IF(LEN(M33)&gt;0,Participação!$B$7+8,"")</f>
        <v/>
      </c>
      <c r="F33" s="27" t="str">
        <f t="shared" si="6"/>
        <v/>
      </c>
      <c r="G33" t="str">
        <f t="shared" si="7"/>
        <v/>
      </c>
      <c r="H33" t="str">
        <f t="shared" si="8"/>
        <v/>
      </c>
      <c r="I33" t="str">
        <f t="shared" si="9"/>
        <v/>
      </c>
      <c r="L33" t="str">
        <f>+IF(LEN(Candidatura_Tomador!A33)&gt;0,VLOOKUP(M33,Candidatura_Tomador!H:P,9,0),"")</f>
        <v/>
      </c>
      <c r="M33" t="str">
        <f>IF(LEN(M32)=0,"",IF(M32=MAX(Candidatura_Tomador!H:H),"",M32+1))</f>
        <v/>
      </c>
      <c r="N33" t="str">
        <f>+IF(LEN(M33)&gt;0,Participação!$D$6*100,"")</f>
        <v/>
      </c>
      <c r="O33" t="str">
        <f t="shared" si="10"/>
        <v/>
      </c>
      <c r="P33" t="str">
        <f>+IF(LEN(M33)&gt;0,IF(Participação!$B$6="Com Escaldão","09","01"),"")</f>
        <v/>
      </c>
      <c r="Q33" s="28" t="str">
        <f>+IF(LEN(M33)&gt;0,SUMIF(Candidatura_Tomador!$H:$H,Candidatura_Seguros!M33,Candidatura_Tomador!I:I),"")</f>
        <v/>
      </c>
      <c r="R33" t="str">
        <f>+IF(LEN(M33)&gt;0,VLOOKUP(M33,Candidatura_Tomador!H:J,3,0),"")</f>
        <v/>
      </c>
      <c r="S33" t="str">
        <f>+IF(LEN(M33)&gt;0,SUMIF(Candidatura_Tomador!$H:$H,Candidatura_Seguros!M33,Candidatura_Tomador!Q:Q),"")</f>
        <v/>
      </c>
      <c r="T33" t="str">
        <f t="shared" si="11"/>
        <v/>
      </c>
      <c r="U33" t="str">
        <f t="shared" si="12"/>
        <v/>
      </c>
      <c r="V33" t="str">
        <f>+IF(LEN(M33)&gt;0,SUMIF(Candidatura_Tomador!$H:$H,Candidatura_Seguros!M33,Candidatura_Tomador!R:R),"")</f>
        <v/>
      </c>
      <c r="W33" t="str">
        <f t="shared" si="13"/>
        <v/>
      </c>
    </row>
    <row r="34" spans="1:23" x14ac:dyDescent="0.25">
      <c r="A34" t="str">
        <f>+IF(LEN(M34)&gt;0,Candidatura_Tomador!C34,"")</f>
        <v/>
      </c>
      <c r="B34" t="str">
        <f>+IF(LEN(M34)&gt;0,Participação!$D$8,"")</f>
        <v/>
      </c>
      <c r="C34" t="str">
        <f t="shared" si="5"/>
        <v/>
      </c>
      <c r="D34" t="str">
        <f>+IF(LEN(M34)&gt;0,Participação!$D$4,"")</f>
        <v/>
      </c>
      <c r="E34" s="27" t="str">
        <f>+IF(LEN(M34)&gt;0,Participação!$B$7+8,"")</f>
        <v/>
      </c>
      <c r="F34" s="27" t="str">
        <f t="shared" si="6"/>
        <v/>
      </c>
      <c r="G34" t="str">
        <f t="shared" si="7"/>
        <v/>
      </c>
      <c r="H34" t="str">
        <f t="shared" si="8"/>
        <v/>
      </c>
      <c r="I34" t="str">
        <f t="shared" si="9"/>
        <v/>
      </c>
      <c r="L34" t="str">
        <f>+IF(LEN(Candidatura_Tomador!A34)&gt;0,VLOOKUP(M34,Candidatura_Tomador!H:P,9,0),"")</f>
        <v/>
      </c>
      <c r="M34" t="str">
        <f>IF(LEN(M33)=0,"",IF(M33=MAX(Candidatura_Tomador!H:H),"",M33+1))</f>
        <v/>
      </c>
      <c r="N34" t="str">
        <f>+IF(LEN(M34)&gt;0,Participação!$D$6*100,"")</f>
        <v/>
      </c>
      <c r="O34" t="str">
        <f t="shared" si="10"/>
        <v/>
      </c>
      <c r="P34" t="str">
        <f>+IF(LEN(M34)&gt;0,IF(Participação!$B$6="Com Escaldão","09","01"),"")</f>
        <v/>
      </c>
      <c r="Q34" s="28" t="str">
        <f>+IF(LEN(M34)&gt;0,SUMIF(Candidatura_Tomador!$H:$H,Candidatura_Seguros!M34,Candidatura_Tomador!I:I),"")</f>
        <v/>
      </c>
      <c r="R34" t="str">
        <f>+IF(LEN(M34)&gt;0,VLOOKUP(M34,Candidatura_Tomador!H:J,3,0),"")</f>
        <v/>
      </c>
      <c r="S34" t="str">
        <f>+IF(LEN(M34)&gt;0,SUMIF(Candidatura_Tomador!$H:$H,Candidatura_Seguros!M34,Candidatura_Tomador!Q:Q),"")</f>
        <v/>
      </c>
      <c r="T34" t="str">
        <f t="shared" si="11"/>
        <v/>
      </c>
      <c r="U34" t="str">
        <f t="shared" si="12"/>
        <v/>
      </c>
      <c r="V34" t="str">
        <f>+IF(LEN(M34)&gt;0,SUMIF(Candidatura_Tomador!$H:$H,Candidatura_Seguros!M34,Candidatura_Tomador!R:R),"")</f>
        <v/>
      </c>
      <c r="W34" t="str">
        <f t="shared" si="13"/>
        <v/>
      </c>
    </row>
    <row r="35" spans="1:23" x14ac:dyDescent="0.25">
      <c r="A35" t="str">
        <f>+IF(LEN(M35)&gt;0,Candidatura_Tomador!C35,"")</f>
        <v/>
      </c>
      <c r="B35" t="str">
        <f>+IF(LEN(M35)&gt;0,Participação!$D$8,"")</f>
        <v/>
      </c>
      <c r="C35" t="str">
        <f t="shared" si="5"/>
        <v/>
      </c>
      <c r="D35" t="str">
        <f>+IF(LEN(M35)&gt;0,Participação!$D$4,"")</f>
        <v/>
      </c>
      <c r="E35" s="27" t="str">
        <f>+IF(LEN(M35)&gt;0,Participação!$B$7+8,"")</f>
        <v/>
      </c>
      <c r="F35" s="27" t="str">
        <f t="shared" si="6"/>
        <v/>
      </c>
      <c r="G35" t="str">
        <f t="shared" si="7"/>
        <v/>
      </c>
      <c r="H35" t="str">
        <f t="shared" si="8"/>
        <v/>
      </c>
      <c r="I35" t="str">
        <f t="shared" si="9"/>
        <v/>
      </c>
      <c r="L35" t="str">
        <f>+IF(LEN(Candidatura_Tomador!A35)&gt;0,VLOOKUP(M35,Candidatura_Tomador!H:P,9,0),"")</f>
        <v/>
      </c>
      <c r="M35" t="str">
        <f>IF(LEN(M34)=0,"",IF(M34=MAX(Candidatura_Tomador!H:H),"",M34+1))</f>
        <v/>
      </c>
      <c r="N35" t="str">
        <f>+IF(LEN(M35)&gt;0,Participação!$D$6*100,"")</f>
        <v/>
      </c>
      <c r="O35" t="str">
        <f t="shared" si="10"/>
        <v/>
      </c>
      <c r="P35" t="str">
        <f>+IF(LEN(M35)&gt;0,IF(Participação!$B$6="Com Escaldão","09","01"),"")</f>
        <v/>
      </c>
      <c r="Q35" s="28" t="str">
        <f>+IF(LEN(M35)&gt;0,SUMIF(Candidatura_Tomador!$H:$H,Candidatura_Seguros!M35,Candidatura_Tomador!I:I),"")</f>
        <v/>
      </c>
      <c r="R35" t="str">
        <f>+IF(LEN(M35)&gt;0,VLOOKUP(M35,Candidatura_Tomador!H:J,3,0),"")</f>
        <v/>
      </c>
      <c r="S35" t="str">
        <f>+IF(LEN(M35)&gt;0,SUMIF(Candidatura_Tomador!$H:$H,Candidatura_Seguros!M35,Candidatura_Tomador!Q:Q),"")</f>
        <v/>
      </c>
      <c r="T35" t="str">
        <f t="shared" si="11"/>
        <v/>
      </c>
      <c r="U35" t="str">
        <f t="shared" si="12"/>
        <v/>
      </c>
      <c r="V35" t="str">
        <f>+IF(LEN(M35)&gt;0,SUMIF(Candidatura_Tomador!$H:$H,Candidatura_Seguros!M35,Candidatura_Tomador!R:R),"")</f>
        <v/>
      </c>
      <c r="W35" t="str">
        <f t="shared" si="13"/>
        <v/>
      </c>
    </row>
    <row r="36" spans="1:23" x14ac:dyDescent="0.25">
      <c r="A36" t="str">
        <f>+IF(LEN(M36)&gt;0,Candidatura_Tomador!C36,"")</f>
        <v/>
      </c>
      <c r="B36" t="str">
        <f>+IF(LEN(M36)&gt;0,Participação!$D$8,"")</f>
        <v/>
      </c>
      <c r="C36" t="str">
        <f t="shared" si="5"/>
        <v/>
      </c>
      <c r="D36" t="str">
        <f>+IF(LEN(M36)&gt;0,Participação!$D$4,"")</f>
        <v/>
      </c>
      <c r="E36" s="27" t="str">
        <f>+IF(LEN(M36)&gt;0,Participação!$B$7+8,"")</f>
        <v/>
      </c>
      <c r="F36" s="27" t="str">
        <f t="shared" si="6"/>
        <v/>
      </c>
      <c r="G36" t="str">
        <f t="shared" si="7"/>
        <v/>
      </c>
      <c r="H36" t="str">
        <f t="shared" si="8"/>
        <v/>
      </c>
      <c r="I36" t="str">
        <f t="shared" si="9"/>
        <v/>
      </c>
      <c r="L36" t="str">
        <f>+IF(LEN(Candidatura_Tomador!A36)&gt;0,VLOOKUP(M36,Candidatura_Tomador!H:P,9,0),"")</f>
        <v/>
      </c>
      <c r="M36" t="str">
        <f>IF(LEN(M35)=0,"",IF(M35=MAX(Candidatura_Tomador!H:H),"",M35+1))</f>
        <v/>
      </c>
      <c r="N36" t="str">
        <f>+IF(LEN(M36)&gt;0,Participação!$D$6*100,"")</f>
        <v/>
      </c>
      <c r="O36" t="str">
        <f t="shared" si="10"/>
        <v/>
      </c>
      <c r="P36" t="str">
        <f>+IF(LEN(M36)&gt;0,IF(Participação!$B$6="Com Escaldão","09","01"),"")</f>
        <v/>
      </c>
      <c r="Q36" s="28" t="str">
        <f>+IF(LEN(M36)&gt;0,SUMIF(Candidatura_Tomador!$H:$H,Candidatura_Seguros!M36,Candidatura_Tomador!I:I),"")</f>
        <v/>
      </c>
      <c r="R36" t="str">
        <f>+IF(LEN(M36)&gt;0,VLOOKUP(M36,Candidatura_Tomador!H:J,3,0),"")</f>
        <v/>
      </c>
      <c r="S36" t="str">
        <f>+IF(LEN(M36)&gt;0,SUMIF(Candidatura_Tomador!$H:$H,Candidatura_Seguros!M36,Candidatura_Tomador!Q:Q),"")</f>
        <v/>
      </c>
      <c r="T36" t="str">
        <f t="shared" si="11"/>
        <v/>
      </c>
      <c r="U36" t="str">
        <f t="shared" si="12"/>
        <v/>
      </c>
      <c r="V36" t="str">
        <f>+IF(LEN(M36)&gt;0,SUMIF(Candidatura_Tomador!$H:$H,Candidatura_Seguros!M36,Candidatura_Tomador!R:R),"")</f>
        <v/>
      </c>
      <c r="W36" t="str">
        <f t="shared" si="13"/>
        <v/>
      </c>
    </row>
    <row r="37" spans="1:23" x14ac:dyDescent="0.25">
      <c r="A37" t="str">
        <f>+IF(LEN(M37)&gt;0,Candidatura_Tomador!C37,"")</f>
        <v/>
      </c>
      <c r="B37" t="str">
        <f>+IF(LEN(M37)&gt;0,Participação!$D$8,"")</f>
        <v/>
      </c>
      <c r="C37" t="str">
        <f t="shared" si="5"/>
        <v/>
      </c>
      <c r="D37" t="str">
        <f>+IF(LEN(M37)&gt;0,Participação!$D$4,"")</f>
        <v/>
      </c>
      <c r="E37" s="27" t="str">
        <f>+IF(LEN(M37)&gt;0,Participação!$B$7+8,"")</f>
        <v/>
      </c>
      <c r="F37" s="27" t="str">
        <f t="shared" si="6"/>
        <v/>
      </c>
      <c r="G37" t="str">
        <f t="shared" si="7"/>
        <v/>
      </c>
      <c r="H37" t="str">
        <f t="shared" si="8"/>
        <v/>
      </c>
      <c r="I37" t="str">
        <f t="shared" si="9"/>
        <v/>
      </c>
      <c r="L37" t="str">
        <f>+IF(LEN(Candidatura_Tomador!A37)&gt;0,VLOOKUP(M37,Candidatura_Tomador!H:P,9,0),"")</f>
        <v/>
      </c>
      <c r="M37" t="str">
        <f>IF(LEN(M36)=0,"",IF(M36=MAX(Candidatura_Tomador!H:H),"",M36+1))</f>
        <v/>
      </c>
      <c r="N37" t="str">
        <f>+IF(LEN(M37)&gt;0,Participação!$D$6*100,"")</f>
        <v/>
      </c>
      <c r="O37" t="str">
        <f t="shared" si="10"/>
        <v/>
      </c>
      <c r="P37" t="str">
        <f>+IF(LEN(M37)&gt;0,IF(Participação!$B$6="Com Escaldão","09","01"),"")</f>
        <v/>
      </c>
      <c r="Q37" s="28" t="str">
        <f>+IF(LEN(M37)&gt;0,SUMIF(Candidatura_Tomador!$H:$H,Candidatura_Seguros!M37,Candidatura_Tomador!I:I),"")</f>
        <v/>
      </c>
      <c r="R37" t="str">
        <f>+IF(LEN(M37)&gt;0,VLOOKUP(M37,Candidatura_Tomador!H:J,3,0),"")</f>
        <v/>
      </c>
      <c r="S37" t="str">
        <f>+IF(LEN(M37)&gt;0,SUMIF(Candidatura_Tomador!$H:$H,Candidatura_Seguros!M37,Candidatura_Tomador!Q:Q),"")</f>
        <v/>
      </c>
      <c r="T37" t="str">
        <f t="shared" si="11"/>
        <v/>
      </c>
      <c r="U37" t="str">
        <f t="shared" si="12"/>
        <v/>
      </c>
      <c r="V37" t="str">
        <f>+IF(LEN(M37)&gt;0,SUMIF(Candidatura_Tomador!$H:$H,Candidatura_Seguros!M37,Candidatura_Tomador!R:R),"")</f>
        <v/>
      </c>
      <c r="W37" t="str">
        <f t="shared" si="13"/>
        <v/>
      </c>
    </row>
    <row r="38" spans="1:23" x14ac:dyDescent="0.25">
      <c r="A38" t="str">
        <f>+IF(LEN(M38)&gt;0,Candidatura_Tomador!C38,"")</f>
        <v/>
      </c>
      <c r="B38" t="str">
        <f>+IF(LEN(M38)&gt;0,Participação!$D$8,"")</f>
        <v/>
      </c>
      <c r="C38" t="str">
        <f t="shared" si="5"/>
        <v/>
      </c>
      <c r="D38" t="str">
        <f>+IF(LEN(M38)&gt;0,Participação!$D$4,"")</f>
        <v/>
      </c>
      <c r="E38" s="27" t="str">
        <f>+IF(LEN(M38)&gt;0,Participação!$B$7+8,"")</f>
        <v/>
      </c>
      <c r="F38" s="27" t="str">
        <f t="shared" si="6"/>
        <v/>
      </c>
      <c r="G38" t="str">
        <f t="shared" si="7"/>
        <v/>
      </c>
      <c r="H38" t="str">
        <f t="shared" si="8"/>
        <v/>
      </c>
      <c r="I38" t="str">
        <f t="shared" si="9"/>
        <v/>
      </c>
      <c r="L38" t="str">
        <f>+IF(LEN(Candidatura_Tomador!A38)&gt;0,VLOOKUP(M38,Candidatura_Tomador!H:P,9,0),"")</f>
        <v/>
      </c>
      <c r="M38" t="str">
        <f>IF(LEN(M37)=0,"",IF(M37=MAX(Candidatura_Tomador!H:H),"",M37+1))</f>
        <v/>
      </c>
      <c r="N38" t="str">
        <f>+IF(LEN(M38)&gt;0,Participação!$D$6*100,"")</f>
        <v/>
      </c>
      <c r="O38" t="str">
        <f t="shared" si="10"/>
        <v/>
      </c>
      <c r="P38" t="str">
        <f>+IF(LEN(M38)&gt;0,IF(Participação!$B$6="Com Escaldão","09","01"),"")</f>
        <v/>
      </c>
      <c r="Q38" s="28" t="str">
        <f>+IF(LEN(M38)&gt;0,SUMIF(Candidatura_Tomador!$H:$H,Candidatura_Seguros!M38,Candidatura_Tomador!I:I),"")</f>
        <v/>
      </c>
      <c r="R38" t="str">
        <f>+IF(LEN(M38)&gt;0,VLOOKUP(M38,Candidatura_Tomador!H:J,3,0),"")</f>
        <v/>
      </c>
      <c r="S38" t="str">
        <f>+IF(LEN(M38)&gt;0,SUMIF(Candidatura_Tomador!$H:$H,Candidatura_Seguros!M38,Candidatura_Tomador!Q:Q),"")</f>
        <v/>
      </c>
      <c r="T38" t="str">
        <f t="shared" si="11"/>
        <v/>
      </c>
      <c r="U38" t="str">
        <f t="shared" si="12"/>
        <v/>
      </c>
      <c r="V38" t="str">
        <f>+IF(LEN(M38)&gt;0,SUMIF(Candidatura_Tomador!$H:$H,Candidatura_Seguros!M38,Candidatura_Tomador!R:R),"")</f>
        <v/>
      </c>
      <c r="W38" t="str">
        <f t="shared" si="13"/>
        <v/>
      </c>
    </row>
    <row r="39" spans="1:23" x14ac:dyDescent="0.25">
      <c r="A39" t="str">
        <f>+IF(LEN(M39)&gt;0,Candidatura_Tomador!C39,"")</f>
        <v/>
      </c>
      <c r="B39" t="str">
        <f>+IF(LEN(M39)&gt;0,Participação!$D$8,"")</f>
        <v/>
      </c>
      <c r="C39" t="str">
        <f t="shared" si="5"/>
        <v/>
      </c>
      <c r="D39" t="str">
        <f>+IF(LEN(M39)&gt;0,Participação!$D$4,"")</f>
        <v/>
      </c>
      <c r="E39" s="27" t="str">
        <f>+IF(LEN(M39)&gt;0,Participação!$B$7+8,"")</f>
        <v/>
      </c>
      <c r="F39" s="27" t="str">
        <f t="shared" si="6"/>
        <v/>
      </c>
      <c r="G39" t="str">
        <f t="shared" si="7"/>
        <v/>
      </c>
      <c r="H39" t="str">
        <f t="shared" si="8"/>
        <v/>
      </c>
      <c r="I39" t="str">
        <f t="shared" si="9"/>
        <v/>
      </c>
      <c r="L39" t="str">
        <f>+IF(LEN(Candidatura_Tomador!A39)&gt;0,VLOOKUP(M39,Candidatura_Tomador!H:P,9,0),"")</f>
        <v/>
      </c>
      <c r="M39" t="str">
        <f>IF(LEN(M38)=0,"",IF(M38=MAX(Candidatura_Tomador!H:H),"",M38+1))</f>
        <v/>
      </c>
      <c r="N39" t="str">
        <f>+IF(LEN(M39)&gt;0,Participação!$D$6*100,"")</f>
        <v/>
      </c>
      <c r="O39" t="str">
        <f t="shared" si="10"/>
        <v/>
      </c>
      <c r="P39" t="str">
        <f>+IF(LEN(M39)&gt;0,IF(Participação!$B$6="Com Escaldão","09","01"),"")</f>
        <v/>
      </c>
      <c r="Q39" s="28" t="str">
        <f>+IF(LEN(M39)&gt;0,SUMIF(Candidatura_Tomador!$H:$H,Candidatura_Seguros!M39,Candidatura_Tomador!I:I),"")</f>
        <v/>
      </c>
      <c r="R39" t="str">
        <f>+IF(LEN(M39)&gt;0,VLOOKUP(M39,Candidatura_Tomador!H:J,3,0),"")</f>
        <v/>
      </c>
      <c r="S39" t="str">
        <f>+IF(LEN(M39)&gt;0,SUMIF(Candidatura_Tomador!$H:$H,Candidatura_Seguros!M39,Candidatura_Tomador!Q:Q),"")</f>
        <v/>
      </c>
      <c r="T39" t="str">
        <f t="shared" si="11"/>
        <v/>
      </c>
      <c r="U39" t="str">
        <f t="shared" si="12"/>
        <v/>
      </c>
      <c r="V39" t="str">
        <f>+IF(LEN(M39)&gt;0,SUMIF(Candidatura_Tomador!$H:$H,Candidatura_Seguros!M39,Candidatura_Tomador!R:R),"")</f>
        <v/>
      </c>
      <c r="W39" t="str">
        <f t="shared" si="13"/>
        <v/>
      </c>
    </row>
    <row r="40" spans="1:23" x14ac:dyDescent="0.25">
      <c r="A40" t="str">
        <f>+IF(LEN(M40)&gt;0,Candidatura_Tomador!C40,"")</f>
        <v/>
      </c>
      <c r="B40" t="str">
        <f>+IF(LEN(M40)&gt;0,Participação!$D$8,"")</f>
        <v/>
      </c>
      <c r="C40" t="str">
        <f t="shared" si="5"/>
        <v/>
      </c>
      <c r="D40" t="str">
        <f>+IF(LEN(M40)&gt;0,Participação!$D$4,"")</f>
        <v/>
      </c>
      <c r="E40" s="27" t="str">
        <f>+IF(LEN(M40)&gt;0,Participação!$B$7+8,"")</f>
        <v/>
      </c>
      <c r="F40" s="27" t="str">
        <f t="shared" si="6"/>
        <v/>
      </c>
      <c r="G40" t="str">
        <f t="shared" si="7"/>
        <v/>
      </c>
      <c r="H40" t="str">
        <f t="shared" si="8"/>
        <v/>
      </c>
      <c r="I40" t="str">
        <f t="shared" si="9"/>
        <v/>
      </c>
      <c r="L40" t="str">
        <f>+IF(LEN(Candidatura_Tomador!A40)&gt;0,VLOOKUP(M40,Candidatura_Tomador!H:P,9,0),"")</f>
        <v/>
      </c>
      <c r="M40" t="str">
        <f>IF(LEN(M39)=0,"",IF(M39=MAX(Candidatura_Tomador!H:H),"",M39+1))</f>
        <v/>
      </c>
      <c r="N40" t="str">
        <f>+IF(LEN(M40)&gt;0,Participação!$D$6*100,"")</f>
        <v/>
      </c>
      <c r="O40" t="str">
        <f t="shared" si="10"/>
        <v/>
      </c>
      <c r="P40" t="str">
        <f>+IF(LEN(M40)&gt;0,IF(Participação!$B$6="Com Escaldão","09","01"),"")</f>
        <v/>
      </c>
      <c r="Q40" s="28" t="str">
        <f>+IF(LEN(M40)&gt;0,SUMIF(Candidatura_Tomador!$H:$H,Candidatura_Seguros!M40,Candidatura_Tomador!I:I),"")</f>
        <v/>
      </c>
      <c r="R40" t="str">
        <f>+IF(LEN(M40)&gt;0,VLOOKUP(M40,Candidatura_Tomador!H:J,3,0),"")</f>
        <v/>
      </c>
      <c r="S40" t="str">
        <f>+IF(LEN(M40)&gt;0,SUMIF(Candidatura_Tomador!$H:$H,Candidatura_Seguros!M40,Candidatura_Tomador!Q:Q),"")</f>
        <v/>
      </c>
      <c r="T40" t="str">
        <f t="shared" si="11"/>
        <v/>
      </c>
      <c r="U40" t="str">
        <f t="shared" si="12"/>
        <v/>
      </c>
      <c r="V40" t="str">
        <f>+IF(LEN(M40)&gt;0,SUMIF(Candidatura_Tomador!$H:$H,Candidatura_Seguros!M40,Candidatura_Tomador!R:R),"")</f>
        <v/>
      </c>
      <c r="W40" t="str">
        <f t="shared" si="13"/>
        <v/>
      </c>
    </row>
    <row r="41" spans="1:23" x14ac:dyDescent="0.25">
      <c r="A41" t="str">
        <f>+IF(LEN(M41)&gt;0,Candidatura_Tomador!C41,"")</f>
        <v/>
      </c>
      <c r="B41" t="str">
        <f>+IF(LEN(M41)&gt;0,Participação!$D$8,"")</f>
        <v/>
      </c>
      <c r="C41" t="str">
        <f t="shared" si="5"/>
        <v/>
      </c>
      <c r="D41" t="str">
        <f>+IF(LEN(M41)&gt;0,Participação!$D$4,"")</f>
        <v/>
      </c>
      <c r="E41" s="27" t="str">
        <f>+IF(LEN(M41)&gt;0,Participação!$B$7+8,"")</f>
        <v/>
      </c>
      <c r="F41" s="27" t="str">
        <f t="shared" si="6"/>
        <v/>
      </c>
      <c r="G41" t="str">
        <f t="shared" si="7"/>
        <v/>
      </c>
      <c r="H41" t="str">
        <f t="shared" si="8"/>
        <v/>
      </c>
      <c r="I41" t="str">
        <f t="shared" si="9"/>
        <v/>
      </c>
      <c r="L41" t="str">
        <f>+IF(LEN(Candidatura_Tomador!A41)&gt;0,VLOOKUP(M41,Candidatura_Tomador!H:P,9,0),"")</f>
        <v/>
      </c>
      <c r="M41" t="str">
        <f>IF(LEN(M40)=0,"",IF(M40=MAX(Candidatura_Tomador!H:H),"",M40+1))</f>
        <v/>
      </c>
      <c r="N41" t="str">
        <f>+IF(LEN(M41)&gt;0,Participação!$D$6*100,"")</f>
        <v/>
      </c>
      <c r="O41" t="str">
        <f t="shared" si="10"/>
        <v/>
      </c>
      <c r="P41" t="str">
        <f>+IF(LEN(M41)&gt;0,IF(Participação!$B$6="Com Escaldão","09","01"),"")</f>
        <v/>
      </c>
      <c r="Q41" s="28" t="str">
        <f>+IF(LEN(M41)&gt;0,SUMIF(Candidatura_Tomador!$H:$H,Candidatura_Seguros!M41,Candidatura_Tomador!I:I),"")</f>
        <v/>
      </c>
      <c r="R41" t="str">
        <f>+IF(LEN(M41)&gt;0,VLOOKUP(M41,Candidatura_Tomador!H:J,3,0),"")</f>
        <v/>
      </c>
      <c r="S41" t="str">
        <f>+IF(LEN(M41)&gt;0,SUMIF(Candidatura_Tomador!$H:$H,Candidatura_Seguros!M41,Candidatura_Tomador!Q:Q),"")</f>
        <v/>
      </c>
      <c r="T41" t="str">
        <f t="shared" si="11"/>
        <v/>
      </c>
      <c r="U41" t="str">
        <f t="shared" si="12"/>
        <v/>
      </c>
      <c r="V41" t="str">
        <f>+IF(LEN(M41)&gt;0,SUMIF(Candidatura_Tomador!$H:$H,Candidatura_Seguros!M41,Candidatura_Tomador!R:R),"")</f>
        <v/>
      </c>
      <c r="W41" t="str">
        <f t="shared" si="13"/>
        <v/>
      </c>
    </row>
    <row r="42" spans="1:23" x14ac:dyDescent="0.25">
      <c r="A42" t="str">
        <f>+IF(LEN(M42)&gt;0,Candidatura_Tomador!C42,"")</f>
        <v/>
      </c>
      <c r="B42" t="str">
        <f>+IF(LEN(M42)&gt;0,Participação!$D$8,"")</f>
        <v/>
      </c>
      <c r="C42" t="str">
        <f t="shared" si="5"/>
        <v/>
      </c>
      <c r="D42" t="str">
        <f>+IF(LEN(M42)&gt;0,Participação!$D$4,"")</f>
        <v/>
      </c>
      <c r="E42" s="27" t="str">
        <f>+IF(LEN(M42)&gt;0,Participação!$B$7+8,"")</f>
        <v/>
      </c>
      <c r="F42" s="27" t="str">
        <f t="shared" si="6"/>
        <v/>
      </c>
      <c r="G42" t="str">
        <f t="shared" si="7"/>
        <v/>
      </c>
      <c r="H42" t="str">
        <f t="shared" si="8"/>
        <v/>
      </c>
      <c r="I42" t="str">
        <f t="shared" si="9"/>
        <v/>
      </c>
      <c r="L42" t="str">
        <f>+IF(LEN(Candidatura_Tomador!A42)&gt;0,VLOOKUP(M42,Candidatura_Tomador!H:P,9,0),"")</f>
        <v/>
      </c>
      <c r="M42" t="str">
        <f>IF(LEN(M41)=0,"",IF(M41=MAX(Candidatura_Tomador!H:H),"",M41+1))</f>
        <v/>
      </c>
      <c r="N42" t="str">
        <f>+IF(LEN(M42)&gt;0,Participação!$D$6*100,"")</f>
        <v/>
      </c>
      <c r="O42" t="str">
        <f t="shared" si="10"/>
        <v/>
      </c>
      <c r="P42" t="str">
        <f>+IF(LEN(M42)&gt;0,IF(Participação!$B$6="Com Escaldão","09","01"),"")</f>
        <v/>
      </c>
      <c r="Q42" s="28" t="str">
        <f>+IF(LEN(M42)&gt;0,SUMIF(Candidatura_Tomador!$H:$H,Candidatura_Seguros!M42,Candidatura_Tomador!I:I),"")</f>
        <v/>
      </c>
      <c r="R42" t="str">
        <f>+IF(LEN(M42)&gt;0,VLOOKUP(M42,Candidatura_Tomador!H:J,3,0),"")</f>
        <v/>
      </c>
      <c r="S42" t="str">
        <f>+IF(LEN(M42)&gt;0,SUMIF(Candidatura_Tomador!$H:$H,Candidatura_Seguros!M42,Candidatura_Tomador!Q:Q),"")</f>
        <v/>
      </c>
      <c r="T42" t="str">
        <f t="shared" si="11"/>
        <v/>
      </c>
      <c r="U42" t="str">
        <f t="shared" si="12"/>
        <v/>
      </c>
      <c r="V42" t="str">
        <f>+IF(LEN(M42)&gt;0,SUMIF(Candidatura_Tomador!$H:$H,Candidatura_Seguros!M42,Candidatura_Tomador!R:R),"")</f>
        <v/>
      </c>
      <c r="W42" t="str">
        <f t="shared" si="13"/>
        <v/>
      </c>
    </row>
    <row r="43" spans="1:23" x14ac:dyDescent="0.25">
      <c r="A43" t="str">
        <f>+IF(LEN(M43)&gt;0,Candidatura_Tomador!C43,"")</f>
        <v/>
      </c>
      <c r="B43" t="str">
        <f>+IF(LEN(M43)&gt;0,Participação!$D$8,"")</f>
        <v/>
      </c>
      <c r="C43" t="str">
        <f t="shared" si="5"/>
        <v/>
      </c>
      <c r="D43" t="str">
        <f>+IF(LEN(M43)&gt;0,Participação!$D$4,"")</f>
        <v/>
      </c>
      <c r="E43" s="27" t="str">
        <f>+IF(LEN(M43)&gt;0,Participação!$B$7+8,"")</f>
        <v/>
      </c>
      <c r="F43" s="27" t="str">
        <f t="shared" si="6"/>
        <v/>
      </c>
      <c r="G43" t="str">
        <f t="shared" si="7"/>
        <v/>
      </c>
      <c r="H43" t="str">
        <f t="shared" si="8"/>
        <v/>
      </c>
      <c r="I43" t="str">
        <f t="shared" si="9"/>
        <v/>
      </c>
      <c r="L43" t="str">
        <f>+IF(LEN(Candidatura_Tomador!A43)&gt;0,VLOOKUP(M43,Candidatura_Tomador!H:P,9,0),"")</f>
        <v/>
      </c>
      <c r="M43" t="str">
        <f>IF(LEN(M42)=0,"",IF(M42=MAX(Candidatura_Tomador!H:H),"",M42+1))</f>
        <v/>
      </c>
      <c r="N43" t="str">
        <f>+IF(LEN(M43)&gt;0,Participação!$D$6*100,"")</f>
        <v/>
      </c>
      <c r="O43" t="str">
        <f t="shared" si="10"/>
        <v/>
      </c>
      <c r="P43" t="str">
        <f>+IF(LEN(M43)&gt;0,IF(Participação!$B$6="Com Escaldão","09","01"),"")</f>
        <v/>
      </c>
      <c r="Q43" s="28" t="str">
        <f>+IF(LEN(M43)&gt;0,SUMIF(Candidatura_Tomador!$H:$H,Candidatura_Seguros!M43,Candidatura_Tomador!I:I),"")</f>
        <v/>
      </c>
      <c r="R43" t="str">
        <f>+IF(LEN(M43)&gt;0,VLOOKUP(M43,Candidatura_Tomador!H:J,3,0),"")</f>
        <v/>
      </c>
      <c r="S43" t="str">
        <f>+IF(LEN(M43)&gt;0,SUMIF(Candidatura_Tomador!$H:$H,Candidatura_Seguros!M43,Candidatura_Tomador!Q:Q),"")</f>
        <v/>
      </c>
      <c r="T43" t="str">
        <f t="shared" si="11"/>
        <v/>
      </c>
      <c r="U43" t="str">
        <f t="shared" si="12"/>
        <v/>
      </c>
      <c r="V43" t="str">
        <f>+IF(LEN(M43)&gt;0,SUMIF(Candidatura_Tomador!$H:$H,Candidatura_Seguros!M43,Candidatura_Tomador!R:R),"")</f>
        <v/>
      </c>
      <c r="W43" t="str">
        <f t="shared" si="13"/>
        <v/>
      </c>
    </row>
    <row r="44" spans="1:23" x14ac:dyDescent="0.25">
      <c r="A44" t="str">
        <f>+IF(LEN(M44)&gt;0,Candidatura_Tomador!C44,"")</f>
        <v/>
      </c>
      <c r="B44" t="str">
        <f>+IF(LEN(M44)&gt;0,Participação!$D$8,"")</f>
        <v/>
      </c>
      <c r="C44" t="str">
        <f t="shared" si="5"/>
        <v/>
      </c>
      <c r="D44" t="str">
        <f>+IF(LEN(M44)&gt;0,Participação!$D$4,"")</f>
        <v/>
      </c>
      <c r="E44" s="27" t="str">
        <f>+IF(LEN(M44)&gt;0,Participação!$B$7+8,"")</f>
        <v/>
      </c>
      <c r="F44" s="27" t="str">
        <f t="shared" si="6"/>
        <v/>
      </c>
      <c r="G44" t="str">
        <f t="shared" si="7"/>
        <v/>
      </c>
      <c r="H44" t="str">
        <f t="shared" si="8"/>
        <v/>
      </c>
      <c r="I44" t="str">
        <f t="shared" si="9"/>
        <v/>
      </c>
      <c r="L44" t="str">
        <f>+IF(LEN(Candidatura_Tomador!A44)&gt;0,VLOOKUP(M44,Candidatura_Tomador!H:P,9,0),"")</f>
        <v/>
      </c>
      <c r="M44" t="str">
        <f>IF(LEN(M43)=0,"",IF(M43=MAX(Candidatura_Tomador!H:H),"",M43+1))</f>
        <v/>
      </c>
      <c r="N44" t="str">
        <f>+IF(LEN(M44)&gt;0,Participação!$D$6*100,"")</f>
        <v/>
      </c>
      <c r="O44" t="str">
        <f t="shared" si="10"/>
        <v/>
      </c>
      <c r="P44" t="str">
        <f>+IF(LEN(M44)&gt;0,IF(Participação!$B$6="Com Escaldão","09","01"),"")</f>
        <v/>
      </c>
      <c r="Q44" s="28" t="str">
        <f>+IF(LEN(M44)&gt;0,SUMIF(Candidatura_Tomador!$H:$H,Candidatura_Seguros!M44,Candidatura_Tomador!I:I),"")</f>
        <v/>
      </c>
      <c r="R44" t="str">
        <f>+IF(LEN(M44)&gt;0,VLOOKUP(M44,Candidatura_Tomador!H:J,3,0),"")</f>
        <v/>
      </c>
      <c r="S44" t="str">
        <f>+IF(LEN(M44)&gt;0,SUMIF(Candidatura_Tomador!$H:$H,Candidatura_Seguros!M44,Candidatura_Tomador!Q:Q),"")</f>
        <v/>
      </c>
      <c r="T44" t="str">
        <f t="shared" si="11"/>
        <v/>
      </c>
      <c r="U44" t="str">
        <f t="shared" si="12"/>
        <v/>
      </c>
      <c r="V44" t="str">
        <f>+IF(LEN(M44)&gt;0,SUMIF(Candidatura_Tomador!$H:$H,Candidatura_Seguros!M44,Candidatura_Tomador!R:R),"")</f>
        <v/>
      </c>
      <c r="W44" t="str">
        <f t="shared" si="13"/>
        <v/>
      </c>
    </row>
    <row r="45" spans="1:23" x14ac:dyDescent="0.25">
      <c r="A45" t="str">
        <f>+IF(LEN(M45)&gt;0,Candidatura_Tomador!C45,"")</f>
        <v/>
      </c>
      <c r="B45" t="str">
        <f>+IF(LEN(M45)&gt;0,Participação!$D$8,"")</f>
        <v/>
      </c>
      <c r="C45" t="str">
        <f t="shared" si="5"/>
        <v/>
      </c>
      <c r="D45" t="str">
        <f>+IF(LEN(M45)&gt;0,Participação!$D$4,"")</f>
        <v/>
      </c>
      <c r="E45" s="27" t="str">
        <f>+IF(LEN(M45)&gt;0,Participação!$B$7+8,"")</f>
        <v/>
      </c>
      <c r="F45" s="27" t="str">
        <f t="shared" si="6"/>
        <v/>
      </c>
      <c r="G45" t="str">
        <f t="shared" si="7"/>
        <v/>
      </c>
      <c r="H45" t="str">
        <f t="shared" si="8"/>
        <v/>
      </c>
      <c r="I45" t="str">
        <f t="shared" si="9"/>
        <v/>
      </c>
      <c r="L45" t="str">
        <f>+IF(LEN(Candidatura_Tomador!A45)&gt;0,VLOOKUP(M45,Candidatura_Tomador!H:P,9,0),"")</f>
        <v/>
      </c>
      <c r="M45" t="str">
        <f>IF(LEN(M44)=0,"",IF(M44=MAX(Candidatura_Tomador!H:H),"",M44+1))</f>
        <v/>
      </c>
      <c r="N45" t="str">
        <f>+IF(LEN(M45)&gt;0,Participação!$D$6*100,"")</f>
        <v/>
      </c>
      <c r="O45" t="str">
        <f t="shared" si="10"/>
        <v/>
      </c>
      <c r="P45" t="str">
        <f>+IF(LEN(M45)&gt;0,IF(Participação!$B$6="Com Escaldão","09","01"),"")</f>
        <v/>
      </c>
      <c r="Q45" s="28" t="str">
        <f>+IF(LEN(M45)&gt;0,SUMIF(Candidatura_Tomador!$H:$H,Candidatura_Seguros!M45,Candidatura_Tomador!I:I),"")</f>
        <v/>
      </c>
      <c r="R45" t="str">
        <f>+IF(LEN(M45)&gt;0,VLOOKUP(M45,Candidatura_Tomador!H:J,3,0),"")</f>
        <v/>
      </c>
      <c r="S45" t="str">
        <f>+IF(LEN(M45)&gt;0,SUMIF(Candidatura_Tomador!$H:$H,Candidatura_Seguros!M45,Candidatura_Tomador!Q:Q),"")</f>
        <v/>
      </c>
      <c r="T45" t="str">
        <f t="shared" si="11"/>
        <v/>
      </c>
      <c r="U45" t="str">
        <f t="shared" si="12"/>
        <v/>
      </c>
      <c r="V45" t="str">
        <f>+IF(LEN(M45)&gt;0,SUMIF(Candidatura_Tomador!$H:$H,Candidatura_Seguros!M45,Candidatura_Tomador!R:R),"")</f>
        <v/>
      </c>
      <c r="W45" t="str">
        <f t="shared" si="13"/>
        <v/>
      </c>
    </row>
    <row r="46" spans="1:23" x14ac:dyDescent="0.25">
      <c r="A46" t="str">
        <f>+IF(LEN(M46)&gt;0,Candidatura_Tomador!C46,"")</f>
        <v/>
      </c>
      <c r="B46" t="str">
        <f>+IF(LEN(M46)&gt;0,Participação!$D$8,"")</f>
        <v/>
      </c>
      <c r="C46" t="str">
        <f t="shared" si="5"/>
        <v/>
      </c>
      <c r="D46" t="str">
        <f>+IF(LEN(M46)&gt;0,Participação!$D$4,"")</f>
        <v/>
      </c>
      <c r="E46" s="27" t="str">
        <f>+IF(LEN(M46)&gt;0,Participação!$B$7+8,"")</f>
        <v/>
      </c>
      <c r="F46" s="27" t="str">
        <f t="shared" si="6"/>
        <v/>
      </c>
      <c r="G46" t="str">
        <f t="shared" si="7"/>
        <v/>
      </c>
      <c r="H46" t="str">
        <f t="shared" si="8"/>
        <v/>
      </c>
      <c r="I46" t="str">
        <f t="shared" si="9"/>
        <v/>
      </c>
      <c r="L46" t="str">
        <f>+IF(LEN(Candidatura_Tomador!A46)&gt;0,VLOOKUP(M46,Candidatura_Tomador!H:P,9,0),"")</f>
        <v/>
      </c>
      <c r="M46" t="str">
        <f>IF(LEN(M45)=0,"",IF(M45=MAX(Candidatura_Tomador!H:H),"",M45+1))</f>
        <v/>
      </c>
      <c r="N46" t="str">
        <f>+IF(LEN(M46)&gt;0,Participação!$D$6*100,"")</f>
        <v/>
      </c>
      <c r="O46" t="str">
        <f t="shared" si="10"/>
        <v/>
      </c>
      <c r="P46" t="str">
        <f>+IF(LEN(M46)&gt;0,IF(Participação!$B$6="Com Escaldão","09","01"),"")</f>
        <v/>
      </c>
      <c r="Q46" s="28" t="str">
        <f>+IF(LEN(M46)&gt;0,SUMIF(Candidatura_Tomador!$H:$H,Candidatura_Seguros!M46,Candidatura_Tomador!I:I),"")</f>
        <v/>
      </c>
      <c r="R46" t="str">
        <f>+IF(LEN(M46)&gt;0,VLOOKUP(M46,Candidatura_Tomador!H:J,3,0),"")</f>
        <v/>
      </c>
      <c r="S46" t="str">
        <f>+IF(LEN(M46)&gt;0,SUMIF(Candidatura_Tomador!$H:$H,Candidatura_Seguros!M46,Candidatura_Tomador!Q:Q),"")</f>
        <v/>
      </c>
      <c r="T46" t="str">
        <f t="shared" si="11"/>
        <v/>
      </c>
      <c r="U46" t="str">
        <f t="shared" si="12"/>
        <v/>
      </c>
      <c r="V46" t="str">
        <f>+IF(LEN(M46)&gt;0,SUMIF(Candidatura_Tomador!$H:$H,Candidatura_Seguros!M46,Candidatura_Tomador!R:R),"")</f>
        <v/>
      </c>
      <c r="W46" t="str">
        <f t="shared" si="13"/>
        <v/>
      </c>
    </row>
    <row r="47" spans="1:23" x14ac:dyDescent="0.25">
      <c r="A47" t="str">
        <f>+IF(LEN(M47)&gt;0,Candidatura_Tomador!C47,"")</f>
        <v/>
      </c>
      <c r="B47" t="str">
        <f>+IF(LEN(M47)&gt;0,Participação!$D$8,"")</f>
        <v/>
      </c>
      <c r="C47" t="str">
        <f t="shared" si="5"/>
        <v/>
      </c>
      <c r="D47" t="str">
        <f>+IF(LEN(M47)&gt;0,Participação!$D$4,"")</f>
        <v/>
      </c>
      <c r="E47" s="27" t="str">
        <f>+IF(LEN(M47)&gt;0,Participação!$B$7+8,"")</f>
        <v/>
      </c>
      <c r="F47" s="27" t="str">
        <f t="shared" si="6"/>
        <v/>
      </c>
      <c r="G47" t="str">
        <f t="shared" si="7"/>
        <v/>
      </c>
      <c r="H47" t="str">
        <f t="shared" si="8"/>
        <v/>
      </c>
      <c r="I47" t="str">
        <f t="shared" si="9"/>
        <v/>
      </c>
      <c r="L47" t="str">
        <f>+IF(LEN(Candidatura_Tomador!A47)&gt;0,VLOOKUP(M47,Candidatura_Tomador!H:P,9,0),"")</f>
        <v/>
      </c>
      <c r="M47" t="str">
        <f>IF(LEN(M46)=0,"",IF(M46=MAX(Candidatura_Tomador!H:H),"",M46+1))</f>
        <v/>
      </c>
      <c r="N47" t="str">
        <f>+IF(LEN(M47)&gt;0,Participação!$D$6*100,"")</f>
        <v/>
      </c>
      <c r="O47" t="str">
        <f t="shared" si="10"/>
        <v/>
      </c>
      <c r="P47" t="str">
        <f>+IF(LEN(M47)&gt;0,IF(Participação!$B$6="Com Escaldão","09","01"),"")</f>
        <v/>
      </c>
      <c r="Q47" s="28" t="str">
        <f>+IF(LEN(M47)&gt;0,SUMIF(Candidatura_Tomador!$H:$H,Candidatura_Seguros!M47,Candidatura_Tomador!I:I),"")</f>
        <v/>
      </c>
      <c r="R47" t="str">
        <f>+IF(LEN(M47)&gt;0,VLOOKUP(M47,Candidatura_Tomador!H:J,3,0),"")</f>
        <v/>
      </c>
      <c r="S47" t="str">
        <f>+IF(LEN(M47)&gt;0,SUMIF(Candidatura_Tomador!$H:$H,Candidatura_Seguros!M47,Candidatura_Tomador!Q:Q),"")</f>
        <v/>
      </c>
      <c r="T47" t="str">
        <f t="shared" si="11"/>
        <v/>
      </c>
      <c r="U47" t="str">
        <f t="shared" si="12"/>
        <v/>
      </c>
      <c r="V47" t="str">
        <f>+IF(LEN(M47)&gt;0,SUMIF(Candidatura_Tomador!$H:$H,Candidatura_Seguros!M47,Candidatura_Tomador!R:R),"")</f>
        <v/>
      </c>
      <c r="W47" t="str">
        <f t="shared" si="13"/>
        <v/>
      </c>
    </row>
    <row r="48" spans="1:23" x14ac:dyDescent="0.25">
      <c r="A48" t="str">
        <f>+IF(LEN(M48)&gt;0,Candidatura_Tomador!C48,"")</f>
        <v/>
      </c>
      <c r="B48" t="str">
        <f>+IF(LEN(M48)&gt;0,Participação!$D$8,"")</f>
        <v/>
      </c>
      <c r="C48" t="str">
        <f t="shared" si="5"/>
        <v/>
      </c>
      <c r="D48" t="str">
        <f>+IF(LEN(M48)&gt;0,Participação!$D$4,"")</f>
        <v/>
      </c>
      <c r="E48" s="27" t="str">
        <f>+IF(LEN(M48)&gt;0,Participação!$B$7+8,"")</f>
        <v/>
      </c>
      <c r="F48" s="27" t="str">
        <f t="shared" si="6"/>
        <v/>
      </c>
      <c r="G48" t="str">
        <f t="shared" si="7"/>
        <v/>
      </c>
      <c r="H48" t="str">
        <f t="shared" si="8"/>
        <v/>
      </c>
      <c r="I48" t="str">
        <f t="shared" si="9"/>
        <v/>
      </c>
      <c r="L48" t="str">
        <f>+IF(LEN(Candidatura_Tomador!A48)&gt;0,VLOOKUP(M48,Candidatura_Tomador!H:P,9,0),"")</f>
        <v/>
      </c>
      <c r="M48" t="str">
        <f>IF(LEN(M47)=0,"",IF(M47=MAX(Candidatura_Tomador!H:H),"",M47+1))</f>
        <v/>
      </c>
      <c r="N48" t="str">
        <f>+IF(LEN(M48)&gt;0,Participação!$D$6*100,"")</f>
        <v/>
      </c>
      <c r="O48" t="str">
        <f t="shared" si="10"/>
        <v/>
      </c>
      <c r="P48" t="str">
        <f>+IF(LEN(M48)&gt;0,IF(Participação!$B$6="Com Escaldão","09","01"),"")</f>
        <v/>
      </c>
      <c r="Q48" s="28" t="str">
        <f>+IF(LEN(M48)&gt;0,SUMIF(Candidatura_Tomador!$H:$H,Candidatura_Seguros!M48,Candidatura_Tomador!I:I),"")</f>
        <v/>
      </c>
      <c r="R48" t="str">
        <f>+IF(LEN(M48)&gt;0,VLOOKUP(M48,Candidatura_Tomador!H:J,3,0),"")</f>
        <v/>
      </c>
      <c r="S48" t="str">
        <f>+IF(LEN(M48)&gt;0,SUMIF(Candidatura_Tomador!$H:$H,Candidatura_Seguros!M48,Candidatura_Tomador!Q:Q),"")</f>
        <v/>
      </c>
      <c r="T48" t="str">
        <f t="shared" si="11"/>
        <v/>
      </c>
      <c r="U48" t="str">
        <f t="shared" si="12"/>
        <v/>
      </c>
      <c r="V48" t="str">
        <f>+IF(LEN(M48)&gt;0,SUMIF(Candidatura_Tomador!$H:$H,Candidatura_Seguros!M48,Candidatura_Tomador!R:R),"")</f>
        <v/>
      </c>
      <c r="W48" t="str">
        <f t="shared" si="13"/>
        <v/>
      </c>
    </row>
    <row r="49" spans="1:23" x14ac:dyDescent="0.25">
      <c r="A49" t="str">
        <f>+IF(LEN(M49)&gt;0,Candidatura_Tomador!C49,"")</f>
        <v/>
      </c>
      <c r="B49" t="str">
        <f>+IF(LEN(M49)&gt;0,Participação!$D$8,"")</f>
        <v/>
      </c>
      <c r="C49" t="str">
        <f t="shared" si="5"/>
        <v/>
      </c>
      <c r="D49" t="str">
        <f>+IF(LEN(M49)&gt;0,Participação!$D$4,"")</f>
        <v/>
      </c>
      <c r="E49" s="27" t="str">
        <f>+IF(LEN(M49)&gt;0,Participação!$B$7+8,"")</f>
        <v/>
      </c>
      <c r="F49" s="27" t="str">
        <f t="shared" si="6"/>
        <v/>
      </c>
      <c r="G49" t="str">
        <f t="shared" si="7"/>
        <v/>
      </c>
      <c r="H49" t="str">
        <f t="shared" si="8"/>
        <v/>
      </c>
      <c r="I49" t="str">
        <f t="shared" si="9"/>
        <v/>
      </c>
      <c r="L49" t="str">
        <f>+IF(LEN(Candidatura_Tomador!A49)&gt;0,VLOOKUP(M49,Candidatura_Tomador!H:P,9,0),"")</f>
        <v/>
      </c>
      <c r="M49" t="str">
        <f>IF(LEN(M48)=0,"",IF(M48=MAX(Candidatura_Tomador!H:H),"",M48+1))</f>
        <v/>
      </c>
      <c r="N49" t="str">
        <f>+IF(LEN(M49)&gt;0,Participação!$D$6*100,"")</f>
        <v/>
      </c>
      <c r="O49" t="str">
        <f t="shared" si="10"/>
        <v/>
      </c>
      <c r="P49" t="str">
        <f>+IF(LEN(M49)&gt;0,IF(Participação!$B$6="Com Escaldão","09","01"),"")</f>
        <v/>
      </c>
      <c r="Q49" s="28" t="str">
        <f>+IF(LEN(M49)&gt;0,SUMIF(Candidatura_Tomador!$H:$H,Candidatura_Seguros!M49,Candidatura_Tomador!I:I),"")</f>
        <v/>
      </c>
      <c r="R49" t="str">
        <f>+IF(LEN(M49)&gt;0,VLOOKUP(M49,Candidatura_Tomador!H:J,3,0),"")</f>
        <v/>
      </c>
      <c r="S49" t="str">
        <f>+IF(LEN(M49)&gt;0,SUMIF(Candidatura_Tomador!$H:$H,Candidatura_Seguros!M49,Candidatura_Tomador!Q:Q),"")</f>
        <v/>
      </c>
      <c r="T49" t="str">
        <f t="shared" si="11"/>
        <v/>
      </c>
      <c r="U49" t="str">
        <f t="shared" si="12"/>
        <v/>
      </c>
      <c r="V49" t="str">
        <f>+IF(LEN(M49)&gt;0,SUMIF(Candidatura_Tomador!$H:$H,Candidatura_Seguros!M49,Candidatura_Tomador!R:R),"")</f>
        <v/>
      </c>
      <c r="W49" t="str">
        <f t="shared" si="13"/>
        <v/>
      </c>
    </row>
    <row r="50" spans="1:23" x14ac:dyDescent="0.25">
      <c r="A50" t="str">
        <f>+IF(LEN(M50)&gt;0,Candidatura_Tomador!C50,"")</f>
        <v/>
      </c>
      <c r="B50" t="str">
        <f>+IF(LEN(M50)&gt;0,Participação!$D$8,"")</f>
        <v/>
      </c>
      <c r="C50" t="str">
        <f t="shared" si="5"/>
        <v/>
      </c>
      <c r="D50" t="str">
        <f>+IF(LEN(M50)&gt;0,Participação!$D$4,"")</f>
        <v/>
      </c>
      <c r="E50" s="27" t="str">
        <f>+IF(LEN(M50)&gt;0,Participação!$B$7+8,"")</f>
        <v/>
      </c>
      <c r="F50" s="27" t="str">
        <f t="shared" si="6"/>
        <v/>
      </c>
      <c r="G50" t="str">
        <f t="shared" si="7"/>
        <v/>
      </c>
      <c r="H50" t="str">
        <f t="shared" si="8"/>
        <v/>
      </c>
      <c r="I50" t="str">
        <f t="shared" si="9"/>
        <v/>
      </c>
      <c r="L50" t="str">
        <f>+IF(LEN(Candidatura_Tomador!A50)&gt;0,VLOOKUP(M50,Candidatura_Tomador!H:P,9,0),"")</f>
        <v/>
      </c>
      <c r="M50" t="str">
        <f>IF(LEN(M49)=0,"",IF(M49=MAX(Candidatura_Tomador!H:H),"",M49+1))</f>
        <v/>
      </c>
      <c r="N50" t="str">
        <f>+IF(LEN(M50)&gt;0,Participação!$D$6*100,"")</f>
        <v/>
      </c>
      <c r="O50" t="str">
        <f t="shared" si="10"/>
        <v/>
      </c>
      <c r="P50" t="str">
        <f>+IF(LEN(M50)&gt;0,IF(Participação!$B$6="Com Escaldão","09","01"),"")</f>
        <v/>
      </c>
      <c r="Q50" s="28" t="str">
        <f>+IF(LEN(M50)&gt;0,SUMIF(Candidatura_Tomador!$H:$H,Candidatura_Seguros!M50,Candidatura_Tomador!I:I),"")</f>
        <v/>
      </c>
      <c r="R50" t="str">
        <f>+IF(LEN(M50)&gt;0,VLOOKUP(M50,Candidatura_Tomador!H:J,3,0),"")</f>
        <v/>
      </c>
      <c r="S50" t="str">
        <f>+IF(LEN(M50)&gt;0,SUMIF(Candidatura_Tomador!$H:$H,Candidatura_Seguros!M50,Candidatura_Tomador!Q:Q),"")</f>
        <v/>
      </c>
      <c r="T50" t="str">
        <f t="shared" si="11"/>
        <v/>
      </c>
      <c r="U50" t="str">
        <f t="shared" si="12"/>
        <v/>
      </c>
      <c r="V50" t="str">
        <f>+IF(LEN(M50)&gt;0,SUMIF(Candidatura_Tomador!$H:$H,Candidatura_Seguros!M50,Candidatura_Tomador!R:R),"")</f>
        <v/>
      </c>
      <c r="W50" t="str">
        <f t="shared" si="13"/>
        <v/>
      </c>
    </row>
    <row r="51" spans="1:23" x14ac:dyDescent="0.25">
      <c r="A51" t="str">
        <f>+IF(LEN(M51)&gt;0,Candidatura_Tomador!C51,"")</f>
        <v/>
      </c>
      <c r="B51" t="str">
        <f>+IF(LEN(M51)&gt;0,Participação!$D$8,"")</f>
        <v/>
      </c>
      <c r="C51" t="str">
        <f t="shared" si="5"/>
        <v/>
      </c>
      <c r="D51" t="str">
        <f>+IF(LEN(M51)&gt;0,Participação!$D$4,"")</f>
        <v/>
      </c>
      <c r="E51" s="27" t="str">
        <f>+IF(LEN(M51)&gt;0,Participação!$B$7+8,"")</f>
        <v/>
      </c>
      <c r="F51" s="27" t="str">
        <f t="shared" si="6"/>
        <v/>
      </c>
      <c r="G51" t="str">
        <f t="shared" si="7"/>
        <v/>
      </c>
      <c r="H51" t="str">
        <f t="shared" si="8"/>
        <v/>
      </c>
      <c r="I51" t="str">
        <f t="shared" si="9"/>
        <v/>
      </c>
      <c r="L51" t="str">
        <f>+IF(LEN(Candidatura_Tomador!A51)&gt;0,VLOOKUP(M51,Candidatura_Tomador!H:P,9,0),"")</f>
        <v/>
      </c>
      <c r="M51" t="str">
        <f>IF(LEN(M50)=0,"",IF(M50=MAX(Candidatura_Tomador!H:H),"",M50+1))</f>
        <v/>
      </c>
      <c r="N51" t="str">
        <f>+IF(LEN(M51)&gt;0,Participação!$D$6*100,"")</f>
        <v/>
      </c>
      <c r="O51" t="str">
        <f t="shared" si="10"/>
        <v/>
      </c>
      <c r="P51" t="str">
        <f>+IF(LEN(M51)&gt;0,IF(Participação!$B$6="Com Escaldão","09","01"),"")</f>
        <v/>
      </c>
      <c r="Q51" s="28" t="str">
        <f>+IF(LEN(M51)&gt;0,SUMIF(Candidatura_Tomador!$H:$H,Candidatura_Seguros!M51,Candidatura_Tomador!I:I),"")</f>
        <v/>
      </c>
      <c r="R51" t="str">
        <f>+IF(LEN(M51)&gt;0,VLOOKUP(M51,Candidatura_Tomador!H:J,3,0),"")</f>
        <v/>
      </c>
      <c r="S51" t="str">
        <f>+IF(LEN(M51)&gt;0,SUMIF(Candidatura_Tomador!$H:$H,Candidatura_Seguros!M51,Candidatura_Tomador!Q:Q),"")</f>
        <v/>
      </c>
      <c r="T51" t="str">
        <f t="shared" si="11"/>
        <v/>
      </c>
      <c r="U51" t="str">
        <f t="shared" si="12"/>
        <v/>
      </c>
      <c r="V51" t="str">
        <f>+IF(LEN(M51)&gt;0,SUMIF(Candidatura_Tomador!$H:$H,Candidatura_Seguros!M51,Candidatura_Tomador!R:R),"")</f>
        <v/>
      </c>
      <c r="W51" t="str">
        <f t="shared" si="13"/>
        <v/>
      </c>
    </row>
    <row r="52" spans="1:23" x14ac:dyDescent="0.25">
      <c r="A52" t="str">
        <f>+IF(LEN(M52)&gt;0,Candidatura_Tomador!C52,"")</f>
        <v/>
      </c>
      <c r="B52" t="str">
        <f>+IF(LEN(M52)&gt;0,Participação!$D$8,"")</f>
        <v/>
      </c>
      <c r="C52" t="str">
        <f t="shared" si="5"/>
        <v/>
      </c>
      <c r="D52" t="str">
        <f>+IF(LEN(M52)&gt;0,Participação!$D$4,"")</f>
        <v/>
      </c>
      <c r="E52" s="27" t="str">
        <f>+IF(LEN(M52)&gt;0,Participação!$B$7+8,"")</f>
        <v/>
      </c>
      <c r="F52" s="27" t="str">
        <f t="shared" si="6"/>
        <v/>
      </c>
      <c r="G52" t="str">
        <f t="shared" si="7"/>
        <v/>
      </c>
      <c r="H52" t="str">
        <f t="shared" si="8"/>
        <v/>
      </c>
      <c r="I52" t="str">
        <f t="shared" si="9"/>
        <v/>
      </c>
      <c r="L52" t="str">
        <f>+IF(LEN(Candidatura_Tomador!A52)&gt;0,VLOOKUP(M52,Candidatura_Tomador!H:P,9,0),"")</f>
        <v/>
      </c>
      <c r="M52" t="str">
        <f>IF(LEN(M51)=0,"",IF(M51=MAX(Candidatura_Tomador!H:H),"",M51+1))</f>
        <v/>
      </c>
      <c r="N52" t="str">
        <f>+IF(LEN(M52)&gt;0,Participação!$D$6*100,"")</f>
        <v/>
      </c>
      <c r="O52" t="str">
        <f t="shared" si="10"/>
        <v/>
      </c>
      <c r="P52" t="str">
        <f>+IF(LEN(M52)&gt;0,IF(Participação!$B$6="Com Escaldão","09","01"),"")</f>
        <v/>
      </c>
      <c r="Q52" s="28" t="str">
        <f>+IF(LEN(M52)&gt;0,SUMIF(Candidatura_Tomador!$H:$H,Candidatura_Seguros!M52,Candidatura_Tomador!I:I),"")</f>
        <v/>
      </c>
      <c r="R52" t="str">
        <f>+IF(LEN(M52)&gt;0,VLOOKUP(M52,Candidatura_Tomador!H:J,3,0),"")</f>
        <v/>
      </c>
      <c r="S52" t="str">
        <f>+IF(LEN(M52)&gt;0,SUMIF(Candidatura_Tomador!$H:$H,Candidatura_Seguros!M52,Candidatura_Tomador!Q:Q),"")</f>
        <v/>
      </c>
      <c r="T52" t="str">
        <f t="shared" si="11"/>
        <v/>
      </c>
      <c r="U52" t="str">
        <f t="shared" si="12"/>
        <v/>
      </c>
      <c r="V52" t="str">
        <f>+IF(LEN(M52)&gt;0,SUMIF(Candidatura_Tomador!$H:$H,Candidatura_Seguros!M52,Candidatura_Tomador!R:R),"")</f>
        <v/>
      </c>
      <c r="W52" t="str">
        <f t="shared" si="13"/>
        <v/>
      </c>
    </row>
    <row r="53" spans="1:23" x14ac:dyDescent="0.25">
      <c r="A53" t="str">
        <f>+IF(LEN(M53)&gt;0,Candidatura_Tomador!C53,"")</f>
        <v/>
      </c>
      <c r="B53" t="str">
        <f>+IF(LEN(M53)&gt;0,Participação!$D$8,"")</f>
        <v/>
      </c>
      <c r="C53" t="str">
        <f t="shared" si="5"/>
        <v/>
      </c>
      <c r="D53" t="str">
        <f>+IF(LEN(M53)&gt;0,Participação!$D$4,"")</f>
        <v/>
      </c>
      <c r="E53" s="27" t="str">
        <f>+IF(LEN(M53)&gt;0,Participação!$B$7+8,"")</f>
        <v/>
      </c>
      <c r="F53" s="27" t="str">
        <f t="shared" si="6"/>
        <v/>
      </c>
      <c r="G53" t="str">
        <f t="shared" si="7"/>
        <v/>
      </c>
      <c r="H53" t="str">
        <f t="shared" si="8"/>
        <v/>
      </c>
      <c r="I53" t="str">
        <f t="shared" si="9"/>
        <v/>
      </c>
      <c r="L53" t="str">
        <f>+IF(LEN(Candidatura_Tomador!A53)&gt;0,VLOOKUP(M53,Candidatura_Tomador!H:P,9,0),"")</f>
        <v/>
      </c>
      <c r="M53" t="str">
        <f>IF(LEN(M52)=0,"",IF(M52=MAX(Candidatura_Tomador!H:H),"",M52+1))</f>
        <v/>
      </c>
      <c r="N53" t="str">
        <f>+IF(LEN(M53)&gt;0,Participação!$D$6*100,"")</f>
        <v/>
      </c>
      <c r="O53" t="str">
        <f t="shared" si="10"/>
        <v/>
      </c>
      <c r="P53" t="str">
        <f>+IF(LEN(M53)&gt;0,IF(Participação!$B$6="Com Escaldão","09","01"),"")</f>
        <v/>
      </c>
      <c r="Q53" s="28" t="str">
        <f>+IF(LEN(M53)&gt;0,SUMIF(Candidatura_Tomador!$H:$H,Candidatura_Seguros!M53,Candidatura_Tomador!I:I),"")</f>
        <v/>
      </c>
      <c r="R53" t="str">
        <f>+IF(LEN(M53)&gt;0,VLOOKUP(M53,Candidatura_Tomador!H:J,3,0),"")</f>
        <v/>
      </c>
      <c r="S53" t="str">
        <f>+IF(LEN(M53)&gt;0,SUMIF(Candidatura_Tomador!$H:$H,Candidatura_Seguros!M53,Candidatura_Tomador!Q:Q),"")</f>
        <v/>
      </c>
      <c r="T53" t="str">
        <f t="shared" si="11"/>
        <v/>
      </c>
      <c r="U53" t="str">
        <f t="shared" si="12"/>
        <v/>
      </c>
      <c r="V53" t="str">
        <f>+IF(LEN(M53)&gt;0,SUMIF(Candidatura_Tomador!$H:$H,Candidatura_Seguros!M53,Candidatura_Tomador!R:R),"")</f>
        <v/>
      </c>
      <c r="W53" t="str">
        <f t="shared" si="13"/>
        <v/>
      </c>
    </row>
    <row r="54" spans="1:23" x14ac:dyDescent="0.25">
      <c r="A54" t="str">
        <f>+IF(LEN(M54)&gt;0,Candidatura_Tomador!C54,"")</f>
        <v/>
      </c>
      <c r="B54" t="str">
        <f>+IF(LEN(M54)&gt;0,Participação!$D$8,"")</f>
        <v/>
      </c>
      <c r="C54" t="str">
        <f t="shared" si="5"/>
        <v/>
      </c>
      <c r="D54" t="str">
        <f>+IF(LEN(M54)&gt;0,Participação!$D$4,"")</f>
        <v/>
      </c>
      <c r="E54" s="27" t="str">
        <f>+IF(LEN(M54)&gt;0,Participação!$B$7+8,"")</f>
        <v/>
      </c>
      <c r="F54" s="27" t="str">
        <f t="shared" si="6"/>
        <v/>
      </c>
      <c r="G54" t="str">
        <f t="shared" si="7"/>
        <v/>
      </c>
      <c r="H54" t="str">
        <f t="shared" si="8"/>
        <v/>
      </c>
      <c r="I54" t="str">
        <f t="shared" si="9"/>
        <v/>
      </c>
      <c r="L54" t="str">
        <f>+IF(LEN(Candidatura_Tomador!A54)&gt;0,VLOOKUP(M54,Candidatura_Tomador!H:P,9,0),"")</f>
        <v/>
      </c>
      <c r="M54" t="str">
        <f>IF(LEN(M53)=0,"",IF(M53=MAX(Candidatura_Tomador!H:H),"",M53+1))</f>
        <v/>
      </c>
      <c r="N54" t="str">
        <f>+IF(LEN(M54)&gt;0,Participação!$D$6*100,"")</f>
        <v/>
      </c>
      <c r="O54" t="str">
        <f t="shared" si="10"/>
        <v/>
      </c>
      <c r="P54" t="str">
        <f>+IF(LEN(M54)&gt;0,IF(Participação!$B$6="Com Escaldão","09","01"),"")</f>
        <v/>
      </c>
      <c r="Q54" s="28" t="str">
        <f>+IF(LEN(M54)&gt;0,SUMIF(Candidatura_Tomador!$H:$H,Candidatura_Seguros!M54,Candidatura_Tomador!I:I),"")</f>
        <v/>
      </c>
      <c r="R54" t="str">
        <f>+IF(LEN(M54)&gt;0,VLOOKUP(M54,Candidatura_Tomador!H:J,3,0),"")</f>
        <v/>
      </c>
      <c r="S54" t="str">
        <f>+IF(LEN(M54)&gt;0,SUMIF(Candidatura_Tomador!$H:$H,Candidatura_Seguros!M54,Candidatura_Tomador!Q:Q),"")</f>
        <v/>
      </c>
      <c r="T54" t="str">
        <f t="shared" si="11"/>
        <v/>
      </c>
      <c r="U54" t="str">
        <f t="shared" si="12"/>
        <v/>
      </c>
      <c r="V54" t="str">
        <f>+IF(LEN(M54)&gt;0,SUMIF(Candidatura_Tomador!$H:$H,Candidatura_Seguros!M54,Candidatura_Tomador!R:R),"")</f>
        <v/>
      </c>
      <c r="W54" t="str">
        <f t="shared" si="13"/>
        <v/>
      </c>
    </row>
    <row r="55" spans="1:23" x14ac:dyDescent="0.25">
      <c r="A55" t="str">
        <f>+IF(LEN(M55)&gt;0,Candidatura_Tomador!C55,"")</f>
        <v/>
      </c>
      <c r="B55" t="str">
        <f>+IF(LEN(M55)&gt;0,Participação!$D$8,"")</f>
        <v/>
      </c>
      <c r="C55" t="str">
        <f t="shared" si="5"/>
        <v/>
      </c>
      <c r="D55" t="str">
        <f>+IF(LEN(M55)&gt;0,Participação!$D$4,"")</f>
        <v/>
      </c>
      <c r="E55" s="27" t="str">
        <f>+IF(LEN(M55)&gt;0,Participação!$B$7+8,"")</f>
        <v/>
      </c>
      <c r="F55" s="27" t="str">
        <f t="shared" si="6"/>
        <v/>
      </c>
      <c r="G55" t="str">
        <f t="shared" si="7"/>
        <v/>
      </c>
      <c r="H55" t="str">
        <f t="shared" si="8"/>
        <v/>
      </c>
      <c r="I55" t="str">
        <f t="shared" si="9"/>
        <v/>
      </c>
      <c r="L55" t="str">
        <f>+IF(LEN(Candidatura_Tomador!A55)&gt;0,VLOOKUP(M55,Candidatura_Tomador!H:P,9,0),"")</f>
        <v/>
      </c>
      <c r="M55" t="str">
        <f>IF(LEN(M54)=0,"",IF(M54=MAX(Candidatura_Tomador!H:H),"",M54+1))</f>
        <v/>
      </c>
      <c r="N55" t="str">
        <f>+IF(LEN(M55)&gt;0,Participação!$D$6*100,"")</f>
        <v/>
      </c>
      <c r="O55" t="str">
        <f t="shared" si="10"/>
        <v/>
      </c>
      <c r="P55" t="str">
        <f>+IF(LEN(M55)&gt;0,IF(Participação!$B$6="Com Escaldão","09","01"),"")</f>
        <v/>
      </c>
      <c r="Q55" s="28" t="str">
        <f>+IF(LEN(M55)&gt;0,SUMIF(Candidatura_Tomador!$H:$H,Candidatura_Seguros!M55,Candidatura_Tomador!I:I),"")</f>
        <v/>
      </c>
      <c r="R55" t="str">
        <f>+IF(LEN(M55)&gt;0,VLOOKUP(M55,Candidatura_Tomador!H:J,3,0),"")</f>
        <v/>
      </c>
      <c r="S55" t="str">
        <f>+IF(LEN(M55)&gt;0,SUMIF(Candidatura_Tomador!$H:$H,Candidatura_Seguros!M55,Candidatura_Tomador!Q:Q),"")</f>
        <v/>
      </c>
      <c r="T55" t="str">
        <f t="shared" si="11"/>
        <v/>
      </c>
      <c r="U55" t="str">
        <f t="shared" si="12"/>
        <v/>
      </c>
      <c r="V55" t="str">
        <f>+IF(LEN(M55)&gt;0,SUMIF(Candidatura_Tomador!$H:$H,Candidatura_Seguros!M55,Candidatura_Tomador!R:R),"")</f>
        <v/>
      </c>
      <c r="W55" t="str">
        <f t="shared" si="13"/>
        <v/>
      </c>
    </row>
    <row r="56" spans="1:23" x14ac:dyDescent="0.25">
      <c r="A56" t="str">
        <f>+IF(LEN(M56)&gt;0,Candidatura_Tomador!C56,"")</f>
        <v/>
      </c>
      <c r="B56" t="str">
        <f>+IF(LEN(M56)&gt;0,Participação!$D$8,"")</f>
        <v/>
      </c>
      <c r="C56" t="str">
        <f t="shared" si="5"/>
        <v/>
      </c>
      <c r="D56" t="str">
        <f>+IF(LEN(M56)&gt;0,Participação!$D$4,"")</f>
        <v/>
      </c>
      <c r="E56" s="27" t="str">
        <f>+IF(LEN(M56)&gt;0,Participação!$B$7+8,"")</f>
        <v/>
      </c>
      <c r="F56" s="27" t="str">
        <f t="shared" si="6"/>
        <v/>
      </c>
      <c r="G56" t="str">
        <f t="shared" si="7"/>
        <v/>
      </c>
      <c r="H56" t="str">
        <f t="shared" si="8"/>
        <v/>
      </c>
      <c r="I56" t="str">
        <f t="shared" si="9"/>
        <v/>
      </c>
      <c r="L56" t="str">
        <f>+IF(LEN(Candidatura_Tomador!A56)&gt;0,VLOOKUP(M56,Candidatura_Tomador!H:P,9,0),"")</f>
        <v/>
      </c>
      <c r="M56" t="str">
        <f>IF(LEN(M55)=0,"",IF(M55=MAX(Candidatura_Tomador!H:H),"",M55+1))</f>
        <v/>
      </c>
      <c r="N56" t="str">
        <f>+IF(LEN(M56)&gt;0,Participação!$D$6*100,"")</f>
        <v/>
      </c>
      <c r="O56" t="str">
        <f t="shared" si="10"/>
        <v/>
      </c>
      <c r="P56" t="str">
        <f>+IF(LEN(M56)&gt;0,IF(Participação!$B$6="Com Escaldão","09","01"),"")</f>
        <v/>
      </c>
      <c r="Q56" s="28" t="str">
        <f>+IF(LEN(M56)&gt;0,SUMIF(Candidatura_Tomador!$H:$H,Candidatura_Seguros!M56,Candidatura_Tomador!I:I),"")</f>
        <v/>
      </c>
      <c r="R56" t="str">
        <f>+IF(LEN(M56)&gt;0,VLOOKUP(M56,Candidatura_Tomador!H:J,3,0),"")</f>
        <v/>
      </c>
      <c r="S56" t="str">
        <f>+IF(LEN(M56)&gt;0,SUMIF(Candidatura_Tomador!$H:$H,Candidatura_Seguros!M56,Candidatura_Tomador!Q:Q),"")</f>
        <v/>
      </c>
      <c r="T56" t="str">
        <f t="shared" si="11"/>
        <v/>
      </c>
      <c r="U56" t="str">
        <f t="shared" si="12"/>
        <v/>
      </c>
      <c r="V56" t="str">
        <f>+IF(LEN(M56)&gt;0,SUMIF(Candidatura_Tomador!$H:$H,Candidatura_Seguros!M56,Candidatura_Tomador!R:R),"")</f>
        <v/>
      </c>
      <c r="W56" t="str">
        <f t="shared" si="13"/>
        <v/>
      </c>
    </row>
    <row r="57" spans="1:23" x14ac:dyDescent="0.25">
      <c r="A57" t="str">
        <f>+IF(LEN(M57)&gt;0,Candidatura_Tomador!C57,"")</f>
        <v/>
      </c>
      <c r="B57" t="str">
        <f>+IF(LEN(M57)&gt;0,Participação!$D$8,"")</f>
        <v/>
      </c>
      <c r="C57" t="str">
        <f t="shared" si="5"/>
        <v/>
      </c>
      <c r="D57" t="str">
        <f>+IF(LEN(M57)&gt;0,Participação!$D$4,"")</f>
        <v/>
      </c>
      <c r="E57" s="27" t="str">
        <f>+IF(LEN(M57)&gt;0,Participação!$B$7+8,"")</f>
        <v/>
      </c>
      <c r="F57" s="27" t="str">
        <f t="shared" si="6"/>
        <v/>
      </c>
      <c r="G57" t="str">
        <f t="shared" si="7"/>
        <v/>
      </c>
      <c r="H57" t="str">
        <f t="shared" si="8"/>
        <v/>
      </c>
      <c r="I57" t="str">
        <f t="shared" si="9"/>
        <v/>
      </c>
      <c r="L57" t="str">
        <f>+IF(LEN(Candidatura_Tomador!A57)&gt;0,VLOOKUP(M57,Candidatura_Tomador!H:P,9,0),"")</f>
        <v/>
      </c>
      <c r="M57" t="str">
        <f>IF(LEN(M56)=0,"",IF(M56=MAX(Candidatura_Tomador!H:H),"",M56+1))</f>
        <v/>
      </c>
      <c r="N57" t="str">
        <f>+IF(LEN(M57)&gt;0,Participação!$D$6*100,"")</f>
        <v/>
      </c>
      <c r="O57" t="str">
        <f t="shared" si="10"/>
        <v/>
      </c>
      <c r="P57" t="str">
        <f>+IF(LEN(M57)&gt;0,IF(Participação!$B$6="Com Escaldão","09","01"),"")</f>
        <v/>
      </c>
      <c r="Q57" s="28" t="str">
        <f>+IF(LEN(M57)&gt;0,SUMIF(Candidatura_Tomador!$H:$H,Candidatura_Seguros!M57,Candidatura_Tomador!I:I),"")</f>
        <v/>
      </c>
      <c r="R57" t="str">
        <f>+IF(LEN(M57)&gt;0,VLOOKUP(M57,Candidatura_Tomador!H:J,3,0),"")</f>
        <v/>
      </c>
      <c r="S57" t="str">
        <f>+IF(LEN(M57)&gt;0,SUMIF(Candidatura_Tomador!$H:$H,Candidatura_Seguros!M57,Candidatura_Tomador!Q:Q),"")</f>
        <v/>
      </c>
      <c r="T57" t="str">
        <f t="shared" si="11"/>
        <v/>
      </c>
      <c r="U57" t="str">
        <f t="shared" si="12"/>
        <v/>
      </c>
      <c r="V57" t="str">
        <f>+IF(LEN(M57)&gt;0,SUMIF(Candidatura_Tomador!$H:$H,Candidatura_Seguros!M57,Candidatura_Tomador!R:R),"")</f>
        <v/>
      </c>
      <c r="W57" t="str">
        <f t="shared" si="13"/>
        <v/>
      </c>
    </row>
    <row r="58" spans="1:23" x14ac:dyDescent="0.25">
      <c r="A58" t="str">
        <f>+IF(LEN(M58)&gt;0,Candidatura_Tomador!C58,"")</f>
        <v/>
      </c>
      <c r="B58" t="str">
        <f>+IF(LEN(M58)&gt;0,Participação!$D$8,"")</f>
        <v/>
      </c>
      <c r="C58" t="str">
        <f t="shared" si="5"/>
        <v/>
      </c>
      <c r="D58" t="str">
        <f>+IF(LEN(M58)&gt;0,Participação!$D$4,"")</f>
        <v/>
      </c>
      <c r="E58" s="27" t="str">
        <f>+IF(LEN(M58)&gt;0,Participação!$B$7+8,"")</f>
        <v/>
      </c>
      <c r="F58" s="27" t="str">
        <f t="shared" si="6"/>
        <v/>
      </c>
      <c r="G58" t="str">
        <f t="shared" si="7"/>
        <v/>
      </c>
      <c r="H58" t="str">
        <f t="shared" si="8"/>
        <v/>
      </c>
      <c r="I58" t="str">
        <f t="shared" si="9"/>
        <v/>
      </c>
      <c r="L58" t="str">
        <f>+IF(LEN(Candidatura_Tomador!A58)&gt;0,VLOOKUP(M58,Candidatura_Tomador!H:P,9,0),"")</f>
        <v/>
      </c>
      <c r="M58" t="str">
        <f>IF(LEN(M57)=0,"",IF(M57=MAX(Candidatura_Tomador!H:H),"",M57+1))</f>
        <v/>
      </c>
      <c r="N58" t="str">
        <f>+IF(LEN(M58)&gt;0,Participação!$D$6*100,"")</f>
        <v/>
      </c>
      <c r="O58" t="str">
        <f t="shared" si="10"/>
        <v/>
      </c>
      <c r="P58" t="str">
        <f>+IF(LEN(M58)&gt;0,IF(Participação!$B$6="Com Escaldão","09","01"),"")</f>
        <v/>
      </c>
      <c r="Q58" s="28" t="str">
        <f>+IF(LEN(M58)&gt;0,SUMIF(Candidatura_Tomador!$H:$H,Candidatura_Seguros!M58,Candidatura_Tomador!I:I),"")</f>
        <v/>
      </c>
      <c r="R58" t="str">
        <f>+IF(LEN(M58)&gt;0,VLOOKUP(M58,Candidatura_Tomador!H:J,3,0),"")</f>
        <v/>
      </c>
      <c r="S58" t="str">
        <f>+IF(LEN(M58)&gt;0,SUMIF(Candidatura_Tomador!$H:$H,Candidatura_Seguros!M58,Candidatura_Tomador!Q:Q),"")</f>
        <v/>
      </c>
      <c r="T58" t="str">
        <f t="shared" si="11"/>
        <v/>
      </c>
      <c r="U58" t="str">
        <f t="shared" si="12"/>
        <v/>
      </c>
      <c r="V58" t="str">
        <f>+IF(LEN(M58)&gt;0,SUMIF(Candidatura_Tomador!$H:$H,Candidatura_Seguros!M58,Candidatura_Tomador!R:R),"")</f>
        <v/>
      </c>
      <c r="W58" t="str">
        <f t="shared" si="13"/>
        <v/>
      </c>
    </row>
    <row r="59" spans="1:23" x14ac:dyDescent="0.25">
      <c r="A59" t="str">
        <f>+IF(LEN(M59)&gt;0,Candidatura_Tomador!C59,"")</f>
        <v/>
      </c>
      <c r="B59" t="str">
        <f>+IF(LEN(M59)&gt;0,Participação!$D$8,"")</f>
        <v/>
      </c>
      <c r="C59" t="str">
        <f t="shared" si="5"/>
        <v/>
      </c>
      <c r="D59" t="str">
        <f>+IF(LEN(M59)&gt;0,Participação!$D$4,"")</f>
        <v/>
      </c>
      <c r="E59" s="27" t="str">
        <f>+IF(LEN(M59)&gt;0,Participação!$B$7+8,"")</f>
        <v/>
      </c>
      <c r="F59" s="27" t="str">
        <f t="shared" si="6"/>
        <v/>
      </c>
      <c r="G59" t="str">
        <f t="shared" si="7"/>
        <v/>
      </c>
      <c r="H59" t="str">
        <f t="shared" si="8"/>
        <v/>
      </c>
      <c r="I59" t="str">
        <f t="shared" si="9"/>
        <v/>
      </c>
      <c r="L59" t="str">
        <f>+IF(LEN(Candidatura_Tomador!A59)&gt;0,VLOOKUP(M59,Candidatura_Tomador!H:P,9,0),"")</f>
        <v/>
      </c>
      <c r="M59" t="str">
        <f>IF(LEN(M58)=0,"",IF(M58=MAX(Candidatura_Tomador!H:H),"",M58+1))</f>
        <v/>
      </c>
      <c r="N59" t="str">
        <f>+IF(LEN(M59)&gt;0,Participação!$D$6*100,"")</f>
        <v/>
      </c>
      <c r="O59" t="str">
        <f t="shared" si="10"/>
        <v/>
      </c>
      <c r="P59" t="str">
        <f>+IF(LEN(M59)&gt;0,IF(Participação!$B$6="Com Escaldão","09","01"),"")</f>
        <v/>
      </c>
      <c r="Q59" s="28" t="str">
        <f>+IF(LEN(M59)&gt;0,SUMIF(Candidatura_Tomador!$H:$H,Candidatura_Seguros!M59,Candidatura_Tomador!I:I),"")</f>
        <v/>
      </c>
      <c r="R59" t="str">
        <f>+IF(LEN(M59)&gt;0,VLOOKUP(M59,Candidatura_Tomador!H:J,3,0),"")</f>
        <v/>
      </c>
      <c r="S59" t="str">
        <f>+IF(LEN(M59)&gt;0,SUMIF(Candidatura_Tomador!$H:$H,Candidatura_Seguros!M59,Candidatura_Tomador!Q:Q),"")</f>
        <v/>
      </c>
      <c r="T59" t="str">
        <f t="shared" si="11"/>
        <v/>
      </c>
      <c r="U59" t="str">
        <f t="shared" si="12"/>
        <v/>
      </c>
      <c r="V59" t="str">
        <f>+IF(LEN(M59)&gt;0,SUMIF(Candidatura_Tomador!$H:$H,Candidatura_Seguros!M59,Candidatura_Tomador!R:R),"")</f>
        <v/>
      </c>
      <c r="W59" t="str">
        <f t="shared" si="13"/>
        <v/>
      </c>
    </row>
    <row r="60" spans="1:23" x14ac:dyDescent="0.25">
      <c r="A60" t="str">
        <f>+IF(LEN(M60)&gt;0,Candidatura_Tomador!C60,"")</f>
        <v/>
      </c>
      <c r="B60" t="str">
        <f>+IF(LEN(M60)&gt;0,Participação!$D$8,"")</f>
        <v/>
      </c>
      <c r="C60" t="str">
        <f t="shared" si="5"/>
        <v/>
      </c>
      <c r="D60" t="str">
        <f>+IF(LEN(M60)&gt;0,Participação!$D$4,"")</f>
        <v/>
      </c>
      <c r="E60" s="27" t="str">
        <f>+IF(LEN(M60)&gt;0,Participação!$B$7+8,"")</f>
        <v/>
      </c>
      <c r="F60" s="27" t="str">
        <f t="shared" si="6"/>
        <v/>
      </c>
      <c r="G60" t="str">
        <f t="shared" si="7"/>
        <v/>
      </c>
      <c r="H60" t="str">
        <f t="shared" si="8"/>
        <v/>
      </c>
      <c r="I60" t="str">
        <f t="shared" si="9"/>
        <v/>
      </c>
      <c r="L60" t="str">
        <f>+IF(LEN(Candidatura_Tomador!A60)&gt;0,VLOOKUP(M60,Candidatura_Tomador!H:P,9,0),"")</f>
        <v/>
      </c>
      <c r="M60" t="str">
        <f>IF(LEN(M59)=0,"",IF(M59=MAX(Candidatura_Tomador!H:H),"",M59+1))</f>
        <v/>
      </c>
      <c r="N60" t="str">
        <f>+IF(LEN(M60)&gt;0,Participação!$D$6*100,"")</f>
        <v/>
      </c>
      <c r="O60" t="str">
        <f t="shared" si="10"/>
        <v/>
      </c>
      <c r="P60" t="str">
        <f>+IF(LEN(M60)&gt;0,IF(Participação!$B$6="Com Escaldão","09","01"),"")</f>
        <v/>
      </c>
      <c r="Q60" s="28" t="str">
        <f>+IF(LEN(M60)&gt;0,SUMIF(Candidatura_Tomador!$H:$H,Candidatura_Seguros!M60,Candidatura_Tomador!I:I),"")</f>
        <v/>
      </c>
      <c r="R60" t="str">
        <f>+IF(LEN(M60)&gt;0,VLOOKUP(M60,Candidatura_Tomador!H:J,3,0),"")</f>
        <v/>
      </c>
      <c r="S60" t="str">
        <f>+IF(LEN(M60)&gt;0,SUMIF(Candidatura_Tomador!$H:$H,Candidatura_Seguros!M60,Candidatura_Tomador!Q:Q),"")</f>
        <v/>
      </c>
      <c r="T60" t="str">
        <f t="shared" si="11"/>
        <v/>
      </c>
      <c r="U60" t="str">
        <f t="shared" si="12"/>
        <v/>
      </c>
      <c r="V60" t="str">
        <f>+IF(LEN(M60)&gt;0,SUMIF(Candidatura_Tomador!$H:$H,Candidatura_Seguros!M60,Candidatura_Tomador!R:R),"")</f>
        <v/>
      </c>
      <c r="W60" t="str">
        <f t="shared" si="13"/>
        <v/>
      </c>
    </row>
    <row r="61" spans="1:23" x14ac:dyDescent="0.25">
      <c r="A61" t="str">
        <f>+IF(LEN(M61)&gt;0,Candidatura_Tomador!C61,"")</f>
        <v/>
      </c>
      <c r="B61" t="str">
        <f>+IF(LEN(M61)&gt;0,Participação!$D$8,"")</f>
        <v/>
      </c>
      <c r="C61" t="str">
        <f t="shared" si="5"/>
        <v/>
      </c>
      <c r="D61" t="str">
        <f>+IF(LEN(M61)&gt;0,Participação!$D$4,"")</f>
        <v/>
      </c>
      <c r="E61" s="27" t="str">
        <f>+IF(LEN(M61)&gt;0,Participação!$B$7+8,"")</f>
        <v/>
      </c>
      <c r="F61" s="27" t="str">
        <f t="shared" si="6"/>
        <v/>
      </c>
      <c r="G61" t="str">
        <f t="shared" si="7"/>
        <v/>
      </c>
      <c r="H61" t="str">
        <f t="shared" si="8"/>
        <v/>
      </c>
      <c r="I61" t="str">
        <f t="shared" si="9"/>
        <v/>
      </c>
      <c r="L61" t="str">
        <f>+IF(LEN(Candidatura_Tomador!A61)&gt;0,VLOOKUP(M61,Candidatura_Tomador!H:P,9,0),"")</f>
        <v/>
      </c>
      <c r="M61" t="str">
        <f>IF(LEN(M60)=0,"",IF(M60=MAX(Candidatura_Tomador!H:H),"",M60+1))</f>
        <v/>
      </c>
      <c r="N61" t="str">
        <f>+IF(LEN(M61)&gt;0,Participação!$D$6*100,"")</f>
        <v/>
      </c>
      <c r="O61" t="str">
        <f t="shared" si="10"/>
        <v/>
      </c>
      <c r="P61" t="str">
        <f>+IF(LEN(M61)&gt;0,IF(Participação!$B$6="Com Escaldão","09","01"),"")</f>
        <v/>
      </c>
      <c r="Q61" s="28" t="str">
        <f>+IF(LEN(M61)&gt;0,SUMIF(Candidatura_Tomador!$H:$H,Candidatura_Seguros!M61,Candidatura_Tomador!I:I),"")</f>
        <v/>
      </c>
      <c r="R61" t="str">
        <f>+IF(LEN(M61)&gt;0,VLOOKUP(M61,Candidatura_Tomador!H:J,3,0),"")</f>
        <v/>
      </c>
      <c r="S61" t="str">
        <f>+IF(LEN(M61)&gt;0,SUMIF(Candidatura_Tomador!$H:$H,Candidatura_Seguros!M61,Candidatura_Tomador!Q:Q),"")</f>
        <v/>
      </c>
      <c r="T61" t="str">
        <f t="shared" si="11"/>
        <v/>
      </c>
      <c r="U61" t="str">
        <f t="shared" si="12"/>
        <v/>
      </c>
      <c r="V61" t="str">
        <f>+IF(LEN(M61)&gt;0,SUMIF(Candidatura_Tomador!$H:$H,Candidatura_Seguros!M61,Candidatura_Tomador!R:R),"")</f>
        <v/>
      </c>
      <c r="W61" t="str">
        <f t="shared" si="13"/>
        <v/>
      </c>
    </row>
    <row r="62" spans="1:23" x14ac:dyDescent="0.25">
      <c r="A62" t="str">
        <f>+IF(LEN(M62)&gt;0,Candidatura_Tomador!C62,"")</f>
        <v/>
      </c>
      <c r="B62" t="str">
        <f>+IF(LEN(M62)&gt;0,Participação!$D$8,"")</f>
        <v/>
      </c>
      <c r="C62" t="str">
        <f t="shared" si="5"/>
        <v/>
      </c>
      <c r="D62" t="str">
        <f>+IF(LEN(M62)&gt;0,Participação!$D$4,"")</f>
        <v/>
      </c>
      <c r="E62" s="27" t="str">
        <f>+IF(LEN(M62)&gt;0,Participação!$B$7+8,"")</f>
        <v/>
      </c>
      <c r="F62" s="27" t="str">
        <f t="shared" si="6"/>
        <v/>
      </c>
      <c r="G62" t="str">
        <f t="shared" si="7"/>
        <v/>
      </c>
      <c r="H62" t="str">
        <f t="shared" si="8"/>
        <v/>
      </c>
      <c r="I62" t="str">
        <f t="shared" si="9"/>
        <v/>
      </c>
      <c r="L62" t="str">
        <f>+IF(LEN(Candidatura_Tomador!A62)&gt;0,VLOOKUP(M62,Candidatura_Tomador!H:P,9,0),"")</f>
        <v/>
      </c>
      <c r="M62" t="str">
        <f>IF(LEN(M61)=0,"",IF(M61=MAX(Candidatura_Tomador!H:H),"",M61+1))</f>
        <v/>
      </c>
      <c r="N62" t="str">
        <f>+IF(LEN(M62)&gt;0,Participação!$D$6*100,"")</f>
        <v/>
      </c>
      <c r="O62" t="str">
        <f t="shared" si="10"/>
        <v/>
      </c>
      <c r="P62" t="str">
        <f>+IF(LEN(M62)&gt;0,IF(Participação!$B$6="Com Escaldão","09","01"),"")</f>
        <v/>
      </c>
      <c r="Q62" s="28" t="str">
        <f>+IF(LEN(M62)&gt;0,SUMIF(Candidatura_Tomador!$H:$H,Candidatura_Seguros!M62,Candidatura_Tomador!I:I),"")</f>
        <v/>
      </c>
      <c r="R62" t="str">
        <f>+IF(LEN(M62)&gt;0,VLOOKUP(M62,Candidatura_Tomador!H:J,3,0),"")</f>
        <v/>
      </c>
      <c r="S62" t="str">
        <f>+IF(LEN(M62)&gt;0,SUMIF(Candidatura_Tomador!$H:$H,Candidatura_Seguros!M62,Candidatura_Tomador!Q:Q),"")</f>
        <v/>
      </c>
      <c r="T62" t="str">
        <f t="shared" si="11"/>
        <v/>
      </c>
      <c r="U62" t="str">
        <f t="shared" si="12"/>
        <v/>
      </c>
      <c r="V62" t="str">
        <f>+IF(LEN(M62)&gt;0,SUMIF(Candidatura_Tomador!$H:$H,Candidatura_Seguros!M62,Candidatura_Tomador!R:R),"")</f>
        <v/>
      </c>
      <c r="W62" t="str">
        <f t="shared" si="13"/>
        <v/>
      </c>
    </row>
    <row r="63" spans="1:23" x14ac:dyDescent="0.25">
      <c r="A63" t="str">
        <f>+IF(LEN(M63)&gt;0,Candidatura_Tomador!C63,"")</f>
        <v/>
      </c>
      <c r="B63" t="str">
        <f>+IF(LEN(M63)&gt;0,Participação!$D$8,"")</f>
        <v/>
      </c>
      <c r="C63" t="str">
        <f t="shared" si="5"/>
        <v/>
      </c>
      <c r="D63" t="str">
        <f>+IF(LEN(M63)&gt;0,Participação!$D$4,"")</f>
        <v/>
      </c>
      <c r="E63" s="27" t="str">
        <f>+IF(LEN(M63)&gt;0,Participação!$B$7+8,"")</f>
        <v/>
      </c>
      <c r="F63" s="27" t="str">
        <f t="shared" si="6"/>
        <v/>
      </c>
      <c r="G63" t="str">
        <f t="shared" si="7"/>
        <v/>
      </c>
      <c r="H63" t="str">
        <f t="shared" si="8"/>
        <v/>
      </c>
      <c r="I63" t="str">
        <f t="shared" si="9"/>
        <v/>
      </c>
      <c r="L63" t="str">
        <f>+IF(LEN(Candidatura_Tomador!A63)&gt;0,VLOOKUP(M63,Candidatura_Tomador!H:P,9,0),"")</f>
        <v/>
      </c>
      <c r="M63" t="str">
        <f>IF(LEN(M62)=0,"",IF(M62=MAX(Candidatura_Tomador!H:H),"",M62+1))</f>
        <v/>
      </c>
      <c r="N63" t="str">
        <f>+IF(LEN(M63)&gt;0,Participação!$D$6*100,"")</f>
        <v/>
      </c>
      <c r="O63" t="str">
        <f t="shared" si="10"/>
        <v/>
      </c>
      <c r="P63" t="str">
        <f>+IF(LEN(M63)&gt;0,IF(Participação!$B$6="Com Escaldão","09","01"),"")</f>
        <v/>
      </c>
      <c r="Q63" s="28" t="str">
        <f>+IF(LEN(M63)&gt;0,SUMIF(Candidatura_Tomador!$H:$H,Candidatura_Seguros!M63,Candidatura_Tomador!I:I),"")</f>
        <v/>
      </c>
      <c r="R63" t="str">
        <f>+IF(LEN(M63)&gt;0,VLOOKUP(M63,Candidatura_Tomador!H:J,3,0),"")</f>
        <v/>
      </c>
      <c r="S63" t="str">
        <f>+IF(LEN(M63)&gt;0,SUMIF(Candidatura_Tomador!$H:$H,Candidatura_Seguros!M63,Candidatura_Tomador!Q:Q),"")</f>
        <v/>
      </c>
      <c r="T63" t="str">
        <f t="shared" si="11"/>
        <v/>
      </c>
      <c r="U63" t="str">
        <f t="shared" si="12"/>
        <v/>
      </c>
      <c r="V63" t="str">
        <f>+IF(LEN(M63)&gt;0,SUMIF(Candidatura_Tomador!$H:$H,Candidatura_Seguros!M63,Candidatura_Tomador!R:R),"")</f>
        <v/>
      </c>
      <c r="W63" t="str">
        <f t="shared" si="13"/>
        <v/>
      </c>
    </row>
    <row r="64" spans="1:23" x14ac:dyDescent="0.25">
      <c r="A64" t="str">
        <f>+IF(LEN(M64)&gt;0,Candidatura_Tomador!C64,"")</f>
        <v/>
      </c>
      <c r="B64" t="str">
        <f>+IF(LEN(M64)&gt;0,Participação!$D$8,"")</f>
        <v/>
      </c>
      <c r="C64" t="str">
        <f t="shared" si="5"/>
        <v/>
      </c>
      <c r="D64" t="str">
        <f>+IF(LEN(M64)&gt;0,Participação!$D$4,"")</f>
        <v/>
      </c>
      <c r="E64" s="27" t="str">
        <f>+IF(LEN(M64)&gt;0,Participação!$B$7+8,"")</f>
        <v/>
      </c>
      <c r="F64" s="27" t="str">
        <f t="shared" si="6"/>
        <v/>
      </c>
      <c r="G64" t="str">
        <f t="shared" si="7"/>
        <v/>
      </c>
      <c r="H64" t="str">
        <f t="shared" si="8"/>
        <v/>
      </c>
      <c r="I64" t="str">
        <f t="shared" si="9"/>
        <v/>
      </c>
      <c r="L64" t="str">
        <f>+IF(LEN(Candidatura_Tomador!A64)&gt;0,VLOOKUP(M64,Candidatura_Tomador!H:P,9,0),"")</f>
        <v/>
      </c>
      <c r="M64" t="str">
        <f>IF(LEN(M63)=0,"",IF(M63=MAX(Candidatura_Tomador!H:H),"",M63+1))</f>
        <v/>
      </c>
      <c r="N64" t="str">
        <f>+IF(LEN(M64)&gt;0,Participação!$D$6*100,"")</f>
        <v/>
      </c>
      <c r="O64" t="str">
        <f t="shared" si="10"/>
        <v/>
      </c>
      <c r="P64" t="str">
        <f>+IF(LEN(M64)&gt;0,IF(Participação!$B$6="Com Escaldão","09","01"),"")</f>
        <v/>
      </c>
      <c r="Q64" s="28" t="str">
        <f>+IF(LEN(M64)&gt;0,SUMIF(Candidatura_Tomador!$H:$H,Candidatura_Seguros!M64,Candidatura_Tomador!I:I),"")</f>
        <v/>
      </c>
      <c r="R64" t="str">
        <f>+IF(LEN(M64)&gt;0,VLOOKUP(M64,Candidatura_Tomador!H:J,3,0),"")</f>
        <v/>
      </c>
      <c r="S64" t="str">
        <f>+IF(LEN(M64)&gt;0,SUMIF(Candidatura_Tomador!$H:$H,Candidatura_Seguros!M64,Candidatura_Tomador!Q:Q),"")</f>
        <v/>
      </c>
      <c r="T64" t="str">
        <f t="shared" si="11"/>
        <v/>
      </c>
      <c r="U64" t="str">
        <f t="shared" si="12"/>
        <v/>
      </c>
      <c r="V64" t="str">
        <f>+IF(LEN(M64)&gt;0,SUMIF(Candidatura_Tomador!$H:$H,Candidatura_Seguros!M64,Candidatura_Tomador!R:R),"")</f>
        <v/>
      </c>
      <c r="W64" t="str">
        <f t="shared" si="13"/>
        <v/>
      </c>
    </row>
    <row r="65" spans="1:23" x14ac:dyDescent="0.25">
      <c r="A65" t="str">
        <f>+IF(LEN(M65)&gt;0,Candidatura_Tomador!C65,"")</f>
        <v/>
      </c>
      <c r="B65" t="str">
        <f>+IF(LEN(M65)&gt;0,Participação!$D$8,"")</f>
        <v/>
      </c>
      <c r="C65" t="str">
        <f t="shared" si="5"/>
        <v/>
      </c>
      <c r="D65" t="str">
        <f>+IF(LEN(M65)&gt;0,Participação!$D$4,"")</f>
        <v/>
      </c>
      <c r="E65" s="27" t="str">
        <f>+IF(LEN(M65)&gt;0,Participação!$B$7+8,"")</f>
        <v/>
      </c>
      <c r="F65" s="27" t="str">
        <f t="shared" si="6"/>
        <v/>
      </c>
      <c r="G65" t="str">
        <f t="shared" si="7"/>
        <v/>
      </c>
      <c r="H65" t="str">
        <f t="shared" si="8"/>
        <v/>
      </c>
      <c r="I65" t="str">
        <f t="shared" si="9"/>
        <v/>
      </c>
      <c r="L65" t="str">
        <f>+IF(LEN(Candidatura_Tomador!A65)&gt;0,VLOOKUP(M65,Candidatura_Tomador!H:P,9,0),"")</f>
        <v/>
      </c>
      <c r="M65" t="str">
        <f>IF(LEN(M64)=0,"",IF(M64=MAX(Candidatura_Tomador!H:H),"",M64+1))</f>
        <v/>
      </c>
      <c r="N65" t="str">
        <f>+IF(LEN(M65)&gt;0,Participação!$D$6*100,"")</f>
        <v/>
      </c>
      <c r="O65" t="str">
        <f t="shared" si="10"/>
        <v/>
      </c>
      <c r="P65" t="str">
        <f>+IF(LEN(M65)&gt;0,IF(Participação!$B$6="Com Escaldão","09","01"),"")</f>
        <v/>
      </c>
      <c r="Q65" s="28" t="str">
        <f>+IF(LEN(M65)&gt;0,SUMIF(Candidatura_Tomador!$H:$H,Candidatura_Seguros!M65,Candidatura_Tomador!I:I),"")</f>
        <v/>
      </c>
      <c r="R65" t="str">
        <f>+IF(LEN(M65)&gt;0,VLOOKUP(M65,Candidatura_Tomador!H:J,3,0),"")</f>
        <v/>
      </c>
      <c r="S65" t="str">
        <f>+IF(LEN(M65)&gt;0,SUMIF(Candidatura_Tomador!$H:$H,Candidatura_Seguros!M65,Candidatura_Tomador!Q:Q),"")</f>
        <v/>
      </c>
      <c r="T65" t="str">
        <f t="shared" si="11"/>
        <v/>
      </c>
      <c r="U65" t="str">
        <f t="shared" si="12"/>
        <v/>
      </c>
      <c r="V65" t="str">
        <f>+IF(LEN(M65)&gt;0,SUMIF(Candidatura_Tomador!$H:$H,Candidatura_Seguros!M65,Candidatura_Tomador!R:R),"")</f>
        <v/>
      </c>
      <c r="W65" t="str">
        <f t="shared" si="13"/>
        <v/>
      </c>
    </row>
    <row r="66" spans="1:23" x14ac:dyDescent="0.25">
      <c r="A66" t="str">
        <f>+IF(LEN(M66)&gt;0,Candidatura_Tomador!C66,"")</f>
        <v/>
      </c>
      <c r="B66" t="str">
        <f>+IF(LEN(M66)&gt;0,Participação!$D$8,"")</f>
        <v/>
      </c>
      <c r="C66" t="str">
        <f t="shared" si="5"/>
        <v/>
      </c>
      <c r="D66" t="str">
        <f>+IF(LEN(M66)&gt;0,Participação!$D$4,"")</f>
        <v/>
      </c>
      <c r="E66" s="27" t="str">
        <f>+IF(LEN(M66)&gt;0,Participação!$B$7+8,"")</f>
        <v/>
      </c>
      <c r="F66" s="27" t="str">
        <f t="shared" si="6"/>
        <v/>
      </c>
      <c r="G66" t="str">
        <f t="shared" si="7"/>
        <v/>
      </c>
      <c r="H66" t="str">
        <f t="shared" si="8"/>
        <v/>
      </c>
      <c r="I66" t="str">
        <f t="shared" si="9"/>
        <v/>
      </c>
      <c r="L66" t="str">
        <f>+IF(LEN(Candidatura_Tomador!A66)&gt;0,VLOOKUP(M66,Candidatura_Tomador!H:P,9,0),"")</f>
        <v/>
      </c>
      <c r="M66" t="str">
        <f>IF(LEN(M65)=0,"",IF(M65=MAX(Candidatura_Tomador!H:H),"",M65+1))</f>
        <v/>
      </c>
      <c r="N66" t="str">
        <f>+IF(LEN(M66)&gt;0,Participação!$D$6*100,"")</f>
        <v/>
      </c>
      <c r="O66" t="str">
        <f t="shared" si="10"/>
        <v/>
      </c>
      <c r="P66" t="str">
        <f>+IF(LEN(M66)&gt;0,IF(Participação!$B$6="Com Escaldão","09","01"),"")</f>
        <v/>
      </c>
      <c r="Q66" s="28" t="str">
        <f>+IF(LEN(M66)&gt;0,SUMIF(Candidatura_Tomador!$H:$H,Candidatura_Seguros!M66,Candidatura_Tomador!I:I),"")</f>
        <v/>
      </c>
      <c r="R66" t="str">
        <f>+IF(LEN(M66)&gt;0,VLOOKUP(M66,Candidatura_Tomador!H:J,3,0),"")</f>
        <v/>
      </c>
      <c r="S66" t="str">
        <f>+IF(LEN(M66)&gt;0,SUMIF(Candidatura_Tomador!$H:$H,Candidatura_Seguros!M66,Candidatura_Tomador!Q:Q),"")</f>
        <v/>
      </c>
      <c r="T66" t="str">
        <f t="shared" si="11"/>
        <v/>
      </c>
      <c r="U66" t="str">
        <f t="shared" si="12"/>
        <v/>
      </c>
      <c r="V66" t="str">
        <f>+IF(LEN(M66)&gt;0,SUMIF(Candidatura_Tomador!$H:$H,Candidatura_Seguros!M66,Candidatura_Tomador!R:R),"")</f>
        <v/>
      </c>
      <c r="W66" t="str">
        <f t="shared" si="13"/>
        <v/>
      </c>
    </row>
    <row r="67" spans="1:23" x14ac:dyDescent="0.25">
      <c r="A67" t="str">
        <f>+IF(LEN(M67)&gt;0,Candidatura_Tomador!C67,"")</f>
        <v/>
      </c>
      <c r="B67" t="str">
        <f>+IF(LEN(M67)&gt;0,Participação!$D$8,"")</f>
        <v/>
      </c>
      <c r="C67" t="str">
        <f t="shared" si="5"/>
        <v/>
      </c>
      <c r="D67" t="str">
        <f>+IF(LEN(M67)&gt;0,Participação!$D$4,"")</f>
        <v/>
      </c>
      <c r="E67" s="27" t="str">
        <f>+IF(LEN(M67)&gt;0,Participação!$B$7+8,"")</f>
        <v/>
      </c>
      <c r="F67" s="27" t="str">
        <f t="shared" si="6"/>
        <v/>
      </c>
      <c r="G67" t="str">
        <f t="shared" si="7"/>
        <v/>
      </c>
      <c r="H67" t="str">
        <f t="shared" si="8"/>
        <v/>
      </c>
      <c r="I67" t="str">
        <f t="shared" si="9"/>
        <v/>
      </c>
      <c r="L67" t="str">
        <f>+IF(LEN(Candidatura_Tomador!A67)&gt;0,VLOOKUP(M67,Candidatura_Tomador!H:P,9,0),"")</f>
        <v/>
      </c>
      <c r="M67" t="str">
        <f>IF(LEN(M66)=0,"",IF(M66=MAX(Candidatura_Tomador!H:H),"",M66+1))</f>
        <v/>
      </c>
      <c r="N67" t="str">
        <f>+IF(LEN(M67)&gt;0,Participação!$D$6*100,"")</f>
        <v/>
      </c>
      <c r="O67" t="str">
        <f t="shared" si="10"/>
        <v/>
      </c>
      <c r="P67" t="str">
        <f>+IF(LEN(M67)&gt;0,IF(Participação!$B$6="Com Escaldão","09","01"),"")</f>
        <v/>
      </c>
      <c r="Q67" s="28" t="str">
        <f>+IF(LEN(M67)&gt;0,SUMIF(Candidatura_Tomador!$H:$H,Candidatura_Seguros!M67,Candidatura_Tomador!I:I),"")</f>
        <v/>
      </c>
      <c r="R67" t="str">
        <f>+IF(LEN(M67)&gt;0,VLOOKUP(M67,Candidatura_Tomador!H:J,3,0),"")</f>
        <v/>
      </c>
      <c r="S67" t="str">
        <f>+IF(LEN(M67)&gt;0,SUMIF(Candidatura_Tomador!$H:$H,Candidatura_Seguros!M67,Candidatura_Tomador!Q:Q),"")</f>
        <v/>
      </c>
      <c r="T67" t="str">
        <f t="shared" si="11"/>
        <v/>
      </c>
      <c r="U67" t="str">
        <f t="shared" si="12"/>
        <v/>
      </c>
      <c r="V67" t="str">
        <f>+IF(LEN(M67)&gt;0,SUMIF(Candidatura_Tomador!$H:$H,Candidatura_Seguros!M67,Candidatura_Tomador!R:R),"")</f>
        <v/>
      </c>
      <c r="W67" t="str">
        <f t="shared" si="13"/>
        <v/>
      </c>
    </row>
    <row r="68" spans="1:23" x14ac:dyDescent="0.25">
      <c r="A68" t="str">
        <f>+IF(LEN(M68)&gt;0,Candidatura_Tomador!C68,"")</f>
        <v/>
      </c>
      <c r="B68" t="str">
        <f>+IF(LEN(M68)&gt;0,Participação!$D$8,"")</f>
        <v/>
      </c>
      <c r="C68" t="str">
        <f t="shared" ref="C68:C131" si="14">+IF(LEN(M68)&gt;0,YEAR(F68),"")</f>
        <v/>
      </c>
      <c r="D68" t="str">
        <f>+IF(LEN(M68)&gt;0,Participação!$D$4,"")</f>
        <v/>
      </c>
      <c r="E68" s="27" t="str">
        <f>+IF(LEN(M68)&gt;0,Participação!$B$7+8,"")</f>
        <v/>
      </c>
      <c r="F68" s="27" t="str">
        <f t="shared" ref="F68:F131" si="15">+IF(LEN(M68)&gt;0,DATE(2021,10,15),"")</f>
        <v/>
      </c>
      <c r="G68" t="str">
        <f t="shared" ref="G68:G131" si="16">+IF(LEN(M68)&gt;0,1,"")</f>
        <v/>
      </c>
      <c r="H68" t="str">
        <f t="shared" ref="H68:H131" si="17">+IF(LEN(M68)&gt;0,1,"")</f>
        <v/>
      </c>
      <c r="I68" t="str">
        <f t="shared" ref="I68:I131" si="18">+IF(LEN(M68)&gt;0,"N","")</f>
        <v/>
      </c>
      <c r="L68" t="str">
        <f>+IF(LEN(Candidatura_Tomador!A68)&gt;0,VLOOKUP(M68,Candidatura_Tomador!H:P,9,0),"")</f>
        <v/>
      </c>
      <c r="M68" t="str">
        <f>IF(LEN(M67)=0,"",IF(M67=MAX(Candidatura_Tomador!H:H),"",M67+1))</f>
        <v/>
      </c>
      <c r="N68" t="str">
        <f>+IF(LEN(M68)&gt;0,Participação!$D$6*100,"")</f>
        <v/>
      </c>
      <c r="O68" t="str">
        <f t="shared" ref="O68:O131" si="19">+IF(LEN(M68)&gt;0,1,"")</f>
        <v/>
      </c>
      <c r="P68" t="str">
        <f>+IF(LEN(M68)&gt;0,IF(Participação!$B$6="Com Escaldão","09","01"),"")</f>
        <v/>
      </c>
      <c r="Q68" s="28" t="str">
        <f>+IF(LEN(M68)&gt;0,SUMIF(Candidatura_Tomador!$H:$H,Candidatura_Seguros!M68,Candidatura_Tomador!I:I),"")</f>
        <v/>
      </c>
      <c r="R68" t="str">
        <f>+IF(LEN(M68)&gt;0,VLOOKUP(M68,Candidatura_Tomador!H:J,3,0),"")</f>
        <v/>
      </c>
      <c r="S68" t="str">
        <f>+IF(LEN(M68)&gt;0,SUMIF(Candidatura_Tomador!$H:$H,Candidatura_Seguros!M68,Candidatura_Tomador!Q:Q),"")</f>
        <v/>
      </c>
      <c r="T68" t="str">
        <f t="shared" ref="T68:T131" si="20">+IF(LEN(M68)&gt;0,S68,"")</f>
        <v/>
      </c>
      <c r="U68" t="str">
        <f t="shared" ref="U68:U131" si="21">+IF(LEN(M68)&gt;0,"N","")</f>
        <v/>
      </c>
      <c r="V68" t="str">
        <f>+IF(LEN(M68)&gt;0,SUMIF(Candidatura_Tomador!$H:$H,Candidatura_Seguros!M68,Candidatura_Tomador!R:R),"")</f>
        <v/>
      </c>
      <c r="W68" t="str">
        <f t="shared" ref="W68:W131" si="22">+IF(LEN(M68)&gt;0,0,"")</f>
        <v/>
      </c>
    </row>
    <row r="69" spans="1:23" x14ac:dyDescent="0.25">
      <c r="A69" t="str">
        <f>+IF(LEN(M69)&gt;0,Candidatura_Tomador!C69,"")</f>
        <v/>
      </c>
      <c r="B69" t="str">
        <f>+IF(LEN(M69)&gt;0,Participação!$D$8,"")</f>
        <v/>
      </c>
      <c r="C69" t="str">
        <f t="shared" si="14"/>
        <v/>
      </c>
      <c r="D69" t="str">
        <f>+IF(LEN(M69)&gt;0,Participação!$D$4,"")</f>
        <v/>
      </c>
      <c r="E69" s="27" t="str">
        <f>+IF(LEN(M69)&gt;0,Participação!$B$7+8,"")</f>
        <v/>
      </c>
      <c r="F69" s="27" t="str">
        <f t="shared" si="15"/>
        <v/>
      </c>
      <c r="G69" t="str">
        <f t="shared" si="16"/>
        <v/>
      </c>
      <c r="H69" t="str">
        <f t="shared" si="17"/>
        <v/>
      </c>
      <c r="I69" t="str">
        <f t="shared" si="18"/>
        <v/>
      </c>
      <c r="L69" t="str">
        <f>+IF(LEN(Candidatura_Tomador!A69)&gt;0,VLOOKUP(M69,Candidatura_Tomador!H:P,9,0),"")</f>
        <v/>
      </c>
      <c r="M69" t="str">
        <f>IF(LEN(M68)=0,"",IF(M68=MAX(Candidatura_Tomador!H:H),"",M68+1))</f>
        <v/>
      </c>
      <c r="N69" t="str">
        <f>+IF(LEN(M69)&gt;0,Participação!$D$6*100,"")</f>
        <v/>
      </c>
      <c r="O69" t="str">
        <f t="shared" si="19"/>
        <v/>
      </c>
      <c r="P69" t="str">
        <f>+IF(LEN(M69)&gt;0,IF(Participação!$B$6="Com Escaldão","09","01"),"")</f>
        <v/>
      </c>
      <c r="Q69" s="28" t="str">
        <f>+IF(LEN(M69)&gt;0,SUMIF(Candidatura_Tomador!$H:$H,Candidatura_Seguros!M69,Candidatura_Tomador!I:I),"")</f>
        <v/>
      </c>
      <c r="R69" t="str">
        <f>+IF(LEN(M69)&gt;0,VLOOKUP(M69,Candidatura_Tomador!H:J,3,0),"")</f>
        <v/>
      </c>
      <c r="S69" t="str">
        <f>+IF(LEN(M69)&gt;0,SUMIF(Candidatura_Tomador!$H:$H,Candidatura_Seguros!M69,Candidatura_Tomador!Q:Q),"")</f>
        <v/>
      </c>
      <c r="T69" t="str">
        <f t="shared" si="20"/>
        <v/>
      </c>
      <c r="U69" t="str">
        <f t="shared" si="21"/>
        <v/>
      </c>
      <c r="V69" t="str">
        <f>+IF(LEN(M69)&gt;0,SUMIF(Candidatura_Tomador!$H:$H,Candidatura_Seguros!M69,Candidatura_Tomador!R:R),"")</f>
        <v/>
      </c>
      <c r="W69" t="str">
        <f t="shared" si="22"/>
        <v/>
      </c>
    </row>
    <row r="70" spans="1:23" x14ac:dyDescent="0.25">
      <c r="A70" t="str">
        <f>+IF(LEN(M70)&gt;0,Candidatura_Tomador!C70,"")</f>
        <v/>
      </c>
      <c r="B70" t="str">
        <f>+IF(LEN(M70)&gt;0,Participação!$D$8,"")</f>
        <v/>
      </c>
      <c r="C70" t="str">
        <f t="shared" si="14"/>
        <v/>
      </c>
      <c r="D70" t="str">
        <f>+IF(LEN(M70)&gt;0,Participação!$D$4,"")</f>
        <v/>
      </c>
      <c r="E70" s="27" t="str">
        <f>+IF(LEN(M70)&gt;0,Participação!$B$7+8,"")</f>
        <v/>
      </c>
      <c r="F70" s="27" t="str">
        <f t="shared" si="15"/>
        <v/>
      </c>
      <c r="G70" t="str">
        <f t="shared" si="16"/>
        <v/>
      </c>
      <c r="H70" t="str">
        <f t="shared" si="17"/>
        <v/>
      </c>
      <c r="I70" t="str">
        <f t="shared" si="18"/>
        <v/>
      </c>
      <c r="L70" t="str">
        <f>+IF(LEN(Candidatura_Tomador!A70)&gt;0,VLOOKUP(M70,Candidatura_Tomador!H:P,9,0),"")</f>
        <v/>
      </c>
      <c r="M70" t="str">
        <f>IF(LEN(M69)=0,"",IF(M69=MAX(Candidatura_Tomador!H:H),"",M69+1))</f>
        <v/>
      </c>
      <c r="N70" t="str">
        <f>+IF(LEN(M70)&gt;0,Participação!$D$6*100,"")</f>
        <v/>
      </c>
      <c r="O70" t="str">
        <f t="shared" si="19"/>
        <v/>
      </c>
      <c r="P70" t="str">
        <f>+IF(LEN(M70)&gt;0,IF(Participação!$B$6="Com Escaldão","09","01"),"")</f>
        <v/>
      </c>
      <c r="Q70" s="28" t="str">
        <f>+IF(LEN(M70)&gt;0,SUMIF(Candidatura_Tomador!$H:$H,Candidatura_Seguros!M70,Candidatura_Tomador!I:I),"")</f>
        <v/>
      </c>
      <c r="R70" t="str">
        <f>+IF(LEN(M70)&gt;0,VLOOKUP(M70,Candidatura_Tomador!H:J,3,0),"")</f>
        <v/>
      </c>
      <c r="S70" t="str">
        <f>+IF(LEN(M70)&gt;0,SUMIF(Candidatura_Tomador!$H:$H,Candidatura_Seguros!M70,Candidatura_Tomador!Q:Q),"")</f>
        <v/>
      </c>
      <c r="T70" t="str">
        <f t="shared" si="20"/>
        <v/>
      </c>
      <c r="U70" t="str">
        <f t="shared" si="21"/>
        <v/>
      </c>
      <c r="V70" t="str">
        <f>+IF(LEN(M70)&gt;0,SUMIF(Candidatura_Tomador!$H:$H,Candidatura_Seguros!M70,Candidatura_Tomador!R:R),"")</f>
        <v/>
      </c>
      <c r="W70" t="str">
        <f t="shared" si="22"/>
        <v/>
      </c>
    </row>
    <row r="71" spans="1:23" x14ac:dyDescent="0.25">
      <c r="A71" t="str">
        <f>+IF(LEN(M71)&gt;0,Candidatura_Tomador!C71,"")</f>
        <v/>
      </c>
      <c r="B71" t="str">
        <f>+IF(LEN(M71)&gt;0,Participação!$D$8,"")</f>
        <v/>
      </c>
      <c r="C71" t="str">
        <f t="shared" si="14"/>
        <v/>
      </c>
      <c r="D71" t="str">
        <f>+IF(LEN(M71)&gt;0,Participação!$D$4,"")</f>
        <v/>
      </c>
      <c r="E71" s="27" t="str">
        <f>+IF(LEN(M71)&gt;0,Participação!$B$7+8,"")</f>
        <v/>
      </c>
      <c r="F71" s="27" t="str">
        <f t="shared" si="15"/>
        <v/>
      </c>
      <c r="G71" t="str">
        <f t="shared" si="16"/>
        <v/>
      </c>
      <c r="H71" t="str">
        <f t="shared" si="17"/>
        <v/>
      </c>
      <c r="I71" t="str">
        <f t="shared" si="18"/>
        <v/>
      </c>
      <c r="L71" t="str">
        <f>+IF(LEN(Candidatura_Tomador!A71)&gt;0,VLOOKUP(M71,Candidatura_Tomador!H:P,9,0),"")</f>
        <v/>
      </c>
      <c r="M71" t="str">
        <f>IF(LEN(M70)=0,"",IF(M70=MAX(Candidatura_Tomador!H:H),"",M70+1))</f>
        <v/>
      </c>
      <c r="N71" t="str">
        <f>+IF(LEN(M71)&gt;0,Participação!$D$6*100,"")</f>
        <v/>
      </c>
      <c r="O71" t="str">
        <f t="shared" si="19"/>
        <v/>
      </c>
      <c r="P71" t="str">
        <f>+IF(LEN(M71)&gt;0,IF(Participação!$B$6="Com Escaldão","09","01"),"")</f>
        <v/>
      </c>
      <c r="Q71" s="28" t="str">
        <f>+IF(LEN(M71)&gt;0,SUMIF(Candidatura_Tomador!$H:$H,Candidatura_Seguros!M71,Candidatura_Tomador!I:I),"")</f>
        <v/>
      </c>
      <c r="R71" t="str">
        <f>+IF(LEN(M71)&gt;0,VLOOKUP(M71,Candidatura_Tomador!H:J,3,0),"")</f>
        <v/>
      </c>
      <c r="S71" t="str">
        <f>+IF(LEN(M71)&gt;0,SUMIF(Candidatura_Tomador!$H:$H,Candidatura_Seguros!M71,Candidatura_Tomador!Q:Q),"")</f>
        <v/>
      </c>
      <c r="T71" t="str">
        <f t="shared" si="20"/>
        <v/>
      </c>
      <c r="U71" t="str">
        <f t="shared" si="21"/>
        <v/>
      </c>
      <c r="V71" t="str">
        <f>+IF(LEN(M71)&gt;0,SUMIF(Candidatura_Tomador!$H:$H,Candidatura_Seguros!M71,Candidatura_Tomador!R:R),"")</f>
        <v/>
      </c>
      <c r="W71" t="str">
        <f t="shared" si="22"/>
        <v/>
      </c>
    </row>
    <row r="72" spans="1:23" x14ac:dyDescent="0.25">
      <c r="A72" t="str">
        <f>+IF(LEN(M72)&gt;0,Candidatura_Tomador!C72,"")</f>
        <v/>
      </c>
      <c r="B72" t="str">
        <f>+IF(LEN(M72)&gt;0,Participação!$D$8,"")</f>
        <v/>
      </c>
      <c r="C72" t="str">
        <f t="shared" si="14"/>
        <v/>
      </c>
      <c r="D72" t="str">
        <f>+IF(LEN(M72)&gt;0,Participação!$D$4,"")</f>
        <v/>
      </c>
      <c r="E72" s="27" t="str">
        <f>+IF(LEN(M72)&gt;0,Participação!$B$7+8,"")</f>
        <v/>
      </c>
      <c r="F72" s="27" t="str">
        <f t="shared" si="15"/>
        <v/>
      </c>
      <c r="G72" t="str">
        <f t="shared" si="16"/>
        <v/>
      </c>
      <c r="H72" t="str">
        <f t="shared" si="17"/>
        <v/>
      </c>
      <c r="I72" t="str">
        <f t="shared" si="18"/>
        <v/>
      </c>
      <c r="L72" t="str">
        <f>+IF(LEN(Candidatura_Tomador!A72)&gt;0,VLOOKUP(M72,Candidatura_Tomador!H:P,9,0),"")</f>
        <v/>
      </c>
      <c r="M72" t="str">
        <f>IF(LEN(M71)=0,"",IF(M71=MAX(Candidatura_Tomador!H:H),"",M71+1))</f>
        <v/>
      </c>
      <c r="N72" t="str">
        <f>+IF(LEN(M72)&gt;0,Participação!$D$6*100,"")</f>
        <v/>
      </c>
      <c r="O72" t="str">
        <f t="shared" si="19"/>
        <v/>
      </c>
      <c r="P72" t="str">
        <f>+IF(LEN(M72)&gt;0,IF(Participação!$B$6="Com Escaldão","09","01"),"")</f>
        <v/>
      </c>
      <c r="Q72" s="28" t="str">
        <f>+IF(LEN(M72)&gt;0,SUMIF(Candidatura_Tomador!$H:$H,Candidatura_Seguros!M72,Candidatura_Tomador!I:I),"")</f>
        <v/>
      </c>
      <c r="R72" t="str">
        <f>+IF(LEN(M72)&gt;0,VLOOKUP(M72,Candidatura_Tomador!H:J,3,0),"")</f>
        <v/>
      </c>
      <c r="S72" t="str">
        <f>+IF(LEN(M72)&gt;0,SUMIF(Candidatura_Tomador!$H:$H,Candidatura_Seguros!M72,Candidatura_Tomador!Q:Q),"")</f>
        <v/>
      </c>
      <c r="T72" t="str">
        <f t="shared" si="20"/>
        <v/>
      </c>
      <c r="U72" t="str">
        <f t="shared" si="21"/>
        <v/>
      </c>
      <c r="V72" t="str">
        <f>+IF(LEN(M72)&gt;0,SUMIF(Candidatura_Tomador!$H:$H,Candidatura_Seguros!M72,Candidatura_Tomador!R:R),"")</f>
        <v/>
      </c>
      <c r="W72" t="str">
        <f t="shared" si="22"/>
        <v/>
      </c>
    </row>
    <row r="73" spans="1:23" x14ac:dyDescent="0.25">
      <c r="A73" t="str">
        <f>+IF(LEN(M73)&gt;0,Candidatura_Tomador!C73,"")</f>
        <v/>
      </c>
      <c r="B73" t="str">
        <f>+IF(LEN(M73)&gt;0,Participação!$D$8,"")</f>
        <v/>
      </c>
      <c r="C73" t="str">
        <f t="shared" si="14"/>
        <v/>
      </c>
      <c r="D73" t="str">
        <f>+IF(LEN(M73)&gt;0,Participação!$D$4,"")</f>
        <v/>
      </c>
      <c r="E73" s="27" t="str">
        <f>+IF(LEN(M73)&gt;0,Participação!$B$7+8,"")</f>
        <v/>
      </c>
      <c r="F73" s="27" t="str">
        <f t="shared" si="15"/>
        <v/>
      </c>
      <c r="G73" t="str">
        <f t="shared" si="16"/>
        <v/>
      </c>
      <c r="H73" t="str">
        <f t="shared" si="17"/>
        <v/>
      </c>
      <c r="I73" t="str">
        <f t="shared" si="18"/>
        <v/>
      </c>
      <c r="L73" t="str">
        <f>+IF(LEN(Candidatura_Tomador!A73)&gt;0,VLOOKUP(M73,Candidatura_Tomador!H:P,9,0),"")</f>
        <v/>
      </c>
      <c r="M73" t="str">
        <f>IF(LEN(M72)=0,"",IF(M72=MAX(Candidatura_Tomador!H:H),"",M72+1))</f>
        <v/>
      </c>
      <c r="N73" t="str">
        <f>+IF(LEN(M73)&gt;0,Participação!$D$6*100,"")</f>
        <v/>
      </c>
      <c r="O73" t="str">
        <f t="shared" si="19"/>
        <v/>
      </c>
      <c r="P73" t="str">
        <f>+IF(LEN(M73)&gt;0,IF(Participação!$B$6="Com Escaldão","09","01"),"")</f>
        <v/>
      </c>
      <c r="Q73" s="28" t="str">
        <f>+IF(LEN(M73)&gt;0,SUMIF(Candidatura_Tomador!$H:$H,Candidatura_Seguros!M73,Candidatura_Tomador!I:I),"")</f>
        <v/>
      </c>
      <c r="R73" t="str">
        <f>+IF(LEN(M73)&gt;0,VLOOKUP(M73,Candidatura_Tomador!H:J,3,0),"")</f>
        <v/>
      </c>
      <c r="S73" t="str">
        <f>+IF(LEN(M73)&gt;0,SUMIF(Candidatura_Tomador!$H:$H,Candidatura_Seguros!M73,Candidatura_Tomador!Q:Q),"")</f>
        <v/>
      </c>
      <c r="T73" t="str">
        <f t="shared" si="20"/>
        <v/>
      </c>
      <c r="U73" t="str">
        <f t="shared" si="21"/>
        <v/>
      </c>
      <c r="V73" t="str">
        <f>+IF(LEN(M73)&gt;0,SUMIF(Candidatura_Tomador!$H:$H,Candidatura_Seguros!M73,Candidatura_Tomador!R:R),"")</f>
        <v/>
      </c>
      <c r="W73" t="str">
        <f t="shared" si="22"/>
        <v/>
      </c>
    </row>
    <row r="74" spans="1:23" x14ac:dyDescent="0.25">
      <c r="A74" t="str">
        <f>+IF(LEN(M74)&gt;0,Candidatura_Tomador!C74,"")</f>
        <v/>
      </c>
      <c r="B74" t="str">
        <f>+IF(LEN(M74)&gt;0,Participação!$D$8,"")</f>
        <v/>
      </c>
      <c r="C74" t="str">
        <f t="shared" si="14"/>
        <v/>
      </c>
      <c r="D74" t="str">
        <f>+IF(LEN(M74)&gt;0,Participação!$D$4,"")</f>
        <v/>
      </c>
      <c r="E74" s="27" t="str">
        <f>+IF(LEN(M74)&gt;0,Participação!$B$7+8,"")</f>
        <v/>
      </c>
      <c r="F74" s="27" t="str">
        <f t="shared" si="15"/>
        <v/>
      </c>
      <c r="G74" t="str">
        <f t="shared" si="16"/>
        <v/>
      </c>
      <c r="H74" t="str">
        <f t="shared" si="17"/>
        <v/>
      </c>
      <c r="I74" t="str">
        <f t="shared" si="18"/>
        <v/>
      </c>
      <c r="L74" t="str">
        <f>+IF(LEN(Candidatura_Tomador!A74)&gt;0,VLOOKUP(M74,Candidatura_Tomador!H:P,9,0),"")</f>
        <v/>
      </c>
      <c r="M74" t="str">
        <f>IF(LEN(M73)=0,"",IF(M73=MAX(Candidatura_Tomador!H:H),"",M73+1))</f>
        <v/>
      </c>
      <c r="N74" t="str">
        <f>+IF(LEN(M74)&gt;0,Participação!$D$6*100,"")</f>
        <v/>
      </c>
      <c r="O74" t="str">
        <f t="shared" si="19"/>
        <v/>
      </c>
      <c r="P74" t="str">
        <f>+IF(LEN(M74)&gt;0,IF(Participação!$B$6="Com Escaldão","09","01"),"")</f>
        <v/>
      </c>
      <c r="Q74" s="28" t="str">
        <f>+IF(LEN(M74)&gt;0,SUMIF(Candidatura_Tomador!$H:$H,Candidatura_Seguros!M74,Candidatura_Tomador!I:I),"")</f>
        <v/>
      </c>
      <c r="R74" t="str">
        <f>+IF(LEN(M74)&gt;0,VLOOKUP(M74,Candidatura_Tomador!H:J,3,0),"")</f>
        <v/>
      </c>
      <c r="S74" t="str">
        <f>+IF(LEN(M74)&gt;0,SUMIF(Candidatura_Tomador!$H:$H,Candidatura_Seguros!M74,Candidatura_Tomador!Q:Q),"")</f>
        <v/>
      </c>
      <c r="T74" t="str">
        <f t="shared" si="20"/>
        <v/>
      </c>
      <c r="U74" t="str">
        <f t="shared" si="21"/>
        <v/>
      </c>
      <c r="V74" t="str">
        <f>+IF(LEN(M74)&gt;0,SUMIF(Candidatura_Tomador!$H:$H,Candidatura_Seguros!M74,Candidatura_Tomador!R:R),"")</f>
        <v/>
      </c>
      <c r="W74" t="str">
        <f t="shared" si="22"/>
        <v/>
      </c>
    </row>
    <row r="75" spans="1:23" x14ac:dyDescent="0.25">
      <c r="A75" t="str">
        <f>+IF(LEN(M75)&gt;0,Candidatura_Tomador!C75,"")</f>
        <v/>
      </c>
      <c r="B75" t="str">
        <f>+IF(LEN(M75)&gt;0,Participação!$D$8,"")</f>
        <v/>
      </c>
      <c r="C75" t="str">
        <f t="shared" si="14"/>
        <v/>
      </c>
      <c r="D75" t="str">
        <f>+IF(LEN(M75)&gt;0,Participação!$D$4,"")</f>
        <v/>
      </c>
      <c r="E75" s="27" t="str">
        <f>+IF(LEN(M75)&gt;0,Participação!$B$7+8,"")</f>
        <v/>
      </c>
      <c r="F75" s="27" t="str">
        <f t="shared" si="15"/>
        <v/>
      </c>
      <c r="G75" t="str">
        <f t="shared" si="16"/>
        <v/>
      </c>
      <c r="H75" t="str">
        <f t="shared" si="17"/>
        <v/>
      </c>
      <c r="I75" t="str">
        <f t="shared" si="18"/>
        <v/>
      </c>
      <c r="L75" t="str">
        <f>+IF(LEN(Candidatura_Tomador!A75)&gt;0,VLOOKUP(M75,Candidatura_Tomador!H:P,9,0),"")</f>
        <v/>
      </c>
      <c r="M75" t="str">
        <f>IF(LEN(M74)=0,"",IF(M74=MAX(Candidatura_Tomador!H:H),"",M74+1))</f>
        <v/>
      </c>
      <c r="N75" t="str">
        <f>+IF(LEN(M75)&gt;0,Participação!$D$6*100,"")</f>
        <v/>
      </c>
      <c r="O75" t="str">
        <f t="shared" si="19"/>
        <v/>
      </c>
      <c r="P75" t="str">
        <f>+IF(LEN(M75)&gt;0,IF(Participação!$B$6="Com Escaldão","09","01"),"")</f>
        <v/>
      </c>
      <c r="Q75" s="28" t="str">
        <f>+IF(LEN(M75)&gt;0,SUMIF(Candidatura_Tomador!$H:$H,Candidatura_Seguros!M75,Candidatura_Tomador!I:I),"")</f>
        <v/>
      </c>
      <c r="R75" t="str">
        <f>+IF(LEN(M75)&gt;0,VLOOKUP(M75,Candidatura_Tomador!H:J,3,0),"")</f>
        <v/>
      </c>
      <c r="S75" t="str">
        <f>+IF(LEN(M75)&gt;0,SUMIF(Candidatura_Tomador!$H:$H,Candidatura_Seguros!M75,Candidatura_Tomador!Q:Q),"")</f>
        <v/>
      </c>
      <c r="T75" t="str">
        <f t="shared" si="20"/>
        <v/>
      </c>
      <c r="U75" t="str">
        <f t="shared" si="21"/>
        <v/>
      </c>
      <c r="V75" t="str">
        <f>+IF(LEN(M75)&gt;0,SUMIF(Candidatura_Tomador!$H:$H,Candidatura_Seguros!M75,Candidatura_Tomador!R:R),"")</f>
        <v/>
      </c>
      <c r="W75" t="str">
        <f t="shared" si="22"/>
        <v/>
      </c>
    </row>
    <row r="76" spans="1:23" x14ac:dyDescent="0.25">
      <c r="A76" t="str">
        <f>+IF(LEN(M76)&gt;0,Candidatura_Tomador!C76,"")</f>
        <v/>
      </c>
      <c r="B76" t="str">
        <f>+IF(LEN(M76)&gt;0,Participação!$D$8,"")</f>
        <v/>
      </c>
      <c r="C76" t="str">
        <f t="shared" si="14"/>
        <v/>
      </c>
      <c r="D76" t="str">
        <f>+IF(LEN(M76)&gt;0,Participação!$D$4,"")</f>
        <v/>
      </c>
      <c r="E76" s="27" t="str">
        <f>+IF(LEN(M76)&gt;0,Participação!$B$7+8,"")</f>
        <v/>
      </c>
      <c r="F76" s="27" t="str">
        <f t="shared" si="15"/>
        <v/>
      </c>
      <c r="G76" t="str">
        <f t="shared" si="16"/>
        <v/>
      </c>
      <c r="H76" t="str">
        <f t="shared" si="17"/>
        <v/>
      </c>
      <c r="I76" t="str">
        <f t="shared" si="18"/>
        <v/>
      </c>
      <c r="L76" t="str">
        <f>+IF(LEN(Candidatura_Tomador!A76)&gt;0,VLOOKUP(M76,Candidatura_Tomador!H:P,9,0),"")</f>
        <v/>
      </c>
      <c r="M76" t="str">
        <f>IF(LEN(M75)=0,"",IF(M75=MAX(Candidatura_Tomador!H:H),"",M75+1))</f>
        <v/>
      </c>
      <c r="N76" t="str">
        <f>+IF(LEN(M76)&gt;0,Participação!$D$6*100,"")</f>
        <v/>
      </c>
      <c r="O76" t="str">
        <f t="shared" si="19"/>
        <v/>
      </c>
      <c r="P76" t="str">
        <f>+IF(LEN(M76)&gt;0,IF(Participação!$B$6="Com Escaldão","09","01"),"")</f>
        <v/>
      </c>
      <c r="Q76" s="28" t="str">
        <f>+IF(LEN(M76)&gt;0,SUMIF(Candidatura_Tomador!$H:$H,Candidatura_Seguros!M76,Candidatura_Tomador!I:I),"")</f>
        <v/>
      </c>
      <c r="R76" t="str">
        <f>+IF(LEN(M76)&gt;0,VLOOKUP(M76,Candidatura_Tomador!H:J,3,0),"")</f>
        <v/>
      </c>
      <c r="S76" t="str">
        <f>+IF(LEN(M76)&gt;0,SUMIF(Candidatura_Tomador!$H:$H,Candidatura_Seguros!M76,Candidatura_Tomador!Q:Q),"")</f>
        <v/>
      </c>
      <c r="T76" t="str">
        <f t="shared" si="20"/>
        <v/>
      </c>
      <c r="U76" t="str">
        <f t="shared" si="21"/>
        <v/>
      </c>
      <c r="V76" t="str">
        <f>+IF(LEN(M76)&gt;0,SUMIF(Candidatura_Tomador!$H:$H,Candidatura_Seguros!M76,Candidatura_Tomador!R:R),"")</f>
        <v/>
      </c>
      <c r="W76" t="str">
        <f t="shared" si="22"/>
        <v/>
      </c>
    </row>
    <row r="77" spans="1:23" x14ac:dyDescent="0.25">
      <c r="A77" t="str">
        <f>+IF(LEN(M77)&gt;0,Candidatura_Tomador!C77,"")</f>
        <v/>
      </c>
      <c r="B77" t="str">
        <f>+IF(LEN(M77)&gt;0,Participação!$D$8,"")</f>
        <v/>
      </c>
      <c r="C77" t="str">
        <f t="shared" si="14"/>
        <v/>
      </c>
      <c r="D77" t="str">
        <f>+IF(LEN(M77)&gt;0,Participação!$D$4,"")</f>
        <v/>
      </c>
      <c r="E77" s="27" t="str">
        <f>+IF(LEN(M77)&gt;0,Participação!$B$7+8,"")</f>
        <v/>
      </c>
      <c r="F77" s="27" t="str">
        <f t="shared" si="15"/>
        <v/>
      </c>
      <c r="G77" t="str">
        <f t="shared" si="16"/>
        <v/>
      </c>
      <c r="H77" t="str">
        <f t="shared" si="17"/>
        <v/>
      </c>
      <c r="I77" t="str">
        <f t="shared" si="18"/>
        <v/>
      </c>
      <c r="L77" t="str">
        <f>+IF(LEN(Candidatura_Tomador!A77)&gt;0,VLOOKUP(M77,Candidatura_Tomador!H:P,9,0),"")</f>
        <v/>
      </c>
      <c r="M77" t="str">
        <f>IF(LEN(M76)=0,"",IF(M76=MAX(Candidatura_Tomador!H:H),"",M76+1))</f>
        <v/>
      </c>
      <c r="N77" t="str">
        <f>+IF(LEN(M77)&gt;0,Participação!$D$6*100,"")</f>
        <v/>
      </c>
      <c r="O77" t="str">
        <f t="shared" si="19"/>
        <v/>
      </c>
      <c r="P77" t="str">
        <f>+IF(LEN(M77)&gt;0,IF(Participação!$B$6="Com Escaldão","09","01"),"")</f>
        <v/>
      </c>
      <c r="Q77" s="28" t="str">
        <f>+IF(LEN(M77)&gt;0,SUMIF(Candidatura_Tomador!$H:$H,Candidatura_Seguros!M77,Candidatura_Tomador!I:I),"")</f>
        <v/>
      </c>
      <c r="R77" t="str">
        <f>+IF(LEN(M77)&gt;0,VLOOKUP(M77,Candidatura_Tomador!H:J,3,0),"")</f>
        <v/>
      </c>
      <c r="S77" t="str">
        <f>+IF(LEN(M77)&gt;0,SUMIF(Candidatura_Tomador!$H:$H,Candidatura_Seguros!M77,Candidatura_Tomador!Q:Q),"")</f>
        <v/>
      </c>
      <c r="T77" t="str">
        <f t="shared" si="20"/>
        <v/>
      </c>
      <c r="U77" t="str">
        <f t="shared" si="21"/>
        <v/>
      </c>
      <c r="V77" t="str">
        <f>+IF(LEN(M77)&gt;0,SUMIF(Candidatura_Tomador!$H:$H,Candidatura_Seguros!M77,Candidatura_Tomador!R:R),"")</f>
        <v/>
      </c>
      <c r="W77" t="str">
        <f t="shared" si="22"/>
        <v/>
      </c>
    </row>
    <row r="78" spans="1:23" x14ac:dyDescent="0.25">
      <c r="A78" t="str">
        <f>+IF(LEN(M78)&gt;0,Candidatura_Tomador!C78,"")</f>
        <v/>
      </c>
      <c r="B78" t="str">
        <f>+IF(LEN(M78)&gt;0,Participação!$D$8,"")</f>
        <v/>
      </c>
      <c r="C78" t="str">
        <f t="shared" si="14"/>
        <v/>
      </c>
      <c r="D78" t="str">
        <f>+IF(LEN(M78)&gt;0,Participação!$D$4,"")</f>
        <v/>
      </c>
      <c r="E78" s="27" t="str">
        <f>+IF(LEN(M78)&gt;0,Participação!$B$7+8,"")</f>
        <v/>
      </c>
      <c r="F78" s="27" t="str">
        <f t="shared" si="15"/>
        <v/>
      </c>
      <c r="G78" t="str">
        <f t="shared" si="16"/>
        <v/>
      </c>
      <c r="H78" t="str">
        <f t="shared" si="17"/>
        <v/>
      </c>
      <c r="I78" t="str">
        <f t="shared" si="18"/>
        <v/>
      </c>
      <c r="L78" t="str">
        <f>+IF(LEN(Candidatura_Tomador!A78)&gt;0,VLOOKUP(M78,Candidatura_Tomador!H:P,9,0),"")</f>
        <v/>
      </c>
      <c r="M78" t="str">
        <f>IF(LEN(M77)=0,"",IF(M77=MAX(Candidatura_Tomador!H:H),"",M77+1))</f>
        <v/>
      </c>
      <c r="N78" t="str">
        <f>+IF(LEN(M78)&gt;0,Participação!$D$6*100,"")</f>
        <v/>
      </c>
      <c r="O78" t="str">
        <f t="shared" si="19"/>
        <v/>
      </c>
      <c r="P78" t="str">
        <f>+IF(LEN(M78)&gt;0,IF(Participação!$B$6="Com Escaldão","09","01"),"")</f>
        <v/>
      </c>
      <c r="Q78" s="28" t="str">
        <f>+IF(LEN(M78)&gt;0,SUMIF(Candidatura_Tomador!$H:$H,Candidatura_Seguros!M78,Candidatura_Tomador!I:I),"")</f>
        <v/>
      </c>
      <c r="R78" t="str">
        <f>+IF(LEN(M78)&gt;0,VLOOKUP(M78,Candidatura_Tomador!H:J,3,0),"")</f>
        <v/>
      </c>
      <c r="S78" t="str">
        <f>+IF(LEN(M78)&gt;0,SUMIF(Candidatura_Tomador!$H:$H,Candidatura_Seguros!M78,Candidatura_Tomador!Q:Q),"")</f>
        <v/>
      </c>
      <c r="T78" t="str">
        <f t="shared" si="20"/>
        <v/>
      </c>
      <c r="U78" t="str">
        <f t="shared" si="21"/>
        <v/>
      </c>
      <c r="V78" t="str">
        <f>+IF(LEN(M78)&gt;0,SUMIF(Candidatura_Tomador!$H:$H,Candidatura_Seguros!M78,Candidatura_Tomador!R:R),"")</f>
        <v/>
      </c>
      <c r="W78" t="str">
        <f t="shared" si="22"/>
        <v/>
      </c>
    </row>
    <row r="79" spans="1:23" x14ac:dyDescent="0.25">
      <c r="A79" t="str">
        <f>+IF(LEN(M79)&gt;0,Candidatura_Tomador!C79,"")</f>
        <v/>
      </c>
      <c r="B79" t="str">
        <f>+IF(LEN(M79)&gt;0,Participação!$D$8,"")</f>
        <v/>
      </c>
      <c r="C79" t="str">
        <f t="shared" si="14"/>
        <v/>
      </c>
      <c r="D79" t="str">
        <f>+IF(LEN(M79)&gt;0,Participação!$D$4,"")</f>
        <v/>
      </c>
      <c r="E79" s="27" t="str">
        <f>+IF(LEN(M79)&gt;0,Participação!$B$7+8,"")</f>
        <v/>
      </c>
      <c r="F79" s="27" t="str">
        <f t="shared" si="15"/>
        <v/>
      </c>
      <c r="G79" t="str">
        <f t="shared" si="16"/>
        <v/>
      </c>
      <c r="H79" t="str">
        <f t="shared" si="17"/>
        <v/>
      </c>
      <c r="I79" t="str">
        <f t="shared" si="18"/>
        <v/>
      </c>
      <c r="L79" t="str">
        <f>+IF(LEN(Candidatura_Tomador!A79)&gt;0,VLOOKUP(M79,Candidatura_Tomador!H:P,9,0),"")</f>
        <v/>
      </c>
      <c r="M79" t="str">
        <f>IF(LEN(M78)=0,"",IF(M78=MAX(Candidatura_Tomador!H:H),"",M78+1))</f>
        <v/>
      </c>
      <c r="N79" t="str">
        <f>+IF(LEN(M79)&gt;0,Participação!$D$6*100,"")</f>
        <v/>
      </c>
      <c r="O79" t="str">
        <f t="shared" si="19"/>
        <v/>
      </c>
      <c r="P79" t="str">
        <f>+IF(LEN(M79)&gt;0,IF(Participação!$B$6="Com Escaldão","09","01"),"")</f>
        <v/>
      </c>
      <c r="Q79" s="28" t="str">
        <f>+IF(LEN(M79)&gt;0,SUMIF(Candidatura_Tomador!$H:$H,Candidatura_Seguros!M79,Candidatura_Tomador!I:I),"")</f>
        <v/>
      </c>
      <c r="R79" t="str">
        <f>+IF(LEN(M79)&gt;0,VLOOKUP(M79,Candidatura_Tomador!H:J,3,0),"")</f>
        <v/>
      </c>
      <c r="S79" t="str">
        <f>+IF(LEN(M79)&gt;0,SUMIF(Candidatura_Tomador!$H:$H,Candidatura_Seguros!M79,Candidatura_Tomador!Q:Q),"")</f>
        <v/>
      </c>
      <c r="T79" t="str">
        <f t="shared" si="20"/>
        <v/>
      </c>
      <c r="U79" t="str">
        <f t="shared" si="21"/>
        <v/>
      </c>
      <c r="V79" t="str">
        <f>+IF(LEN(M79)&gt;0,SUMIF(Candidatura_Tomador!$H:$H,Candidatura_Seguros!M79,Candidatura_Tomador!R:R),"")</f>
        <v/>
      </c>
      <c r="W79" t="str">
        <f t="shared" si="22"/>
        <v/>
      </c>
    </row>
    <row r="80" spans="1:23" x14ac:dyDescent="0.25">
      <c r="A80" t="str">
        <f>+IF(LEN(M80)&gt;0,Candidatura_Tomador!C80,"")</f>
        <v/>
      </c>
      <c r="B80" t="str">
        <f>+IF(LEN(M80)&gt;0,Participação!$D$8,"")</f>
        <v/>
      </c>
      <c r="C80" t="str">
        <f t="shared" si="14"/>
        <v/>
      </c>
      <c r="D80" t="str">
        <f>+IF(LEN(M80)&gt;0,Participação!$D$4,"")</f>
        <v/>
      </c>
      <c r="E80" s="27" t="str">
        <f>+IF(LEN(M80)&gt;0,Participação!$B$7+8,"")</f>
        <v/>
      </c>
      <c r="F80" s="27" t="str">
        <f t="shared" si="15"/>
        <v/>
      </c>
      <c r="G80" t="str">
        <f t="shared" si="16"/>
        <v/>
      </c>
      <c r="H80" t="str">
        <f t="shared" si="17"/>
        <v/>
      </c>
      <c r="I80" t="str">
        <f t="shared" si="18"/>
        <v/>
      </c>
      <c r="L80" t="str">
        <f>+IF(LEN(Candidatura_Tomador!A80)&gt;0,VLOOKUP(M80,Candidatura_Tomador!H:P,9,0),"")</f>
        <v/>
      </c>
      <c r="M80" t="str">
        <f>IF(LEN(M79)=0,"",IF(M79=MAX(Candidatura_Tomador!H:H),"",M79+1))</f>
        <v/>
      </c>
      <c r="N80" t="str">
        <f>+IF(LEN(M80)&gt;0,Participação!$D$6*100,"")</f>
        <v/>
      </c>
      <c r="O80" t="str">
        <f t="shared" si="19"/>
        <v/>
      </c>
      <c r="P80" t="str">
        <f>+IF(LEN(M80)&gt;0,IF(Participação!$B$6="Com Escaldão","09","01"),"")</f>
        <v/>
      </c>
      <c r="Q80" s="28" t="str">
        <f>+IF(LEN(M80)&gt;0,SUMIF(Candidatura_Tomador!$H:$H,Candidatura_Seguros!M80,Candidatura_Tomador!I:I),"")</f>
        <v/>
      </c>
      <c r="R80" t="str">
        <f>+IF(LEN(M80)&gt;0,VLOOKUP(M80,Candidatura_Tomador!H:J,3,0),"")</f>
        <v/>
      </c>
      <c r="S80" t="str">
        <f>+IF(LEN(M80)&gt;0,SUMIF(Candidatura_Tomador!$H:$H,Candidatura_Seguros!M80,Candidatura_Tomador!Q:Q),"")</f>
        <v/>
      </c>
      <c r="T80" t="str">
        <f t="shared" si="20"/>
        <v/>
      </c>
      <c r="U80" t="str">
        <f t="shared" si="21"/>
        <v/>
      </c>
      <c r="V80" t="str">
        <f>+IF(LEN(M80)&gt;0,SUMIF(Candidatura_Tomador!$H:$H,Candidatura_Seguros!M80,Candidatura_Tomador!R:R),"")</f>
        <v/>
      </c>
      <c r="W80" t="str">
        <f t="shared" si="22"/>
        <v/>
      </c>
    </row>
    <row r="81" spans="1:23" x14ac:dyDescent="0.25">
      <c r="A81" t="str">
        <f>+IF(LEN(M81)&gt;0,Candidatura_Tomador!C81,"")</f>
        <v/>
      </c>
      <c r="B81" t="str">
        <f>+IF(LEN(M81)&gt;0,Participação!$D$8,"")</f>
        <v/>
      </c>
      <c r="C81" t="str">
        <f t="shared" si="14"/>
        <v/>
      </c>
      <c r="D81" t="str">
        <f>+IF(LEN(M81)&gt;0,Participação!$D$4,"")</f>
        <v/>
      </c>
      <c r="E81" s="27" t="str">
        <f>+IF(LEN(M81)&gt;0,Participação!$B$7+8,"")</f>
        <v/>
      </c>
      <c r="F81" s="27" t="str">
        <f t="shared" si="15"/>
        <v/>
      </c>
      <c r="G81" t="str">
        <f t="shared" si="16"/>
        <v/>
      </c>
      <c r="H81" t="str">
        <f t="shared" si="17"/>
        <v/>
      </c>
      <c r="I81" t="str">
        <f t="shared" si="18"/>
        <v/>
      </c>
      <c r="L81" t="str">
        <f>+IF(LEN(Candidatura_Tomador!A81)&gt;0,VLOOKUP(M81,Candidatura_Tomador!H:P,9,0),"")</f>
        <v/>
      </c>
      <c r="M81" t="str">
        <f>IF(LEN(M80)=0,"",IF(M80=MAX(Candidatura_Tomador!H:H),"",M80+1))</f>
        <v/>
      </c>
      <c r="N81" t="str">
        <f>+IF(LEN(M81)&gt;0,Participação!$D$6*100,"")</f>
        <v/>
      </c>
      <c r="O81" t="str">
        <f t="shared" si="19"/>
        <v/>
      </c>
      <c r="P81" t="str">
        <f>+IF(LEN(M81)&gt;0,IF(Participação!$B$6="Com Escaldão","09","01"),"")</f>
        <v/>
      </c>
      <c r="Q81" s="28" t="str">
        <f>+IF(LEN(M81)&gt;0,SUMIF(Candidatura_Tomador!$H:$H,Candidatura_Seguros!M81,Candidatura_Tomador!I:I),"")</f>
        <v/>
      </c>
      <c r="R81" t="str">
        <f>+IF(LEN(M81)&gt;0,VLOOKUP(M81,Candidatura_Tomador!H:J,3,0),"")</f>
        <v/>
      </c>
      <c r="S81" t="str">
        <f>+IF(LEN(M81)&gt;0,SUMIF(Candidatura_Tomador!$H:$H,Candidatura_Seguros!M81,Candidatura_Tomador!Q:Q),"")</f>
        <v/>
      </c>
      <c r="T81" t="str">
        <f t="shared" si="20"/>
        <v/>
      </c>
      <c r="U81" t="str">
        <f t="shared" si="21"/>
        <v/>
      </c>
      <c r="V81" t="str">
        <f>+IF(LEN(M81)&gt;0,SUMIF(Candidatura_Tomador!$H:$H,Candidatura_Seguros!M81,Candidatura_Tomador!R:R),"")</f>
        <v/>
      </c>
      <c r="W81" t="str">
        <f t="shared" si="22"/>
        <v/>
      </c>
    </row>
    <row r="82" spans="1:23" x14ac:dyDescent="0.25">
      <c r="A82" t="str">
        <f>+IF(LEN(M82)&gt;0,Candidatura_Tomador!C82,"")</f>
        <v/>
      </c>
      <c r="B82" t="str">
        <f>+IF(LEN(M82)&gt;0,Participação!$D$8,"")</f>
        <v/>
      </c>
      <c r="C82" t="str">
        <f t="shared" si="14"/>
        <v/>
      </c>
      <c r="D82" t="str">
        <f>+IF(LEN(M82)&gt;0,Participação!$D$4,"")</f>
        <v/>
      </c>
      <c r="E82" s="27" t="str">
        <f>+IF(LEN(M82)&gt;0,Participação!$B$7+8,"")</f>
        <v/>
      </c>
      <c r="F82" s="27" t="str">
        <f t="shared" si="15"/>
        <v/>
      </c>
      <c r="G82" t="str">
        <f t="shared" si="16"/>
        <v/>
      </c>
      <c r="H82" t="str">
        <f t="shared" si="17"/>
        <v/>
      </c>
      <c r="I82" t="str">
        <f t="shared" si="18"/>
        <v/>
      </c>
      <c r="L82" t="str">
        <f>+IF(LEN(Candidatura_Tomador!A82)&gt;0,VLOOKUP(M82,Candidatura_Tomador!H:P,9,0),"")</f>
        <v/>
      </c>
      <c r="M82" t="str">
        <f>IF(LEN(M81)=0,"",IF(M81=MAX(Candidatura_Tomador!H:H),"",M81+1))</f>
        <v/>
      </c>
      <c r="N82" t="str">
        <f>+IF(LEN(M82)&gt;0,Participação!$D$6*100,"")</f>
        <v/>
      </c>
      <c r="O82" t="str">
        <f t="shared" si="19"/>
        <v/>
      </c>
      <c r="P82" t="str">
        <f>+IF(LEN(M82)&gt;0,IF(Participação!$B$6="Com Escaldão","09","01"),"")</f>
        <v/>
      </c>
      <c r="Q82" s="28" t="str">
        <f>+IF(LEN(M82)&gt;0,SUMIF(Candidatura_Tomador!$H:$H,Candidatura_Seguros!M82,Candidatura_Tomador!I:I),"")</f>
        <v/>
      </c>
      <c r="R82" t="str">
        <f>+IF(LEN(M82)&gt;0,VLOOKUP(M82,Candidatura_Tomador!H:J,3,0),"")</f>
        <v/>
      </c>
      <c r="S82" t="str">
        <f>+IF(LEN(M82)&gt;0,SUMIF(Candidatura_Tomador!$H:$H,Candidatura_Seguros!M82,Candidatura_Tomador!Q:Q),"")</f>
        <v/>
      </c>
      <c r="T82" t="str">
        <f t="shared" si="20"/>
        <v/>
      </c>
      <c r="U82" t="str">
        <f t="shared" si="21"/>
        <v/>
      </c>
      <c r="V82" t="str">
        <f>+IF(LEN(M82)&gt;0,SUMIF(Candidatura_Tomador!$H:$H,Candidatura_Seguros!M82,Candidatura_Tomador!R:R),"")</f>
        <v/>
      </c>
      <c r="W82" t="str">
        <f t="shared" si="22"/>
        <v/>
      </c>
    </row>
    <row r="83" spans="1:23" x14ac:dyDescent="0.25">
      <c r="A83" t="str">
        <f>+IF(LEN(M83)&gt;0,Candidatura_Tomador!C83,"")</f>
        <v/>
      </c>
      <c r="B83" t="str">
        <f>+IF(LEN(M83)&gt;0,Participação!$D$8,"")</f>
        <v/>
      </c>
      <c r="C83" t="str">
        <f t="shared" si="14"/>
        <v/>
      </c>
      <c r="D83" t="str">
        <f>+IF(LEN(M83)&gt;0,Participação!$D$4,"")</f>
        <v/>
      </c>
      <c r="E83" s="27" t="str">
        <f>+IF(LEN(M83)&gt;0,Participação!$B$7+8,"")</f>
        <v/>
      </c>
      <c r="F83" s="27" t="str">
        <f t="shared" si="15"/>
        <v/>
      </c>
      <c r="G83" t="str">
        <f t="shared" si="16"/>
        <v/>
      </c>
      <c r="H83" t="str">
        <f t="shared" si="17"/>
        <v/>
      </c>
      <c r="I83" t="str">
        <f t="shared" si="18"/>
        <v/>
      </c>
      <c r="L83" t="str">
        <f>+IF(LEN(Candidatura_Tomador!A83)&gt;0,VLOOKUP(M83,Candidatura_Tomador!H:P,9,0),"")</f>
        <v/>
      </c>
      <c r="M83" t="str">
        <f>IF(LEN(M82)=0,"",IF(M82=MAX(Candidatura_Tomador!H:H),"",M82+1))</f>
        <v/>
      </c>
      <c r="N83" t="str">
        <f>+IF(LEN(M83)&gt;0,Participação!$D$6*100,"")</f>
        <v/>
      </c>
      <c r="O83" t="str">
        <f t="shared" si="19"/>
        <v/>
      </c>
      <c r="P83" t="str">
        <f>+IF(LEN(M83)&gt;0,IF(Participação!$B$6="Com Escaldão","09","01"),"")</f>
        <v/>
      </c>
      <c r="Q83" s="28" t="str">
        <f>+IF(LEN(M83)&gt;0,SUMIF(Candidatura_Tomador!$H:$H,Candidatura_Seguros!M83,Candidatura_Tomador!I:I),"")</f>
        <v/>
      </c>
      <c r="R83" t="str">
        <f>+IF(LEN(M83)&gt;0,VLOOKUP(M83,Candidatura_Tomador!H:J,3,0),"")</f>
        <v/>
      </c>
      <c r="S83" t="str">
        <f>+IF(LEN(M83)&gt;0,SUMIF(Candidatura_Tomador!$H:$H,Candidatura_Seguros!M83,Candidatura_Tomador!Q:Q),"")</f>
        <v/>
      </c>
      <c r="T83" t="str">
        <f t="shared" si="20"/>
        <v/>
      </c>
      <c r="U83" t="str">
        <f t="shared" si="21"/>
        <v/>
      </c>
      <c r="V83" t="str">
        <f>+IF(LEN(M83)&gt;0,SUMIF(Candidatura_Tomador!$H:$H,Candidatura_Seguros!M83,Candidatura_Tomador!R:R),"")</f>
        <v/>
      </c>
      <c r="W83" t="str">
        <f t="shared" si="22"/>
        <v/>
      </c>
    </row>
    <row r="84" spans="1:23" x14ac:dyDescent="0.25">
      <c r="A84" t="str">
        <f>+IF(LEN(M84)&gt;0,Candidatura_Tomador!C84,"")</f>
        <v/>
      </c>
      <c r="B84" t="str">
        <f>+IF(LEN(M84)&gt;0,Participação!$D$8,"")</f>
        <v/>
      </c>
      <c r="C84" t="str">
        <f t="shared" si="14"/>
        <v/>
      </c>
      <c r="D84" t="str">
        <f>+IF(LEN(M84)&gt;0,Participação!$D$4,"")</f>
        <v/>
      </c>
      <c r="E84" s="27" t="str">
        <f>+IF(LEN(M84)&gt;0,Participação!$B$7+8,"")</f>
        <v/>
      </c>
      <c r="F84" s="27" t="str">
        <f t="shared" si="15"/>
        <v/>
      </c>
      <c r="G84" t="str">
        <f t="shared" si="16"/>
        <v/>
      </c>
      <c r="H84" t="str">
        <f t="shared" si="17"/>
        <v/>
      </c>
      <c r="I84" t="str">
        <f t="shared" si="18"/>
        <v/>
      </c>
      <c r="L84" t="str">
        <f>+IF(LEN(Candidatura_Tomador!A84)&gt;0,VLOOKUP(M84,Candidatura_Tomador!H:P,9,0),"")</f>
        <v/>
      </c>
      <c r="M84" t="str">
        <f>IF(LEN(M83)=0,"",IF(M83=MAX(Candidatura_Tomador!H:H),"",M83+1))</f>
        <v/>
      </c>
      <c r="N84" t="str">
        <f>+IF(LEN(M84)&gt;0,Participação!$D$6*100,"")</f>
        <v/>
      </c>
      <c r="O84" t="str">
        <f t="shared" si="19"/>
        <v/>
      </c>
      <c r="P84" t="str">
        <f>+IF(LEN(M84)&gt;0,IF(Participação!$B$6="Com Escaldão","09","01"),"")</f>
        <v/>
      </c>
      <c r="Q84" s="28" t="str">
        <f>+IF(LEN(M84)&gt;0,SUMIF(Candidatura_Tomador!$H:$H,Candidatura_Seguros!M84,Candidatura_Tomador!I:I),"")</f>
        <v/>
      </c>
      <c r="R84" t="str">
        <f>+IF(LEN(M84)&gt;0,VLOOKUP(M84,Candidatura_Tomador!H:J,3,0),"")</f>
        <v/>
      </c>
      <c r="S84" t="str">
        <f>+IF(LEN(M84)&gt;0,SUMIF(Candidatura_Tomador!$H:$H,Candidatura_Seguros!M84,Candidatura_Tomador!Q:Q),"")</f>
        <v/>
      </c>
      <c r="T84" t="str">
        <f t="shared" si="20"/>
        <v/>
      </c>
      <c r="U84" t="str">
        <f t="shared" si="21"/>
        <v/>
      </c>
      <c r="V84" t="str">
        <f>+IF(LEN(M84)&gt;0,SUMIF(Candidatura_Tomador!$H:$H,Candidatura_Seguros!M84,Candidatura_Tomador!R:R),"")</f>
        <v/>
      </c>
      <c r="W84" t="str">
        <f t="shared" si="22"/>
        <v/>
      </c>
    </row>
    <row r="85" spans="1:23" x14ac:dyDescent="0.25">
      <c r="A85" t="str">
        <f>+IF(LEN(M85)&gt;0,Candidatura_Tomador!C85,"")</f>
        <v/>
      </c>
      <c r="B85" t="str">
        <f>+IF(LEN(M85)&gt;0,Participação!$D$8,"")</f>
        <v/>
      </c>
      <c r="C85" t="str">
        <f t="shared" si="14"/>
        <v/>
      </c>
      <c r="D85" t="str">
        <f>+IF(LEN(M85)&gt;0,Participação!$D$4,"")</f>
        <v/>
      </c>
      <c r="E85" s="27" t="str">
        <f>+IF(LEN(M85)&gt;0,Participação!$B$7+8,"")</f>
        <v/>
      </c>
      <c r="F85" s="27" t="str">
        <f t="shared" si="15"/>
        <v/>
      </c>
      <c r="G85" t="str">
        <f t="shared" si="16"/>
        <v/>
      </c>
      <c r="H85" t="str">
        <f t="shared" si="17"/>
        <v/>
      </c>
      <c r="I85" t="str">
        <f t="shared" si="18"/>
        <v/>
      </c>
      <c r="L85" t="str">
        <f>+IF(LEN(Candidatura_Tomador!A85)&gt;0,VLOOKUP(M85,Candidatura_Tomador!H:P,9,0),"")</f>
        <v/>
      </c>
      <c r="M85" t="str">
        <f>IF(LEN(M84)=0,"",IF(M84=MAX(Candidatura_Tomador!H:H),"",M84+1))</f>
        <v/>
      </c>
      <c r="N85" t="str">
        <f>+IF(LEN(M85)&gt;0,Participação!$D$6*100,"")</f>
        <v/>
      </c>
      <c r="O85" t="str">
        <f t="shared" si="19"/>
        <v/>
      </c>
      <c r="P85" t="str">
        <f>+IF(LEN(M85)&gt;0,IF(Participação!$B$6="Com Escaldão","09","01"),"")</f>
        <v/>
      </c>
      <c r="Q85" s="28" t="str">
        <f>+IF(LEN(M85)&gt;0,SUMIF(Candidatura_Tomador!$H:$H,Candidatura_Seguros!M85,Candidatura_Tomador!I:I),"")</f>
        <v/>
      </c>
      <c r="R85" t="str">
        <f>+IF(LEN(M85)&gt;0,VLOOKUP(M85,Candidatura_Tomador!H:J,3,0),"")</f>
        <v/>
      </c>
      <c r="S85" t="str">
        <f>+IF(LEN(M85)&gt;0,SUMIF(Candidatura_Tomador!$H:$H,Candidatura_Seguros!M85,Candidatura_Tomador!Q:Q),"")</f>
        <v/>
      </c>
      <c r="T85" t="str">
        <f t="shared" si="20"/>
        <v/>
      </c>
      <c r="U85" t="str">
        <f t="shared" si="21"/>
        <v/>
      </c>
      <c r="V85" t="str">
        <f>+IF(LEN(M85)&gt;0,SUMIF(Candidatura_Tomador!$H:$H,Candidatura_Seguros!M85,Candidatura_Tomador!R:R),"")</f>
        <v/>
      </c>
      <c r="W85" t="str">
        <f t="shared" si="22"/>
        <v/>
      </c>
    </row>
    <row r="86" spans="1:23" x14ac:dyDescent="0.25">
      <c r="A86" t="str">
        <f>+IF(LEN(M86)&gt;0,Candidatura_Tomador!C86,"")</f>
        <v/>
      </c>
      <c r="B86" t="str">
        <f>+IF(LEN(M86)&gt;0,Participação!$D$8,"")</f>
        <v/>
      </c>
      <c r="C86" t="str">
        <f t="shared" si="14"/>
        <v/>
      </c>
      <c r="D86" t="str">
        <f>+IF(LEN(M86)&gt;0,Participação!$D$4,"")</f>
        <v/>
      </c>
      <c r="E86" s="27" t="str">
        <f>+IF(LEN(M86)&gt;0,Participação!$B$7+8,"")</f>
        <v/>
      </c>
      <c r="F86" s="27" t="str">
        <f t="shared" si="15"/>
        <v/>
      </c>
      <c r="G86" t="str">
        <f t="shared" si="16"/>
        <v/>
      </c>
      <c r="H86" t="str">
        <f t="shared" si="17"/>
        <v/>
      </c>
      <c r="I86" t="str">
        <f t="shared" si="18"/>
        <v/>
      </c>
      <c r="L86" t="str">
        <f>+IF(LEN(Candidatura_Tomador!A86)&gt;0,VLOOKUP(M86,Candidatura_Tomador!H:P,9,0),"")</f>
        <v/>
      </c>
      <c r="M86" t="str">
        <f>IF(LEN(M85)=0,"",IF(M85=MAX(Candidatura_Tomador!H:H),"",M85+1))</f>
        <v/>
      </c>
      <c r="N86" t="str">
        <f>+IF(LEN(M86)&gt;0,Participação!$D$6*100,"")</f>
        <v/>
      </c>
      <c r="O86" t="str">
        <f t="shared" si="19"/>
        <v/>
      </c>
      <c r="P86" t="str">
        <f>+IF(LEN(M86)&gt;0,IF(Participação!$B$6="Com Escaldão","09","01"),"")</f>
        <v/>
      </c>
      <c r="Q86" s="28" t="str">
        <f>+IF(LEN(M86)&gt;0,SUMIF(Candidatura_Tomador!$H:$H,Candidatura_Seguros!M86,Candidatura_Tomador!I:I),"")</f>
        <v/>
      </c>
      <c r="R86" t="str">
        <f>+IF(LEN(M86)&gt;0,VLOOKUP(M86,Candidatura_Tomador!H:J,3,0),"")</f>
        <v/>
      </c>
      <c r="S86" t="str">
        <f>+IF(LEN(M86)&gt;0,SUMIF(Candidatura_Tomador!$H:$H,Candidatura_Seguros!M86,Candidatura_Tomador!Q:Q),"")</f>
        <v/>
      </c>
      <c r="T86" t="str">
        <f t="shared" si="20"/>
        <v/>
      </c>
      <c r="U86" t="str">
        <f t="shared" si="21"/>
        <v/>
      </c>
      <c r="V86" t="str">
        <f>+IF(LEN(M86)&gt;0,SUMIF(Candidatura_Tomador!$H:$H,Candidatura_Seguros!M86,Candidatura_Tomador!R:R),"")</f>
        <v/>
      </c>
      <c r="W86" t="str">
        <f t="shared" si="22"/>
        <v/>
      </c>
    </row>
    <row r="87" spans="1:23" x14ac:dyDescent="0.25">
      <c r="A87" t="str">
        <f>+IF(LEN(M87)&gt;0,Candidatura_Tomador!C87,"")</f>
        <v/>
      </c>
      <c r="B87" t="str">
        <f>+IF(LEN(M87)&gt;0,Participação!$D$8,"")</f>
        <v/>
      </c>
      <c r="C87" t="str">
        <f t="shared" si="14"/>
        <v/>
      </c>
      <c r="D87" t="str">
        <f>+IF(LEN(M87)&gt;0,Participação!$D$4,"")</f>
        <v/>
      </c>
      <c r="E87" s="27" t="str">
        <f>+IF(LEN(M87)&gt;0,Participação!$B$7+8,"")</f>
        <v/>
      </c>
      <c r="F87" s="27" t="str">
        <f t="shared" si="15"/>
        <v/>
      </c>
      <c r="G87" t="str">
        <f t="shared" si="16"/>
        <v/>
      </c>
      <c r="H87" t="str">
        <f t="shared" si="17"/>
        <v/>
      </c>
      <c r="I87" t="str">
        <f t="shared" si="18"/>
        <v/>
      </c>
      <c r="L87" t="str">
        <f>+IF(LEN(Candidatura_Tomador!A87)&gt;0,VLOOKUP(M87,Candidatura_Tomador!H:P,9,0),"")</f>
        <v/>
      </c>
      <c r="M87" t="str">
        <f>IF(LEN(M86)=0,"",IF(M86=MAX(Candidatura_Tomador!H:H),"",M86+1))</f>
        <v/>
      </c>
      <c r="N87" t="str">
        <f>+IF(LEN(M87)&gt;0,Participação!$D$6*100,"")</f>
        <v/>
      </c>
      <c r="O87" t="str">
        <f t="shared" si="19"/>
        <v/>
      </c>
      <c r="P87" t="str">
        <f>+IF(LEN(M87)&gt;0,IF(Participação!$B$6="Com Escaldão","09","01"),"")</f>
        <v/>
      </c>
      <c r="Q87" s="28" t="str">
        <f>+IF(LEN(M87)&gt;0,SUMIF(Candidatura_Tomador!$H:$H,Candidatura_Seguros!M87,Candidatura_Tomador!I:I),"")</f>
        <v/>
      </c>
      <c r="R87" t="str">
        <f>+IF(LEN(M87)&gt;0,VLOOKUP(M87,Candidatura_Tomador!H:J,3,0),"")</f>
        <v/>
      </c>
      <c r="S87" t="str">
        <f>+IF(LEN(M87)&gt;0,SUMIF(Candidatura_Tomador!$H:$H,Candidatura_Seguros!M87,Candidatura_Tomador!Q:Q),"")</f>
        <v/>
      </c>
      <c r="T87" t="str">
        <f t="shared" si="20"/>
        <v/>
      </c>
      <c r="U87" t="str">
        <f t="shared" si="21"/>
        <v/>
      </c>
      <c r="V87" t="str">
        <f>+IF(LEN(M87)&gt;0,SUMIF(Candidatura_Tomador!$H:$H,Candidatura_Seguros!M87,Candidatura_Tomador!R:R),"")</f>
        <v/>
      </c>
      <c r="W87" t="str">
        <f t="shared" si="22"/>
        <v/>
      </c>
    </row>
    <row r="88" spans="1:23" x14ac:dyDescent="0.25">
      <c r="A88" t="str">
        <f>+IF(LEN(M88)&gt;0,Candidatura_Tomador!C88,"")</f>
        <v/>
      </c>
      <c r="B88" t="str">
        <f>+IF(LEN(M88)&gt;0,Participação!$D$8,"")</f>
        <v/>
      </c>
      <c r="C88" t="str">
        <f t="shared" si="14"/>
        <v/>
      </c>
      <c r="D88" t="str">
        <f>+IF(LEN(M88)&gt;0,Participação!$D$4,"")</f>
        <v/>
      </c>
      <c r="E88" s="27" t="str">
        <f>+IF(LEN(M88)&gt;0,Participação!$B$7+8,"")</f>
        <v/>
      </c>
      <c r="F88" s="27" t="str">
        <f t="shared" si="15"/>
        <v/>
      </c>
      <c r="G88" t="str">
        <f t="shared" si="16"/>
        <v/>
      </c>
      <c r="H88" t="str">
        <f t="shared" si="17"/>
        <v/>
      </c>
      <c r="I88" t="str">
        <f t="shared" si="18"/>
        <v/>
      </c>
      <c r="L88" t="str">
        <f>+IF(LEN(Candidatura_Tomador!A88)&gt;0,VLOOKUP(M88,Candidatura_Tomador!H:P,9,0),"")</f>
        <v/>
      </c>
      <c r="M88" t="str">
        <f>IF(LEN(M87)=0,"",IF(M87=MAX(Candidatura_Tomador!H:H),"",M87+1))</f>
        <v/>
      </c>
      <c r="N88" t="str">
        <f>+IF(LEN(M88)&gt;0,Participação!$D$6*100,"")</f>
        <v/>
      </c>
      <c r="O88" t="str">
        <f t="shared" si="19"/>
        <v/>
      </c>
      <c r="P88" t="str">
        <f>+IF(LEN(M88)&gt;0,IF(Participação!$B$6="Com Escaldão","09","01"),"")</f>
        <v/>
      </c>
      <c r="Q88" s="28" t="str">
        <f>+IF(LEN(M88)&gt;0,SUMIF(Candidatura_Tomador!$H:$H,Candidatura_Seguros!M88,Candidatura_Tomador!I:I),"")</f>
        <v/>
      </c>
      <c r="R88" t="str">
        <f>+IF(LEN(M88)&gt;0,VLOOKUP(M88,Candidatura_Tomador!H:J,3,0),"")</f>
        <v/>
      </c>
      <c r="S88" t="str">
        <f>+IF(LEN(M88)&gt;0,SUMIF(Candidatura_Tomador!$H:$H,Candidatura_Seguros!M88,Candidatura_Tomador!Q:Q),"")</f>
        <v/>
      </c>
      <c r="T88" t="str">
        <f t="shared" si="20"/>
        <v/>
      </c>
      <c r="U88" t="str">
        <f t="shared" si="21"/>
        <v/>
      </c>
      <c r="V88" t="str">
        <f>+IF(LEN(M88)&gt;0,SUMIF(Candidatura_Tomador!$H:$H,Candidatura_Seguros!M88,Candidatura_Tomador!R:R),"")</f>
        <v/>
      </c>
      <c r="W88" t="str">
        <f t="shared" si="22"/>
        <v/>
      </c>
    </row>
    <row r="89" spans="1:23" x14ac:dyDescent="0.25">
      <c r="A89" t="str">
        <f>+IF(LEN(M89)&gt;0,Candidatura_Tomador!C89,"")</f>
        <v/>
      </c>
      <c r="B89" t="str">
        <f>+IF(LEN(M89)&gt;0,Participação!$D$8,"")</f>
        <v/>
      </c>
      <c r="C89" t="str">
        <f t="shared" si="14"/>
        <v/>
      </c>
      <c r="D89" t="str">
        <f>+IF(LEN(M89)&gt;0,Participação!$D$4,"")</f>
        <v/>
      </c>
      <c r="E89" s="27" t="str">
        <f>+IF(LEN(M89)&gt;0,Participação!$B$7+8,"")</f>
        <v/>
      </c>
      <c r="F89" s="27" t="str">
        <f t="shared" si="15"/>
        <v/>
      </c>
      <c r="G89" t="str">
        <f t="shared" si="16"/>
        <v/>
      </c>
      <c r="H89" t="str">
        <f t="shared" si="17"/>
        <v/>
      </c>
      <c r="I89" t="str">
        <f t="shared" si="18"/>
        <v/>
      </c>
      <c r="L89" t="str">
        <f>+IF(LEN(Candidatura_Tomador!A89)&gt;0,VLOOKUP(M89,Candidatura_Tomador!H:P,9,0),"")</f>
        <v/>
      </c>
      <c r="M89" t="str">
        <f>IF(LEN(M88)=0,"",IF(M88=MAX(Candidatura_Tomador!H:H),"",M88+1))</f>
        <v/>
      </c>
      <c r="N89" t="str">
        <f>+IF(LEN(M89)&gt;0,Participação!$D$6*100,"")</f>
        <v/>
      </c>
      <c r="O89" t="str">
        <f t="shared" si="19"/>
        <v/>
      </c>
      <c r="P89" t="str">
        <f>+IF(LEN(M89)&gt;0,IF(Participação!$B$6="Com Escaldão","09","01"),"")</f>
        <v/>
      </c>
      <c r="Q89" s="28" t="str">
        <f>+IF(LEN(M89)&gt;0,SUMIF(Candidatura_Tomador!$H:$H,Candidatura_Seguros!M89,Candidatura_Tomador!I:I),"")</f>
        <v/>
      </c>
      <c r="R89" t="str">
        <f>+IF(LEN(M89)&gt;0,VLOOKUP(M89,Candidatura_Tomador!H:J,3,0),"")</f>
        <v/>
      </c>
      <c r="S89" t="str">
        <f>+IF(LEN(M89)&gt;0,SUMIF(Candidatura_Tomador!$H:$H,Candidatura_Seguros!M89,Candidatura_Tomador!Q:Q),"")</f>
        <v/>
      </c>
      <c r="T89" t="str">
        <f t="shared" si="20"/>
        <v/>
      </c>
      <c r="U89" t="str">
        <f t="shared" si="21"/>
        <v/>
      </c>
      <c r="V89" t="str">
        <f>+IF(LEN(M89)&gt;0,SUMIF(Candidatura_Tomador!$H:$H,Candidatura_Seguros!M89,Candidatura_Tomador!R:R),"")</f>
        <v/>
      </c>
      <c r="W89" t="str">
        <f t="shared" si="22"/>
        <v/>
      </c>
    </row>
    <row r="90" spans="1:23" x14ac:dyDescent="0.25">
      <c r="A90" t="str">
        <f>+IF(LEN(M90)&gt;0,Candidatura_Tomador!C90,"")</f>
        <v/>
      </c>
      <c r="B90" t="str">
        <f>+IF(LEN(M90)&gt;0,Participação!$D$8,"")</f>
        <v/>
      </c>
      <c r="C90" t="str">
        <f t="shared" si="14"/>
        <v/>
      </c>
      <c r="D90" t="str">
        <f>+IF(LEN(M90)&gt;0,Participação!$D$4,"")</f>
        <v/>
      </c>
      <c r="E90" s="27" t="str">
        <f>+IF(LEN(M90)&gt;0,Participação!$B$7+8,"")</f>
        <v/>
      </c>
      <c r="F90" s="27" t="str">
        <f t="shared" si="15"/>
        <v/>
      </c>
      <c r="G90" t="str">
        <f t="shared" si="16"/>
        <v/>
      </c>
      <c r="H90" t="str">
        <f t="shared" si="17"/>
        <v/>
      </c>
      <c r="I90" t="str">
        <f t="shared" si="18"/>
        <v/>
      </c>
      <c r="L90" t="str">
        <f>+IF(LEN(Candidatura_Tomador!A90)&gt;0,VLOOKUP(M90,Candidatura_Tomador!H:P,9,0),"")</f>
        <v/>
      </c>
      <c r="M90" t="str">
        <f>IF(LEN(M89)=0,"",IF(M89=MAX(Candidatura_Tomador!H:H),"",M89+1))</f>
        <v/>
      </c>
      <c r="N90" t="str">
        <f>+IF(LEN(M90)&gt;0,Participação!$D$6*100,"")</f>
        <v/>
      </c>
      <c r="O90" t="str">
        <f t="shared" si="19"/>
        <v/>
      </c>
      <c r="P90" t="str">
        <f>+IF(LEN(M90)&gt;0,IF(Participação!$B$6="Com Escaldão","09","01"),"")</f>
        <v/>
      </c>
      <c r="Q90" s="28" t="str">
        <f>+IF(LEN(M90)&gt;0,SUMIF(Candidatura_Tomador!$H:$H,Candidatura_Seguros!M90,Candidatura_Tomador!I:I),"")</f>
        <v/>
      </c>
      <c r="R90" t="str">
        <f>+IF(LEN(M90)&gt;0,VLOOKUP(M90,Candidatura_Tomador!H:J,3,0),"")</f>
        <v/>
      </c>
      <c r="S90" t="str">
        <f>+IF(LEN(M90)&gt;0,SUMIF(Candidatura_Tomador!$H:$H,Candidatura_Seguros!M90,Candidatura_Tomador!Q:Q),"")</f>
        <v/>
      </c>
      <c r="T90" t="str">
        <f t="shared" si="20"/>
        <v/>
      </c>
      <c r="U90" t="str">
        <f t="shared" si="21"/>
        <v/>
      </c>
      <c r="V90" t="str">
        <f>+IF(LEN(M90)&gt;0,SUMIF(Candidatura_Tomador!$H:$H,Candidatura_Seguros!M90,Candidatura_Tomador!R:R),"")</f>
        <v/>
      </c>
      <c r="W90" t="str">
        <f t="shared" si="22"/>
        <v/>
      </c>
    </row>
    <row r="91" spans="1:23" x14ac:dyDescent="0.25">
      <c r="A91" t="str">
        <f>+IF(LEN(M91)&gt;0,Candidatura_Tomador!C91,"")</f>
        <v/>
      </c>
      <c r="B91" t="str">
        <f>+IF(LEN(M91)&gt;0,Participação!$D$8,"")</f>
        <v/>
      </c>
      <c r="C91" t="str">
        <f t="shared" si="14"/>
        <v/>
      </c>
      <c r="D91" t="str">
        <f>+IF(LEN(M91)&gt;0,Participação!$D$4,"")</f>
        <v/>
      </c>
      <c r="E91" s="27" t="str">
        <f>+IF(LEN(M91)&gt;0,Participação!$B$7+8,"")</f>
        <v/>
      </c>
      <c r="F91" s="27" t="str">
        <f t="shared" si="15"/>
        <v/>
      </c>
      <c r="G91" t="str">
        <f t="shared" si="16"/>
        <v/>
      </c>
      <c r="H91" t="str">
        <f t="shared" si="17"/>
        <v/>
      </c>
      <c r="I91" t="str">
        <f t="shared" si="18"/>
        <v/>
      </c>
      <c r="L91" t="str">
        <f>+IF(LEN(Candidatura_Tomador!A91)&gt;0,VLOOKUP(M91,Candidatura_Tomador!H:P,9,0),"")</f>
        <v/>
      </c>
      <c r="M91" t="str">
        <f>IF(LEN(M90)=0,"",IF(M90=MAX(Candidatura_Tomador!H:H),"",M90+1))</f>
        <v/>
      </c>
      <c r="N91" t="str">
        <f>+IF(LEN(M91)&gt;0,Participação!$D$6*100,"")</f>
        <v/>
      </c>
      <c r="O91" t="str">
        <f t="shared" si="19"/>
        <v/>
      </c>
      <c r="P91" t="str">
        <f>+IF(LEN(M91)&gt;0,IF(Participação!$B$6="Com Escaldão","09","01"),"")</f>
        <v/>
      </c>
      <c r="Q91" s="28" t="str">
        <f>+IF(LEN(M91)&gt;0,SUMIF(Candidatura_Tomador!$H:$H,Candidatura_Seguros!M91,Candidatura_Tomador!I:I),"")</f>
        <v/>
      </c>
      <c r="R91" t="str">
        <f>+IF(LEN(M91)&gt;0,VLOOKUP(M91,Candidatura_Tomador!H:J,3,0),"")</f>
        <v/>
      </c>
      <c r="S91" t="str">
        <f>+IF(LEN(M91)&gt;0,SUMIF(Candidatura_Tomador!$H:$H,Candidatura_Seguros!M91,Candidatura_Tomador!Q:Q),"")</f>
        <v/>
      </c>
      <c r="T91" t="str">
        <f t="shared" si="20"/>
        <v/>
      </c>
      <c r="U91" t="str">
        <f t="shared" si="21"/>
        <v/>
      </c>
      <c r="V91" t="str">
        <f>+IF(LEN(M91)&gt;0,SUMIF(Candidatura_Tomador!$H:$H,Candidatura_Seguros!M91,Candidatura_Tomador!R:R),"")</f>
        <v/>
      </c>
      <c r="W91" t="str">
        <f t="shared" si="22"/>
        <v/>
      </c>
    </row>
    <row r="92" spans="1:23" x14ac:dyDescent="0.25">
      <c r="A92" t="str">
        <f>+IF(LEN(M92)&gt;0,Candidatura_Tomador!C92,"")</f>
        <v/>
      </c>
      <c r="B92" t="str">
        <f>+IF(LEN(M92)&gt;0,Participação!$D$8,"")</f>
        <v/>
      </c>
      <c r="C92" t="str">
        <f t="shared" si="14"/>
        <v/>
      </c>
      <c r="D92" t="str">
        <f>+IF(LEN(M92)&gt;0,Participação!$D$4,"")</f>
        <v/>
      </c>
      <c r="E92" s="27" t="str">
        <f>+IF(LEN(M92)&gt;0,Participação!$B$7+8,"")</f>
        <v/>
      </c>
      <c r="F92" s="27" t="str">
        <f t="shared" si="15"/>
        <v/>
      </c>
      <c r="G92" t="str">
        <f t="shared" si="16"/>
        <v/>
      </c>
      <c r="H92" t="str">
        <f t="shared" si="17"/>
        <v/>
      </c>
      <c r="I92" t="str">
        <f t="shared" si="18"/>
        <v/>
      </c>
      <c r="L92" t="str">
        <f>+IF(LEN(Candidatura_Tomador!A92)&gt;0,VLOOKUP(M92,Candidatura_Tomador!H:P,9,0),"")</f>
        <v/>
      </c>
      <c r="M92" t="str">
        <f>IF(LEN(M91)=0,"",IF(M91=MAX(Candidatura_Tomador!H:H),"",M91+1))</f>
        <v/>
      </c>
      <c r="N92" t="str">
        <f>+IF(LEN(M92)&gt;0,Participação!$D$6*100,"")</f>
        <v/>
      </c>
      <c r="O92" t="str">
        <f t="shared" si="19"/>
        <v/>
      </c>
      <c r="P92" t="str">
        <f>+IF(LEN(M92)&gt;0,IF(Participação!$B$6="Com Escaldão","09","01"),"")</f>
        <v/>
      </c>
      <c r="Q92" s="28" t="str">
        <f>+IF(LEN(M92)&gt;0,SUMIF(Candidatura_Tomador!$H:$H,Candidatura_Seguros!M92,Candidatura_Tomador!I:I),"")</f>
        <v/>
      </c>
      <c r="R92" t="str">
        <f>+IF(LEN(M92)&gt;0,VLOOKUP(M92,Candidatura_Tomador!H:J,3,0),"")</f>
        <v/>
      </c>
      <c r="S92" t="str">
        <f>+IF(LEN(M92)&gt;0,SUMIF(Candidatura_Tomador!$H:$H,Candidatura_Seguros!M92,Candidatura_Tomador!Q:Q),"")</f>
        <v/>
      </c>
      <c r="T92" t="str">
        <f t="shared" si="20"/>
        <v/>
      </c>
      <c r="U92" t="str">
        <f t="shared" si="21"/>
        <v/>
      </c>
      <c r="V92" t="str">
        <f>+IF(LEN(M92)&gt;0,SUMIF(Candidatura_Tomador!$H:$H,Candidatura_Seguros!M92,Candidatura_Tomador!R:R),"")</f>
        <v/>
      </c>
      <c r="W92" t="str">
        <f t="shared" si="22"/>
        <v/>
      </c>
    </row>
    <row r="93" spans="1:23" x14ac:dyDescent="0.25">
      <c r="A93" t="str">
        <f>+IF(LEN(M93)&gt;0,Candidatura_Tomador!C93,"")</f>
        <v/>
      </c>
      <c r="B93" t="str">
        <f>+IF(LEN(M93)&gt;0,Participação!$D$8,"")</f>
        <v/>
      </c>
      <c r="C93" t="str">
        <f t="shared" si="14"/>
        <v/>
      </c>
      <c r="D93" t="str">
        <f>+IF(LEN(M93)&gt;0,Participação!$D$4,"")</f>
        <v/>
      </c>
      <c r="E93" s="27" t="str">
        <f>+IF(LEN(M93)&gt;0,Participação!$B$7+8,"")</f>
        <v/>
      </c>
      <c r="F93" s="27" t="str">
        <f t="shared" si="15"/>
        <v/>
      </c>
      <c r="G93" t="str">
        <f t="shared" si="16"/>
        <v/>
      </c>
      <c r="H93" t="str">
        <f t="shared" si="17"/>
        <v/>
      </c>
      <c r="I93" t="str">
        <f t="shared" si="18"/>
        <v/>
      </c>
      <c r="L93" t="str">
        <f>+IF(LEN(Candidatura_Tomador!A93)&gt;0,VLOOKUP(M93,Candidatura_Tomador!H:P,9,0),"")</f>
        <v/>
      </c>
      <c r="M93" t="str">
        <f>IF(LEN(M92)=0,"",IF(M92=MAX(Candidatura_Tomador!H:H),"",M92+1))</f>
        <v/>
      </c>
      <c r="N93" t="str">
        <f>+IF(LEN(M93)&gt;0,Participação!$D$6*100,"")</f>
        <v/>
      </c>
      <c r="O93" t="str">
        <f t="shared" si="19"/>
        <v/>
      </c>
      <c r="P93" t="str">
        <f>+IF(LEN(M93)&gt;0,IF(Participação!$B$6="Com Escaldão","09","01"),"")</f>
        <v/>
      </c>
      <c r="Q93" s="28" t="str">
        <f>+IF(LEN(M93)&gt;0,SUMIF(Candidatura_Tomador!$H:$H,Candidatura_Seguros!M93,Candidatura_Tomador!I:I),"")</f>
        <v/>
      </c>
      <c r="R93" t="str">
        <f>+IF(LEN(M93)&gt;0,VLOOKUP(M93,Candidatura_Tomador!H:J,3,0),"")</f>
        <v/>
      </c>
      <c r="S93" t="str">
        <f>+IF(LEN(M93)&gt;0,SUMIF(Candidatura_Tomador!$H:$H,Candidatura_Seguros!M93,Candidatura_Tomador!Q:Q),"")</f>
        <v/>
      </c>
      <c r="T93" t="str">
        <f t="shared" si="20"/>
        <v/>
      </c>
      <c r="U93" t="str">
        <f t="shared" si="21"/>
        <v/>
      </c>
      <c r="V93" t="str">
        <f>+IF(LEN(M93)&gt;0,SUMIF(Candidatura_Tomador!$H:$H,Candidatura_Seguros!M93,Candidatura_Tomador!R:R),"")</f>
        <v/>
      </c>
      <c r="W93" t="str">
        <f t="shared" si="22"/>
        <v/>
      </c>
    </row>
    <row r="94" spans="1:23" x14ac:dyDescent="0.25">
      <c r="A94" t="str">
        <f>+IF(LEN(M94)&gt;0,Candidatura_Tomador!C94,"")</f>
        <v/>
      </c>
      <c r="B94" t="str">
        <f>+IF(LEN(M94)&gt;0,Participação!$D$8,"")</f>
        <v/>
      </c>
      <c r="C94" t="str">
        <f t="shared" si="14"/>
        <v/>
      </c>
      <c r="D94" t="str">
        <f>+IF(LEN(M94)&gt;0,Participação!$D$4,"")</f>
        <v/>
      </c>
      <c r="E94" s="27" t="str">
        <f>+IF(LEN(M94)&gt;0,Participação!$B$7+8,"")</f>
        <v/>
      </c>
      <c r="F94" s="27" t="str">
        <f t="shared" si="15"/>
        <v/>
      </c>
      <c r="G94" t="str">
        <f t="shared" si="16"/>
        <v/>
      </c>
      <c r="H94" t="str">
        <f t="shared" si="17"/>
        <v/>
      </c>
      <c r="I94" t="str">
        <f t="shared" si="18"/>
        <v/>
      </c>
      <c r="L94" t="str">
        <f>+IF(LEN(Candidatura_Tomador!A94)&gt;0,VLOOKUP(M94,Candidatura_Tomador!H:P,9,0),"")</f>
        <v/>
      </c>
      <c r="M94" t="str">
        <f>IF(LEN(M93)=0,"",IF(M93=MAX(Candidatura_Tomador!H:H),"",M93+1))</f>
        <v/>
      </c>
      <c r="N94" t="str">
        <f>+IF(LEN(M94)&gt;0,Participação!$D$6*100,"")</f>
        <v/>
      </c>
      <c r="O94" t="str">
        <f t="shared" si="19"/>
        <v/>
      </c>
      <c r="P94" t="str">
        <f>+IF(LEN(M94)&gt;0,IF(Participação!$B$6="Com Escaldão","09","01"),"")</f>
        <v/>
      </c>
      <c r="Q94" s="28" t="str">
        <f>+IF(LEN(M94)&gt;0,SUMIF(Candidatura_Tomador!$H:$H,Candidatura_Seguros!M94,Candidatura_Tomador!I:I),"")</f>
        <v/>
      </c>
      <c r="R94" t="str">
        <f>+IF(LEN(M94)&gt;0,VLOOKUP(M94,Candidatura_Tomador!H:J,3,0),"")</f>
        <v/>
      </c>
      <c r="S94" t="str">
        <f>+IF(LEN(M94)&gt;0,SUMIF(Candidatura_Tomador!$H:$H,Candidatura_Seguros!M94,Candidatura_Tomador!Q:Q),"")</f>
        <v/>
      </c>
      <c r="T94" t="str">
        <f t="shared" si="20"/>
        <v/>
      </c>
      <c r="U94" t="str">
        <f t="shared" si="21"/>
        <v/>
      </c>
      <c r="V94" t="str">
        <f>+IF(LEN(M94)&gt;0,SUMIF(Candidatura_Tomador!$H:$H,Candidatura_Seguros!M94,Candidatura_Tomador!R:R),"")</f>
        <v/>
      </c>
      <c r="W94" t="str">
        <f t="shared" si="22"/>
        <v/>
      </c>
    </row>
    <row r="95" spans="1:23" x14ac:dyDescent="0.25">
      <c r="A95" t="str">
        <f>+IF(LEN(M95)&gt;0,Candidatura_Tomador!C95,"")</f>
        <v/>
      </c>
      <c r="B95" t="str">
        <f>+IF(LEN(M95)&gt;0,Participação!$D$8,"")</f>
        <v/>
      </c>
      <c r="C95" t="str">
        <f t="shared" si="14"/>
        <v/>
      </c>
      <c r="D95" t="str">
        <f>+IF(LEN(M95)&gt;0,Participação!$D$4,"")</f>
        <v/>
      </c>
      <c r="E95" s="27" t="str">
        <f>+IF(LEN(M95)&gt;0,Participação!$B$7+8,"")</f>
        <v/>
      </c>
      <c r="F95" s="27" t="str">
        <f t="shared" si="15"/>
        <v/>
      </c>
      <c r="G95" t="str">
        <f t="shared" si="16"/>
        <v/>
      </c>
      <c r="H95" t="str">
        <f t="shared" si="17"/>
        <v/>
      </c>
      <c r="I95" t="str">
        <f t="shared" si="18"/>
        <v/>
      </c>
      <c r="L95" t="str">
        <f>+IF(LEN(Candidatura_Tomador!A95)&gt;0,VLOOKUP(M95,Candidatura_Tomador!H:P,9,0),"")</f>
        <v/>
      </c>
      <c r="M95" t="str">
        <f>IF(LEN(M94)=0,"",IF(M94=MAX(Candidatura_Tomador!H:H),"",M94+1))</f>
        <v/>
      </c>
      <c r="N95" t="str">
        <f>+IF(LEN(M95)&gt;0,Participação!$D$6*100,"")</f>
        <v/>
      </c>
      <c r="O95" t="str">
        <f t="shared" si="19"/>
        <v/>
      </c>
      <c r="P95" t="str">
        <f>+IF(LEN(M95)&gt;0,IF(Participação!$B$6="Com Escaldão","09","01"),"")</f>
        <v/>
      </c>
      <c r="Q95" s="28" t="str">
        <f>+IF(LEN(M95)&gt;0,SUMIF(Candidatura_Tomador!$H:$H,Candidatura_Seguros!M95,Candidatura_Tomador!I:I),"")</f>
        <v/>
      </c>
      <c r="R95" t="str">
        <f>+IF(LEN(M95)&gt;0,VLOOKUP(M95,Candidatura_Tomador!H:J,3,0),"")</f>
        <v/>
      </c>
      <c r="S95" t="str">
        <f>+IF(LEN(M95)&gt;0,SUMIF(Candidatura_Tomador!$H:$H,Candidatura_Seguros!M95,Candidatura_Tomador!Q:Q),"")</f>
        <v/>
      </c>
      <c r="T95" t="str">
        <f t="shared" si="20"/>
        <v/>
      </c>
      <c r="U95" t="str">
        <f t="shared" si="21"/>
        <v/>
      </c>
      <c r="V95" t="str">
        <f>+IF(LEN(M95)&gt;0,SUMIF(Candidatura_Tomador!$H:$H,Candidatura_Seguros!M95,Candidatura_Tomador!R:R),"")</f>
        <v/>
      </c>
      <c r="W95" t="str">
        <f t="shared" si="22"/>
        <v/>
      </c>
    </row>
    <row r="96" spans="1:23" x14ac:dyDescent="0.25">
      <c r="A96" t="str">
        <f>+IF(LEN(M96)&gt;0,Candidatura_Tomador!C96,"")</f>
        <v/>
      </c>
      <c r="B96" t="str">
        <f>+IF(LEN(M96)&gt;0,Participação!$D$8,"")</f>
        <v/>
      </c>
      <c r="C96" t="str">
        <f t="shared" si="14"/>
        <v/>
      </c>
      <c r="D96" t="str">
        <f>+IF(LEN(M96)&gt;0,Participação!$D$4,"")</f>
        <v/>
      </c>
      <c r="E96" s="27" t="str">
        <f>+IF(LEN(M96)&gt;0,Participação!$B$7+8,"")</f>
        <v/>
      </c>
      <c r="F96" s="27" t="str">
        <f t="shared" si="15"/>
        <v/>
      </c>
      <c r="G96" t="str">
        <f t="shared" si="16"/>
        <v/>
      </c>
      <c r="H96" t="str">
        <f t="shared" si="17"/>
        <v/>
      </c>
      <c r="I96" t="str">
        <f t="shared" si="18"/>
        <v/>
      </c>
      <c r="L96" t="str">
        <f>+IF(LEN(Candidatura_Tomador!A96)&gt;0,VLOOKUP(M96,Candidatura_Tomador!H:P,9,0),"")</f>
        <v/>
      </c>
      <c r="M96" t="str">
        <f>IF(LEN(M95)=0,"",IF(M95=MAX(Candidatura_Tomador!H:H),"",M95+1))</f>
        <v/>
      </c>
      <c r="N96" t="str">
        <f>+IF(LEN(M96)&gt;0,Participação!$D$6*100,"")</f>
        <v/>
      </c>
      <c r="O96" t="str">
        <f t="shared" si="19"/>
        <v/>
      </c>
      <c r="P96" t="str">
        <f>+IF(LEN(M96)&gt;0,IF(Participação!$B$6="Com Escaldão","09","01"),"")</f>
        <v/>
      </c>
      <c r="Q96" s="28" t="str">
        <f>+IF(LEN(M96)&gt;0,SUMIF(Candidatura_Tomador!$H:$H,Candidatura_Seguros!M96,Candidatura_Tomador!I:I),"")</f>
        <v/>
      </c>
      <c r="R96" t="str">
        <f>+IF(LEN(M96)&gt;0,VLOOKUP(M96,Candidatura_Tomador!H:J,3,0),"")</f>
        <v/>
      </c>
      <c r="S96" t="str">
        <f>+IF(LEN(M96)&gt;0,SUMIF(Candidatura_Tomador!$H:$H,Candidatura_Seguros!M96,Candidatura_Tomador!Q:Q),"")</f>
        <v/>
      </c>
      <c r="T96" t="str">
        <f t="shared" si="20"/>
        <v/>
      </c>
      <c r="U96" t="str">
        <f t="shared" si="21"/>
        <v/>
      </c>
      <c r="V96" t="str">
        <f>+IF(LEN(M96)&gt;0,SUMIF(Candidatura_Tomador!$H:$H,Candidatura_Seguros!M96,Candidatura_Tomador!R:R),"")</f>
        <v/>
      </c>
      <c r="W96" t="str">
        <f t="shared" si="22"/>
        <v/>
      </c>
    </row>
    <row r="97" spans="1:23" x14ac:dyDescent="0.25">
      <c r="A97" t="str">
        <f>+IF(LEN(M97)&gt;0,Candidatura_Tomador!C97,"")</f>
        <v/>
      </c>
      <c r="B97" t="str">
        <f>+IF(LEN(M97)&gt;0,Participação!$D$8,"")</f>
        <v/>
      </c>
      <c r="C97" t="str">
        <f t="shared" si="14"/>
        <v/>
      </c>
      <c r="D97" t="str">
        <f>+IF(LEN(M97)&gt;0,Participação!$D$4,"")</f>
        <v/>
      </c>
      <c r="E97" s="27" t="str">
        <f>+IF(LEN(M97)&gt;0,Participação!$B$7+8,"")</f>
        <v/>
      </c>
      <c r="F97" s="27" t="str">
        <f t="shared" si="15"/>
        <v/>
      </c>
      <c r="G97" t="str">
        <f t="shared" si="16"/>
        <v/>
      </c>
      <c r="H97" t="str">
        <f t="shared" si="17"/>
        <v/>
      </c>
      <c r="I97" t="str">
        <f t="shared" si="18"/>
        <v/>
      </c>
      <c r="L97" t="str">
        <f>+IF(LEN(Candidatura_Tomador!A97)&gt;0,VLOOKUP(M97,Candidatura_Tomador!H:P,9,0),"")</f>
        <v/>
      </c>
      <c r="M97" t="str">
        <f>IF(LEN(M96)=0,"",IF(M96=MAX(Candidatura_Tomador!H:H),"",M96+1))</f>
        <v/>
      </c>
      <c r="N97" t="str">
        <f>+IF(LEN(M97)&gt;0,Participação!$D$6*100,"")</f>
        <v/>
      </c>
      <c r="O97" t="str">
        <f t="shared" si="19"/>
        <v/>
      </c>
      <c r="P97" t="str">
        <f>+IF(LEN(M97)&gt;0,IF(Participação!$B$6="Com Escaldão","09","01"),"")</f>
        <v/>
      </c>
      <c r="Q97" s="28" t="str">
        <f>+IF(LEN(M97)&gt;0,SUMIF(Candidatura_Tomador!$H:$H,Candidatura_Seguros!M97,Candidatura_Tomador!I:I),"")</f>
        <v/>
      </c>
      <c r="R97" t="str">
        <f>+IF(LEN(M97)&gt;0,VLOOKUP(M97,Candidatura_Tomador!H:J,3,0),"")</f>
        <v/>
      </c>
      <c r="S97" t="str">
        <f>+IF(LEN(M97)&gt;0,SUMIF(Candidatura_Tomador!$H:$H,Candidatura_Seguros!M97,Candidatura_Tomador!Q:Q),"")</f>
        <v/>
      </c>
      <c r="T97" t="str">
        <f t="shared" si="20"/>
        <v/>
      </c>
      <c r="U97" t="str">
        <f t="shared" si="21"/>
        <v/>
      </c>
      <c r="V97" t="str">
        <f>+IF(LEN(M97)&gt;0,SUMIF(Candidatura_Tomador!$H:$H,Candidatura_Seguros!M97,Candidatura_Tomador!R:R),"")</f>
        <v/>
      </c>
      <c r="W97" t="str">
        <f t="shared" si="22"/>
        <v/>
      </c>
    </row>
    <row r="98" spans="1:23" x14ac:dyDescent="0.25">
      <c r="A98" t="str">
        <f>+IF(LEN(M98)&gt;0,Candidatura_Tomador!C98,"")</f>
        <v/>
      </c>
      <c r="B98" t="str">
        <f>+IF(LEN(M98)&gt;0,Participação!$D$8,"")</f>
        <v/>
      </c>
      <c r="C98" t="str">
        <f t="shared" si="14"/>
        <v/>
      </c>
      <c r="D98" t="str">
        <f>+IF(LEN(M98)&gt;0,Participação!$D$4,"")</f>
        <v/>
      </c>
      <c r="E98" s="27" t="str">
        <f>+IF(LEN(M98)&gt;0,Participação!$B$7+8,"")</f>
        <v/>
      </c>
      <c r="F98" s="27" t="str">
        <f t="shared" si="15"/>
        <v/>
      </c>
      <c r="G98" t="str">
        <f t="shared" si="16"/>
        <v/>
      </c>
      <c r="H98" t="str">
        <f t="shared" si="17"/>
        <v/>
      </c>
      <c r="I98" t="str">
        <f t="shared" si="18"/>
        <v/>
      </c>
      <c r="L98" t="str">
        <f>+IF(LEN(Candidatura_Tomador!A98)&gt;0,VLOOKUP(M98,Candidatura_Tomador!H:P,9,0),"")</f>
        <v/>
      </c>
      <c r="M98" t="str">
        <f>IF(LEN(M97)=0,"",IF(M97=MAX(Candidatura_Tomador!H:H),"",M97+1))</f>
        <v/>
      </c>
      <c r="N98" t="str">
        <f>+IF(LEN(M98)&gt;0,Participação!$D$6*100,"")</f>
        <v/>
      </c>
      <c r="O98" t="str">
        <f t="shared" si="19"/>
        <v/>
      </c>
      <c r="P98" t="str">
        <f>+IF(LEN(M98)&gt;0,IF(Participação!$B$6="Com Escaldão","09","01"),"")</f>
        <v/>
      </c>
      <c r="Q98" s="28" t="str">
        <f>+IF(LEN(M98)&gt;0,SUMIF(Candidatura_Tomador!$H:$H,Candidatura_Seguros!M98,Candidatura_Tomador!I:I),"")</f>
        <v/>
      </c>
      <c r="R98" t="str">
        <f>+IF(LEN(M98)&gt;0,VLOOKUP(M98,Candidatura_Tomador!H:J,3,0),"")</f>
        <v/>
      </c>
      <c r="S98" t="str">
        <f>+IF(LEN(M98)&gt;0,SUMIF(Candidatura_Tomador!$H:$H,Candidatura_Seguros!M98,Candidatura_Tomador!Q:Q),"")</f>
        <v/>
      </c>
      <c r="T98" t="str">
        <f t="shared" si="20"/>
        <v/>
      </c>
      <c r="U98" t="str">
        <f t="shared" si="21"/>
        <v/>
      </c>
      <c r="V98" t="str">
        <f>+IF(LEN(M98)&gt;0,SUMIF(Candidatura_Tomador!$H:$H,Candidatura_Seguros!M98,Candidatura_Tomador!R:R),"")</f>
        <v/>
      </c>
      <c r="W98" t="str">
        <f t="shared" si="22"/>
        <v/>
      </c>
    </row>
    <row r="99" spans="1:23" x14ac:dyDescent="0.25">
      <c r="A99" t="str">
        <f>+IF(LEN(M99)&gt;0,Candidatura_Tomador!C99,"")</f>
        <v/>
      </c>
      <c r="B99" t="str">
        <f>+IF(LEN(M99)&gt;0,Participação!$D$8,"")</f>
        <v/>
      </c>
      <c r="C99" t="str">
        <f t="shared" si="14"/>
        <v/>
      </c>
      <c r="D99" t="str">
        <f>+IF(LEN(M99)&gt;0,Participação!$D$4,"")</f>
        <v/>
      </c>
      <c r="E99" s="27" t="str">
        <f>+IF(LEN(M99)&gt;0,Participação!$B$7+8,"")</f>
        <v/>
      </c>
      <c r="F99" s="27" t="str">
        <f t="shared" si="15"/>
        <v/>
      </c>
      <c r="G99" t="str">
        <f t="shared" si="16"/>
        <v/>
      </c>
      <c r="H99" t="str">
        <f t="shared" si="17"/>
        <v/>
      </c>
      <c r="I99" t="str">
        <f t="shared" si="18"/>
        <v/>
      </c>
      <c r="L99" t="str">
        <f>+IF(LEN(Candidatura_Tomador!A99)&gt;0,VLOOKUP(M99,Candidatura_Tomador!H:P,9,0),"")</f>
        <v/>
      </c>
      <c r="M99" t="str">
        <f>IF(LEN(M98)=0,"",IF(M98=MAX(Candidatura_Tomador!H:H),"",M98+1))</f>
        <v/>
      </c>
      <c r="N99" t="str">
        <f>+IF(LEN(M99)&gt;0,Participação!$D$6*100,"")</f>
        <v/>
      </c>
      <c r="O99" t="str">
        <f t="shared" si="19"/>
        <v/>
      </c>
      <c r="P99" t="str">
        <f>+IF(LEN(M99)&gt;0,IF(Participação!$B$6="Com Escaldão","09","01"),"")</f>
        <v/>
      </c>
      <c r="Q99" s="28" t="str">
        <f>+IF(LEN(M99)&gt;0,SUMIF(Candidatura_Tomador!$H:$H,Candidatura_Seguros!M99,Candidatura_Tomador!I:I),"")</f>
        <v/>
      </c>
      <c r="R99" t="str">
        <f>+IF(LEN(M99)&gt;0,VLOOKUP(M99,Candidatura_Tomador!H:J,3,0),"")</f>
        <v/>
      </c>
      <c r="S99" t="str">
        <f>+IF(LEN(M99)&gt;0,SUMIF(Candidatura_Tomador!$H:$H,Candidatura_Seguros!M99,Candidatura_Tomador!Q:Q),"")</f>
        <v/>
      </c>
      <c r="T99" t="str">
        <f t="shared" si="20"/>
        <v/>
      </c>
      <c r="U99" t="str">
        <f t="shared" si="21"/>
        <v/>
      </c>
      <c r="V99" t="str">
        <f>+IF(LEN(M99)&gt;0,SUMIF(Candidatura_Tomador!$H:$H,Candidatura_Seguros!M99,Candidatura_Tomador!R:R),"")</f>
        <v/>
      </c>
      <c r="W99" t="str">
        <f t="shared" si="22"/>
        <v/>
      </c>
    </row>
    <row r="100" spans="1:23" x14ac:dyDescent="0.25">
      <c r="A100" t="str">
        <f>+IF(LEN(M100)&gt;0,Candidatura_Tomador!C100,"")</f>
        <v/>
      </c>
      <c r="B100" t="str">
        <f>+IF(LEN(M100)&gt;0,Participação!$D$8,"")</f>
        <v/>
      </c>
      <c r="C100" t="str">
        <f t="shared" si="14"/>
        <v/>
      </c>
      <c r="D100" t="str">
        <f>+IF(LEN(M100)&gt;0,Participação!$D$4,"")</f>
        <v/>
      </c>
      <c r="E100" s="27" t="str">
        <f>+IF(LEN(M100)&gt;0,Participação!$B$7+8,"")</f>
        <v/>
      </c>
      <c r="F100" s="27" t="str">
        <f t="shared" si="15"/>
        <v/>
      </c>
      <c r="G100" t="str">
        <f t="shared" si="16"/>
        <v/>
      </c>
      <c r="H100" t="str">
        <f t="shared" si="17"/>
        <v/>
      </c>
      <c r="I100" t="str">
        <f t="shared" si="18"/>
        <v/>
      </c>
      <c r="L100" t="str">
        <f>+IF(LEN(Candidatura_Tomador!A100)&gt;0,VLOOKUP(M100,Candidatura_Tomador!H:P,9,0),"")</f>
        <v/>
      </c>
      <c r="M100" t="str">
        <f>IF(LEN(M99)=0,"",IF(M99=MAX(Candidatura_Tomador!H:H),"",M99+1))</f>
        <v/>
      </c>
      <c r="N100" t="str">
        <f>+IF(LEN(M100)&gt;0,Participação!$D$6*100,"")</f>
        <v/>
      </c>
      <c r="O100" t="str">
        <f t="shared" si="19"/>
        <v/>
      </c>
      <c r="P100" t="str">
        <f>+IF(LEN(M100)&gt;0,IF(Participação!$B$6="Com Escaldão","09","01"),"")</f>
        <v/>
      </c>
      <c r="Q100" s="28" t="str">
        <f>+IF(LEN(M100)&gt;0,SUMIF(Candidatura_Tomador!$H:$H,Candidatura_Seguros!M100,Candidatura_Tomador!I:I),"")</f>
        <v/>
      </c>
      <c r="R100" t="str">
        <f>+IF(LEN(M100)&gt;0,VLOOKUP(M100,Candidatura_Tomador!H:J,3,0),"")</f>
        <v/>
      </c>
      <c r="S100" t="str">
        <f>+IF(LEN(M100)&gt;0,SUMIF(Candidatura_Tomador!$H:$H,Candidatura_Seguros!M100,Candidatura_Tomador!Q:Q),"")</f>
        <v/>
      </c>
      <c r="T100" t="str">
        <f t="shared" si="20"/>
        <v/>
      </c>
      <c r="U100" t="str">
        <f t="shared" si="21"/>
        <v/>
      </c>
      <c r="V100" t="str">
        <f>+IF(LEN(M100)&gt;0,SUMIF(Candidatura_Tomador!$H:$H,Candidatura_Seguros!M100,Candidatura_Tomador!R:R),"")</f>
        <v/>
      </c>
      <c r="W100" t="str">
        <f t="shared" si="22"/>
        <v/>
      </c>
    </row>
    <row r="101" spans="1:23" x14ac:dyDescent="0.25">
      <c r="A101" t="str">
        <f>+IF(LEN(M101)&gt;0,Candidatura_Tomador!C101,"")</f>
        <v/>
      </c>
      <c r="B101" t="str">
        <f>+IF(LEN(M101)&gt;0,Participação!$D$8,"")</f>
        <v/>
      </c>
      <c r="C101" t="str">
        <f t="shared" si="14"/>
        <v/>
      </c>
      <c r="D101" t="str">
        <f>+IF(LEN(M101)&gt;0,Participação!$D$4,"")</f>
        <v/>
      </c>
      <c r="E101" s="27" t="str">
        <f>+IF(LEN(M101)&gt;0,Participação!$B$7+8,"")</f>
        <v/>
      </c>
      <c r="F101" s="27" t="str">
        <f t="shared" si="15"/>
        <v/>
      </c>
      <c r="G101" t="str">
        <f t="shared" si="16"/>
        <v/>
      </c>
      <c r="H101" t="str">
        <f t="shared" si="17"/>
        <v/>
      </c>
      <c r="I101" t="str">
        <f t="shared" si="18"/>
        <v/>
      </c>
      <c r="L101" t="str">
        <f>+IF(LEN(Candidatura_Tomador!A101)&gt;0,VLOOKUP(M101,Candidatura_Tomador!H:P,9,0),"")</f>
        <v/>
      </c>
      <c r="M101" t="str">
        <f>IF(LEN(M100)=0,"",IF(M100=MAX(Candidatura_Tomador!H:H),"",M100+1))</f>
        <v/>
      </c>
      <c r="N101" t="str">
        <f>+IF(LEN(M101)&gt;0,Participação!$D$6*100,"")</f>
        <v/>
      </c>
      <c r="O101" t="str">
        <f t="shared" si="19"/>
        <v/>
      </c>
      <c r="P101" t="str">
        <f>+IF(LEN(M101)&gt;0,IF(Participação!$B$6="Com Escaldão","09","01"),"")</f>
        <v/>
      </c>
      <c r="Q101" s="28" t="str">
        <f>+IF(LEN(M101)&gt;0,SUMIF(Candidatura_Tomador!$H:$H,Candidatura_Seguros!M101,Candidatura_Tomador!I:I),"")</f>
        <v/>
      </c>
      <c r="R101" t="str">
        <f>+IF(LEN(M101)&gt;0,VLOOKUP(M101,Candidatura_Tomador!H:J,3,0),"")</f>
        <v/>
      </c>
      <c r="S101" t="str">
        <f>+IF(LEN(M101)&gt;0,SUMIF(Candidatura_Tomador!$H:$H,Candidatura_Seguros!M101,Candidatura_Tomador!Q:Q),"")</f>
        <v/>
      </c>
      <c r="T101" t="str">
        <f t="shared" si="20"/>
        <v/>
      </c>
      <c r="U101" t="str">
        <f t="shared" si="21"/>
        <v/>
      </c>
      <c r="V101" t="str">
        <f>+IF(LEN(M101)&gt;0,SUMIF(Candidatura_Tomador!$H:$H,Candidatura_Seguros!M101,Candidatura_Tomador!R:R),"")</f>
        <v/>
      </c>
      <c r="W101" t="str">
        <f t="shared" si="22"/>
        <v/>
      </c>
    </row>
    <row r="102" spans="1:23" x14ac:dyDescent="0.25">
      <c r="A102" t="str">
        <f>+IF(LEN(M102)&gt;0,Candidatura_Tomador!C102,"")</f>
        <v/>
      </c>
      <c r="B102" t="str">
        <f>+IF(LEN(M102)&gt;0,Participação!$D$8,"")</f>
        <v/>
      </c>
      <c r="C102" t="str">
        <f t="shared" si="14"/>
        <v/>
      </c>
      <c r="D102" t="str">
        <f>+IF(LEN(M102)&gt;0,Participação!$D$4,"")</f>
        <v/>
      </c>
      <c r="E102" s="27" t="str">
        <f>+IF(LEN(M102)&gt;0,Participação!$B$7+8,"")</f>
        <v/>
      </c>
      <c r="F102" s="27" t="str">
        <f t="shared" si="15"/>
        <v/>
      </c>
      <c r="G102" t="str">
        <f t="shared" si="16"/>
        <v/>
      </c>
      <c r="H102" t="str">
        <f t="shared" si="17"/>
        <v/>
      </c>
      <c r="I102" t="str">
        <f t="shared" si="18"/>
        <v/>
      </c>
      <c r="L102" t="str">
        <f>+IF(LEN(Candidatura_Tomador!A102)&gt;0,VLOOKUP(M102,Candidatura_Tomador!H:P,9,0),"")</f>
        <v/>
      </c>
      <c r="M102" t="str">
        <f>IF(LEN(M101)=0,"",IF(M101=MAX(Candidatura_Tomador!H:H),"",M101+1))</f>
        <v/>
      </c>
      <c r="N102" t="str">
        <f>+IF(LEN(M102)&gt;0,Participação!$D$6*100,"")</f>
        <v/>
      </c>
      <c r="O102" t="str">
        <f t="shared" si="19"/>
        <v/>
      </c>
      <c r="P102" t="str">
        <f>+IF(LEN(M102)&gt;0,IF(Participação!$B$6="Com Escaldão","09","01"),"")</f>
        <v/>
      </c>
      <c r="Q102" s="28" t="str">
        <f>+IF(LEN(M102)&gt;0,SUMIF(Candidatura_Tomador!$H:$H,Candidatura_Seguros!M102,Candidatura_Tomador!I:I),"")</f>
        <v/>
      </c>
      <c r="R102" t="str">
        <f>+IF(LEN(M102)&gt;0,VLOOKUP(M102,Candidatura_Tomador!H:J,3,0),"")</f>
        <v/>
      </c>
      <c r="S102" t="str">
        <f>+IF(LEN(M102)&gt;0,SUMIF(Candidatura_Tomador!$H:$H,Candidatura_Seguros!M102,Candidatura_Tomador!Q:Q),"")</f>
        <v/>
      </c>
      <c r="T102" t="str">
        <f t="shared" si="20"/>
        <v/>
      </c>
      <c r="U102" t="str">
        <f t="shared" si="21"/>
        <v/>
      </c>
      <c r="V102" t="str">
        <f>+IF(LEN(M102)&gt;0,SUMIF(Candidatura_Tomador!$H:$H,Candidatura_Seguros!M102,Candidatura_Tomador!R:R),"")</f>
        <v/>
      </c>
      <c r="W102" t="str">
        <f t="shared" si="22"/>
        <v/>
      </c>
    </row>
    <row r="103" spans="1:23" x14ac:dyDescent="0.25">
      <c r="A103" t="str">
        <f>+IF(LEN(M103)&gt;0,Candidatura_Tomador!C103,"")</f>
        <v/>
      </c>
      <c r="B103" t="str">
        <f>+IF(LEN(M103)&gt;0,Participação!$D$8,"")</f>
        <v/>
      </c>
      <c r="C103" t="str">
        <f t="shared" si="14"/>
        <v/>
      </c>
      <c r="D103" t="str">
        <f>+IF(LEN(M103)&gt;0,Participação!$D$4,"")</f>
        <v/>
      </c>
      <c r="E103" s="27" t="str">
        <f>+IF(LEN(M103)&gt;0,Participação!$B$7+8,"")</f>
        <v/>
      </c>
      <c r="F103" s="27" t="str">
        <f t="shared" si="15"/>
        <v/>
      </c>
      <c r="G103" t="str">
        <f t="shared" si="16"/>
        <v/>
      </c>
      <c r="H103" t="str">
        <f t="shared" si="17"/>
        <v/>
      </c>
      <c r="I103" t="str">
        <f t="shared" si="18"/>
        <v/>
      </c>
      <c r="L103" t="str">
        <f>+IF(LEN(Candidatura_Tomador!A103)&gt;0,VLOOKUP(M103,Candidatura_Tomador!H:P,9,0),"")</f>
        <v/>
      </c>
      <c r="M103" t="str">
        <f>IF(LEN(M102)=0,"",IF(M102=MAX(Candidatura_Tomador!H:H),"",M102+1))</f>
        <v/>
      </c>
      <c r="N103" t="str">
        <f>+IF(LEN(M103)&gt;0,Participação!$D$6*100,"")</f>
        <v/>
      </c>
      <c r="O103" t="str">
        <f t="shared" si="19"/>
        <v/>
      </c>
      <c r="P103" t="str">
        <f>+IF(LEN(M103)&gt;0,IF(Participação!$B$6="Com Escaldão","09","01"),"")</f>
        <v/>
      </c>
      <c r="Q103" s="28" t="str">
        <f>+IF(LEN(M103)&gt;0,SUMIF(Candidatura_Tomador!$H:$H,Candidatura_Seguros!M103,Candidatura_Tomador!I:I),"")</f>
        <v/>
      </c>
      <c r="R103" t="str">
        <f>+IF(LEN(M103)&gt;0,VLOOKUP(M103,Candidatura_Tomador!H:J,3,0),"")</f>
        <v/>
      </c>
      <c r="S103" t="str">
        <f>+IF(LEN(M103)&gt;0,SUMIF(Candidatura_Tomador!$H:$H,Candidatura_Seguros!M103,Candidatura_Tomador!Q:Q),"")</f>
        <v/>
      </c>
      <c r="T103" t="str">
        <f t="shared" si="20"/>
        <v/>
      </c>
      <c r="U103" t="str">
        <f t="shared" si="21"/>
        <v/>
      </c>
      <c r="V103" t="str">
        <f>+IF(LEN(M103)&gt;0,SUMIF(Candidatura_Tomador!$H:$H,Candidatura_Seguros!M103,Candidatura_Tomador!R:R),"")</f>
        <v/>
      </c>
      <c r="W103" t="str">
        <f t="shared" si="22"/>
        <v/>
      </c>
    </row>
    <row r="104" spans="1:23" x14ac:dyDescent="0.25">
      <c r="A104" t="str">
        <f>+IF(LEN(M104)&gt;0,Candidatura_Tomador!C104,"")</f>
        <v/>
      </c>
      <c r="B104" t="str">
        <f>+IF(LEN(M104)&gt;0,Participação!$D$8,"")</f>
        <v/>
      </c>
      <c r="C104" t="str">
        <f t="shared" si="14"/>
        <v/>
      </c>
      <c r="D104" t="str">
        <f>+IF(LEN(M104)&gt;0,Participação!$D$4,"")</f>
        <v/>
      </c>
      <c r="E104" s="27" t="str">
        <f>+IF(LEN(M104)&gt;0,Participação!$B$7+8,"")</f>
        <v/>
      </c>
      <c r="F104" s="27" t="str">
        <f t="shared" si="15"/>
        <v/>
      </c>
      <c r="G104" t="str">
        <f t="shared" si="16"/>
        <v/>
      </c>
      <c r="H104" t="str">
        <f t="shared" si="17"/>
        <v/>
      </c>
      <c r="I104" t="str">
        <f t="shared" si="18"/>
        <v/>
      </c>
      <c r="L104" t="str">
        <f>+IF(LEN(Candidatura_Tomador!A104)&gt;0,VLOOKUP(M104,Candidatura_Tomador!H:P,9,0),"")</f>
        <v/>
      </c>
      <c r="M104" t="str">
        <f>IF(LEN(M103)=0,"",IF(M103=MAX(Candidatura_Tomador!H:H),"",M103+1))</f>
        <v/>
      </c>
      <c r="N104" t="str">
        <f>+IF(LEN(M104)&gt;0,Participação!$D$6*100,"")</f>
        <v/>
      </c>
      <c r="O104" t="str">
        <f t="shared" si="19"/>
        <v/>
      </c>
      <c r="P104" t="str">
        <f>+IF(LEN(M104)&gt;0,IF(Participação!$B$6="Com Escaldão","09","01"),"")</f>
        <v/>
      </c>
      <c r="Q104" s="28" t="str">
        <f>+IF(LEN(M104)&gt;0,SUMIF(Candidatura_Tomador!$H:$H,Candidatura_Seguros!M104,Candidatura_Tomador!I:I),"")</f>
        <v/>
      </c>
      <c r="R104" t="str">
        <f>+IF(LEN(M104)&gt;0,VLOOKUP(M104,Candidatura_Tomador!H:J,3,0),"")</f>
        <v/>
      </c>
      <c r="S104" t="str">
        <f>+IF(LEN(M104)&gt;0,SUMIF(Candidatura_Tomador!$H:$H,Candidatura_Seguros!M104,Candidatura_Tomador!Q:Q),"")</f>
        <v/>
      </c>
      <c r="T104" t="str">
        <f t="shared" si="20"/>
        <v/>
      </c>
      <c r="U104" t="str">
        <f t="shared" si="21"/>
        <v/>
      </c>
      <c r="V104" t="str">
        <f>+IF(LEN(M104)&gt;0,SUMIF(Candidatura_Tomador!$H:$H,Candidatura_Seguros!M104,Candidatura_Tomador!R:R),"")</f>
        <v/>
      </c>
      <c r="W104" t="str">
        <f t="shared" si="22"/>
        <v/>
      </c>
    </row>
    <row r="105" spans="1:23" x14ac:dyDescent="0.25">
      <c r="A105" t="str">
        <f>+IF(LEN(M105)&gt;0,Candidatura_Tomador!C105,"")</f>
        <v/>
      </c>
      <c r="B105" t="str">
        <f>+IF(LEN(M105)&gt;0,Participação!$D$8,"")</f>
        <v/>
      </c>
      <c r="C105" t="str">
        <f t="shared" si="14"/>
        <v/>
      </c>
      <c r="D105" t="str">
        <f>+IF(LEN(M105)&gt;0,Participação!$D$4,"")</f>
        <v/>
      </c>
      <c r="E105" s="27" t="str">
        <f>+IF(LEN(M105)&gt;0,Participação!$B$7+8,"")</f>
        <v/>
      </c>
      <c r="F105" s="27" t="str">
        <f t="shared" si="15"/>
        <v/>
      </c>
      <c r="G105" t="str">
        <f t="shared" si="16"/>
        <v/>
      </c>
      <c r="H105" t="str">
        <f t="shared" si="17"/>
        <v/>
      </c>
      <c r="I105" t="str">
        <f t="shared" si="18"/>
        <v/>
      </c>
      <c r="L105" t="str">
        <f>+IF(LEN(Candidatura_Tomador!A105)&gt;0,VLOOKUP(M105,Candidatura_Tomador!H:P,9,0),"")</f>
        <v/>
      </c>
      <c r="M105" t="str">
        <f>IF(LEN(M104)=0,"",IF(M104=MAX(Candidatura_Tomador!H:H),"",M104+1))</f>
        <v/>
      </c>
      <c r="N105" t="str">
        <f>+IF(LEN(M105)&gt;0,Participação!$D$6*100,"")</f>
        <v/>
      </c>
      <c r="O105" t="str">
        <f t="shared" si="19"/>
        <v/>
      </c>
      <c r="P105" t="str">
        <f>+IF(LEN(M105)&gt;0,IF(Participação!$B$6="Com Escaldão","09","01"),"")</f>
        <v/>
      </c>
      <c r="Q105" s="28" t="str">
        <f>+IF(LEN(M105)&gt;0,SUMIF(Candidatura_Tomador!$H:$H,Candidatura_Seguros!M105,Candidatura_Tomador!I:I),"")</f>
        <v/>
      </c>
      <c r="R105" t="str">
        <f>+IF(LEN(M105)&gt;0,VLOOKUP(M105,Candidatura_Tomador!H:J,3,0),"")</f>
        <v/>
      </c>
      <c r="S105" t="str">
        <f>+IF(LEN(M105)&gt;0,SUMIF(Candidatura_Tomador!$H:$H,Candidatura_Seguros!M105,Candidatura_Tomador!Q:Q),"")</f>
        <v/>
      </c>
      <c r="T105" t="str">
        <f t="shared" si="20"/>
        <v/>
      </c>
      <c r="U105" t="str">
        <f t="shared" si="21"/>
        <v/>
      </c>
      <c r="V105" t="str">
        <f>+IF(LEN(M105)&gt;0,SUMIF(Candidatura_Tomador!$H:$H,Candidatura_Seguros!M105,Candidatura_Tomador!R:R),"")</f>
        <v/>
      </c>
      <c r="W105" t="str">
        <f t="shared" si="22"/>
        <v/>
      </c>
    </row>
    <row r="106" spans="1:23" x14ac:dyDescent="0.25">
      <c r="A106" t="str">
        <f>+IF(LEN(M106)&gt;0,Candidatura_Tomador!C106,"")</f>
        <v/>
      </c>
      <c r="B106" t="str">
        <f>+IF(LEN(M106)&gt;0,Participação!$D$8,"")</f>
        <v/>
      </c>
      <c r="C106" t="str">
        <f t="shared" si="14"/>
        <v/>
      </c>
      <c r="D106" t="str">
        <f>+IF(LEN(M106)&gt;0,Participação!$D$4,"")</f>
        <v/>
      </c>
      <c r="E106" s="27" t="str">
        <f>+IF(LEN(M106)&gt;0,Participação!$B$7+8,"")</f>
        <v/>
      </c>
      <c r="F106" s="27" t="str">
        <f t="shared" si="15"/>
        <v/>
      </c>
      <c r="G106" t="str">
        <f t="shared" si="16"/>
        <v/>
      </c>
      <c r="H106" t="str">
        <f t="shared" si="17"/>
        <v/>
      </c>
      <c r="I106" t="str">
        <f t="shared" si="18"/>
        <v/>
      </c>
      <c r="L106" t="str">
        <f>+IF(LEN(Candidatura_Tomador!A106)&gt;0,VLOOKUP(M106,Candidatura_Tomador!H:P,9,0),"")</f>
        <v/>
      </c>
      <c r="M106" t="str">
        <f>IF(LEN(M105)=0,"",IF(M105=MAX(Candidatura_Tomador!H:H),"",M105+1))</f>
        <v/>
      </c>
      <c r="N106" t="str">
        <f>+IF(LEN(M106)&gt;0,Participação!$D$6*100,"")</f>
        <v/>
      </c>
      <c r="O106" t="str">
        <f t="shared" si="19"/>
        <v/>
      </c>
      <c r="P106" t="str">
        <f>+IF(LEN(M106)&gt;0,IF(Participação!$B$6="Com Escaldão","09","01"),"")</f>
        <v/>
      </c>
      <c r="Q106" s="28" t="str">
        <f>+IF(LEN(M106)&gt;0,SUMIF(Candidatura_Tomador!$H:$H,Candidatura_Seguros!M106,Candidatura_Tomador!I:I),"")</f>
        <v/>
      </c>
      <c r="R106" t="str">
        <f>+IF(LEN(M106)&gt;0,VLOOKUP(M106,Candidatura_Tomador!H:J,3,0),"")</f>
        <v/>
      </c>
      <c r="S106" t="str">
        <f>+IF(LEN(M106)&gt;0,SUMIF(Candidatura_Tomador!$H:$H,Candidatura_Seguros!M106,Candidatura_Tomador!Q:Q),"")</f>
        <v/>
      </c>
      <c r="T106" t="str">
        <f t="shared" si="20"/>
        <v/>
      </c>
      <c r="U106" t="str">
        <f t="shared" si="21"/>
        <v/>
      </c>
      <c r="V106" t="str">
        <f>+IF(LEN(M106)&gt;0,SUMIF(Candidatura_Tomador!$H:$H,Candidatura_Seguros!M106,Candidatura_Tomador!R:R),"")</f>
        <v/>
      </c>
      <c r="W106" t="str">
        <f t="shared" si="22"/>
        <v/>
      </c>
    </row>
    <row r="107" spans="1:23" x14ac:dyDescent="0.25">
      <c r="A107" t="str">
        <f>+IF(LEN(M107)&gt;0,Candidatura_Tomador!C107,"")</f>
        <v/>
      </c>
      <c r="B107" t="str">
        <f>+IF(LEN(M107)&gt;0,Participação!$D$8,"")</f>
        <v/>
      </c>
      <c r="C107" t="str">
        <f t="shared" si="14"/>
        <v/>
      </c>
      <c r="D107" t="str">
        <f>+IF(LEN(M107)&gt;0,Participação!$D$4,"")</f>
        <v/>
      </c>
      <c r="E107" s="27" t="str">
        <f>+IF(LEN(M107)&gt;0,Participação!$B$7+8,"")</f>
        <v/>
      </c>
      <c r="F107" s="27" t="str">
        <f t="shared" si="15"/>
        <v/>
      </c>
      <c r="G107" t="str">
        <f t="shared" si="16"/>
        <v/>
      </c>
      <c r="H107" t="str">
        <f t="shared" si="17"/>
        <v/>
      </c>
      <c r="I107" t="str">
        <f t="shared" si="18"/>
        <v/>
      </c>
      <c r="L107" t="str">
        <f>+IF(LEN(Candidatura_Tomador!A107)&gt;0,VLOOKUP(M107,Candidatura_Tomador!H:P,9,0),"")</f>
        <v/>
      </c>
      <c r="M107" t="str">
        <f>IF(LEN(M106)=0,"",IF(M106=MAX(Candidatura_Tomador!H:H),"",M106+1))</f>
        <v/>
      </c>
      <c r="N107" t="str">
        <f>+IF(LEN(M107)&gt;0,Participação!$D$6*100,"")</f>
        <v/>
      </c>
      <c r="O107" t="str">
        <f t="shared" si="19"/>
        <v/>
      </c>
      <c r="P107" t="str">
        <f>+IF(LEN(M107)&gt;0,IF(Participação!$B$6="Com Escaldão","09","01"),"")</f>
        <v/>
      </c>
      <c r="Q107" s="28" t="str">
        <f>+IF(LEN(M107)&gt;0,SUMIF(Candidatura_Tomador!$H:$H,Candidatura_Seguros!M107,Candidatura_Tomador!I:I),"")</f>
        <v/>
      </c>
      <c r="R107" t="str">
        <f>+IF(LEN(M107)&gt;0,VLOOKUP(M107,Candidatura_Tomador!H:J,3,0),"")</f>
        <v/>
      </c>
      <c r="S107" t="str">
        <f>+IF(LEN(M107)&gt;0,SUMIF(Candidatura_Tomador!$H:$H,Candidatura_Seguros!M107,Candidatura_Tomador!Q:Q),"")</f>
        <v/>
      </c>
      <c r="T107" t="str">
        <f t="shared" si="20"/>
        <v/>
      </c>
      <c r="U107" t="str">
        <f t="shared" si="21"/>
        <v/>
      </c>
      <c r="V107" t="str">
        <f>+IF(LEN(M107)&gt;0,SUMIF(Candidatura_Tomador!$H:$H,Candidatura_Seguros!M107,Candidatura_Tomador!R:R),"")</f>
        <v/>
      </c>
      <c r="W107" t="str">
        <f t="shared" si="22"/>
        <v/>
      </c>
    </row>
    <row r="108" spans="1:23" x14ac:dyDescent="0.25">
      <c r="A108" t="str">
        <f>+IF(LEN(M108)&gt;0,Candidatura_Tomador!C108,"")</f>
        <v/>
      </c>
      <c r="B108" t="str">
        <f>+IF(LEN(M108)&gt;0,Participação!$D$8,"")</f>
        <v/>
      </c>
      <c r="C108" t="str">
        <f t="shared" si="14"/>
        <v/>
      </c>
      <c r="D108" t="str">
        <f>+IF(LEN(M108)&gt;0,Participação!$D$4,"")</f>
        <v/>
      </c>
      <c r="E108" s="27" t="str">
        <f>+IF(LEN(M108)&gt;0,Participação!$B$7+8,"")</f>
        <v/>
      </c>
      <c r="F108" s="27" t="str">
        <f t="shared" si="15"/>
        <v/>
      </c>
      <c r="G108" t="str">
        <f t="shared" si="16"/>
        <v/>
      </c>
      <c r="H108" t="str">
        <f t="shared" si="17"/>
        <v/>
      </c>
      <c r="I108" t="str">
        <f t="shared" si="18"/>
        <v/>
      </c>
      <c r="L108" t="str">
        <f>+IF(LEN(Candidatura_Tomador!A108)&gt;0,VLOOKUP(M108,Candidatura_Tomador!H:P,9,0),"")</f>
        <v/>
      </c>
      <c r="M108" t="str">
        <f>IF(LEN(M107)=0,"",IF(M107=MAX(Candidatura_Tomador!H:H),"",M107+1))</f>
        <v/>
      </c>
      <c r="N108" t="str">
        <f>+IF(LEN(M108)&gt;0,Participação!$D$6*100,"")</f>
        <v/>
      </c>
      <c r="O108" t="str">
        <f t="shared" si="19"/>
        <v/>
      </c>
      <c r="P108" t="str">
        <f>+IF(LEN(M108)&gt;0,IF(Participação!$B$6="Com Escaldão","09","01"),"")</f>
        <v/>
      </c>
      <c r="Q108" s="28" t="str">
        <f>+IF(LEN(M108)&gt;0,SUMIF(Candidatura_Tomador!$H:$H,Candidatura_Seguros!M108,Candidatura_Tomador!I:I),"")</f>
        <v/>
      </c>
      <c r="R108" t="str">
        <f>+IF(LEN(M108)&gt;0,VLOOKUP(M108,Candidatura_Tomador!H:J,3,0),"")</f>
        <v/>
      </c>
      <c r="S108" t="str">
        <f>+IF(LEN(M108)&gt;0,SUMIF(Candidatura_Tomador!$H:$H,Candidatura_Seguros!M108,Candidatura_Tomador!Q:Q),"")</f>
        <v/>
      </c>
      <c r="T108" t="str">
        <f t="shared" si="20"/>
        <v/>
      </c>
      <c r="U108" t="str">
        <f t="shared" si="21"/>
        <v/>
      </c>
      <c r="V108" t="str">
        <f>+IF(LEN(M108)&gt;0,SUMIF(Candidatura_Tomador!$H:$H,Candidatura_Seguros!M108,Candidatura_Tomador!R:R),"")</f>
        <v/>
      </c>
      <c r="W108" t="str">
        <f t="shared" si="22"/>
        <v/>
      </c>
    </row>
    <row r="109" spans="1:23" x14ac:dyDescent="0.25">
      <c r="A109" t="str">
        <f>+IF(LEN(M109)&gt;0,Candidatura_Tomador!C109,"")</f>
        <v/>
      </c>
      <c r="B109" t="str">
        <f>+IF(LEN(M109)&gt;0,Participação!$D$8,"")</f>
        <v/>
      </c>
      <c r="C109" t="str">
        <f t="shared" si="14"/>
        <v/>
      </c>
      <c r="D109" t="str">
        <f>+IF(LEN(M109)&gt;0,Participação!$D$4,"")</f>
        <v/>
      </c>
      <c r="E109" s="27" t="str">
        <f>+IF(LEN(M109)&gt;0,Participação!$B$7+8,"")</f>
        <v/>
      </c>
      <c r="F109" s="27" t="str">
        <f t="shared" si="15"/>
        <v/>
      </c>
      <c r="G109" t="str">
        <f t="shared" si="16"/>
        <v/>
      </c>
      <c r="H109" t="str">
        <f t="shared" si="17"/>
        <v/>
      </c>
      <c r="I109" t="str">
        <f t="shared" si="18"/>
        <v/>
      </c>
      <c r="L109" t="str">
        <f>+IF(LEN(Candidatura_Tomador!A109)&gt;0,VLOOKUP(M109,Candidatura_Tomador!H:P,9,0),"")</f>
        <v/>
      </c>
      <c r="M109" t="str">
        <f>IF(LEN(M108)=0,"",IF(M108=MAX(Candidatura_Tomador!H:H),"",M108+1))</f>
        <v/>
      </c>
      <c r="N109" t="str">
        <f>+IF(LEN(M109)&gt;0,Participação!$D$6*100,"")</f>
        <v/>
      </c>
      <c r="O109" t="str">
        <f t="shared" si="19"/>
        <v/>
      </c>
      <c r="P109" t="str">
        <f>+IF(LEN(M109)&gt;0,IF(Participação!$B$6="Com Escaldão","09","01"),"")</f>
        <v/>
      </c>
      <c r="Q109" s="28" t="str">
        <f>+IF(LEN(M109)&gt;0,SUMIF(Candidatura_Tomador!$H:$H,Candidatura_Seguros!M109,Candidatura_Tomador!I:I),"")</f>
        <v/>
      </c>
      <c r="R109" t="str">
        <f>+IF(LEN(M109)&gt;0,VLOOKUP(M109,Candidatura_Tomador!H:J,3,0),"")</f>
        <v/>
      </c>
      <c r="S109" t="str">
        <f>+IF(LEN(M109)&gt;0,SUMIF(Candidatura_Tomador!$H:$H,Candidatura_Seguros!M109,Candidatura_Tomador!Q:Q),"")</f>
        <v/>
      </c>
      <c r="T109" t="str">
        <f t="shared" si="20"/>
        <v/>
      </c>
      <c r="U109" t="str">
        <f t="shared" si="21"/>
        <v/>
      </c>
      <c r="V109" t="str">
        <f>+IF(LEN(M109)&gt;0,SUMIF(Candidatura_Tomador!$H:$H,Candidatura_Seguros!M109,Candidatura_Tomador!R:R),"")</f>
        <v/>
      </c>
      <c r="W109" t="str">
        <f t="shared" si="22"/>
        <v/>
      </c>
    </row>
    <row r="110" spans="1:23" x14ac:dyDescent="0.25">
      <c r="A110" t="str">
        <f>+IF(LEN(M110)&gt;0,Candidatura_Tomador!C110,"")</f>
        <v/>
      </c>
      <c r="B110" t="str">
        <f>+IF(LEN(M110)&gt;0,Participação!$D$8,"")</f>
        <v/>
      </c>
      <c r="C110" t="str">
        <f t="shared" si="14"/>
        <v/>
      </c>
      <c r="D110" t="str">
        <f>+IF(LEN(M110)&gt;0,Participação!$D$4,"")</f>
        <v/>
      </c>
      <c r="E110" s="27" t="str">
        <f>+IF(LEN(M110)&gt;0,Participação!$B$7+8,"")</f>
        <v/>
      </c>
      <c r="F110" s="27" t="str">
        <f t="shared" si="15"/>
        <v/>
      </c>
      <c r="G110" t="str">
        <f t="shared" si="16"/>
        <v/>
      </c>
      <c r="H110" t="str">
        <f t="shared" si="17"/>
        <v/>
      </c>
      <c r="I110" t="str">
        <f t="shared" si="18"/>
        <v/>
      </c>
      <c r="L110" t="str">
        <f>+IF(LEN(Candidatura_Tomador!A110)&gt;0,VLOOKUP(M110,Candidatura_Tomador!H:P,9,0),"")</f>
        <v/>
      </c>
      <c r="M110" t="str">
        <f>IF(LEN(M109)=0,"",IF(M109=MAX(Candidatura_Tomador!H:H),"",M109+1))</f>
        <v/>
      </c>
      <c r="N110" t="str">
        <f>+IF(LEN(M110)&gt;0,Participação!$D$6*100,"")</f>
        <v/>
      </c>
      <c r="O110" t="str">
        <f t="shared" si="19"/>
        <v/>
      </c>
      <c r="P110" t="str">
        <f>+IF(LEN(M110)&gt;0,IF(Participação!$B$6="Com Escaldão","09","01"),"")</f>
        <v/>
      </c>
      <c r="Q110" s="28" t="str">
        <f>+IF(LEN(M110)&gt;0,SUMIF(Candidatura_Tomador!$H:$H,Candidatura_Seguros!M110,Candidatura_Tomador!I:I),"")</f>
        <v/>
      </c>
      <c r="R110" t="str">
        <f>+IF(LEN(M110)&gt;0,VLOOKUP(M110,Candidatura_Tomador!H:J,3,0),"")</f>
        <v/>
      </c>
      <c r="S110" t="str">
        <f>+IF(LEN(M110)&gt;0,SUMIF(Candidatura_Tomador!$H:$H,Candidatura_Seguros!M110,Candidatura_Tomador!Q:Q),"")</f>
        <v/>
      </c>
      <c r="T110" t="str">
        <f t="shared" si="20"/>
        <v/>
      </c>
      <c r="U110" t="str">
        <f t="shared" si="21"/>
        <v/>
      </c>
      <c r="V110" t="str">
        <f>+IF(LEN(M110)&gt;0,SUMIF(Candidatura_Tomador!$H:$H,Candidatura_Seguros!M110,Candidatura_Tomador!R:R),"")</f>
        <v/>
      </c>
      <c r="W110" t="str">
        <f t="shared" si="22"/>
        <v/>
      </c>
    </row>
    <row r="111" spans="1:23" x14ac:dyDescent="0.25">
      <c r="A111" t="str">
        <f>+IF(LEN(M111)&gt;0,Candidatura_Tomador!C111,"")</f>
        <v/>
      </c>
      <c r="B111" t="str">
        <f>+IF(LEN(M111)&gt;0,Participação!$D$8,"")</f>
        <v/>
      </c>
      <c r="C111" t="str">
        <f t="shared" si="14"/>
        <v/>
      </c>
      <c r="D111" t="str">
        <f>+IF(LEN(M111)&gt;0,Participação!$D$4,"")</f>
        <v/>
      </c>
      <c r="E111" s="27" t="str">
        <f>+IF(LEN(M111)&gt;0,Participação!$B$7+8,"")</f>
        <v/>
      </c>
      <c r="F111" s="27" t="str">
        <f t="shared" si="15"/>
        <v/>
      </c>
      <c r="G111" t="str">
        <f t="shared" si="16"/>
        <v/>
      </c>
      <c r="H111" t="str">
        <f t="shared" si="17"/>
        <v/>
      </c>
      <c r="I111" t="str">
        <f t="shared" si="18"/>
        <v/>
      </c>
      <c r="L111" t="str">
        <f>+IF(LEN(Candidatura_Tomador!A111)&gt;0,VLOOKUP(M111,Candidatura_Tomador!H:P,9,0),"")</f>
        <v/>
      </c>
      <c r="M111" t="str">
        <f>IF(LEN(M110)=0,"",IF(M110=MAX(Candidatura_Tomador!H:H),"",M110+1))</f>
        <v/>
      </c>
      <c r="N111" t="str">
        <f>+IF(LEN(M111)&gt;0,Participação!$D$6*100,"")</f>
        <v/>
      </c>
      <c r="O111" t="str">
        <f t="shared" si="19"/>
        <v/>
      </c>
      <c r="P111" t="str">
        <f>+IF(LEN(M111)&gt;0,IF(Participação!$B$6="Com Escaldão","09","01"),"")</f>
        <v/>
      </c>
      <c r="Q111" s="28" t="str">
        <f>+IF(LEN(M111)&gt;0,SUMIF(Candidatura_Tomador!$H:$H,Candidatura_Seguros!M111,Candidatura_Tomador!I:I),"")</f>
        <v/>
      </c>
      <c r="R111" t="str">
        <f>+IF(LEN(M111)&gt;0,VLOOKUP(M111,Candidatura_Tomador!H:J,3,0),"")</f>
        <v/>
      </c>
      <c r="S111" t="str">
        <f>+IF(LEN(M111)&gt;0,SUMIF(Candidatura_Tomador!$H:$H,Candidatura_Seguros!M111,Candidatura_Tomador!Q:Q),"")</f>
        <v/>
      </c>
      <c r="T111" t="str">
        <f t="shared" si="20"/>
        <v/>
      </c>
      <c r="U111" t="str">
        <f t="shared" si="21"/>
        <v/>
      </c>
      <c r="V111" t="str">
        <f>+IF(LEN(M111)&gt;0,SUMIF(Candidatura_Tomador!$H:$H,Candidatura_Seguros!M111,Candidatura_Tomador!R:R),"")</f>
        <v/>
      </c>
      <c r="W111" t="str">
        <f t="shared" si="22"/>
        <v/>
      </c>
    </row>
    <row r="112" spans="1:23" x14ac:dyDescent="0.25">
      <c r="A112" t="str">
        <f>+IF(LEN(M112)&gt;0,Candidatura_Tomador!C112,"")</f>
        <v/>
      </c>
      <c r="B112" t="str">
        <f>+IF(LEN(M112)&gt;0,Participação!$D$8,"")</f>
        <v/>
      </c>
      <c r="C112" t="str">
        <f t="shared" si="14"/>
        <v/>
      </c>
      <c r="D112" t="str">
        <f>+IF(LEN(M112)&gt;0,Participação!$D$4,"")</f>
        <v/>
      </c>
      <c r="E112" s="27" t="str">
        <f>+IF(LEN(M112)&gt;0,Participação!$B$7+8,"")</f>
        <v/>
      </c>
      <c r="F112" s="27" t="str">
        <f t="shared" si="15"/>
        <v/>
      </c>
      <c r="G112" t="str">
        <f t="shared" si="16"/>
        <v/>
      </c>
      <c r="H112" t="str">
        <f t="shared" si="17"/>
        <v/>
      </c>
      <c r="I112" t="str">
        <f t="shared" si="18"/>
        <v/>
      </c>
      <c r="L112" t="str">
        <f>+IF(LEN(Candidatura_Tomador!A112)&gt;0,VLOOKUP(M112,Candidatura_Tomador!H:P,9,0),"")</f>
        <v/>
      </c>
      <c r="M112" t="str">
        <f>IF(LEN(M111)=0,"",IF(M111=MAX(Candidatura_Tomador!H:H),"",M111+1))</f>
        <v/>
      </c>
      <c r="N112" t="str">
        <f>+IF(LEN(M112)&gt;0,Participação!$D$6*100,"")</f>
        <v/>
      </c>
      <c r="O112" t="str">
        <f t="shared" si="19"/>
        <v/>
      </c>
      <c r="P112" t="str">
        <f>+IF(LEN(M112)&gt;0,IF(Participação!$B$6="Com Escaldão","09","01"),"")</f>
        <v/>
      </c>
      <c r="Q112" s="28" t="str">
        <f>+IF(LEN(M112)&gt;0,SUMIF(Candidatura_Tomador!$H:$H,Candidatura_Seguros!M112,Candidatura_Tomador!I:I),"")</f>
        <v/>
      </c>
      <c r="R112" t="str">
        <f>+IF(LEN(M112)&gt;0,VLOOKUP(M112,Candidatura_Tomador!H:J,3,0),"")</f>
        <v/>
      </c>
      <c r="S112" t="str">
        <f>+IF(LEN(M112)&gt;0,SUMIF(Candidatura_Tomador!$H:$H,Candidatura_Seguros!M112,Candidatura_Tomador!Q:Q),"")</f>
        <v/>
      </c>
      <c r="T112" t="str">
        <f t="shared" si="20"/>
        <v/>
      </c>
      <c r="U112" t="str">
        <f t="shared" si="21"/>
        <v/>
      </c>
      <c r="V112" t="str">
        <f>+IF(LEN(M112)&gt;0,SUMIF(Candidatura_Tomador!$H:$H,Candidatura_Seguros!M112,Candidatura_Tomador!R:R),"")</f>
        <v/>
      </c>
      <c r="W112" t="str">
        <f t="shared" si="22"/>
        <v/>
      </c>
    </row>
    <row r="113" spans="1:23" x14ac:dyDescent="0.25">
      <c r="A113" t="str">
        <f>+IF(LEN(M113)&gt;0,Candidatura_Tomador!C113,"")</f>
        <v/>
      </c>
      <c r="B113" t="str">
        <f>+IF(LEN(M113)&gt;0,Participação!$D$8,"")</f>
        <v/>
      </c>
      <c r="C113" t="str">
        <f t="shared" si="14"/>
        <v/>
      </c>
      <c r="D113" t="str">
        <f>+IF(LEN(M113)&gt;0,Participação!$D$4,"")</f>
        <v/>
      </c>
      <c r="E113" s="27" t="str">
        <f>+IF(LEN(M113)&gt;0,Participação!$B$7+8,"")</f>
        <v/>
      </c>
      <c r="F113" s="27" t="str">
        <f t="shared" si="15"/>
        <v/>
      </c>
      <c r="G113" t="str">
        <f t="shared" si="16"/>
        <v/>
      </c>
      <c r="H113" t="str">
        <f t="shared" si="17"/>
        <v/>
      </c>
      <c r="I113" t="str">
        <f t="shared" si="18"/>
        <v/>
      </c>
      <c r="L113" t="str">
        <f>+IF(LEN(Candidatura_Tomador!A113)&gt;0,VLOOKUP(M113,Candidatura_Tomador!H:P,9,0),"")</f>
        <v/>
      </c>
      <c r="M113" t="str">
        <f>IF(LEN(M112)=0,"",IF(M112=MAX(Candidatura_Tomador!H:H),"",M112+1))</f>
        <v/>
      </c>
      <c r="N113" t="str">
        <f>+IF(LEN(M113)&gt;0,Participação!$D$6*100,"")</f>
        <v/>
      </c>
      <c r="O113" t="str">
        <f t="shared" si="19"/>
        <v/>
      </c>
      <c r="P113" t="str">
        <f>+IF(LEN(M113)&gt;0,IF(Participação!$B$6="Com Escaldão","09","01"),"")</f>
        <v/>
      </c>
      <c r="Q113" s="28" t="str">
        <f>+IF(LEN(M113)&gt;0,SUMIF(Candidatura_Tomador!$H:$H,Candidatura_Seguros!M113,Candidatura_Tomador!I:I),"")</f>
        <v/>
      </c>
      <c r="R113" t="str">
        <f>+IF(LEN(M113)&gt;0,VLOOKUP(M113,Candidatura_Tomador!H:J,3,0),"")</f>
        <v/>
      </c>
      <c r="S113" t="str">
        <f>+IF(LEN(M113)&gt;0,SUMIF(Candidatura_Tomador!$H:$H,Candidatura_Seguros!M113,Candidatura_Tomador!Q:Q),"")</f>
        <v/>
      </c>
      <c r="T113" t="str">
        <f t="shared" si="20"/>
        <v/>
      </c>
      <c r="U113" t="str">
        <f t="shared" si="21"/>
        <v/>
      </c>
      <c r="V113" t="str">
        <f>+IF(LEN(M113)&gt;0,SUMIF(Candidatura_Tomador!$H:$H,Candidatura_Seguros!M113,Candidatura_Tomador!R:R),"")</f>
        <v/>
      </c>
      <c r="W113" t="str">
        <f t="shared" si="22"/>
        <v/>
      </c>
    </row>
    <row r="114" spans="1:23" x14ac:dyDescent="0.25">
      <c r="A114" t="str">
        <f>+IF(LEN(M114)&gt;0,Candidatura_Tomador!C114,"")</f>
        <v/>
      </c>
      <c r="B114" t="str">
        <f>+IF(LEN(M114)&gt;0,Participação!$D$8,"")</f>
        <v/>
      </c>
      <c r="C114" t="str">
        <f t="shared" si="14"/>
        <v/>
      </c>
      <c r="D114" t="str">
        <f>+IF(LEN(M114)&gt;0,Participação!$D$4,"")</f>
        <v/>
      </c>
      <c r="E114" s="27" t="str">
        <f>+IF(LEN(M114)&gt;0,Participação!$B$7+8,"")</f>
        <v/>
      </c>
      <c r="F114" s="27" t="str">
        <f t="shared" si="15"/>
        <v/>
      </c>
      <c r="G114" t="str">
        <f t="shared" si="16"/>
        <v/>
      </c>
      <c r="H114" t="str">
        <f t="shared" si="17"/>
        <v/>
      </c>
      <c r="I114" t="str">
        <f t="shared" si="18"/>
        <v/>
      </c>
      <c r="L114" t="str">
        <f>+IF(LEN(Candidatura_Tomador!A114)&gt;0,VLOOKUP(M114,Candidatura_Tomador!H:P,9,0),"")</f>
        <v/>
      </c>
      <c r="M114" t="str">
        <f>IF(LEN(M113)=0,"",IF(M113=MAX(Candidatura_Tomador!H:H),"",M113+1))</f>
        <v/>
      </c>
      <c r="N114" t="str">
        <f>+IF(LEN(M114)&gt;0,Participação!$D$6*100,"")</f>
        <v/>
      </c>
      <c r="O114" t="str">
        <f t="shared" si="19"/>
        <v/>
      </c>
      <c r="P114" t="str">
        <f>+IF(LEN(M114)&gt;0,IF(Participação!$B$6="Com Escaldão","09","01"),"")</f>
        <v/>
      </c>
      <c r="Q114" s="28" t="str">
        <f>+IF(LEN(M114)&gt;0,SUMIF(Candidatura_Tomador!$H:$H,Candidatura_Seguros!M114,Candidatura_Tomador!I:I),"")</f>
        <v/>
      </c>
      <c r="R114" t="str">
        <f>+IF(LEN(M114)&gt;0,VLOOKUP(M114,Candidatura_Tomador!H:J,3,0),"")</f>
        <v/>
      </c>
      <c r="S114" t="str">
        <f>+IF(LEN(M114)&gt;0,SUMIF(Candidatura_Tomador!$H:$H,Candidatura_Seguros!M114,Candidatura_Tomador!Q:Q),"")</f>
        <v/>
      </c>
      <c r="T114" t="str">
        <f t="shared" si="20"/>
        <v/>
      </c>
      <c r="U114" t="str">
        <f t="shared" si="21"/>
        <v/>
      </c>
      <c r="V114" t="str">
        <f>+IF(LEN(M114)&gt;0,SUMIF(Candidatura_Tomador!$H:$H,Candidatura_Seguros!M114,Candidatura_Tomador!R:R),"")</f>
        <v/>
      </c>
      <c r="W114" t="str">
        <f t="shared" si="22"/>
        <v/>
      </c>
    </row>
    <row r="115" spans="1:23" x14ac:dyDescent="0.25">
      <c r="A115" t="str">
        <f>+IF(LEN(M115)&gt;0,Candidatura_Tomador!C115,"")</f>
        <v/>
      </c>
      <c r="B115" t="str">
        <f>+IF(LEN(M115)&gt;0,Participação!$D$8,"")</f>
        <v/>
      </c>
      <c r="C115" t="str">
        <f t="shared" si="14"/>
        <v/>
      </c>
      <c r="D115" t="str">
        <f>+IF(LEN(M115)&gt;0,Participação!$D$4,"")</f>
        <v/>
      </c>
      <c r="E115" s="27" t="str">
        <f>+IF(LEN(M115)&gt;0,Participação!$B$7+8,"")</f>
        <v/>
      </c>
      <c r="F115" s="27" t="str">
        <f t="shared" si="15"/>
        <v/>
      </c>
      <c r="G115" t="str">
        <f t="shared" si="16"/>
        <v/>
      </c>
      <c r="H115" t="str">
        <f t="shared" si="17"/>
        <v/>
      </c>
      <c r="I115" t="str">
        <f t="shared" si="18"/>
        <v/>
      </c>
      <c r="L115" t="str">
        <f>+IF(LEN(Candidatura_Tomador!A115)&gt;0,VLOOKUP(M115,Candidatura_Tomador!H:P,9,0),"")</f>
        <v/>
      </c>
      <c r="M115" t="str">
        <f>IF(LEN(M114)=0,"",IF(M114=MAX(Candidatura_Tomador!H:H),"",M114+1))</f>
        <v/>
      </c>
      <c r="N115" t="str">
        <f>+IF(LEN(M115)&gt;0,Participação!$D$6*100,"")</f>
        <v/>
      </c>
      <c r="O115" t="str">
        <f t="shared" si="19"/>
        <v/>
      </c>
      <c r="P115" t="str">
        <f>+IF(LEN(M115)&gt;0,IF(Participação!$B$6="Com Escaldão","09","01"),"")</f>
        <v/>
      </c>
      <c r="Q115" s="28" t="str">
        <f>+IF(LEN(M115)&gt;0,SUMIF(Candidatura_Tomador!$H:$H,Candidatura_Seguros!M115,Candidatura_Tomador!I:I),"")</f>
        <v/>
      </c>
      <c r="R115" t="str">
        <f>+IF(LEN(M115)&gt;0,VLOOKUP(M115,Candidatura_Tomador!H:J,3,0),"")</f>
        <v/>
      </c>
      <c r="S115" t="str">
        <f>+IF(LEN(M115)&gt;0,SUMIF(Candidatura_Tomador!$H:$H,Candidatura_Seguros!M115,Candidatura_Tomador!Q:Q),"")</f>
        <v/>
      </c>
      <c r="T115" t="str">
        <f t="shared" si="20"/>
        <v/>
      </c>
      <c r="U115" t="str">
        <f t="shared" si="21"/>
        <v/>
      </c>
      <c r="V115" t="str">
        <f>+IF(LEN(M115)&gt;0,SUMIF(Candidatura_Tomador!$H:$H,Candidatura_Seguros!M115,Candidatura_Tomador!R:R),"")</f>
        <v/>
      </c>
      <c r="W115" t="str">
        <f t="shared" si="22"/>
        <v/>
      </c>
    </row>
    <row r="116" spans="1:23" x14ac:dyDescent="0.25">
      <c r="A116" t="str">
        <f>+IF(LEN(M116)&gt;0,Candidatura_Tomador!C116,"")</f>
        <v/>
      </c>
      <c r="B116" t="str">
        <f>+IF(LEN(M116)&gt;0,Participação!$D$8,"")</f>
        <v/>
      </c>
      <c r="C116" t="str">
        <f t="shared" si="14"/>
        <v/>
      </c>
      <c r="D116" t="str">
        <f>+IF(LEN(M116)&gt;0,Participação!$D$4,"")</f>
        <v/>
      </c>
      <c r="E116" s="27" t="str">
        <f>+IF(LEN(M116)&gt;0,Participação!$B$7+8,"")</f>
        <v/>
      </c>
      <c r="F116" s="27" t="str">
        <f t="shared" si="15"/>
        <v/>
      </c>
      <c r="G116" t="str">
        <f t="shared" si="16"/>
        <v/>
      </c>
      <c r="H116" t="str">
        <f t="shared" si="17"/>
        <v/>
      </c>
      <c r="I116" t="str">
        <f t="shared" si="18"/>
        <v/>
      </c>
      <c r="L116" t="str">
        <f>+IF(LEN(Candidatura_Tomador!A116)&gt;0,VLOOKUP(M116,Candidatura_Tomador!H:P,9,0),"")</f>
        <v/>
      </c>
      <c r="M116" t="str">
        <f>IF(LEN(M115)=0,"",IF(M115=MAX(Candidatura_Tomador!H:H),"",M115+1))</f>
        <v/>
      </c>
      <c r="N116" t="str">
        <f>+IF(LEN(M116)&gt;0,Participação!$D$6*100,"")</f>
        <v/>
      </c>
      <c r="O116" t="str">
        <f t="shared" si="19"/>
        <v/>
      </c>
      <c r="P116" t="str">
        <f>+IF(LEN(M116)&gt;0,IF(Participação!$B$6="Com Escaldão","09","01"),"")</f>
        <v/>
      </c>
      <c r="Q116" s="28" t="str">
        <f>+IF(LEN(M116)&gt;0,SUMIF(Candidatura_Tomador!$H:$H,Candidatura_Seguros!M116,Candidatura_Tomador!I:I),"")</f>
        <v/>
      </c>
      <c r="R116" t="str">
        <f>+IF(LEN(M116)&gt;0,VLOOKUP(M116,Candidatura_Tomador!H:J,3,0),"")</f>
        <v/>
      </c>
      <c r="S116" t="str">
        <f>+IF(LEN(M116)&gt;0,SUMIF(Candidatura_Tomador!$H:$H,Candidatura_Seguros!M116,Candidatura_Tomador!Q:Q),"")</f>
        <v/>
      </c>
      <c r="T116" t="str">
        <f t="shared" si="20"/>
        <v/>
      </c>
      <c r="U116" t="str">
        <f t="shared" si="21"/>
        <v/>
      </c>
      <c r="V116" t="str">
        <f>+IF(LEN(M116)&gt;0,SUMIF(Candidatura_Tomador!$H:$H,Candidatura_Seguros!M116,Candidatura_Tomador!R:R),"")</f>
        <v/>
      </c>
      <c r="W116" t="str">
        <f t="shared" si="22"/>
        <v/>
      </c>
    </row>
    <row r="117" spans="1:23" x14ac:dyDescent="0.25">
      <c r="A117" t="str">
        <f>+IF(LEN(M117)&gt;0,Candidatura_Tomador!C117,"")</f>
        <v/>
      </c>
      <c r="B117" t="str">
        <f>+IF(LEN(M117)&gt;0,Participação!$D$8,"")</f>
        <v/>
      </c>
      <c r="C117" t="str">
        <f t="shared" si="14"/>
        <v/>
      </c>
      <c r="D117" t="str">
        <f>+IF(LEN(M117)&gt;0,Participação!$D$4,"")</f>
        <v/>
      </c>
      <c r="E117" s="27" t="str">
        <f>+IF(LEN(M117)&gt;0,Participação!$B$7+8,"")</f>
        <v/>
      </c>
      <c r="F117" s="27" t="str">
        <f t="shared" si="15"/>
        <v/>
      </c>
      <c r="G117" t="str">
        <f t="shared" si="16"/>
        <v/>
      </c>
      <c r="H117" t="str">
        <f t="shared" si="17"/>
        <v/>
      </c>
      <c r="I117" t="str">
        <f t="shared" si="18"/>
        <v/>
      </c>
      <c r="L117" t="str">
        <f>+IF(LEN(Candidatura_Tomador!A117)&gt;0,VLOOKUP(M117,Candidatura_Tomador!H:P,9,0),"")</f>
        <v/>
      </c>
      <c r="M117" t="str">
        <f>IF(LEN(M116)=0,"",IF(M116=MAX(Candidatura_Tomador!H:H),"",M116+1))</f>
        <v/>
      </c>
      <c r="N117" t="str">
        <f>+IF(LEN(M117)&gt;0,Participação!$D$6*100,"")</f>
        <v/>
      </c>
      <c r="O117" t="str">
        <f t="shared" si="19"/>
        <v/>
      </c>
      <c r="P117" t="str">
        <f>+IF(LEN(M117)&gt;0,IF(Participação!$B$6="Com Escaldão","09","01"),"")</f>
        <v/>
      </c>
      <c r="Q117" s="28" t="str">
        <f>+IF(LEN(M117)&gt;0,SUMIF(Candidatura_Tomador!$H:$H,Candidatura_Seguros!M117,Candidatura_Tomador!I:I),"")</f>
        <v/>
      </c>
      <c r="R117" t="str">
        <f>+IF(LEN(M117)&gt;0,VLOOKUP(M117,Candidatura_Tomador!H:J,3,0),"")</f>
        <v/>
      </c>
      <c r="S117" t="str">
        <f>+IF(LEN(M117)&gt;0,SUMIF(Candidatura_Tomador!$H:$H,Candidatura_Seguros!M117,Candidatura_Tomador!Q:Q),"")</f>
        <v/>
      </c>
      <c r="T117" t="str">
        <f t="shared" si="20"/>
        <v/>
      </c>
      <c r="U117" t="str">
        <f t="shared" si="21"/>
        <v/>
      </c>
      <c r="V117" t="str">
        <f>+IF(LEN(M117)&gt;0,SUMIF(Candidatura_Tomador!$H:$H,Candidatura_Seguros!M117,Candidatura_Tomador!R:R),"")</f>
        <v/>
      </c>
      <c r="W117" t="str">
        <f t="shared" si="22"/>
        <v/>
      </c>
    </row>
    <row r="118" spans="1:23" x14ac:dyDescent="0.25">
      <c r="A118" t="str">
        <f>+IF(LEN(M118)&gt;0,Candidatura_Tomador!C118,"")</f>
        <v/>
      </c>
      <c r="B118" t="str">
        <f>+IF(LEN(M118)&gt;0,Participação!$D$8,"")</f>
        <v/>
      </c>
      <c r="C118" t="str">
        <f t="shared" si="14"/>
        <v/>
      </c>
      <c r="D118" t="str">
        <f>+IF(LEN(M118)&gt;0,Participação!$D$4,"")</f>
        <v/>
      </c>
      <c r="E118" s="27" t="str">
        <f>+IF(LEN(M118)&gt;0,Participação!$B$7+8,"")</f>
        <v/>
      </c>
      <c r="F118" s="27" t="str">
        <f t="shared" si="15"/>
        <v/>
      </c>
      <c r="G118" t="str">
        <f t="shared" si="16"/>
        <v/>
      </c>
      <c r="H118" t="str">
        <f t="shared" si="17"/>
        <v/>
      </c>
      <c r="I118" t="str">
        <f t="shared" si="18"/>
        <v/>
      </c>
      <c r="L118" t="str">
        <f>+IF(LEN(Candidatura_Tomador!A118)&gt;0,VLOOKUP(M118,Candidatura_Tomador!H:P,9,0),"")</f>
        <v/>
      </c>
      <c r="M118" t="str">
        <f>IF(LEN(M117)=0,"",IF(M117=MAX(Candidatura_Tomador!H:H),"",M117+1))</f>
        <v/>
      </c>
      <c r="N118" t="str">
        <f>+IF(LEN(M118)&gt;0,Participação!$D$6*100,"")</f>
        <v/>
      </c>
      <c r="O118" t="str">
        <f t="shared" si="19"/>
        <v/>
      </c>
      <c r="P118" t="str">
        <f>+IF(LEN(M118)&gt;0,IF(Participação!$B$6="Com Escaldão","09","01"),"")</f>
        <v/>
      </c>
      <c r="Q118" s="28" t="str">
        <f>+IF(LEN(M118)&gt;0,SUMIF(Candidatura_Tomador!$H:$H,Candidatura_Seguros!M118,Candidatura_Tomador!I:I),"")</f>
        <v/>
      </c>
      <c r="R118" t="str">
        <f>+IF(LEN(M118)&gt;0,VLOOKUP(M118,Candidatura_Tomador!H:J,3,0),"")</f>
        <v/>
      </c>
      <c r="S118" t="str">
        <f>+IF(LEN(M118)&gt;0,SUMIF(Candidatura_Tomador!$H:$H,Candidatura_Seguros!M118,Candidatura_Tomador!Q:Q),"")</f>
        <v/>
      </c>
      <c r="T118" t="str">
        <f t="shared" si="20"/>
        <v/>
      </c>
      <c r="U118" t="str">
        <f t="shared" si="21"/>
        <v/>
      </c>
      <c r="V118" t="str">
        <f>+IF(LEN(M118)&gt;0,SUMIF(Candidatura_Tomador!$H:$H,Candidatura_Seguros!M118,Candidatura_Tomador!R:R),"")</f>
        <v/>
      </c>
      <c r="W118" t="str">
        <f t="shared" si="22"/>
        <v/>
      </c>
    </row>
    <row r="119" spans="1:23" x14ac:dyDescent="0.25">
      <c r="A119" t="str">
        <f>+IF(LEN(M119)&gt;0,Candidatura_Tomador!C119,"")</f>
        <v/>
      </c>
      <c r="B119" t="str">
        <f>+IF(LEN(M119)&gt;0,Participação!$D$8,"")</f>
        <v/>
      </c>
      <c r="C119" t="str">
        <f t="shared" si="14"/>
        <v/>
      </c>
      <c r="D119" t="str">
        <f>+IF(LEN(M119)&gt;0,Participação!$D$4,"")</f>
        <v/>
      </c>
      <c r="E119" s="27" t="str">
        <f>+IF(LEN(M119)&gt;0,Participação!$B$7+8,"")</f>
        <v/>
      </c>
      <c r="F119" s="27" t="str">
        <f t="shared" si="15"/>
        <v/>
      </c>
      <c r="G119" t="str">
        <f t="shared" si="16"/>
        <v/>
      </c>
      <c r="H119" t="str">
        <f t="shared" si="17"/>
        <v/>
      </c>
      <c r="I119" t="str">
        <f t="shared" si="18"/>
        <v/>
      </c>
      <c r="L119" t="str">
        <f>+IF(LEN(Candidatura_Tomador!A119)&gt;0,VLOOKUP(M119,Candidatura_Tomador!H:P,9,0),"")</f>
        <v/>
      </c>
      <c r="M119" t="str">
        <f>IF(LEN(M118)=0,"",IF(M118=MAX(Candidatura_Tomador!H:H),"",M118+1))</f>
        <v/>
      </c>
      <c r="N119" t="str">
        <f>+IF(LEN(M119)&gt;0,Participação!$D$6*100,"")</f>
        <v/>
      </c>
      <c r="O119" t="str">
        <f t="shared" si="19"/>
        <v/>
      </c>
      <c r="P119" t="str">
        <f>+IF(LEN(M119)&gt;0,IF(Participação!$B$6="Com Escaldão","09","01"),"")</f>
        <v/>
      </c>
      <c r="Q119" s="28" t="str">
        <f>+IF(LEN(M119)&gt;0,SUMIF(Candidatura_Tomador!$H:$H,Candidatura_Seguros!M119,Candidatura_Tomador!I:I),"")</f>
        <v/>
      </c>
      <c r="R119" t="str">
        <f>+IF(LEN(M119)&gt;0,VLOOKUP(M119,Candidatura_Tomador!H:J,3,0),"")</f>
        <v/>
      </c>
      <c r="S119" t="str">
        <f>+IF(LEN(M119)&gt;0,SUMIF(Candidatura_Tomador!$H:$H,Candidatura_Seguros!M119,Candidatura_Tomador!Q:Q),"")</f>
        <v/>
      </c>
      <c r="T119" t="str">
        <f t="shared" si="20"/>
        <v/>
      </c>
      <c r="U119" t="str">
        <f t="shared" si="21"/>
        <v/>
      </c>
      <c r="V119" t="str">
        <f>+IF(LEN(M119)&gt;0,SUMIF(Candidatura_Tomador!$H:$H,Candidatura_Seguros!M119,Candidatura_Tomador!R:R),"")</f>
        <v/>
      </c>
      <c r="W119" t="str">
        <f t="shared" si="22"/>
        <v/>
      </c>
    </row>
    <row r="120" spans="1:23" x14ac:dyDescent="0.25">
      <c r="A120" t="str">
        <f>+IF(LEN(M120)&gt;0,Candidatura_Tomador!C120,"")</f>
        <v/>
      </c>
      <c r="B120" t="str">
        <f>+IF(LEN(M120)&gt;0,Participação!$D$8,"")</f>
        <v/>
      </c>
      <c r="C120" t="str">
        <f t="shared" si="14"/>
        <v/>
      </c>
      <c r="D120" t="str">
        <f>+IF(LEN(M120)&gt;0,Participação!$D$4,"")</f>
        <v/>
      </c>
      <c r="E120" s="27" t="str">
        <f>+IF(LEN(M120)&gt;0,Participação!$B$7+8,"")</f>
        <v/>
      </c>
      <c r="F120" s="27" t="str">
        <f t="shared" si="15"/>
        <v/>
      </c>
      <c r="G120" t="str">
        <f t="shared" si="16"/>
        <v/>
      </c>
      <c r="H120" t="str">
        <f t="shared" si="17"/>
        <v/>
      </c>
      <c r="I120" t="str">
        <f t="shared" si="18"/>
        <v/>
      </c>
      <c r="L120" t="str">
        <f>+IF(LEN(Candidatura_Tomador!A120)&gt;0,VLOOKUP(M120,Candidatura_Tomador!H:P,9,0),"")</f>
        <v/>
      </c>
      <c r="M120" t="str">
        <f>IF(LEN(M119)=0,"",IF(M119=MAX(Candidatura_Tomador!H:H),"",M119+1))</f>
        <v/>
      </c>
      <c r="N120" t="str">
        <f>+IF(LEN(M120)&gt;0,Participação!$D$6*100,"")</f>
        <v/>
      </c>
      <c r="O120" t="str">
        <f t="shared" si="19"/>
        <v/>
      </c>
      <c r="P120" t="str">
        <f>+IF(LEN(M120)&gt;0,IF(Participação!$B$6="Com Escaldão","09","01"),"")</f>
        <v/>
      </c>
      <c r="Q120" s="28" t="str">
        <f>+IF(LEN(M120)&gt;0,SUMIF(Candidatura_Tomador!$H:$H,Candidatura_Seguros!M120,Candidatura_Tomador!I:I),"")</f>
        <v/>
      </c>
      <c r="R120" t="str">
        <f>+IF(LEN(M120)&gt;0,VLOOKUP(M120,Candidatura_Tomador!H:J,3,0),"")</f>
        <v/>
      </c>
      <c r="S120" t="str">
        <f>+IF(LEN(M120)&gt;0,SUMIF(Candidatura_Tomador!$H:$H,Candidatura_Seguros!M120,Candidatura_Tomador!Q:Q),"")</f>
        <v/>
      </c>
      <c r="T120" t="str">
        <f t="shared" si="20"/>
        <v/>
      </c>
      <c r="U120" t="str">
        <f t="shared" si="21"/>
        <v/>
      </c>
      <c r="V120" t="str">
        <f>+IF(LEN(M120)&gt;0,SUMIF(Candidatura_Tomador!$H:$H,Candidatura_Seguros!M120,Candidatura_Tomador!R:R),"")</f>
        <v/>
      </c>
      <c r="W120" t="str">
        <f t="shared" si="22"/>
        <v/>
      </c>
    </row>
    <row r="121" spans="1:23" x14ac:dyDescent="0.25">
      <c r="A121" t="str">
        <f>+IF(LEN(M121)&gt;0,Candidatura_Tomador!C121,"")</f>
        <v/>
      </c>
      <c r="B121" t="str">
        <f>+IF(LEN(M121)&gt;0,Participação!$D$8,"")</f>
        <v/>
      </c>
      <c r="C121" t="str">
        <f t="shared" si="14"/>
        <v/>
      </c>
      <c r="D121" t="str">
        <f>+IF(LEN(M121)&gt;0,Participação!$D$4,"")</f>
        <v/>
      </c>
      <c r="E121" s="27" t="str">
        <f>+IF(LEN(M121)&gt;0,Participação!$B$7+8,"")</f>
        <v/>
      </c>
      <c r="F121" s="27" t="str">
        <f t="shared" si="15"/>
        <v/>
      </c>
      <c r="G121" t="str">
        <f t="shared" si="16"/>
        <v/>
      </c>
      <c r="H121" t="str">
        <f t="shared" si="17"/>
        <v/>
      </c>
      <c r="I121" t="str">
        <f t="shared" si="18"/>
        <v/>
      </c>
      <c r="L121" t="str">
        <f>+IF(LEN(Candidatura_Tomador!A121)&gt;0,VLOOKUP(M121,Candidatura_Tomador!H:P,9,0),"")</f>
        <v/>
      </c>
      <c r="M121" t="str">
        <f>IF(LEN(M120)=0,"",IF(M120=MAX(Candidatura_Tomador!H:H),"",M120+1))</f>
        <v/>
      </c>
      <c r="N121" t="str">
        <f>+IF(LEN(M121)&gt;0,Participação!$D$6*100,"")</f>
        <v/>
      </c>
      <c r="O121" t="str">
        <f t="shared" si="19"/>
        <v/>
      </c>
      <c r="P121" t="str">
        <f>+IF(LEN(M121)&gt;0,IF(Participação!$B$6="Com Escaldão","09","01"),"")</f>
        <v/>
      </c>
      <c r="Q121" s="28" t="str">
        <f>+IF(LEN(M121)&gt;0,SUMIF(Candidatura_Tomador!$H:$H,Candidatura_Seguros!M121,Candidatura_Tomador!I:I),"")</f>
        <v/>
      </c>
      <c r="R121" t="str">
        <f>+IF(LEN(M121)&gt;0,VLOOKUP(M121,Candidatura_Tomador!H:J,3,0),"")</f>
        <v/>
      </c>
      <c r="S121" t="str">
        <f>+IF(LEN(M121)&gt;0,SUMIF(Candidatura_Tomador!$H:$H,Candidatura_Seguros!M121,Candidatura_Tomador!Q:Q),"")</f>
        <v/>
      </c>
      <c r="T121" t="str">
        <f t="shared" si="20"/>
        <v/>
      </c>
      <c r="U121" t="str">
        <f t="shared" si="21"/>
        <v/>
      </c>
      <c r="V121" t="str">
        <f>+IF(LEN(M121)&gt;0,SUMIF(Candidatura_Tomador!$H:$H,Candidatura_Seguros!M121,Candidatura_Tomador!R:R),"")</f>
        <v/>
      </c>
      <c r="W121" t="str">
        <f t="shared" si="22"/>
        <v/>
      </c>
    </row>
    <row r="122" spans="1:23" x14ac:dyDescent="0.25">
      <c r="A122" t="str">
        <f>+IF(LEN(M122)&gt;0,Candidatura_Tomador!C122,"")</f>
        <v/>
      </c>
      <c r="B122" t="str">
        <f>+IF(LEN(M122)&gt;0,Participação!$D$8,"")</f>
        <v/>
      </c>
      <c r="C122" t="str">
        <f t="shared" si="14"/>
        <v/>
      </c>
      <c r="D122" t="str">
        <f>+IF(LEN(M122)&gt;0,Participação!$D$4,"")</f>
        <v/>
      </c>
      <c r="E122" s="27" t="str">
        <f>+IF(LEN(M122)&gt;0,Participação!$B$7+8,"")</f>
        <v/>
      </c>
      <c r="F122" s="27" t="str">
        <f t="shared" si="15"/>
        <v/>
      </c>
      <c r="G122" t="str">
        <f t="shared" si="16"/>
        <v/>
      </c>
      <c r="H122" t="str">
        <f t="shared" si="17"/>
        <v/>
      </c>
      <c r="I122" t="str">
        <f t="shared" si="18"/>
        <v/>
      </c>
      <c r="L122" t="str">
        <f>+IF(LEN(Candidatura_Tomador!A122)&gt;0,VLOOKUP(M122,Candidatura_Tomador!H:P,9,0),"")</f>
        <v/>
      </c>
      <c r="M122" t="str">
        <f>IF(LEN(M121)=0,"",IF(M121=MAX(Candidatura_Tomador!H:H),"",M121+1))</f>
        <v/>
      </c>
      <c r="N122" t="str">
        <f>+IF(LEN(M122)&gt;0,Participação!$D$6*100,"")</f>
        <v/>
      </c>
      <c r="O122" t="str">
        <f t="shared" si="19"/>
        <v/>
      </c>
      <c r="P122" t="str">
        <f>+IF(LEN(M122)&gt;0,IF(Participação!$B$6="Com Escaldão","09","01"),"")</f>
        <v/>
      </c>
      <c r="Q122" s="28" t="str">
        <f>+IF(LEN(M122)&gt;0,SUMIF(Candidatura_Tomador!$H:$H,Candidatura_Seguros!M122,Candidatura_Tomador!I:I),"")</f>
        <v/>
      </c>
      <c r="R122" t="str">
        <f>+IF(LEN(M122)&gt;0,VLOOKUP(M122,Candidatura_Tomador!H:J,3,0),"")</f>
        <v/>
      </c>
      <c r="S122" t="str">
        <f>+IF(LEN(M122)&gt;0,SUMIF(Candidatura_Tomador!$H:$H,Candidatura_Seguros!M122,Candidatura_Tomador!Q:Q),"")</f>
        <v/>
      </c>
      <c r="T122" t="str">
        <f t="shared" si="20"/>
        <v/>
      </c>
      <c r="U122" t="str">
        <f t="shared" si="21"/>
        <v/>
      </c>
      <c r="V122" t="str">
        <f>+IF(LEN(M122)&gt;0,SUMIF(Candidatura_Tomador!$H:$H,Candidatura_Seguros!M122,Candidatura_Tomador!R:R),"")</f>
        <v/>
      </c>
      <c r="W122" t="str">
        <f t="shared" si="22"/>
        <v/>
      </c>
    </row>
    <row r="123" spans="1:23" x14ac:dyDescent="0.25">
      <c r="A123" t="str">
        <f>+IF(LEN(M123)&gt;0,Candidatura_Tomador!C123,"")</f>
        <v/>
      </c>
      <c r="B123" t="str">
        <f>+IF(LEN(M123)&gt;0,Participação!$D$8,"")</f>
        <v/>
      </c>
      <c r="C123" t="str">
        <f t="shared" si="14"/>
        <v/>
      </c>
      <c r="D123" t="str">
        <f>+IF(LEN(M123)&gt;0,Participação!$D$4,"")</f>
        <v/>
      </c>
      <c r="E123" s="27" t="str">
        <f>+IF(LEN(M123)&gt;0,Participação!$B$7+8,"")</f>
        <v/>
      </c>
      <c r="F123" s="27" t="str">
        <f t="shared" si="15"/>
        <v/>
      </c>
      <c r="G123" t="str">
        <f t="shared" si="16"/>
        <v/>
      </c>
      <c r="H123" t="str">
        <f t="shared" si="17"/>
        <v/>
      </c>
      <c r="I123" t="str">
        <f t="shared" si="18"/>
        <v/>
      </c>
      <c r="L123" t="str">
        <f>+IF(LEN(Candidatura_Tomador!A123)&gt;0,VLOOKUP(M123,Candidatura_Tomador!H:P,9,0),"")</f>
        <v/>
      </c>
      <c r="M123" t="str">
        <f>IF(LEN(M122)=0,"",IF(M122=MAX(Candidatura_Tomador!H:H),"",M122+1))</f>
        <v/>
      </c>
      <c r="N123" t="str">
        <f>+IF(LEN(M123)&gt;0,Participação!$D$6*100,"")</f>
        <v/>
      </c>
      <c r="O123" t="str">
        <f t="shared" si="19"/>
        <v/>
      </c>
      <c r="P123" t="str">
        <f>+IF(LEN(M123)&gt;0,IF(Participação!$B$6="Com Escaldão","09","01"),"")</f>
        <v/>
      </c>
      <c r="Q123" s="28" t="str">
        <f>+IF(LEN(M123)&gt;0,SUMIF(Candidatura_Tomador!$H:$H,Candidatura_Seguros!M123,Candidatura_Tomador!I:I),"")</f>
        <v/>
      </c>
      <c r="R123" t="str">
        <f>+IF(LEN(M123)&gt;0,VLOOKUP(M123,Candidatura_Tomador!H:J,3,0),"")</f>
        <v/>
      </c>
      <c r="S123" t="str">
        <f>+IF(LEN(M123)&gt;0,SUMIF(Candidatura_Tomador!$H:$H,Candidatura_Seguros!M123,Candidatura_Tomador!Q:Q),"")</f>
        <v/>
      </c>
      <c r="T123" t="str">
        <f t="shared" si="20"/>
        <v/>
      </c>
      <c r="U123" t="str">
        <f t="shared" si="21"/>
        <v/>
      </c>
      <c r="V123" t="str">
        <f>+IF(LEN(M123)&gt;0,SUMIF(Candidatura_Tomador!$H:$H,Candidatura_Seguros!M123,Candidatura_Tomador!R:R),"")</f>
        <v/>
      </c>
      <c r="W123" t="str">
        <f t="shared" si="22"/>
        <v/>
      </c>
    </row>
    <row r="124" spans="1:23" x14ac:dyDescent="0.25">
      <c r="A124" t="str">
        <f>+IF(LEN(M124)&gt;0,Candidatura_Tomador!C124,"")</f>
        <v/>
      </c>
      <c r="B124" t="str">
        <f>+IF(LEN(M124)&gt;0,Participação!$D$8,"")</f>
        <v/>
      </c>
      <c r="C124" t="str">
        <f t="shared" si="14"/>
        <v/>
      </c>
      <c r="D124" t="str">
        <f>+IF(LEN(M124)&gt;0,Participação!$D$4,"")</f>
        <v/>
      </c>
      <c r="E124" s="27" t="str">
        <f>+IF(LEN(M124)&gt;0,Participação!$B$7+8,"")</f>
        <v/>
      </c>
      <c r="F124" s="27" t="str">
        <f t="shared" si="15"/>
        <v/>
      </c>
      <c r="G124" t="str">
        <f t="shared" si="16"/>
        <v/>
      </c>
      <c r="H124" t="str">
        <f t="shared" si="17"/>
        <v/>
      </c>
      <c r="I124" t="str">
        <f t="shared" si="18"/>
        <v/>
      </c>
      <c r="L124" t="str">
        <f>+IF(LEN(Candidatura_Tomador!A124)&gt;0,VLOOKUP(M124,Candidatura_Tomador!H:P,9,0),"")</f>
        <v/>
      </c>
      <c r="M124" t="str">
        <f>IF(LEN(M123)=0,"",IF(M123=MAX(Candidatura_Tomador!H:H),"",M123+1))</f>
        <v/>
      </c>
      <c r="N124" t="str">
        <f>+IF(LEN(M124)&gt;0,Participação!$D$6*100,"")</f>
        <v/>
      </c>
      <c r="O124" t="str">
        <f t="shared" si="19"/>
        <v/>
      </c>
      <c r="P124" t="str">
        <f>+IF(LEN(M124)&gt;0,IF(Participação!$B$6="Com Escaldão","09","01"),"")</f>
        <v/>
      </c>
      <c r="Q124" s="28" t="str">
        <f>+IF(LEN(M124)&gt;0,SUMIF(Candidatura_Tomador!$H:$H,Candidatura_Seguros!M124,Candidatura_Tomador!I:I),"")</f>
        <v/>
      </c>
      <c r="R124" t="str">
        <f>+IF(LEN(M124)&gt;0,VLOOKUP(M124,Candidatura_Tomador!H:J,3,0),"")</f>
        <v/>
      </c>
      <c r="S124" t="str">
        <f>+IF(LEN(M124)&gt;0,SUMIF(Candidatura_Tomador!$H:$H,Candidatura_Seguros!M124,Candidatura_Tomador!Q:Q),"")</f>
        <v/>
      </c>
      <c r="T124" t="str">
        <f t="shared" si="20"/>
        <v/>
      </c>
      <c r="U124" t="str">
        <f t="shared" si="21"/>
        <v/>
      </c>
      <c r="V124" t="str">
        <f>+IF(LEN(M124)&gt;0,SUMIF(Candidatura_Tomador!$H:$H,Candidatura_Seguros!M124,Candidatura_Tomador!R:R),"")</f>
        <v/>
      </c>
      <c r="W124" t="str">
        <f t="shared" si="22"/>
        <v/>
      </c>
    </row>
    <row r="125" spans="1:23" x14ac:dyDescent="0.25">
      <c r="A125" t="str">
        <f>+IF(LEN(M125)&gt;0,Candidatura_Tomador!C125,"")</f>
        <v/>
      </c>
      <c r="B125" t="str">
        <f>+IF(LEN(M125)&gt;0,Participação!$D$8,"")</f>
        <v/>
      </c>
      <c r="C125" t="str">
        <f t="shared" si="14"/>
        <v/>
      </c>
      <c r="D125" t="str">
        <f>+IF(LEN(M125)&gt;0,Participação!$D$4,"")</f>
        <v/>
      </c>
      <c r="E125" s="27" t="str">
        <f>+IF(LEN(M125)&gt;0,Participação!$B$7+8,"")</f>
        <v/>
      </c>
      <c r="F125" s="27" t="str">
        <f t="shared" si="15"/>
        <v/>
      </c>
      <c r="G125" t="str">
        <f t="shared" si="16"/>
        <v/>
      </c>
      <c r="H125" t="str">
        <f t="shared" si="17"/>
        <v/>
      </c>
      <c r="I125" t="str">
        <f t="shared" si="18"/>
        <v/>
      </c>
      <c r="L125" t="str">
        <f>+IF(LEN(Candidatura_Tomador!A125)&gt;0,VLOOKUP(M125,Candidatura_Tomador!H:P,9,0),"")</f>
        <v/>
      </c>
      <c r="M125" t="str">
        <f>IF(LEN(M124)=0,"",IF(M124=MAX(Candidatura_Tomador!H:H),"",M124+1))</f>
        <v/>
      </c>
      <c r="N125" t="str">
        <f>+IF(LEN(M125)&gt;0,Participação!$D$6*100,"")</f>
        <v/>
      </c>
      <c r="O125" t="str">
        <f t="shared" si="19"/>
        <v/>
      </c>
      <c r="P125" t="str">
        <f>+IF(LEN(M125)&gt;0,IF(Participação!$B$6="Com Escaldão","09","01"),"")</f>
        <v/>
      </c>
      <c r="Q125" s="28" t="str">
        <f>+IF(LEN(M125)&gt;0,SUMIF(Candidatura_Tomador!$H:$H,Candidatura_Seguros!M125,Candidatura_Tomador!I:I),"")</f>
        <v/>
      </c>
      <c r="R125" t="str">
        <f>+IF(LEN(M125)&gt;0,VLOOKUP(M125,Candidatura_Tomador!H:J,3,0),"")</f>
        <v/>
      </c>
      <c r="S125" t="str">
        <f>+IF(LEN(M125)&gt;0,SUMIF(Candidatura_Tomador!$H:$H,Candidatura_Seguros!M125,Candidatura_Tomador!Q:Q),"")</f>
        <v/>
      </c>
      <c r="T125" t="str">
        <f t="shared" si="20"/>
        <v/>
      </c>
      <c r="U125" t="str">
        <f t="shared" si="21"/>
        <v/>
      </c>
      <c r="V125" t="str">
        <f>+IF(LEN(M125)&gt;0,SUMIF(Candidatura_Tomador!$H:$H,Candidatura_Seguros!M125,Candidatura_Tomador!R:R),"")</f>
        <v/>
      </c>
      <c r="W125" t="str">
        <f t="shared" si="22"/>
        <v/>
      </c>
    </row>
    <row r="126" spans="1:23" x14ac:dyDescent="0.25">
      <c r="A126" t="str">
        <f>+IF(LEN(M126)&gt;0,Candidatura_Tomador!C126,"")</f>
        <v/>
      </c>
      <c r="B126" t="str">
        <f>+IF(LEN(M126)&gt;0,Participação!$D$8,"")</f>
        <v/>
      </c>
      <c r="C126" t="str">
        <f t="shared" si="14"/>
        <v/>
      </c>
      <c r="D126" t="str">
        <f>+IF(LEN(M126)&gt;0,Participação!$D$4,"")</f>
        <v/>
      </c>
      <c r="E126" s="27" t="str">
        <f>+IF(LEN(M126)&gt;0,Participação!$B$7+8,"")</f>
        <v/>
      </c>
      <c r="F126" s="27" t="str">
        <f t="shared" si="15"/>
        <v/>
      </c>
      <c r="G126" t="str">
        <f t="shared" si="16"/>
        <v/>
      </c>
      <c r="H126" t="str">
        <f t="shared" si="17"/>
        <v/>
      </c>
      <c r="I126" t="str">
        <f t="shared" si="18"/>
        <v/>
      </c>
      <c r="L126" t="str">
        <f>+IF(LEN(Candidatura_Tomador!A126)&gt;0,VLOOKUP(M126,Candidatura_Tomador!H:P,9,0),"")</f>
        <v/>
      </c>
      <c r="M126" t="str">
        <f>IF(LEN(M125)=0,"",IF(M125=MAX(Candidatura_Tomador!H:H),"",M125+1))</f>
        <v/>
      </c>
      <c r="N126" t="str">
        <f>+IF(LEN(M126)&gt;0,Participação!$D$6*100,"")</f>
        <v/>
      </c>
      <c r="O126" t="str">
        <f t="shared" si="19"/>
        <v/>
      </c>
      <c r="P126" t="str">
        <f>+IF(LEN(M126)&gt;0,IF(Participação!$B$6="Com Escaldão","09","01"),"")</f>
        <v/>
      </c>
      <c r="Q126" s="28" t="str">
        <f>+IF(LEN(M126)&gt;0,SUMIF(Candidatura_Tomador!$H:$H,Candidatura_Seguros!M126,Candidatura_Tomador!I:I),"")</f>
        <v/>
      </c>
      <c r="R126" t="str">
        <f>+IF(LEN(M126)&gt;0,VLOOKUP(M126,Candidatura_Tomador!H:J,3,0),"")</f>
        <v/>
      </c>
      <c r="S126" t="str">
        <f>+IF(LEN(M126)&gt;0,SUMIF(Candidatura_Tomador!$H:$H,Candidatura_Seguros!M126,Candidatura_Tomador!Q:Q),"")</f>
        <v/>
      </c>
      <c r="T126" t="str">
        <f t="shared" si="20"/>
        <v/>
      </c>
      <c r="U126" t="str">
        <f t="shared" si="21"/>
        <v/>
      </c>
      <c r="V126" t="str">
        <f>+IF(LEN(M126)&gt;0,SUMIF(Candidatura_Tomador!$H:$H,Candidatura_Seguros!M126,Candidatura_Tomador!R:R),"")</f>
        <v/>
      </c>
      <c r="W126" t="str">
        <f t="shared" si="22"/>
        <v/>
      </c>
    </row>
    <row r="127" spans="1:23" x14ac:dyDescent="0.25">
      <c r="A127" t="str">
        <f>+IF(LEN(M127)&gt;0,Candidatura_Tomador!C127,"")</f>
        <v/>
      </c>
      <c r="B127" t="str">
        <f>+IF(LEN(M127)&gt;0,Participação!$D$8,"")</f>
        <v/>
      </c>
      <c r="C127" t="str">
        <f t="shared" si="14"/>
        <v/>
      </c>
      <c r="D127" t="str">
        <f>+IF(LEN(M127)&gt;0,Participação!$D$4,"")</f>
        <v/>
      </c>
      <c r="E127" s="27" t="str">
        <f>+IF(LEN(M127)&gt;0,Participação!$B$7+8,"")</f>
        <v/>
      </c>
      <c r="F127" s="27" t="str">
        <f t="shared" si="15"/>
        <v/>
      </c>
      <c r="G127" t="str">
        <f t="shared" si="16"/>
        <v/>
      </c>
      <c r="H127" t="str">
        <f t="shared" si="17"/>
        <v/>
      </c>
      <c r="I127" t="str">
        <f t="shared" si="18"/>
        <v/>
      </c>
      <c r="L127" t="str">
        <f>+IF(LEN(Candidatura_Tomador!A127)&gt;0,VLOOKUP(M127,Candidatura_Tomador!H:P,9,0),"")</f>
        <v/>
      </c>
      <c r="M127" t="str">
        <f>IF(LEN(M126)=0,"",IF(M126=MAX(Candidatura_Tomador!H:H),"",M126+1))</f>
        <v/>
      </c>
      <c r="N127" t="str">
        <f>+IF(LEN(M127)&gt;0,Participação!$D$6*100,"")</f>
        <v/>
      </c>
      <c r="O127" t="str">
        <f t="shared" si="19"/>
        <v/>
      </c>
      <c r="P127" t="str">
        <f>+IF(LEN(M127)&gt;0,IF(Participação!$B$6="Com Escaldão","09","01"),"")</f>
        <v/>
      </c>
      <c r="Q127" s="28" t="str">
        <f>+IF(LEN(M127)&gt;0,SUMIF(Candidatura_Tomador!$H:$H,Candidatura_Seguros!M127,Candidatura_Tomador!I:I),"")</f>
        <v/>
      </c>
      <c r="R127" t="str">
        <f>+IF(LEN(M127)&gt;0,VLOOKUP(M127,Candidatura_Tomador!H:J,3,0),"")</f>
        <v/>
      </c>
      <c r="S127" t="str">
        <f>+IF(LEN(M127)&gt;0,SUMIF(Candidatura_Tomador!$H:$H,Candidatura_Seguros!M127,Candidatura_Tomador!Q:Q),"")</f>
        <v/>
      </c>
      <c r="T127" t="str">
        <f t="shared" si="20"/>
        <v/>
      </c>
      <c r="U127" t="str">
        <f t="shared" si="21"/>
        <v/>
      </c>
      <c r="V127" t="str">
        <f>+IF(LEN(M127)&gt;0,SUMIF(Candidatura_Tomador!$H:$H,Candidatura_Seguros!M127,Candidatura_Tomador!R:R),"")</f>
        <v/>
      </c>
      <c r="W127" t="str">
        <f t="shared" si="22"/>
        <v/>
      </c>
    </row>
    <row r="128" spans="1:23" x14ac:dyDescent="0.25">
      <c r="A128" t="str">
        <f>+IF(LEN(M128)&gt;0,Candidatura_Tomador!C128,"")</f>
        <v/>
      </c>
      <c r="B128" t="str">
        <f>+IF(LEN(M128)&gt;0,Participação!$D$8,"")</f>
        <v/>
      </c>
      <c r="C128" t="str">
        <f t="shared" si="14"/>
        <v/>
      </c>
      <c r="D128" t="str">
        <f>+IF(LEN(M128)&gt;0,Participação!$D$4,"")</f>
        <v/>
      </c>
      <c r="E128" s="27" t="str">
        <f>+IF(LEN(M128)&gt;0,Participação!$B$7+8,"")</f>
        <v/>
      </c>
      <c r="F128" s="27" t="str">
        <f t="shared" si="15"/>
        <v/>
      </c>
      <c r="G128" t="str">
        <f t="shared" si="16"/>
        <v/>
      </c>
      <c r="H128" t="str">
        <f t="shared" si="17"/>
        <v/>
      </c>
      <c r="I128" t="str">
        <f t="shared" si="18"/>
        <v/>
      </c>
      <c r="L128" t="str">
        <f>+IF(LEN(Candidatura_Tomador!A128)&gt;0,VLOOKUP(M128,Candidatura_Tomador!H:P,9,0),"")</f>
        <v/>
      </c>
      <c r="M128" t="str">
        <f>IF(LEN(M127)=0,"",IF(M127=MAX(Candidatura_Tomador!H:H),"",M127+1))</f>
        <v/>
      </c>
      <c r="N128" t="str">
        <f>+IF(LEN(M128)&gt;0,Participação!$D$6*100,"")</f>
        <v/>
      </c>
      <c r="O128" t="str">
        <f t="shared" si="19"/>
        <v/>
      </c>
      <c r="P128" t="str">
        <f>+IF(LEN(M128)&gt;0,IF(Participação!$B$6="Com Escaldão","09","01"),"")</f>
        <v/>
      </c>
      <c r="Q128" s="28" t="str">
        <f>+IF(LEN(M128)&gt;0,SUMIF(Candidatura_Tomador!$H:$H,Candidatura_Seguros!M128,Candidatura_Tomador!I:I),"")</f>
        <v/>
      </c>
      <c r="R128" t="str">
        <f>+IF(LEN(M128)&gt;0,VLOOKUP(M128,Candidatura_Tomador!H:J,3,0),"")</f>
        <v/>
      </c>
      <c r="S128" t="str">
        <f>+IF(LEN(M128)&gt;0,SUMIF(Candidatura_Tomador!$H:$H,Candidatura_Seguros!M128,Candidatura_Tomador!Q:Q),"")</f>
        <v/>
      </c>
      <c r="T128" t="str">
        <f t="shared" si="20"/>
        <v/>
      </c>
      <c r="U128" t="str">
        <f t="shared" si="21"/>
        <v/>
      </c>
      <c r="V128" t="str">
        <f>+IF(LEN(M128)&gt;0,SUMIF(Candidatura_Tomador!$H:$H,Candidatura_Seguros!M128,Candidatura_Tomador!R:R),"")</f>
        <v/>
      </c>
      <c r="W128" t="str">
        <f t="shared" si="22"/>
        <v/>
      </c>
    </row>
    <row r="129" spans="1:23" x14ac:dyDescent="0.25">
      <c r="A129" t="str">
        <f>+IF(LEN(M129)&gt;0,Candidatura_Tomador!C129,"")</f>
        <v/>
      </c>
      <c r="B129" t="str">
        <f>+IF(LEN(M129)&gt;0,Participação!$D$8,"")</f>
        <v/>
      </c>
      <c r="C129" t="str">
        <f t="shared" si="14"/>
        <v/>
      </c>
      <c r="D129" t="str">
        <f>+IF(LEN(M129)&gt;0,Participação!$D$4,"")</f>
        <v/>
      </c>
      <c r="E129" s="27" t="str">
        <f>+IF(LEN(M129)&gt;0,Participação!$B$7+8,"")</f>
        <v/>
      </c>
      <c r="F129" s="27" t="str">
        <f t="shared" si="15"/>
        <v/>
      </c>
      <c r="G129" t="str">
        <f t="shared" si="16"/>
        <v/>
      </c>
      <c r="H129" t="str">
        <f t="shared" si="17"/>
        <v/>
      </c>
      <c r="I129" t="str">
        <f t="shared" si="18"/>
        <v/>
      </c>
      <c r="L129" t="str">
        <f>+IF(LEN(Candidatura_Tomador!A129)&gt;0,VLOOKUP(M129,Candidatura_Tomador!H:P,9,0),"")</f>
        <v/>
      </c>
      <c r="M129" t="str">
        <f>IF(LEN(M128)=0,"",IF(M128=MAX(Candidatura_Tomador!H:H),"",M128+1))</f>
        <v/>
      </c>
      <c r="N129" t="str">
        <f>+IF(LEN(M129)&gt;0,Participação!$D$6*100,"")</f>
        <v/>
      </c>
      <c r="O129" t="str">
        <f t="shared" si="19"/>
        <v/>
      </c>
      <c r="P129" t="str">
        <f>+IF(LEN(M129)&gt;0,IF(Participação!$B$6="Com Escaldão","09","01"),"")</f>
        <v/>
      </c>
      <c r="Q129" s="28" t="str">
        <f>+IF(LEN(M129)&gt;0,SUMIF(Candidatura_Tomador!$H:$H,Candidatura_Seguros!M129,Candidatura_Tomador!I:I),"")</f>
        <v/>
      </c>
      <c r="R129" t="str">
        <f>+IF(LEN(M129)&gt;0,VLOOKUP(M129,Candidatura_Tomador!H:J,3,0),"")</f>
        <v/>
      </c>
      <c r="S129" t="str">
        <f>+IF(LEN(M129)&gt;0,SUMIF(Candidatura_Tomador!$H:$H,Candidatura_Seguros!M129,Candidatura_Tomador!Q:Q),"")</f>
        <v/>
      </c>
      <c r="T129" t="str">
        <f t="shared" si="20"/>
        <v/>
      </c>
      <c r="U129" t="str">
        <f t="shared" si="21"/>
        <v/>
      </c>
      <c r="V129" t="str">
        <f>+IF(LEN(M129)&gt;0,SUMIF(Candidatura_Tomador!$H:$H,Candidatura_Seguros!M129,Candidatura_Tomador!R:R),"")</f>
        <v/>
      </c>
      <c r="W129" t="str">
        <f t="shared" si="22"/>
        <v/>
      </c>
    </row>
    <row r="130" spans="1:23" x14ac:dyDescent="0.25">
      <c r="A130" t="str">
        <f>+IF(LEN(M130)&gt;0,Candidatura_Tomador!C130,"")</f>
        <v/>
      </c>
      <c r="B130" t="str">
        <f>+IF(LEN(M130)&gt;0,Participação!$D$8,"")</f>
        <v/>
      </c>
      <c r="C130" t="str">
        <f t="shared" si="14"/>
        <v/>
      </c>
      <c r="D130" t="str">
        <f>+IF(LEN(M130)&gt;0,Participação!$D$4,"")</f>
        <v/>
      </c>
      <c r="E130" s="27" t="str">
        <f>+IF(LEN(M130)&gt;0,Participação!$B$7+8,"")</f>
        <v/>
      </c>
      <c r="F130" s="27" t="str">
        <f t="shared" si="15"/>
        <v/>
      </c>
      <c r="G130" t="str">
        <f t="shared" si="16"/>
        <v/>
      </c>
      <c r="H130" t="str">
        <f t="shared" si="17"/>
        <v/>
      </c>
      <c r="I130" t="str">
        <f t="shared" si="18"/>
        <v/>
      </c>
      <c r="L130" t="str">
        <f>+IF(LEN(Candidatura_Tomador!A130)&gt;0,VLOOKUP(M130,Candidatura_Tomador!H:P,9,0),"")</f>
        <v/>
      </c>
      <c r="M130" t="str">
        <f>IF(LEN(M129)=0,"",IF(M129=MAX(Candidatura_Tomador!H:H),"",M129+1))</f>
        <v/>
      </c>
      <c r="N130" t="str">
        <f>+IF(LEN(M130)&gt;0,Participação!$D$6*100,"")</f>
        <v/>
      </c>
      <c r="O130" t="str">
        <f t="shared" si="19"/>
        <v/>
      </c>
      <c r="P130" t="str">
        <f>+IF(LEN(M130)&gt;0,IF(Participação!$B$6="Com Escaldão","09","01"),"")</f>
        <v/>
      </c>
      <c r="Q130" s="28" t="str">
        <f>+IF(LEN(M130)&gt;0,SUMIF(Candidatura_Tomador!$H:$H,Candidatura_Seguros!M130,Candidatura_Tomador!I:I),"")</f>
        <v/>
      </c>
      <c r="R130" t="str">
        <f>+IF(LEN(M130)&gt;0,VLOOKUP(M130,Candidatura_Tomador!H:J,3,0),"")</f>
        <v/>
      </c>
      <c r="S130" t="str">
        <f>+IF(LEN(M130)&gt;0,SUMIF(Candidatura_Tomador!$H:$H,Candidatura_Seguros!M130,Candidatura_Tomador!Q:Q),"")</f>
        <v/>
      </c>
      <c r="T130" t="str">
        <f t="shared" si="20"/>
        <v/>
      </c>
      <c r="U130" t="str">
        <f t="shared" si="21"/>
        <v/>
      </c>
      <c r="V130" t="str">
        <f>+IF(LEN(M130)&gt;0,SUMIF(Candidatura_Tomador!$H:$H,Candidatura_Seguros!M130,Candidatura_Tomador!R:R),"")</f>
        <v/>
      </c>
      <c r="W130" t="str">
        <f t="shared" si="22"/>
        <v/>
      </c>
    </row>
    <row r="131" spans="1:23" x14ac:dyDescent="0.25">
      <c r="A131" t="str">
        <f>+IF(LEN(M131)&gt;0,Candidatura_Tomador!C131,"")</f>
        <v/>
      </c>
      <c r="B131" t="str">
        <f>+IF(LEN(M131)&gt;0,Participação!$D$8,"")</f>
        <v/>
      </c>
      <c r="C131" t="str">
        <f t="shared" si="14"/>
        <v/>
      </c>
      <c r="D131" t="str">
        <f>+IF(LEN(M131)&gt;0,Participação!$D$4,"")</f>
        <v/>
      </c>
      <c r="E131" s="27" t="str">
        <f>+IF(LEN(M131)&gt;0,Participação!$B$7+8,"")</f>
        <v/>
      </c>
      <c r="F131" s="27" t="str">
        <f t="shared" si="15"/>
        <v/>
      </c>
      <c r="G131" t="str">
        <f t="shared" si="16"/>
        <v/>
      </c>
      <c r="H131" t="str">
        <f t="shared" si="17"/>
        <v/>
      </c>
      <c r="I131" t="str">
        <f t="shared" si="18"/>
        <v/>
      </c>
      <c r="L131" t="str">
        <f>+IF(LEN(Candidatura_Tomador!A131)&gt;0,VLOOKUP(M131,Candidatura_Tomador!H:P,9,0),"")</f>
        <v/>
      </c>
      <c r="M131" t="str">
        <f>IF(LEN(M130)=0,"",IF(M130=MAX(Candidatura_Tomador!H:H),"",M130+1))</f>
        <v/>
      </c>
      <c r="N131" t="str">
        <f>+IF(LEN(M131)&gt;0,Participação!$D$6*100,"")</f>
        <v/>
      </c>
      <c r="O131" t="str">
        <f t="shared" si="19"/>
        <v/>
      </c>
      <c r="P131" t="str">
        <f>+IF(LEN(M131)&gt;0,IF(Participação!$B$6="Com Escaldão","09","01"),"")</f>
        <v/>
      </c>
      <c r="Q131" s="28" t="str">
        <f>+IF(LEN(M131)&gt;0,SUMIF(Candidatura_Tomador!$H:$H,Candidatura_Seguros!M131,Candidatura_Tomador!I:I),"")</f>
        <v/>
      </c>
      <c r="R131" t="str">
        <f>+IF(LEN(M131)&gt;0,VLOOKUP(M131,Candidatura_Tomador!H:J,3,0),"")</f>
        <v/>
      </c>
      <c r="S131" t="str">
        <f>+IF(LEN(M131)&gt;0,SUMIF(Candidatura_Tomador!$H:$H,Candidatura_Seguros!M131,Candidatura_Tomador!Q:Q),"")</f>
        <v/>
      </c>
      <c r="T131" t="str">
        <f t="shared" si="20"/>
        <v/>
      </c>
      <c r="U131" t="str">
        <f t="shared" si="21"/>
        <v/>
      </c>
      <c r="V131" t="str">
        <f>+IF(LEN(M131)&gt;0,SUMIF(Candidatura_Tomador!$H:$H,Candidatura_Seguros!M131,Candidatura_Tomador!R:R),"")</f>
        <v/>
      </c>
      <c r="W131" t="str">
        <f t="shared" si="22"/>
        <v/>
      </c>
    </row>
    <row r="132" spans="1:23" x14ac:dyDescent="0.25">
      <c r="A132" t="str">
        <f>+IF(LEN(M132)&gt;0,Candidatura_Tomador!C132,"")</f>
        <v/>
      </c>
      <c r="B132" t="str">
        <f>+IF(LEN(M132)&gt;0,Participação!$D$8,"")</f>
        <v/>
      </c>
      <c r="C132" t="str">
        <f t="shared" ref="C132:C195" si="23">+IF(LEN(M132)&gt;0,YEAR(F132),"")</f>
        <v/>
      </c>
      <c r="D132" t="str">
        <f>+IF(LEN(M132)&gt;0,Participação!$D$4,"")</f>
        <v/>
      </c>
      <c r="E132" s="27" t="str">
        <f>+IF(LEN(M132)&gt;0,Participação!$B$7+8,"")</f>
        <v/>
      </c>
      <c r="F132" s="27" t="str">
        <f t="shared" ref="F132:F195" si="24">+IF(LEN(M132)&gt;0,DATE(2021,10,15),"")</f>
        <v/>
      </c>
      <c r="G132" t="str">
        <f t="shared" ref="G132:G195" si="25">+IF(LEN(M132)&gt;0,1,"")</f>
        <v/>
      </c>
      <c r="H132" t="str">
        <f t="shared" ref="H132:H195" si="26">+IF(LEN(M132)&gt;0,1,"")</f>
        <v/>
      </c>
      <c r="I132" t="str">
        <f t="shared" ref="I132:I195" si="27">+IF(LEN(M132)&gt;0,"N","")</f>
        <v/>
      </c>
      <c r="L132" t="str">
        <f>+IF(LEN(Candidatura_Tomador!A132)&gt;0,VLOOKUP(M132,Candidatura_Tomador!H:P,9,0),"")</f>
        <v/>
      </c>
      <c r="M132" t="str">
        <f>IF(LEN(M131)=0,"",IF(M131=MAX(Candidatura_Tomador!H:H),"",M131+1))</f>
        <v/>
      </c>
      <c r="N132" t="str">
        <f>+IF(LEN(M132)&gt;0,Participação!$D$6*100,"")</f>
        <v/>
      </c>
      <c r="O132" t="str">
        <f t="shared" ref="O132:O195" si="28">+IF(LEN(M132)&gt;0,1,"")</f>
        <v/>
      </c>
      <c r="P132" t="str">
        <f>+IF(LEN(M132)&gt;0,IF(Participação!$B$6="Com Escaldão","09","01"),"")</f>
        <v/>
      </c>
      <c r="Q132" s="28" t="str">
        <f>+IF(LEN(M132)&gt;0,SUMIF(Candidatura_Tomador!$H:$H,Candidatura_Seguros!M132,Candidatura_Tomador!I:I),"")</f>
        <v/>
      </c>
      <c r="R132" t="str">
        <f>+IF(LEN(M132)&gt;0,VLOOKUP(M132,Candidatura_Tomador!H:J,3,0),"")</f>
        <v/>
      </c>
      <c r="S132" t="str">
        <f>+IF(LEN(M132)&gt;0,SUMIF(Candidatura_Tomador!$H:$H,Candidatura_Seguros!M132,Candidatura_Tomador!Q:Q),"")</f>
        <v/>
      </c>
      <c r="T132" t="str">
        <f t="shared" ref="T132:T195" si="29">+IF(LEN(M132)&gt;0,S132,"")</f>
        <v/>
      </c>
      <c r="U132" t="str">
        <f t="shared" ref="U132:U195" si="30">+IF(LEN(M132)&gt;0,"N","")</f>
        <v/>
      </c>
      <c r="V132" t="str">
        <f>+IF(LEN(M132)&gt;0,SUMIF(Candidatura_Tomador!$H:$H,Candidatura_Seguros!M132,Candidatura_Tomador!R:R),"")</f>
        <v/>
      </c>
      <c r="W132" t="str">
        <f t="shared" ref="W132:W195" si="31">+IF(LEN(M132)&gt;0,0,"")</f>
        <v/>
      </c>
    </row>
    <row r="133" spans="1:23" x14ac:dyDescent="0.25">
      <c r="A133" t="str">
        <f>+IF(LEN(M133)&gt;0,Candidatura_Tomador!C133,"")</f>
        <v/>
      </c>
      <c r="B133" t="str">
        <f>+IF(LEN(M133)&gt;0,Participação!$D$8,"")</f>
        <v/>
      </c>
      <c r="C133" t="str">
        <f t="shared" si="23"/>
        <v/>
      </c>
      <c r="D133" t="str">
        <f>+IF(LEN(M133)&gt;0,Participação!$D$4,"")</f>
        <v/>
      </c>
      <c r="E133" s="27" t="str">
        <f>+IF(LEN(M133)&gt;0,Participação!$B$7+8,"")</f>
        <v/>
      </c>
      <c r="F133" s="27" t="str">
        <f t="shared" si="24"/>
        <v/>
      </c>
      <c r="G133" t="str">
        <f t="shared" si="25"/>
        <v/>
      </c>
      <c r="H133" t="str">
        <f t="shared" si="26"/>
        <v/>
      </c>
      <c r="I133" t="str">
        <f t="shared" si="27"/>
        <v/>
      </c>
      <c r="L133" t="str">
        <f>+IF(LEN(Candidatura_Tomador!A133)&gt;0,VLOOKUP(M133,Candidatura_Tomador!H:P,9,0),"")</f>
        <v/>
      </c>
      <c r="M133" t="str">
        <f>IF(LEN(M132)=0,"",IF(M132=MAX(Candidatura_Tomador!H:H),"",M132+1))</f>
        <v/>
      </c>
      <c r="N133" t="str">
        <f>+IF(LEN(M133)&gt;0,Participação!$D$6*100,"")</f>
        <v/>
      </c>
      <c r="O133" t="str">
        <f t="shared" si="28"/>
        <v/>
      </c>
      <c r="P133" t="str">
        <f>+IF(LEN(M133)&gt;0,IF(Participação!$B$6="Com Escaldão","09","01"),"")</f>
        <v/>
      </c>
      <c r="Q133" s="28" t="str">
        <f>+IF(LEN(M133)&gt;0,SUMIF(Candidatura_Tomador!$H:$H,Candidatura_Seguros!M133,Candidatura_Tomador!I:I),"")</f>
        <v/>
      </c>
      <c r="R133" t="str">
        <f>+IF(LEN(M133)&gt;0,VLOOKUP(M133,Candidatura_Tomador!H:J,3,0),"")</f>
        <v/>
      </c>
      <c r="S133" t="str">
        <f>+IF(LEN(M133)&gt;0,SUMIF(Candidatura_Tomador!$H:$H,Candidatura_Seguros!M133,Candidatura_Tomador!Q:Q),"")</f>
        <v/>
      </c>
      <c r="T133" t="str">
        <f t="shared" si="29"/>
        <v/>
      </c>
      <c r="U133" t="str">
        <f t="shared" si="30"/>
        <v/>
      </c>
      <c r="V133" t="str">
        <f>+IF(LEN(M133)&gt;0,SUMIF(Candidatura_Tomador!$H:$H,Candidatura_Seguros!M133,Candidatura_Tomador!R:R),"")</f>
        <v/>
      </c>
      <c r="W133" t="str">
        <f t="shared" si="31"/>
        <v/>
      </c>
    </row>
    <row r="134" spans="1:23" x14ac:dyDescent="0.25">
      <c r="A134" t="str">
        <f>+IF(LEN(M134)&gt;0,Candidatura_Tomador!C134,"")</f>
        <v/>
      </c>
      <c r="B134" t="str">
        <f>+IF(LEN(M134)&gt;0,Participação!$D$8,"")</f>
        <v/>
      </c>
      <c r="C134" t="str">
        <f t="shared" si="23"/>
        <v/>
      </c>
      <c r="D134" t="str">
        <f>+IF(LEN(M134)&gt;0,Participação!$D$4,"")</f>
        <v/>
      </c>
      <c r="E134" s="27" t="str">
        <f>+IF(LEN(M134)&gt;0,Participação!$B$7+8,"")</f>
        <v/>
      </c>
      <c r="F134" s="27" t="str">
        <f t="shared" si="24"/>
        <v/>
      </c>
      <c r="G134" t="str">
        <f t="shared" si="25"/>
        <v/>
      </c>
      <c r="H134" t="str">
        <f t="shared" si="26"/>
        <v/>
      </c>
      <c r="I134" t="str">
        <f t="shared" si="27"/>
        <v/>
      </c>
      <c r="L134" t="str">
        <f>+IF(LEN(Candidatura_Tomador!A134)&gt;0,VLOOKUP(M134,Candidatura_Tomador!H:P,9,0),"")</f>
        <v/>
      </c>
      <c r="M134" t="str">
        <f>IF(LEN(M133)=0,"",IF(M133=MAX(Candidatura_Tomador!H:H),"",M133+1))</f>
        <v/>
      </c>
      <c r="N134" t="str">
        <f>+IF(LEN(M134)&gt;0,Participação!$D$6*100,"")</f>
        <v/>
      </c>
      <c r="O134" t="str">
        <f t="shared" si="28"/>
        <v/>
      </c>
      <c r="P134" t="str">
        <f>+IF(LEN(M134)&gt;0,IF(Participação!$B$6="Com Escaldão","09","01"),"")</f>
        <v/>
      </c>
      <c r="Q134" s="28" t="str">
        <f>+IF(LEN(M134)&gt;0,SUMIF(Candidatura_Tomador!$H:$H,Candidatura_Seguros!M134,Candidatura_Tomador!I:I),"")</f>
        <v/>
      </c>
      <c r="R134" t="str">
        <f>+IF(LEN(M134)&gt;0,VLOOKUP(M134,Candidatura_Tomador!H:J,3,0),"")</f>
        <v/>
      </c>
      <c r="S134" t="str">
        <f>+IF(LEN(M134)&gt;0,SUMIF(Candidatura_Tomador!$H:$H,Candidatura_Seguros!M134,Candidatura_Tomador!Q:Q),"")</f>
        <v/>
      </c>
      <c r="T134" t="str">
        <f t="shared" si="29"/>
        <v/>
      </c>
      <c r="U134" t="str">
        <f t="shared" si="30"/>
        <v/>
      </c>
      <c r="V134" t="str">
        <f>+IF(LEN(M134)&gt;0,SUMIF(Candidatura_Tomador!$H:$H,Candidatura_Seguros!M134,Candidatura_Tomador!R:R),"")</f>
        <v/>
      </c>
      <c r="W134" t="str">
        <f t="shared" si="31"/>
        <v/>
      </c>
    </row>
    <row r="135" spans="1:23" x14ac:dyDescent="0.25">
      <c r="A135" t="str">
        <f>+IF(LEN(M135)&gt;0,Candidatura_Tomador!C135,"")</f>
        <v/>
      </c>
      <c r="B135" t="str">
        <f>+IF(LEN(M135)&gt;0,Participação!$D$8,"")</f>
        <v/>
      </c>
      <c r="C135" t="str">
        <f t="shared" si="23"/>
        <v/>
      </c>
      <c r="D135" t="str">
        <f>+IF(LEN(M135)&gt;0,Participação!$D$4,"")</f>
        <v/>
      </c>
      <c r="E135" s="27" t="str">
        <f>+IF(LEN(M135)&gt;0,Participação!$B$7+8,"")</f>
        <v/>
      </c>
      <c r="F135" s="27" t="str">
        <f t="shared" si="24"/>
        <v/>
      </c>
      <c r="G135" t="str">
        <f t="shared" si="25"/>
        <v/>
      </c>
      <c r="H135" t="str">
        <f t="shared" si="26"/>
        <v/>
      </c>
      <c r="I135" t="str">
        <f t="shared" si="27"/>
        <v/>
      </c>
      <c r="L135" t="str">
        <f>+IF(LEN(Candidatura_Tomador!A135)&gt;0,VLOOKUP(M135,Candidatura_Tomador!H:P,9,0),"")</f>
        <v/>
      </c>
      <c r="M135" t="str">
        <f>IF(LEN(M134)=0,"",IF(M134=MAX(Candidatura_Tomador!H:H),"",M134+1))</f>
        <v/>
      </c>
      <c r="N135" t="str">
        <f>+IF(LEN(M135)&gt;0,Participação!$D$6*100,"")</f>
        <v/>
      </c>
      <c r="O135" t="str">
        <f t="shared" si="28"/>
        <v/>
      </c>
      <c r="P135" t="str">
        <f>+IF(LEN(M135)&gt;0,IF(Participação!$B$6="Com Escaldão","09","01"),"")</f>
        <v/>
      </c>
      <c r="Q135" s="28" t="str">
        <f>+IF(LEN(M135)&gt;0,SUMIF(Candidatura_Tomador!$H:$H,Candidatura_Seguros!M135,Candidatura_Tomador!I:I),"")</f>
        <v/>
      </c>
      <c r="R135" t="str">
        <f>+IF(LEN(M135)&gt;0,VLOOKUP(M135,Candidatura_Tomador!H:J,3,0),"")</f>
        <v/>
      </c>
      <c r="S135" t="str">
        <f>+IF(LEN(M135)&gt;0,SUMIF(Candidatura_Tomador!$H:$H,Candidatura_Seguros!M135,Candidatura_Tomador!Q:Q),"")</f>
        <v/>
      </c>
      <c r="T135" t="str">
        <f t="shared" si="29"/>
        <v/>
      </c>
      <c r="U135" t="str">
        <f t="shared" si="30"/>
        <v/>
      </c>
      <c r="V135" t="str">
        <f>+IF(LEN(M135)&gt;0,SUMIF(Candidatura_Tomador!$H:$H,Candidatura_Seguros!M135,Candidatura_Tomador!R:R),"")</f>
        <v/>
      </c>
      <c r="W135" t="str">
        <f t="shared" si="31"/>
        <v/>
      </c>
    </row>
    <row r="136" spans="1:23" x14ac:dyDescent="0.25">
      <c r="A136" t="str">
        <f>+IF(LEN(M136)&gt;0,Candidatura_Tomador!C136,"")</f>
        <v/>
      </c>
      <c r="B136" t="str">
        <f>+IF(LEN(M136)&gt;0,Participação!$D$8,"")</f>
        <v/>
      </c>
      <c r="C136" t="str">
        <f t="shared" si="23"/>
        <v/>
      </c>
      <c r="D136" t="str">
        <f>+IF(LEN(M136)&gt;0,Participação!$D$4,"")</f>
        <v/>
      </c>
      <c r="E136" s="27" t="str">
        <f>+IF(LEN(M136)&gt;0,Participação!$B$7+8,"")</f>
        <v/>
      </c>
      <c r="F136" s="27" t="str">
        <f t="shared" si="24"/>
        <v/>
      </c>
      <c r="G136" t="str">
        <f t="shared" si="25"/>
        <v/>
      </c>
      <c r="H136" t="str">
        <f t="shared" si="26"/>
        <v/>
      </c>
      <c r="I136" t="str">
        <f t="shared" si="27"/>
        <v/>
      </c>
      <c r="L136" t="str">
        <f>+IF(LEN(Candidatura_Tomador!A136)&gt;0,VLOOKUP(M136,Candidatura_Tomador!H:P,9,0),"")</f>
        <v/>
      </c>
      <c r="M136" t="str">
        <f>IF(LEN(M135)=0,"",IF(M135=MAX(Candidatura_Tomador!H:H),"",M135+1))</f>
        <v/>
      </c>
      <c r="N136" t="str">
        <f>+IF(LEN(M136)&gt;0,Participação!$D$6*100,"")</f>
        <v/>
      </c>
      <c r="O136" t="str">
        <f t="shared" si="28"/>
        <v/>
      </c>
      <c r="P136" t="str">
        <f>+IF(LEN(M136)&gt;0,IF(Participação!$B$6="Com Escaldão","09","01"),"")</f>
        <v/>
      </c>
      <c r="Q136" s="28" t="str">
        <f>+IF(LEN(M136)&gt;0,SUMIF(Candidatura_Tomador!$H:$H,Candidatura_Seguros!M136,Candidatura_Tomador!I:I),"")</f>
        <v/>
      </c>
      <c r="R136" t="str">
        <f>+IF(LEN(M136)&gt;0,VLOOKUP(M136,Candidatura_Tomador!H:J,3,0),"")</f>
        <v/>
      </c>
      <c r="S136" t="str">
        <f>+IF(LEN(M136)&gt;0,SUMIF(Candidatura_Tomador!$H:$H,Candidatura_Seguros!M136,Candidatura_Tomador!Q:Q),"")</f>
        <v/>
      </c>
      <c r="T136" t="str">
        <f t="shared" si="29"/>
        <v/>
      </c>
      <c r="U136" t="str">
        <f t="shared" si="30"/>
        <v/>
      </c>
      <c r="V136" t="str">
        <f>+IF(LEN(M136)&gt;0,SUMIF(Candidatura_Tomador!$H:$H,Candidatura_Seguros!M136,Candidatura_Tomador!R:R),"")</f>
        <v/>
      </c>
      <c r="W136" t="str">
        <f t="shared" si="31"/>
        <v/>
      </c>
    </row>
    <row r="137" spans="1:23" x14ac:dyDescent="0.25">
      <c r="A137" t="str">
        <f>+IF(LEN(M137)&gt;0,Candidatura_Tomador!C137,"")</f>
        <v/>
      </c>
      <c r="B137" t="str">
        <f>+IF(LEN(M137)&gt;0,Participação!$D$8,"")</f>
        <v/>
      </c>
      <c r="C137" t="str">
        <f t="shared" si="23"/>
        <v/>
      </c>
      <c r="D137" t="str">
        <f>+IF(LEN(M137)&gt;0,Participação!$D$4,"")</f>
        <v/>
      </c>
      <c r="E137" s="27" t="str">
        <f>+IF(LEN(M137)&gt;0,Participação!$B$7+8,"")</f>
        <v/>
      </c>
      <c r="F137" s="27" t="str">
        <f t="shared" si="24"/>
        <v/>
      </c>
      <c r="G137" t="str">
        <f t="shared" si="25"/>
        <v/>
      </c>
      <c r="H137" t="str">
        <f t="shared" si="26"/>
        <v/>
      </c>
      <c r="I137" t="str">
        <f t="shared" si="27"/>
        <v/>
      </c>
      <c r="L137" t="str">
        <f>+IF(LEN(Candidatura_Tomador!A137)&gt;0,VLOOKUP(M137,Candidatura_Tomador!H:P,9,0),"")</f>
        <v/>
      </c>
      <c r="M137" t="str">
        <f>IF(LEN(M136)=0,"",IF(M136=MAX(Candidatura_Tomador!H:H),"",M136+1))</f>
        <v/>
      </c>
      <c r="N137" t="str">
        <f>+IF(LEN(M137)&gt;0,Participação!$D$6*100,"")</f>
        <v/>
      </c>
      <c r="O137" t="str">
        <f t="shared" si="28"/>
        <v/>
      </c>
      <c r="P137" t="str">
        <f>+IF(LEN(M137)&gt;0,IF(Participação!$B$6="Com Escaldão","09","01"),"")</f>
        <v/>
      </c>
      <c r="Q137" s="28" t="str">
        <f>+IF(LEN(M137)&gt;0,SUMIF(Candidatura_Tomador!$H:$H,Candidatura_Seguros!M137,Candidatura_Tomador!I:I),"")</f>
        <v/>
      </c>
      <c r="R137" t="str">
        <f>+IF(LEN(M137)&gt;0,VLOOKUP(M137,Candidatura_Tomador!H:J,3,0),"")</f>
        <v/>
      </c>
      <c r="S137" t="str">
        <f>+IF(LEN(M137)&gt;0,SUMIF(Candidatura_Tomador!$H:$H,Candidatura_Seguros!M137,Candidatura_Tomador!Q:Q),"")</f>
        <v/>
      </c>
      <c r="T137" t="str">
        <f t="shared" si="29"/>
        <v/>
      </c>
      <c r="U137" t="str">
        <f t="shared" si="30"/>
        <v/>
      </c>
      <c r="V137" t="str">
        <f>+IF(LEN(M137)&gt;0,SUMIF(Candidatura_Tomador!$H:$H,Candidatura_Seguros!M137,Candidatura_Tomador!R:R),"")</f>
        <v/>
      </c>
      <c r="W137" t="str">
        <f t="shared" si="31"/>
        <v/>
      </c>
    </row>
    <row r="138" spans="1:23" x14ac:dyDescent="0.25">
      <c r="A138" t="str">
        <f>+IF(LEN(M138)&gt;0,Candidatura_Tomador!C138,"")</f>
        <v/>
      </c>
      <c r="B138" t="str">
        <f>+IF(LEN(M138)&gt;0,Participação!$D$8,"")</f>
        <v/>
      </c>
      <c r="C138" t="str">
        <f t="shared" si="23"/>
        <v/>
      </c>
      <c r="D138" t="str">
        <f>+IF(LEN(M138)&gt;0,Participação!$D$4,"")</f>
        <v/>
      </c>
      <c r="E138" s="27" t="str">
        <f>+IF(LEN(M138)&gt;0,Participação!$B$7+8,"")</f>
        <v/>
      </c>
      <c r="F138" s="27" t="str">
        <f t="shared" si="24"/>
        <v/>
      </c>
      <c r="G138" t="str">
        <f t="shared" si="25"/>
        <v/>
      </c>
      <c r="H138" t="str">
        <f t="shared" si="26"/>
        <v/>
      </c>
      <c r="I138" t="str">
        <f t="shared" si="27"/>
        <v/>
      </c>
      <c r="L138" t="str">
        <f>+IF(LEN(Candidatura_Tomador!A138)&gt;0,VLOOKUP(M138,Candidatura_Tomador!H:P,9,0),"")</f>
        <v/>
      </c>
      <c r="M138" t="str">
        <f>IF(LEN(M137)=0,"",IF(M137=MAX(Candidatura_Tomador!H:H),"",M137+1))</f>
        <v/>
      </c>
      <c r="N138" t="str">
        <f>+IF(LEN(M138)&gt;0,Participação!$D$6*100,"")</f>
        <v/>
      </c>
      <c r="O138" t="str">
        <f t="shared" si="28"/>
        <v/>
      </c>
      <c r="P138" t="str">
        <f>+IF(LEN(M138)&gt;0,IF(Participação!$B$6="Com Escaldão","09","01"),"")</f>
        <v/>
      </c>
      <c r="Q138" s="28" t="str">
        <f>+IF(LEN(M138)&gt;0,SUMIF(Candidatura_Tomador!$H:$H,Candidatura_Seguros!M138,Candidatura_Tomador!I:I),"")</f>
        <v/>
      </c>
      <c r="R138" t="str">
        <f>+IF(LEN(M138)&gt;0,VLOOKUP(M138,Candidatura_Tomador!H:J,3,0),"")</f>
        <v/>
      </c>
      <c r="S138" t="str">
        <f>+IF(LEN(M138)&gt;0,SUMIF(Candidatura_Tomador!$H:$H,Candidatura_Seguros!M138,Candidatura_Tomador!Q:Q),"")</f>
        <v/>
      </c>
      <c r="T138" t="str">
        <f t="shared" si="29"/>
        <v/>
      </c>
      <c r="U138" t="str">
        <f t="shared" si="30"/>
        <v/>
      </c>
      <c r="V138" t="str">
        <f>+IF(LEN(M138)&gt;0,SUMIF(Candidatura_Tomador!$H:$H,Candidatura_Seguros!M138,Candidatura_Tomador!R:R),"")</f>
        <v/>
      </c>
      <c r="W138" t="str">
        <f t="shared" si="31"/>
        <v/>
      </c>
    </row>
    <row r="139" spans="1:23" x14ac:dyDescent="0.25">
      <c r="A139" t="str">
        <f>+IF(LEN(M139)&gt;0,Candidatura_Tomador!C139,"")</f>
        <v/>
      </c>
      <c r="B139" t="str">
        <f>+IF(LEN(M139)&gt;0,Participação!$D$8,"")</f>
        <v/>
      </c>
      <c r="C139" t="str">
        <f t="shared" si="23"/>
        <v/>
      </c>
      <c r="D139" t="str">
        <f>+IF(LEN(M139)&gt;0,Participação!$D$4,"")</f>
        <v/>
      </c>
      <c r="E139" s="27" t="str">
        <f>+IF(LEN(M139)&gt;0,Participação!$B$7+8,"")</f>
        <v/>
      </c>
      <c r="F139" s="27" t="str">
        <f t="shared" si="24"/>
        <v/>
      </c>
      <c r="G139" t="str">
        <f t="shared" si="25"/>
        <v/>
      </c>
      <c r="H139" t="str">
        <f t="shared" si="26"/>
        <v/>
      </c>
      <c r="I139" t="str">
        <f t="shared" si="27"/>
        <v/>
      </c>
      <c r="L139" t="str">
        <f>+IF(LEN(Candidatura_Tomador!A139)&gt;0,VLOOKUP(M139,Candidatura_Tomador!H:P,9,0),"")</f>
        <v/>
      </c>
      <c r="M139" t="str">
        <f>IF(LEN(M138)=0,"",IF(M138=MAX(Candidatura_Tomador!H:H),"",M138+1))</f>
        <v/>
      </c>
      <c r="N139" t="str">
        <f>+IF(LEN(M139)&gt;0,Participação!$D$6*100,"")</f>
        <v/>
      </c>
      <c r="O139" t="str">
        <f t="shared" si="28"/>
        <v/>
      </c>
      <c r="P139" t="str">
        <f>+IF(LEN(M139)&gt;0,IF(Participação!$B$6="Com Escaldão","09","01"),"")</f>
        <v/>
      </c>
      <c r="Q139" s="28" t="str">
        <f>+IF(LEN(M139)&gt;0,SUMIF(Candidatura_Tomador!$H:$H,Candidatura_Seguros!M139,Candidatura_Tomador!I:I),"")</f>
        <v/>
      </c>
      <c r="R139" t="str">
        <f>+IF(LEN(M139)&gt;0,VLOOKUP(M139,Candidatura_Tomador!H:J,3,0),"")</f>
        <v/>
      </c>
      <c r="S139" t="str">
        <f>+IF(LEN(M139)&gt;0,SUMIF(Candidatura_Tomador!$H:$H,Candidatura_Seguros!M139,Candidatura_Tomador!Q:Q),"")</f>
        <v/>
      </c>
      <c r="T139" t="str">
        <f t="shared" si="29"/>
        <v/>
      </c>
      <c r="U139" t="str">
        <f t="shared" si="30"/>
        <v/>
      </c>
      <c r="V139" t="str">
        <f>+IF(LEN(M139)&gt;0,SUMIF(Candidatura_Tomador!$H:$H,Candidatura_Seguros!M139,Candidatura_Tomador!R:R),"")</f>
        <v/>
      </c>
      <c r="W139" t="str">
        <f t="shared" si="31"/>
        <v/>
      </c>
    </row>
    <row r="140" spans="1:23" x14ac:dyDescent="0.25">
      <c r="A140" t="str">
        <f>+IF(LEN(M140)&gt;0,Candidatura_Tomador!C140,"")</f>
        <v/>
      </c>
      <c r="B140" t="str">
        <f>+IF(LEN(M140)&gt;0,Participação!$D$8,"")</f>
        <v/>
      </c>
      <c r="C140" t="str">
        <f t="shared" si="23"/>
        <v/>
      </c>
      <c r="D140" t="str">
        <f>+IF(LEN(M140)&gt;0,Participação!$D$4,"")</f>
        <v/>
      </c>
      <c r="E140" s="27" t="str">
        <f>+IF(LEN(M140)&gt;0,Participação!$B$7+8,"")</f>
        <v/>
      </c>
      <c r="F140" s="27" t="str">
        <f t="shared" si="24"/>
        <v/>
      </c>
      <c r="G140" t="str">
        <f t="shared" si="25"/>
        <v/>
      </c>
      <c r="H140" t="str">
        <f t="shared" si="26"/>
        <v/>
      </c>
      <c r="I140" t="str">
        <f t="shared" si="27"/>
        <v/>
      </c>
      <c r="L140" t="str">
        <f>+IF(LEN(Candidatura_Tomador!A140)&gt;0,VLOOKUP(M140,Candidatura_Tomador!H:P,9,0),"")</f>
        <v/>
      </c>
      <c r="M140" t="str">
        <f>IF(LEN(M139)=0,"",IF(M139=MAX(Candidatura_Tomador!H:H),"",M139+1))</f>
        <v/>
      </c>
      <c r="N140" t="str">
        <f>+IF(LEN(M140)&gt;0,Participação!$D$6*100,"")</f>
        <v/>
      </c>
      <c r="O140" t="str">
        <f t="shared" si="28"/>
        <v/>
      </c>
      <c r="P140" t="str">
        <f>+IF(LEN(M140)&gt;0,IF(Participação!$B$6="Com Escaldão","09","01"),"")</f>
        <v/>
      </c>
      <c r="Q140" s="28" t="str">
        <f>+IF(LEN(M140)&gt;0,SUMIF(Candidatura_Tomador!$H:$H,Candidatura_Seguros!M140,Candidatura_Tomador!I:I),"")</f>
        <v/>
      </c>
      <c r="R140" t="str">
        <f>+IF(LEN(M140)&gt;0,VLOOKUP(M140,Candidatura_Tomador!H:J,3,0),"")</f>
        <v/>
      </c>
      <c r="S140" t="str">
        <f>+IF(LEN(M140)&gt;0,SUMIF(Candidatura_Tomador!$H:$H,Candidatura_Seguros!M140,Candidatura_Tomador!Q:Q),"")</f>
        <v/>
      </c>
      <c r="T140" t="str">
        <f t="shared" si="29"/>
        <v/>
      </c>
      <c r="U140" t="str">
        <f t="shared" si="30"/>
        <v/>
      </c>
      <c r="V140" t="str">
        <f>+IF(LEN(M140)&gt;0,SUMIF(Candidatura_Tomador!$H:$H,Candidatura_Seguros!M140,Candidatura_Tomador!R:R),"")</f>
        <v/>
      </c>
      <c r="W140" t="str">
        <f t="shared" si="31"/>
        <v/>
      </c>
    </row>
    <row r="141" spans="1:23" x14ac:dyDescent="0.25">
      <c r="A141" t="str">
        <f>+IF(LEN(M141)&gt;0,Candidatura_Tomador!C141,"")</f>
        <v/>
      </c>
      <c r="B141" t="str">
        <f>+IF(LEN(M141)&gt;0,Participação!$D$8,"")</f>
        <v/>
      </c>
      <c r="C141" t="str">
        <f t="shared" si="23"/>
        <v/>
      </c>
      <c r="D141" t="str">
        <f>+IF(LEN(M141)&gt;0,Participação!$D$4,"")</f>
        <v/>
      </c>
      <c r="E141" s="27" t="str">
        <f>+IF(LEN(M141)&gt;0,Participação!$B$7+8,"")</f>
        <v/>
      </c>
      <c r="F141" s="27" t="str">
        <f t="shared" si="24"/>
        <v/>
      </c>
      <c r="G141" t="str">
        <f t="shared" si="25"/>
        <v/>
      </c>
      <c r="H141" t="str">
        <f t="shared" si="26"/>
        <v/>
      </c>
      <c r="I141" t="str">
        <f t="shared" si="27"/>
        <v/>
      </c>
      <c r="L141" t="str">
        <f>+IF(LEN(Candidatura_Tomador!A141)&gt;0,VLOOKUP(M141,Candidatura_Tomador!H:P,9,0),"")</f>
        <v/>
      </c>
      <c r="M141" t="str">
        <f>IF(LEN(M140)=0,"",IF(M140=MAX(Candidatura_Tomador!H:H),"",M140+1))</f>
        <v/>
      </c>
      <c r="N141" t="str">
        <f>+IF(LEN(M141)&gt;0,Participação!$D$6*100,"")</f>
        <v/>
      </c>
      <c r="O141" t="str">
        <f t="shared" si="28"/>
        <v/>
      </c>
      <c r="P141" t="str">
        <f>+IF(LEN(M141)&gt;0,IF(Participação!$B$6="Com Escaldão","09","01"),"")</f>
        <v/>
      </c>
      <c r="Q141" s="28" t="str">
        <f>+IF(LEN(M141)&gt;0,SUMIF(Candidatura_Tomador!$H:$H,Candidatura_Seguros!M141,Candidatura_Tomador!I:I),"")</f>
        <v/>
      </c>
      <c r="R141" t="str">
        <f>+IF(LEN(M141)&gt;0,VLOOKUP(M141,Candidatura_Tomador!H:J,3,0),"")</f>
        <v/>
      </c>
      <c r="S141" t="str">
        <f>+IF(LEN(M141)&gt;0,SUMIF(Candidatura_Tomador!$H:$H,Candidatura_Seguros!M141,Candidatura_Tomador!Q:Q),"")</f>
        <v/>
      </c>
      <c r="T141" t="str">
        <f t="shared" si="29"/>
        <v/>
      </c>
      <c r="U141" t="str">
        <f t="shared" si="30"/>
        <v/>
      </c>
      <c r="V141" t="str">
        <f>+IF(LEN(M141)&gt;0,SUMIF(Candidatura_Tomador!$H:$H,Candidatura_Seguros!M141,Candidatura_Tomador!R:R),"")</f>
        <v/>
      </c>
      <c r="W141" t="str">
        <f t="shared" si="31"/>
        <v/>
      </c>
    </row>
    <row r="142" spans="1:23" x14ac:dyDescent="0.25">
      <c r="A142" t="str">
        <f>+IF(LEN(M142)&gt;0,Candidatura_Tomador!C142,"")</f>
        <v/>
      </c>
      <c r="B142" t="str">
        <f>+IF(LEN(M142)&gt;0,Participação!$D$8,"")</f>
        <v/>
      </c>
      <c r="C142" t="str">
        <f t="shared" si="23"/>
        <v/>
      </c>
      <c r="D142" t="str">
        <f>+IF(LEN(M142)&gt;0,Participação!$D$4,"")</f>
        <v/>
      </c>
      <c r="E142" s="27" t="str">
        <f>+IF(LEN(M142)&gt;0,Participação!$B$7+8,"")</f>
        <v/>
      </c>
      <c r="F142" s="27" t="str">
        <f t="shared" si="24"/>
        <v/>
      </c>
      <c r="G142" t="str">
        <f t="shared" si="25"/>
        <v/>
      </c>
      <c r="H142" t="str">
        <f t="shared" si="26"/>
        <v/>
      </c>
      <c r="I142" t="str">
        <f t="shared" si="27"/>
        <v/>
      </c>
      <c r="L142" t="str">
        <f>+IF(LEN(Candidatura_Tomador!A142)&gt;0,VLOOKUP(M142,Candidatura_Tomador!H:P,9,0),"")</f>
        <v/>
      </c>
      <c r="M142" t="str">
        <f>IF(LEN(M141)=0,"",IF(M141=MAX(Candidatura_Tomador!H:H),"",M141+1))</f>
        <v/>
      </c>
      <c r="N142" t="str">
        <f>+IF(LEN(M142)&gt;0,Participação!$D$6*100,"")</f>
        <v/>
      </c>
      <c r="O142" t="str">
        <f t="shared" si="28"/>
        <v/>
      </c>
      <c r="P142" t="str">
        <f>+IF(LEN(M142)&gt;0,IF(Participação!$B$6="Com Escaldão","09","01"),"")</f>
        <v/>
      </c>
      <c r="Q142" s="28" t="str">
        <f>+IF(LEN(M142)&gt;0,SUMIF(Candidatura_Tomador!$H:$H,Candidatura_Seguros!M142,Candidatura_Tomador!I:I),"")</f>
        <v/>
      </c>
      <c r="R142" t="str">
        <f>+IF(LEN(M142)&gt;0,VLOOKUP(M142,Candidatura_Tomador!H:J,3,0),"")</f>
        <v/>
      </c>
      <c r="S142" t="str">
        <f>+IF(LEN(M142)&gt;0,SUMIF(Candidatura_Tomador!$H:$H,Candidatura_Seguros!M142,Candidatura_Tomador!Q:Q),"")</f>
        <v/>
      </c>
      <c r="T142" t="str">
        <f t="shared" si="29"/>
        <v/>
      </c>
      <c r="U142" t="str">
        <f t="shared" si="30"/>
        <v/>
      </c>
      <c r="V142" t="str">
        <f>+IF(LEN(M142)&gt;0,SUMIF(Candidatura_Tomador!$H:$H,Candidatura_Seguros!M142,Candidatura_Tomador!R:R),"")</f>
        <v/>
      </c>
      <c r="W142" t="str">
        <f t="shared" si="31"/>
        <v/>
      </c>
    </row>
    <row r="143" spans="1:23" x14ac:dyDescent="0.25">
      <c r="A143" t="str">
        <f>+IF(LEN(M143)&gt;0,Candidatura_Tomador!C143,"")</f>
        <v/>
      </c>
      <c r="B143" t="str">
        <f>+IF(LEN(M143)&gt;0,Participação!$D$8,"")</f>
        <v/>
      </c>
      <c r="C143" t="str">
        <f t="shared" si="23"/>
        <v/>
      </c>
      <c r="D143" t="str">
        <f>+IF(LEN(M143)&gt;0,Participação!$D$4,"")</f>
        <v/>
      </c>
      <c r="E143" s="27" t="str">
        <f>+IF(LEN(M143)&gt;0,Participação!$B$7+8,"")</f>
        <v/>
      </c>
      <c r="F143" s="27" t="str">
        <f t="shared" si="24"/>
        <v/>
      </c>
      <c r="G143" t="str">
        <f t="shared" si="25"/>
        <v/>
      </c>
      <c r="H143" t="str">
        <f t="shared" si="26"/>
        <v/>
      </c>
      <c r="I143" t="str">
        <f t="shared" si="27"/>
        <v/>
      </c>
      <c r="L143" t="str">
        <f>+IF(LEN(Candidatura_Tomador!A143)&gt;0,VLOOKUP(M143,Candidatura_Tomador!H:P,9,0),"")</f>
        <v/>
      </c>
      <c r="M143" t="str">
        <f>IF(LEN(M142)=0,"",IF(M142=MAX(Candidatura_Tomador!H:H),"",M142+1))</f>
        <v/>
      </c>
      <c r="N143" t="str">
        <f>+IF(LEN(M143)&gt;0,Participação!$D$6*100,"")</f>
        <v/>
      </c>
      <c r="O143" t="str">
        <f t="shared" si="28"/>
        <v/>
      </c>
      <c r="P143" t="str">
        <f>+IF(LEN(M143)&gt;0,IF(Participação!$B$6="Com Escaldão","09","01"),"")</f>
        <v/>
      </c>
      <c r="Q143" s="28" t="str">
        <f>+IF(LEN(M143)&gt;0,SUMIF(Candidatura_Tomador!$H:$H,Candidatura_Seguros!M143,Candidatura_Tomador!I:I),"")</f>
        <v/>
      </c>
      <c r="R143" t="str">
        <f>+IF(LEN(M143)&gt;0,VLOOKUP(M143,Candidatura_Tomador!H:J,3,0),"")</f>
        <v/>
      </c>
      <c r="S143" t="str">
        <f>+IF(LEN(M143)&gt;0,SUMIF(Candidatura_Tomador!$H:$H,Candidatura_Seguros!M143,Candidatura_Tomador!Q:Q),"")</f>
        <v/>
      </c>
      <c r="T143" t="str">
        <f t="shared" si="29"/>
        <v/>
      </c>
      <c r="U143" t="str">
        <f t="shared" si="30"/>
        <v/>
      </c>
      <c r="V143" t="str">
        <f>+IF(LEN(M143)&gt;0,SUMIF(Candidatura_Tomador!$H:$H,Candidatura_Seguros!M143,Candidatura_Tomador!R:R),"")</f>
        <v/>
      </c>
      <c r="W143" t="str">
        <f t="shared" si="31"/>
        <v/>
      </c>
    </row>
    <row r="144" spans="1:23" x14ac:dyDescent="0.25">
      <c r="A144" t="str">
        <f>+IF(LEN(M144)&gt;0,Candidatura_Tomador!C144,"")</f>
        <v/>
      </c>
      <c r="B144" t="str">
        <f>+IF(LEN(M144)&gt;0,Participação!$D$8,"")</f>
        <v/>
      </c>
      <c r="C144" t="str">
        <f t="shared" si="23"/>
        <v/>
      </c>
      <c r="D144" t="str">
        <f>+IF(LEN(M144)&gt;0,Participação!$D$4,"")</f>
        <v/>
      </c>
      <c r="E144" s="27" t="str">
        <f>+IF(LEN(M144)&gt;0,Participação!$B$7+8,"")</f>
        <v/>
      </c>
      <c r="F144" s="27" t="str">
        <f t="shared" si="24"/>
        <v/>
      </c>
      <c r="G144" t="str">
        <f t="shared" si="25"/>
        <v/>
      </c>
      <c r="H144" t="str">
        <f t="shared" si="26"/>
        <v/>
      </c>
      <c r="I144" t="str">
        <f t="shared" si="27"/>
        <v/>
      </c>
      <c r="L144" t="str">
        <f>+IF(LEN(Candidatura_Tomador!A144)&gt;0,VLOOKUP(M144,Candidatura_Tomador!H:P,9,0),"")</f>
        <v/>
      </c>
      <c r="M144" t="str">
        <f>IF(LEN(M143)=0,"",IF(M143=MAX(Candidatura_Tomador!H:H),"",M143+1))</f>
        <v/>
      </c>
      <c r="N144" t="str">
        <f>+IF(LEN(M144)&gt;0,Participação!$D$6*100,"")</f>
        <v/>
      </c>
      <c r="O144" t="str">
        <f t="shared" si="28"/>
        <v/>
      </c>
      <c r="P144" t="str">
        <f>+IF(LEN(M144)&gt;0,IF(Participação!$B$6="Com Escaldão","09","01"),"")</f>
        <v/>
      </c>
      <c r="Q144" s="28" t="str">
        <f>+IF(LEN(M144)&gt;0,SUMIF(Candidatura_Tomador!$H:$H,Candidatura_Seguros!M144,Candidatura_Tomador!I:I),"")</f>
        <v/>
      </c>
      <c r="R144" t="str">
        <f>+IF(LEN(M144)&gt;0,VLOOKUP(M144,Candidatura_Tomador!H:J,3,0),"")</f>
        <v/>
      </c>
      <c r="S144" t="str">
        <f>+IF(LEN(M144)&gt;0,SUMIF(Candidatura_Tomador!$H:$H,Candidatura_Seguros!M144,Candidatura_Tomador!Q:Q),"")</f>
        <v/>
      </c>
      <c r="T144" t="str">
        <f t="shared" si="29"/>
        <v/>
      </c>
      <c r="U144" t="str">
        <f t="shared" si="30"/>
        <v/>
      </c>
      <c r="V144" t="str">
        <f>+IF(LEN(M144)&gt;0,SUMIF(Candidatura_Tomador!$H:$H,Candidatura_Seguros!M144,Candidatura_Tomador!R:R),"")</f>
        <v/>
      </c>
      <c r="W144" t="str">
        <f t="shared" si="31"/>
        <v/>
      </c>
    </row>
    <row r="145" spans="1:23" x14ac:dyDescent="0.25">
      <c r="A145" t="str">
        <f>+IF(LEN(M145)&gt;0,Candidatura_Tomador!C145,"")</f>
        <v/>
      </c>
      <c r="B145" t="str">
        <f>+IF(LEN(M145)&gt;0,Participação!$D$8,"")</f>
        <v/>
      </c>
      <c r="C145" t="str">
        <f t="shared" si="23"/>
        <v/>
      </c>
      <c r="D145" t="str">
        <f>+IF(LEN(M145)&gt;0,Participação!$D$4,"")</f>
        <v/>
      </c>
      <c r="E145" s="27" t="str">
        <f>+IF(LEN(M145)&gt;0,Participação!$B$7+8,"")</f>
        <v/>
      </c>
      <c r="F145" s="27" t="str">
        <f t="shared" si="24"/>
        <v/>
      </c>
      <c r="G145" t="str">
        <f t="shared" si="25"/>
        <v/>
      </c>
      <c r="H145" t="str">
        <f t="shared" si="26"/>
        <v/>
      </c>
      <c r="I145" t="str">
        <f t="shared" si="27"/>
        <v/>
      </c>
      <c r="L145" t="str">
        <f>+IF(LEN(Candidatura_Tomador!A145)&gt;0,VLOOKUP(M145,Candidatura_Tomador!H:P,9,0),"")</f>
        <v/>
      </c>
      <c r="M145" t="str">
        <f>IF(LEN(M144)=0,"",IF(M144=MAX(Candidatura_Tomador!H:H),"",M144+1))</f>
        <v/>
      </c>
      <c r="N145" t="str">
        <f>+IF(LEN(M145)&gt;0,Participação!$D$6*100,"")</f>
        <v/>
      </c>
      <c r="O145" t="str">
        <f t="shared" si="28"/>
        <v/>
      </c>
      <c r="P145" t="str">
        <f>+IF(LEN(M145)&gt;0,IF(Participação!$B$6="Com Escaldão","09","01"),"")</f>
        <v/>
      </c>
      <c r="Q145" s="28" t="str">
        <f>+IF(LEN(M145)&gt;0,SUMIF(Candidatura_Tomador!$H:$H,Candidatura_Seguros!M145,Candidatura_Tomador!I:I),"")</f>
        <v/>
      </c>
      <c r="R145" t="str">
        <f>+IF(LEN(M145)&gt;0,VLOOKUP(M145,Candidatura_Tomador!H:J,3,0),"")</f>
        <v/>
      </c>
      <c r="S145" t="str">
        <f>+IF(LEN(M145)&gt;0,SUMIF(Candidatura_Tomador!$H:$H,Candidatura_Seguros!M145,Candidatura_Tomador!Q:Q),"")</f>
        <v/>
      </c>
      <c r="T145" t="str">
        <f t="shared" si="29"/>
        <v/>
      </c>
      <c r="U145" t="str">
        <f t="shared" si="30"/>
        <v/>
      </c>
      <c r="V145" t="str">
        <f>+IF(LEN(M145)&gt;0,SUMIF(Candidatura_Tomador!$H:$H,Candidatura_Seguros!M145,Candidatura_Tomador!R:R),"")</f>
        <v/>
      </c>
      <c r="W145" t="str">
        <f t="shared" si="31"/>
        <v/>
      </c>
    </row>
    <row r="146" spans="1:23" x14ac:dyDescent="0.25">
      <c r="A146" t="str">
        <f>+IF(LEN(M146)&gt;0,Candidatura_Tomador!C146,"")</f>
        <v/>
      </c>
      <c r="B146" t="str">
        <f>+IF(LEN(M146)&gt;0,Participação!$D$8,"")</f>
        <v/>
      </c>
      <c r="C146" t="str">
        <f t="shared" si="23"/>
        <v/>
      </c>
      <c r="D146" t="str">
        <f>+IF(LEN(M146)&gt;0,Participação!$D$4,"")</f>
        <v/>
      </c>
      <c r="E146" s="27" t="str">
        <f>+IF(LEN(M146)&gt;0,Participação!$B$7+8,"")</f>
        <v/>
      </c>
      <c r="F146" s="27" t="str">
        <f t="shared" si="24"/>
        <v/>
      </c>
      <c r="G146" t="str">
        <f t="shared" si="25"/>
        <v/>
      </c>
      <c r="H146" t="str">
        <f t="shared" si="26"/>
        <v/>
      </c>
      <c r="I146" t="str">
        <f t="shared" si="27"/>
        <v/>
      </c>
      <c r="L146" t="str">
        <f>+IF(LEN(Candidatura_Tomador!A146)&gt;0,VLOOKUP(M146,Candidatura_Tomador!H:P,9,0),"")</f>
        <v/>
      </c>
      <c r="M146" t="str">
        <f>IF(LEN(M145)=0,"",IF(M145=MAX(Candidatura_Tomador!H:H),"",M145+1))</f>
        <v/>
      </c>
      <c r="N146" t="str">
        <f>+IF(LEN(M146)&gt;0,Participação!$D$6*100,"")</f>
        <v/>
      </c>
      <c r="O146" t="str">
        <f t="shared" si="28"/>
        <v/>
      </c>
      <c r="P146" t="str">
        <f>+IF(LEN(M146)&gt;0,IF(Participação!$B$6="Com Escaldão","09","01"),"")</f>
        <v/>
      </c>
      <c r="Q146" s="28" t="str">
        <f>+IF(LEN(M146)&gt;0,SUMIF(Candidatura_Tomador!$H:$H,Candidatura_Seguros!M146,Candidatura_Tomador!I:I),"")</f>
        <v/>
      </c>
      <c r="R146" t="str">
        <f>+IF(LEN(M146)&gt;0,VLOOKUP(M146,Candidatura_Tomador!H:J,3,0),"")</f>
        <v/>
      </c>
      <c r="S146" t="str">
        <f>+IF(LEN(M146)&gt;0,SUMIF(Candidatura_Tomador!$H:$H,Candidatura_Seguros!M146,Candidatura_Tomador!Q:Q),"")</f>
        <v/>
      </c>
      <c r="T146" t="str">
        <f t="shared" si="29"/>
        <v/>
      </c>
      <c r="U146" t="str">
        <f t="shared" si="30"/>
        <v/>
      </c>
      <c r="V146" t="str">
        <f>+IF(LEN(M146)&gt;0,SUMIF(Candidatura_Tomador!$H:$H,Candidatura_Seguros!M146,Candidatura_Tomador!R:R),"")</f>
        <v/>
      </c>
      <c r="W146" t="str">
        <f t="shared" si="31"/>
        <v/>
      </c>
    </row>
    <row r="147" spans="1:23" x14ac:dyDescent="0.25">
      <c r="A147" t="str">
        <f>+IF(LEN(M147)&gt;0,Candidatura_Tomador!C147,"")</f>
        <v/>
      </c>
      <c r="B147" t="str">
        <f>+IF(LEN(M147)&gt;0,Participação!$D$8,"")</f>
        <v/>
      </c>
      <c r="C147" t="str">
        <f t="shared" si="23"/>
        <v/>
      </c>
      <c r="D147" t="str">
        <f>+IF(LEN(M147)&gt;0,Participação!$D$4,"")</f>
        <v/>
      </c>
      <c r="E147" s="27" t="str">
        <f>+IF(LEN(M147)&gt;0,Participação!$B$7+8,"")</f>
        <v/>
      </c>
      <c r="F147" s="27" t="str">
        <f t="shared" si="24"/>
        <v/>
      </c>
      <c r="G147" t="str">
        <f t="shared" si="25"/>
        <v/>
      </c>
      <c r="H147" t="str">
        <f t="shared" si="26"/>
        <v/>
      </c>
      <c r="I147" t="str">
        <f t="shared" si="27"/>
        <v/>
      </c>
      <c r="L147" t="str">
        <f>+IF(LEN(Candidatura_Tomador!A147)&gt;0,VLOOKUP(M147,Candidatura_Tomador!H:P,9,0),"")</f>
        <v/>
      </c>
      <c r="M147" t="str">
        <f>IF(LEN(M146)=0,"",IF(M146=MAX(Candidatura_Tomador!H:H),"",M146+1))</f>
        <v/>
      </c>
      <c r="N147" t="str">
        <f>+IF(LEN(M147)&gt;0,Participação!$D$6*100,"")</f>
        <v/>
      </c>
      <c r="O147" t="str">
        <f t="shared" si="28"/>
        <v/>
      </c>
      <c r="P147" t="str">
        <f>+IF(LEN(M147)&gt;0,IF(Participação!$B$6="Com Escaldão","09","01"),"")</f>
        <v/>
      </c>
      <c r="Q147" s="28" t="str">
        <f>+IF(LEN(M147)&gt;0,SUMIF(Candidatura_Tomador!$H:$H,Candidatura_Seguros!M147,Candidatura_Tomador!I:I),"")</f>
        <v/>
      </c>
      <c r="R147" t="str">
        <f>+IF(LEN(M147)&gt;0,VLOOKUP(M147,Candidatura_Tomador!H:J,3,0),"")</f>
        <v/>
      </c>
      <c r="S147" t="str">
        <f>+IF(LEN(M147)&gt;0,SUMIF(Candidatura_Tomador!$H:$H,Candidatura_Seguros!M147,Candidatura_Tomador!Q:Q),"")</f>
        <v/>
      </c>
      <c r="T147" t="str">
        <f t="shared" si="29"/>
        <v/>
      </c>
      <c r="U147" t="str">
        <f t="shared" si="30"/>
        <v/>
      </c>
      <c r="V147" t="str">
        <f>+IF(LEN(M147)&gt;0,SUMIF(Candidatura_Tomador!$H:$H,Candidatura_Seguros!M147,Candidatura_Tomador!R:R),"")</f>
        <v/>
      </c>
      <c r="W147" t="str">
        <f t="shared" si="31"/>
        <v/>
      </c>
    </row>
    <row r="148" spans="1:23" x14ac:dyDescent="0.25">
      <c r="A148" t="str">
        <f>+IF(LEN(M148)&gt;0,Candidatura_Tomador!C148,"")</f>
        <v/>
      </c>
      <c r="B148" t="str">
        <f>+IF(LEN(M148)&gt;0,Participação!$D$8,"")</f>
        <v/>
      </c>
      <c r="C148" t="str">
        <f t="shared" si="23"/>
        <v/>
      </c>
      <c r="D148" t="str">
        <f>+IF(LEN(M148)&gt;0,Participação!$D$4,"")</f>
        <v/>
      </c>
      <c r="E148" s="27" t="str">
        <f>+IF(LEN(M148)&gt;0,Participação!$B$7+8,"")</f>
        <v/>
      </c>
      <c r="F148" s="27" t="str">
        <f t="shared" si="24"/>
        <v/>
      </c>
      <c r="G148" t="str">
        <f t="shared" si="25"/>
        <v/>
      </c>
      <c r="H148" t="str">
        <f t="shared" si="26"/>
        <v/>
      </c>
      <c r="I148" t="str">
        <f t="shared" si="27"/>
        <v/>
      </c>
      <c r="L148" t="str">
        <f>+IF(LEN(Candidatura_Tomador!A148)&gt;0,VLOOKUP(M148,Candidatura_Tomador!H:P,9,0),"")</f>
        <v/>
      </c>
      <c r="M148" t="str">
        <f>IF(LEN(M147)=0,"",IF(M147=MAX(Candidatura_Tomador!H:H),"",M147+1))</f>
        <v/>
      </c>
      <c r="N148" t="str">
        <f>+IF(LEN(M148)&gt;0,Participação!$D$6*100,"")</f>
        <v/>
      </c>
      <c r="O148" t="str">
        <f t="shared" si="28"/>
        <v/>
      </c>
      <c r="P148" t="str">
        <f>+IF(LEN(M148)&gt;0,IF(Participação!$B$6="Com Escaldão","09","01"),"")</f>
        <v/>
      </c>
      <c r="Q148" s="28" t="str">
        <f>+IF(LEN(M148)&gt;0,SUMIF(Candidatura_Tomador!$H:$H,Candidatura_Seguros!M148,Candidatura_Tomador!I:I),"")</f>
        <v/>
      </c>
      <c r="R148" t="str">
        <f>+IF(LEN(M148)&gt;0,VLOOKUP(M148,Candidatura_Tomador!H:J,3,0),"")</f>
        <v/>
      </c>
      <c r="S148" t="str">
        <f>+IF(LEN(M148)&gt;0,SUMIF(Candidatura_Tomador!$H:$H,Candidatura_Seguros!M148,Candidatura_Tomador!Q:Q),"")</f>
        <v/>
      </c>
      <c r="T148" t="str">
        <f t="shared" si="29"/>
        <v/>
      </c>
      <c r="U148" t="str">
        <f t="shared" si="30"/>
        <v/>
      </c>
      <c r="V148" t="str">
        <f>+IF(LEN(M148)&gt;0,SUMIF(Candidatura_Tomador!$H:$H,Candidatura_Seguros!M148,Candidatura_Tomador!R:R),"")</f>
        <v/>
      </c>
      <c r="W148" t="str">
        <f t="shared" si="31"/>
        <v/>
      </c>
    </row>
    <row r="149" spans="1:23" x14ac:dyDescent="0.25">
      <c r="A149" t="str">
        <f>+IF(LEN(M149)&gt;0,Candidatura_Tomador!C149,"")</f>
        <v/>
      </c>
      <c r="B149" t="str">
        <f>+IF(LEN(M149)&gt;0,Participação!$D$8,"")</f>
        <v/>
      </c>
      <c r="C149" t="str">
        <f t="shared" si="23"/>
        <v/>
      </c>
      <c r="D149" t="str">
        <f>+IF(LEN(M149)&gt;0,Participação!$D$4,"")</f>
        <v/>
      </c>
      <c r="E149" s="27" t="str">
        <f>+IF(LEN(M149)&gt;0,Participação!$B$7+8,"")</f>
        <v/>
      </c>
      <c r="F149" s="27" t="str">
        <f t="shared" si="24"/>
        <v/>
      </c>
      <c r="G149" t="str">
        <f t="shared" si="25"/>
        <v/>
      </c>
      <c r="H149" t="str">
        <f t="shared" si="26"/>
        <v/>
      </c>
      <c r="I149" t="str">
        <f t="shared" si="27"/>
        <v/>
      </c>
      <c r="L149" t="str">
        <f>+IF(LEN(Candidatura_Tomador!A149)&gt;0,VLOOKUP(M149,Candidatura_Tomador!H:P,9,0),"")</f>
        <v/>
      </c>
      <c r="M149" t="str">
        <f>IF(LEN(M148)=0,"",IF(M148=MAX(Candidatura_Tomador!H:H),"",M148+1))</f>
        <v/>
      </c>
      <c r="N149" t="str">
        <f>+IF(LEN(M149)&gt;0,Participação!$D$6*100,"")</f>
        <v/>
      </c>
      <c r="O149" t="str">
        <f t="shared" si="28"/>
        <v/>
      </c>
      <c r="P149" t="str">
        <f>+IF(LEN(M149)&gt;0,IF(Participação!$B$6="Com Escaldão","09","01"),"")</f>
        <v/>
      </c>
      <c r="Q149" s="28" t="str">
        <f>+IF(LEN(M149)&gt;0,SUMIF(Candidatura_Tomador!$H:$H,Candidatura_Seguros!M149,Candidatura_Tomador!I:I),"")</f>
        <v/>
      </c>
      <c r="R149" t="str">
        <f>+IF(LEN(M149)&gt;0,VLOOKUP(M149,Candidatura_Tomador!H:J,3,0),"")</f>
        <v/>
      </c>
      <c r="S149" t="str">
        <f>+IF(LEN(M149)&gt;0,SUMIF(Candidatura_Tomador!$H:$H,Candidatura_Seguros!M149,Candidatura_Tomador!Q:Q),"")</f>
        <v/>
      </c>
      <c r="T149" t="str">
        <f t="shared" si="29"/>
        <v/>
      </c>
      <c r="U149" t="str">
        <f t="shared" si="30"/>
        <v/>
      </c>
      <c r="V149" t="str">
        <f>+IF(LEN(M149)&gt;0,SUMIF(Candidatura_Tomador!$H:$H,Candidatura_Seguros!M149,Candidatura_Tomador!R:R),"")</f>
        <v/>
      </c>
      <c r="W149" t="str">
        <f t="shared" si="31"/>
        <v/>
      </c>
    </row>
    <row r="150" spans="1:23" x14ac:dyDescent="0.25">
      <c r="A150" t="str">
        <f>+IF(LEN(M150)&gt;0,Candidatura_Tomador!C150,"")</f>
        <v/>
      </c>
      <c r="B150" t="str">
        <f>+IF(LEN(M150)&gt;0,Participação!$D$8,"")</f>
        <v/>
      </c>
      <c r="C150" t="str">
        <f t="shared" si="23"/>
        <v/>
      </c>
      <c r="D150" t="str">
        <f>+IF(LEN(M150)&gt;0,Participação!$D$4,"")</f>
        <v/>
      </c>
      <c r="E150" s="27" t="str">
        <f>+IF(LEN(M150)&gt;0,Participação!$B$7+8,"")</f>
        <v/>
      </c>
      <c r="F150" s="27" t="str">
        <f t="shared" si="24"/>
        <v/>
      </c>
      <c r="G150" t="str">
        <f t="shared" si="25"/>
        <v/>
      </c>
      <c r="H150" t="str">
        <f t="shared" si="26"/>
        <v/>
      </c>
      <c r="I150" t="str">
        <f t="shared" si="27"/>
        <v/>
      </c>
      <c r="L150" t="str">
        <f>+IF(LEN(Candidatura_Tomador!A150)&gt;0,VLOOKUP(M150,Candidatura_Tomador!H:P,9,0),"")</f>
        <v/>
      </c>
      <c r="M150" t="str">
        <f>IF(LEN(M149)=0,"",IF(M149=MAX(Candidatura_Tomador!H:H),"",M149+1))</f>
        <v/>
      </c>
      <c r="N150" t="str">
        <f>+IF(LEN(M150)&gt;0,Participação!$D$6*100,"")</f>
        <v/>
      </c>
      <c r="O150" t="str">
        <f t="shared" si="28"/>
        <v/>
      </c>
      <c r="P150" t="str">
        <f>+IF(LEN(M150)&gt;0,IF(Participação!$B$6="Com Escaldão","09","01"),"")</f>
        <v/>
      </c>
      <c r="Q150" s="28" t="str">
        <f>+IF(LEN(M150)&gt;0,SUMIF(Candidatura_Tomador!$H:$H,Candidatura_Seguros!M150,Candidatura_Tomador!I:I),"")</f>
        <v/>
      </c>
      <c r="R150" t="str">
        <f>+IF(LEN(M150)&gt;0,VLOOKUP(M150,Candidatura_Tomador!H:J,3,0),"")</f>
        <v/>
      </c>
      <c r="S150" t="str">
        <f>+IF(LEN(M150)&gt;0,SUMIF(Candidatura_Tomador!$H:$H,Candidatura_Seguros!M150,Candidatura_Tomador!Q:Q),"")</f>
        <v/>
      </c>
      <c r="T150" t="str">
        <f t="shared" si="29"/>
        <v/>
      </c>
      <c r="U150" t="str">
        <f t="shared" si="30"/>
        <v/>
      </c>
      <c r="V150" t="str">
        <f>+IF(LEN(M150)&gt;0,SUMIF(Candidatura_Tomador!$H:$H,Candidatura_Seguros!M150,Candidatura_Tomador!R:R),"")</f>
        <v/>
      </c>
      <c r="W150" t="str">
        <f t="shared" si="31"/>
        <v/>
      </c>
    </row>
    <row r="151" spans="1:23" x14ac:dyDescent="0.25">
      <c r="A151" t="str">
        <f>+IF(LEN(M151)&gt;0,Candidatura_Tomador!C151,"")</f>
        <v/>
      </c>
      <c r="B151" t="str">
        <f>+IF(LEN(M151)&gt;0,Participação!$D$8,"")</f>
        <v/>
      </c>
      <c r="C151" t="str">
        <f t="shared" si="23"/>
        <v/>
      </c>
      <c r="D151" t="str">
        <f>+IF(LEN(M151)&gt;0,Participação!$D$4,"")</f>
        <v/>
      </c>
      <c r="E151" s="27" t="str">
        <f>+IF(LEN(M151)&gt;0,Participação!$B$7+8,"")</f>
        <v/>
      </c>
      <c r="F151" s="27" t="str">
        <f t="shared" si="24"/>
        <v/>
      </c>
      <c r="G151" t="str">
        <f t="shared" si="25"/>
        <v/>
      </c>
      <c r="H151" t="str">
        <f t="shared" si="26"/>
        <v/>
      </c>
      <c r="I151" t="str">
        <f t="shared" si="27"/>
        <v/>
      </c>
      <c r="L151" t="str">
        <f>+IF(LEN(Candidatura_Tomador!A151)&gt;0,VLOOKUP(M151,Candidatura_Tomador!H:P,9,0),"")</f>
        <v/>
      </c>
      <c r="M151" t="str">
        <f>IF(LEN(M150)=0,"",IF(M150=MAX(Candidatura_Tomador!H:H),"",M150+1))</f>
        <v/>
      </c>
      <c r="N151" t="str">
        <f>+IF(LEN(M151)&gt;0,Participação!$D$6*100,"")</f>
        <v/>
      </c>
      <c r="O151" t="str">
        <f t="shared" si="28"/>
        <v/>
      </c>
      <c r="P151" t="str">
        <f>+IF(LEN(M151)&gt;0,IF(Participação!$B$6="Com Escaldão","09","01"),"")</f>
        <v/>
      </c>
      <c r="Q151" s="28" t="str">
        <f>+IF(LEN(M151)&gt;0,SUMIF(Candidatura_Tomador!$H:$H,Candidatura_Seguros!M151,Candidatura_Tomador!I:I),"")</f>
        <v/>
      </c>
      <c r="R151" t="str">
        <f>+IF(LEN(M151)&gt;0,VLOOKUP(M151,Candidatura_Tomador!H:J,3,0),"")</f>
        <v/>
      </c>
      <c r="S151" t="str">
        <f>+IF(LEN(M151)&gt;0,SUMIF(Candidatura_Tomador!$H:$H,Candidatura_Seguros!M151,Candidatura_Tomador!Q:Q),"")</f>
        <v/>
      </c>
      <c r="T151" t="str">
        <f t="shared" si="29"/>
        <v/>
      </c>
      <c r="U151" t="str">
        <f t="shared" si="30"/>
        <v/>
      </c>
      <c r="V151" t="str">
        <f>+IF(LEN(M151)&gt;0,SUMIF(Candidatura_Tomador!$H:$H,Candidatura_Seguros!M151,Candidatura_Tomador!R:R),"")</f>
        <v/>
      </c>
      <c r="W151" t="str">
        <f t="shared" si="31"/>
        <v/>
      </c>
    </row>
    <row r="152" spans="1:23" x14ac:dyDescent="0.25">
      <c r="A152" t="str">
        <f>+IF(LEN(M152)&gt;0,Candidatura_Tomador!C152,"")</f>
        <v/>
      </c>
      <c r="B152" t="str">
        <f>+IF(LEN(M152)&gt;0,Participação!$D$8,"")</f>
        <v/>
      </c>
      <c r="C152" t="str">
        <f t="shared" si="23"/>
        <v/>
      </c>
      <c r="D152" t="str">
        <f>+IF(LEN(M152)&gt;0,Participação!$D$4,"")</f>
        <v/>
      </c>
      <c r="E152" s="27" t="str">
        <f>+IF(LEN(M152)&gt;0,Participação!$B$7+8,"")</f>
        <v/>
      </c>
      <c r="F152" s="27" t="str">
        <f t="shared" si="24"/>
        <v/>
      </c>
      <c r="G152" t="str">
        <f t="shared" si="25"/>
        <v/>
      </c>
      <c r="H152" t="str">
        <f t="shared" si="26"/>
        <v/>
      </c>
      <c r="I152" t="str">
        <f t="shared" si="27"/>
        <v/>
      </c>
      <c r="L152" t="str">
        <f>+IF(LEN(Candidatura_Tomador!A152)&gt;0,VLOOKUP(M152,Candidatura_Tomador!H:P,9,0),"")</f>
        <v/>
      </c>
      <c r="M152" t="str">
        <f>IF(LEN(M151)=0,"",IF(M151=MAX(Candidatura_Tomador!H:H),"",M151+1))</f>
        <v/>
      </c>
      <c r="N152" t="str">
        <f>+IF(LEN(M152)&gt;0,Participação!$D$6*100,"")</f>
        <v/>
      </c>
      <c r="O152" t="str">
        <f t="shared" si="28"/>
        <v/>
      </c>
      <c r="P152" t="str">
        <f>+IF(LEN(M152)&gt;0,IF(Participação!$B$6="Com Escaldão","09","01"),"")</f>
        <v/>
      </c>
      <c r="Q152" s="28" t="str">
        <f>+IF(LEN(M152)&gt;0,SUMIF(Candidatura_Tomador!$H:$H,Candidatura_Seguros!M152,Candidatura_Tomador!I:I),"")</f>
        <v/>
      </c>
      <c r="R152" t="str">
        <f>+IF(LEN(M152)&gt;0,VLOOKUP(M152,Candidatura_Tomador!H:J,3,0),"")</f>
        <v/>
      </c>
      <c r="S152" t="str">
        <f>+IF(LEN(M152)&gt;0,SUMIF(Candidatura_Tomador!$H:$H,Candidatura_Seguros!M152,Candidatura_Tomador!Q:Q),"")</f>
        <v/>
      </c>
      <c r="T152" t="str">
        <f t="shared" si="29"/>
        <v/>
      </c>
      <c r="U152" t="str">
        <f t="shared" si="30"/>
        <v/>
      </c>
      <c r="V152" t="str">
        <f>+IF(LEN(M152)&gt;0,SUMIF(Candidatura_Tomador!$H:$H,Candidatura_Seguros!M152,Candidatura_Tomador!R:R),"")</f>
        <v/>
      </c>
      <c r="W152" t="str">
        <f t="shared" si="31"/>
        <v/>
      </c>
    </row>
    <row r="153" spans="1:23" x14ac:dyDescent="0.25">
      <c r="A153" t="str">
        <f>+IF(LEN(M153)&gt;0,Candidatura_Tomador!C153,"")</f>
        <v/>
      </c>
      <c r="B153" t="str">
        <f>+IF(LEN(M153)&gt;0,Participação!$D$8,"")</f>
        <v/>
      </c>
      <c r="C153" t="str">
        <f t="shared" si="23"/>
        <v/>
      </c>
      <c r="D153" t="str">
        <f>+IF(LEN(M153)&gt;0,Participação!$D$4,"")</f>
        <v/>
      </c>
      <c r="E153" s="27" t="str">
        <f>+IF(LEN(M153)&gt;0,Participação!$B$7+8,"")</f>
        <v/>
      </c>
      <c r="F153" s="27" t="str">
        <f t="shared" si="24"/>
        <v/>
      </c>
      <c r="G153" t="str">
        <f t="shared" si="25"/>
        <v/>
      </c>
      <c r="H153" t="str">
        <f t="shared" si="26"/>
        <v/>
      </c>
      <c r="I153" t="str">
        <f t="shared" si="27"/>
        <v/>
      </c>
      <c r="L153" t="str">
        <f>+IF(LEN(Candidatura_Tomador!A153)&gt;0,VLOOKUP(M153,Candidatura_Tomador!H:P,9,0),"")</f>
        <v/>
      </c>
      <c r="M153" t="str">
        <f>IF(LEN(M152)=0,"",IF(M152=MAX(Candidatura_Tomador!H:H),"",M152+1))</f>
        <v/>
      </c>
      <c r="N153" t="str">
        <f>+IF(LEN(M153)&gt;0,Participação!$D$6*100,"")</f>
        <v/>
      </c>
      <c r="O153" t="str">
        <f t="shared" si="28"/>
        <v/>
      </c>
      <c r="P153" t="str">
        <f>+IF(LEN(M153)&gt;0,IF(Participação!$B$6="Com Escaldão","09","01"),"")</f>
        <v/>
      </c>
      <c r="Q153" s="28" t="str">
        <f>+IF(LEN(M153)&gt;0,SUMIF(Candidatura_Tomador!$H:$H,Candidatura_Seguros!M153,Candidatura_Tomador!I:I),"")</f>
        <v/>
      </c>
      <c r="R153" t="str">
        <f>+IF(LEN(M153)&gt;0,VLOOKUP(M153,Candidatura_Tomador!H:J,3,0),"")</f>
        <v/>
      </c>
      <c r="S153" t="str">
        <f>+IF(LEN(M153)&gt;0,SUMIF(Candidatura_Tomador!$H:$H,Candidatura_Seguros!M153,Candidatura_Tomador!Q:Q),"")</f>
        <v/>
      </c>
      <c r="T153" t="str">
        <f t="shared" si="29"/>
        <v/>
      </c>
      <c r="U153" t="str">
        <f t="shared" si="30"/>
        <v/>
      </c>
      <c r="V153" t="str">
        <f>+IF(LEN(M153)&gt;0,SUMIF(Candidatura_Tomador!$H:$H,Candidatura_Seguros!M153,Candidatura_Tomador!R:R),"")</f>
        <v/>
      </c>
      <c r="W153" t="str">
        <f t="shared" si="31"/>
        <v/>
      </c>
    </row>
    <row r="154" spans="1:23" x14ac:dyDescent="0.25">
      <c r="A154" t="str">
        <f>+IF(LEN(M154)&gt;0,Candidatura_Tomador!C154,"")</f>
        <v/>
      </c>
      <c r="B154" t="str">
        <f>+IF(LEN(M154)&gt;0,Participação!$D$8,"")</f>
        <v/>
      </c>
      <c r="C154" t="str">
        <f t="shared" si="23"/>
        <v/>
      </c>
      <c r="D154" t="str">
        <f>+IF(LEN(M154)&gt;0,Participação!$D$4,"")</f>
        <v/>
      </c>
      <c r="E154" s="27" t="str">
        <f>+IF(LEN(M154)&gt;0,Participação!$B$7+8,"")</f>
        <v/>
      </c>
      <c r="F154" s="27" t="str">
        <f t="shared" si="24"/>
        <v/>
      </c>
      <c r="G154" t="str">
        <f t="shared" si="25"/>
        <v/>
      </c>
      <c r="H154" t="str">
        <f t="shared" si="26"/>
        <v/>
      </c>
      <c r="I154" t="str">
        <f t="shared" si="27"/>
        <v/>
      </c>
      <c r="L154" t="str">
        <f>+IF(LEN(Candidatura_Tomador!A154)&gt;0,VLOOKUP(M154,Candidatura_Tomador!H:P,9,0),"")</f>
        <v/>
      </c>
      <c r="M154" t="str">
        <f>IF(LEN(M153)=0,"",IF(M153=MAX(Candidatura_Tomador!H:H),"",M153+1))</f>
        <v/>
      </c>
      <c r="N154" t="str">
        <f>+IF(LEN(M154)&gt;0,Participação!$D$6*100,"")</f>
        <v/>
      </c>
      <c r="O154" t="str">
        <f t="shared" si="28"/>
        <v/>
      </c>
      <c r="P154" t="str">
        <f>+IF(LEN(M154)&gt;0,IF(Participação!$B$6="Com Escaldão","09","01"),"")</f>
        <v/>
      </c>
      <c r="Q154" s="28" t="str">
        <f>+IF(LEN(M154)&gt;0,SUMIF(Candidatura_Tomador!$H:$H,Candidatura_Seguros!M154,Candidatura_Tomador!I:I),"")</f>
        <v/>
      </c>
      <c r="R154" t="str">
        <f>+IF(LEN(M154)&gt;0,VLOOKUP(M154,Candidatura_Tomador!H:J,3,0),"")</f>
        <v/>
      </c>
      <c r="S154" t="str">
        <f>+IF(LEN(M154)&gt;0,SUMIF(Candidatura_Tomador!$H:$H,Candidatura_Seguros!M154,Candidatura_Tomador!Q:Q),"")</f>
        <v/>
      </c>
      <c r="T154" t="str">
        <f t="shared" si="29"/>
        <v/>
      </c>
      <c r="U154" t="str">
        <f t="shared" si="30"/>
        <v/>
      </c>
      <c r="V154" t="str">
        <f>+IF(LEN(M154)&gt;0,SUMIF(Candidatura_Tomador!$H:$H,Candidatura_Seguros!M154,Candidatura_Tomador!R:R),"")</f>
        <v/>
      </c>
      <c r="W154" t="str">
        <f t="shared" si="31"/>
        <v/>
      </c>
    </row>
    <row r="155" spans="1:23" x14ac:dyDescent="0.25">
      <c r="A155" t="str">
        <f>+IF(LEN(M155)&gt;0,Candidatura_Tomador!C155,"")</f>
        <v/>
      </c>
      <c r="B155" t="str">
        <f>+IF(LEN(M155)&gt;0,Participação!$D$8,"")</f>
        <v/>
      </c>
      <c r="C155" t="str">
        <f t="shared" si="23"/>
        <v/>
      </c>
      <c r="D155" t="str">
        <f>+IF(LEN(M155)&gt;0,Participação!$D$4,"")</f>
        <v/>
      </c>
      <c r="E155" s="27" t="str">
        <f>+IF(LEN(M155)&gt;0,Participação!$B$7+8,"")</f>
        <v/>
      </c>
      <c r="F155" s="27" t="str">
        <f t="shared" si="24"/>
        <v/>
      </c>
      <c r="G155" t="str">
        <f t="shared" si="25"/>
        <v/>
      </c>
      <c r="H155" t="str">
        <f t="shared" si="26"/>
        <v/>
      </c>
      <c r="I155" t="str">
        <f t="shared" si="27"/>
        <v/>
      </c>
      <c r="L155" t="str">
        <f>+IF(LEN(Candidatura_Tomador!A155)&gt;0,VLOOKUP(M155,Candidatura_Tomador!H:P,9,0),"")</f>
        <v/>
      </c>
      <c r="M155" t="str">
        <f>IF(LEN(M154)=0,"",IF(M154=MAX(Candidatura_Tomador!H:H),"",M154+1))</f>
        <v/>
      </c>
      <c r="N155" t="str">
        <f>+IF(LEN(M155)&gt;0,Participação!$D$6*100,"")</f>
        <v/>
      </c>
      <c r="O155" t="str">
        <f t="shared" si="28"/>
        <v/>
      </c>
      <c r="P155" t="str">
        <f>+IF(LEN(M155)&gt;0,IF(Participação!$B$6="Com Escaldão","09","01"),"")</f>
        <v/>
      </c>
      <c r="Q155" s="28" t="str">
        <f>+IF(LEN(M155)&gt;0,SUMIF(Candidatura_Tomador!$H:$H,Candidatura_Seguros!M155,Candidatura_Tomador!I:I),"")</f>
        <v/>
      </c>
      <c r="R155" t="str">
        <f>+IF(LEN(M155)&gt;0,VLOOKUP(M155,Candidatura_Tomador!H:J,3,0),"")</f>
        <v/>
      </c>
      <c r="S155" t="str">
        <f>+IF(LEN(M155)&gt;0,SUMIF(Candidatura_Tomador!$H:$H,Candidatura_Seguros!M155,Candidatura_Tomador!Q:Q),"")</f>
        <v/>
      </c>
      <c r="T155" t="str">
        <f t="shared" si="29"/>
        <v/>
      </c>
      <c r="U155" t="str">
        <f t="shared" si="30"/>
        <v/>
      </c>
      <c r="V155" t="str">
        <f>+IF(LEN(M155)&gt;0,SUMIF(Candidatura_Tomador!$H:$H,Candidatura_Seguros!M155,Candidatura_Tomador!R:R),"")</f>
        <v/>
      </c>
      <c r="W155" t="str">
        <f t="shared" si="31"/>
        <v/>
      </c>
    </row>
    <row r="156" spans="1:23" x14ac:dyDescent="0.25">
      <c r="A156" t="str">
        <f>+IF(LEN(M156)&gt;0,Candidatura_Tomador!C156,"")</f>
        <v/>
      </c>
      <c r="B156" t="str">
        <f>+IF(LEN(M156)&gt;0,Participação!$D$8,"")</f>
        <v/>
      </c>
      <c r="C156" t="str">
        <f t="shared" si="23"/>
        <v/>
      </c>
      <c r="D156" t="str">
        <f>+IF(LEN(M156)&gt;0,Participação!$D$4,"")</f>
        <v/>
      </c>
      <c r="E156" s="27" t="str">
        <f>+IF(LEN(M156)&gt;0,Participação!$B$7+8,"")</f>
        <v/>
      </c>
      <c r="F156" s="27" t="str">
        <f t="shared" si="24"/>
        <v/>
      </c>
      <c r="G156" t="str">
        <f t="shared" si="25"/>
        <v/>
      </c>
      <c r="H156" t="str">
        <f t="shared" si="26"/>
        <v/>
      </c>
      <c r="I156" t="str">
        <f t="shared" si="27"/>
        <v/>
      </c>
      <c r="L156" t="str">
        <f>+IF(LEN(Candidatura_Tomador!A156)&gt;0,VLOOKUP(M156,Candidatura_Tomador!H:P,9,0),"")</f>
        <v/>
      </c>
      <c r="M156" t="str">
        <f>IF(LEN(M155)=0,"",IF(M155=MAX(Candidatura_Tomador!H:H),"",M155+1))</f>
        <v/>
      </c>
      <c r="N156" t="str">
        <f>+IF(LEN(M156)&gt;0,Participação!$D$6*100,"")</f>
        <v/>
      </c>
      <c r="O156" t="str">
        <f t="shared" si="28"/>
        <v/>
      </c>
      <c r="P156" t="str">
        <f>+IF(LEN(M156)&gt;0,IF(Participação!$B$6="Com Escaldão","09","01"),"")</f>
        <v/>
      </c>
      <c r="Q156" s="28" t="str">
        <f>+IF(LEN(M156)&gt;0,SUMIF(Candidatura_Tomador!$H:$H,Candidatura_Seguros!M156,Candidatura_Tomador!I:I),"")</f>
        <v/>
      </c>
      <c r="R156" t="str">
        <f>+IF(LEN(M156)&gt;0,VLOOKUP(M156,Candidatura_Tomador!H:J,3,0),"")</f>
        <v/>
      </c>
      <c r="S156" t="str">
        <f>+IF(LEN(M156)&gt;0,SUMIF(Candidatura_Tomador!$H:$H,Candidatura_Seguros!M156,Candidatura_Tomador!Q:Q),"")</f>
        <v/>
      </c>
      <c r="T156" t="str">
        <f t="shared" si="29"/>
        <v/>
      </c>
      <c r="U156" t="str">
        <f t="shared" si="30"/>
        <v/>
      </c>
      <c r="V156" t="str">
        <f>+IF(LEN(M156)&gt;0,SUMIF(Candidatura_Tomador!$H:$H,Candidatura_Seguros!M156,Candidatura_Tomador!R:R),"")</f>
        <v/>
      </c>
      <c r="W156" t="str">
        <f t="shared" si="31"/>
        <v/>
      </c>
    </row>
    <row r="157" spans="1:23" x14ac:dyDescent="0.25">
      <c r="A157" t="str">
        <f>+IF(LEN(M157)&gt;0,Candidatura_Tomador!C157,"")</f>
        <v/>
      </c>
      <c r="B157" t="str">
        <f>+IF(LEN(M157)&gt;0,Participação!$D$8,"")</f>
        <v/>
      </c>
      <c r="C157" t="str">
        <f t="shared" si="23"/>
        <v/>
      </c>
      <c r="D157" t="str">
        <f>+IF(LEN(M157)&gt;0,Participação!$D$4,"")</f>
        <v/>
      </c>
      <c r="E157" s="27" t="str">
        <f>+IF(LEN(M157)&gt;0,Participação!$B$7+8,"")</f>
        <v/>
      </c>
      <c r="F157" s="27" t="str">
        <f t="shared" si="24"/>
        <v/>
      </c>
      <c r="G157" t="str">
        <f t="shared" si="25"/>
        <v/>
      </c>
      <c r="H157" t="str">
        <f t="shared" si="26"/>
        <v/>
      </c>
      <c r="I157" t="str">
        <f t="shared" si="27"/>
        <v/>
      </c>
      <c r="L157" t="str">
        <f>+IF(LEN(Candidatura_Tomador!A157)&gt;0,VLOOKUP(M157,Candidatura_Tomador!H:P,9,0),"")</f>
        <v/>
      </c>
      <c r="M157" t="str">
        <f>IF(LEN(M156)=0,"",IF(M156=MAX(Candidatura_Tomador!H:H),"",M156+1))</f>
        <v/>
      </c>
      <c r="N157" t="str">
        <f>+IF(LEN(M157)&gt;0,Participação!$D$6*100,"")</f>
        <v/>
      </c>
      <c r="O157" t="str">
        <f t="shared" si="28"/>
        <v/>
      </c>
      <c r="P157" t="str">
        <f>+IF(LEN(M157)&gt;0,IF(Participação!$B$6="Com Escaldão","09","01"),"")</f>
        <v/>
      </c>
      <c r="Q157" s="28" t="str">
        <f>+IF(LEN(M157)&gt;0,SUMIF(Candidatura_Tomador!$H:$H,Candidatura_Seguros!M157,Candidatura_Tomador!I:I),"")</f>
        <v/>
      </c>
      <c r="R157" t="str">
        <f>+IF(LEN(M157)&gt;0,VLOOKUP(M157,Candidatura_Tomador!H:J,3,0),"")</f>
        <v/>
      </c>
      <c r="S157" t="str">
        <f>+IF(LEN(M157)&gt;0,SUMIF(Candidatura_Tomador!$H:$H,Candidatura_Seguros!M157,Candidatura_Tomador!Q:Q),"")</f>
        <v/>
      </c>
      <c r="T157" t="str">
        <f t="shared" si="29"/>
        <v/>
      </c>
      <c r="U157" t="str">
        <f t="shared" si="30"/>
        <v/>
      </c>
      <c r="V157" t="str">
        <f>+IF(LEN(M157)&gt;0,SUMIF(Candidatura_Tomador!$H:$H,Candidatura_Seguros!M157,Candidatura_Tomador!R:R),"")</f>
        <v/>
      </c>
      <c r="W157" t="str">
        <f t="shared" si="31"/>
        <v/>
      </c>
    </row>
    <row r="158" spans="1:23" x14ac:dyDescent="0.25">
      <c r="A158" t="str">
        <f>+IF(LEN(M158)&gt;0,Candidatura_Tomador!C158,"")</f>
        <v/>
      </c>
      <c r="B158" t="str">
        <f>+IF(LEN(M158)&gt;0,Participação!$D$8,"")</f>
        <v/>
      </c>
      <c r="C158" t="str">
        <f t="shared" si="23"/>
        <v/>
      </c>
      <c r="D158" t="str">
        <f>+IF(LEN(M158)&gt;0,Participação!$D$4,"")</f>
        <v/>
      </c>
      <c r="E158" s="27" t="str">
        <f>+IF(LEN(M158)&gt;0,Participação!$B$7+8,"")</f>
        <v/>
      </c>
      <c r="F158" s="27" t="str">
        <f t="shared" si="24"/>
        <v/>
      </c>
      <c r="G158" t="str">
        <f t="shared" si="25"/>
        <v/>
      </c>
      <c r="H158" t="str">
        <f t="shared" si="26"/>
        <v/>
      </c>
      <c r="I158" t="str">
        <f t="shared" si="27"/>
        <v/>
      </c>
      <c r="L158" t="str">
        <f>+IF(LEN(Candidatura_Tomador!A158)&gt;0,VLOOKUP(M158,Candidatura_Tomador!H:P,9,0),"")</f>
        <v/>
      </c>
      <c r="M158" t="str">
        <f>IF(LEN(M157)=0,"",IF(M157=MAX(Candidatura_Tomador!H:H),"",M157+1))</f>
        <v/>
      </c>
      <c r="N158" t="str">
        <f>+IF(LEN(M158)&gt;0,Participação!$D$6*100,"")</f>
        <v/>
      </c>
      <c r="O158" t="str">
        <f t="shared" si="28"/>
        <v/>
      </c>
      <c r="P158" t="str">
        <f>+IF(LEN(M158)&gt;0,IF(Participação!$B$6="Com Escaldão","09","01"),"")</f>
        <v/>
      </c>
      <c r="Q158" s="28" t="str">
        <f>+IF(LEN(M158)&gt;0,SUMIF(Candidatura_Tomador!$H:$H,Candidatura_Seguros!M158,Candidatura_Tomador!I:I),"")</f>
        <v/>
      </c>
      <c r="R158" t="str">
        <f>+IF(LEN(M158)&gt;0,VLOOKUP(M158,Candidatura_Tomador!H:J,3,0),"")</f>
        <v/>
      </c>
      <c r="S158" t="str">
        <f>+IF(LEN(M158)&gt;0,SUMIF(Candidatura_Tomador!$H:$H,Candidatura_Seguros!M158,Candidatura_Tomador!Q:Q),"")</f>
        <v/>
      </c>
      <c r="T158" t="str">
        <f t="shared" si="29"/>
        <v/>
      </c>
      <c r="U158" t="str">
        <f t="shared" si="30"/>
        <v/>
      </c>
      <c r="V158" t="str">
        <f>+IF(LEN(M158)&gt;0,SUMIF(Candidatura_Tomador!$H:$H,Candidatura_Seguros!M158,Candidatura_Tomador!R:R),"")</f>
        <v/>
      </c>
      <c r="W158" t="str">
        <f t="shared" si="31"/>
        <v/>
      </c>
    </row>
    <row r="159" spans="1:23" x14ac:dyDescent="0.25">
      <c r="A159" t="str">
        <f>+IF(LEN(M159)&gt;0,Candidatura_Tomador!C159,"")</f>
        <v/>
      </c>
      <c r="B159" t="str">
        <f>+IF(LEN(M159)&gt;0,Participação!$D$8,"")</f>
        <v/>
      </c>
      <c r="C159" t="str">
        <f t="shared" si="23"/>
        <v/>
      </c>
      <c r="D159" t="str">
        <f>+IF(LEN(M159)&gt;0,Participação!$D$4,"")</f>
        <v/>
      </c>
      <c r="E159" s="27" t="str">
        <f>+IF(LEN(M159)&gt;0,Participação!$B$7+8,"")</f>
        <v/>
      </c>
      <c r="F159" s="27" t="str">
        <f t="shared" si="24"/>
        <v/>
      </c>
      <c r="G159" t="str">
        <f t="shared" si="25"/>
        <v/>
      </c>
      <c r="H159" t="str">
        <f t="shared" si="26"/>
        <v/>
      </c>
      <c r="I159" t="str">
        <f t="shared" si="27"/>
        <v/>
      </c>
      <c r="L159" t="str">
        <f>+IF(LEN(Candidatura_Tomador!A159)&gt;0,VLOOKUP(M159,Candidatura_Tomador!H:P,9,0),"")</f>
        <v/>
      </c>
      <c r="M159" t="str">
        <f>IF(LEN(M158)=0,"",IF(M158=MAX(Candidatura_Tomador!H:H),"",M158+1))</f>
        <v/>
      </c>
      <c r="N159" t="str">
        <f>+IF(LEN(M159)&gt;0,Participação!$D$6*100,"")</f>
        <v/>
      </c>
      <c r="O159" t="str">
        <f t="shared" si="28"/>
        <v/>
      </c>
      <c r="P159" t="str">
        <f>+IF(LEN(M159)&gt;0,IF(Participação!$B$6="Com Escaldão","09","01"),"")</f>
        <v/>
      </c>
      <c r="Q159" s="28" t="str">
        <f>+IF(LEN(M159)&gt;0,SUMIF(Candidatura_Tomador!$H:$H,Candidatura_Seguros!M159,Candidatura_Tomador!I:I),"")</f>
        <v/>
      </c>
      <c r="R159" t="str">
        <f>+IF(LEN(M159)&gt;0,VLOOKUP(M159,Candidatura_Tomador!H:J,3,0),"")</f>
        <v/>
      </c>
      <c r="S159" t="str">
        <f>+IF(LEN(M159)&gt;0,SUMIF(Candidatura_Tomador!$H:$H,Candidatura_Seguros!M159,Candidatura_Tomador!Q:Q),"")</f>
        <v/>
      </c>
      <c r="T159" t="str">
        <f t="shared" si="29"/>
        <v/>
      </c>
      <c r="U159" t="str">
        <f t="shared" si="30"/>
        <v/>
      </c>
      <c r="V159" t="str">
        <f>+IF(LEN(M159)&gt;0,SUMIF(Candidatura_Tomador!$H:$H,Candidatura_Seguros!M159,Candidatura_Tomador!R:R),"")</f>
        <v/>
      </c>
      <c r="W159" t="str">
        <f t="shared" si="31"/>
        <v/>
      </c>
    </row>
    <row r="160" spans="1:23" x14ac:dyDescent="0.25">
      <c r="A160" t="str">
        <f>+IF(LEN(M160)&gt;0,Candidatura_Tomador!C160,"")</f>
        <v/>
      </c>
      <c r="B160" t="str">
        <f>+IF(LEN(M160)&gt;0,Participação!$D$8,"")</f>
        <v/>
      </c>
      <c r="C160" t="str">
        <f t="shared" si="23"/>
        <v/>
      </c>
      <c r="D160" t="str">
        <f>+IF(LEN(M160)&gt;0,Participação!$D$4,"")</f>
        <v/>
      </c>
      <c r="E160" s="27" t="str">
        <f>+IF(LEN(M160)&gt;0,Participação!$B$7+8,"")</f>
        <v/>
      </c>
      <c r="F160" s="27" t="str">
        <f t="shared" si="24"/>
        <v/>
      </c>
      <c r="G160" t="str">
        <f t="shared" si="25"/>
        <v/>
      </c>
      <c r="H160" t="str">
        <f t="shared" si="26"/>
        <v/>
      </c>
      <c r="I160" t="str">
        <f t="shared" si="27"/>
        <v/>
      </c>
      <c r="L160" t="str">
        <f>+IF(LEN(Candidatura_Tomador!A160)&gt;0,VLOOKUP(M160,Candidatura_Tomador!H:P,9,0),"")</f>
        <v/>
      </c>
      <c r="M160" t="str">
        <f>IF(LEN(M159)=0,"",IF(M159=MAX(Candidatura_Tomador!H:H),"",M159+1))</f>
        <v/>
      </c>
      <c r="N160" t="str">
        <f>+IF(LEN(M160)&gt;0,Participação!$D$6*100,"")</f>
        <v/>
      </c>
      <c r="O160" t="str">
        <f t="shared" si="28"/>
        <v/>
      </c>
      <c r="P160" t="str">
        <f>+IF(LEN(M160)&gt;0,IF(Participação!$B$6="Com Escaldão","09","01"),"")</f>
        <v/>
      </c>
      <c r="Q160" s="28" t="str">
        <f>+IF(LEN(M160)&gt;0,SUMIF(Candidatura_Tomador!$H:$H,Candidatura_Seguros!M160,Candidatura_Tomador!I:I),"")</f>
        <v/>
      </c>
      <c r="R160" t="str">
        <f>+IF(LEN(M160)&gt;0,VLOOKUP(M160,Candidatura_Tomador!H:J,3,0),"")</f>
        <v/>
      </c>
      <c r="S160" t="str">
        <f>+IF(LEN(M160)&gt;0,SUMIF(Candidatura_Tomador!$H:$H,Candidatura_Seguros!M160,Candidatura_Tomador!Q:Q),"")</f>
        <v/>
      </c>
      <c r="T160" t="str">
        <f t="shared" si="29"/>
        <v/>
      </c>
      <c r="U160" t="str">
        <f t="shared" si="30"/>
        <v/>
      </c>
      <c r="V160" t="str">
        <f>+IF(LEN(M160)&gt;0,SUMIF(Candidatura_Tomador!$H:$H,Candidatura_Seguros!M160,Candidatura_Tomador!R:R),"")</f>
        <v/>
      </c>
      <c r="W160" t="str">
        <f t="shared" si="31"/>
        <v/>
      </c>
    </row>
    <row r="161" spans="1:23" x14ac:dyDescent="0.25">
      <c r="A161" t="str">
        <f>+IF(LEN(M161)&gt;0,Candidatura_Tomador!C161,"")</f>
        <v/>
      </c>
      <c r="B161" t="str">
        <f>+IF(LEN(M161)&gt;0,Participação!$D$8,"")</f>
        <v/>
      </c>
      <c r="C161" t="str">
        <f t="shared" si="23"/>
        <v/>
      </c>
      <c r="D161" t="str">
        <f>+IF(LEN(M161)&gt;0,Participação!$D$4,"")</f>
        <v/>
      </c>
      <c r="E161" s="27" t="str">
        <f>+IF(LEN(M161)&gt;0,Participação!$B$7+8,"")</f>
        <v/>
      </c>
      <c r="F161" s="27" t="str">
        <f t="shared" si="24"/>
        <v/>
      </c>
      <c r="G161" t="str">
        <f t="shared" si="25"/>
        <v/>
      </c>
      <c r="H161" t="str">
        <f t="shared" si="26"/>
        <v/>
      </c>
      <c r="I161" t="str">
        <f t="shared" si="27"/>
        <v/>
      </c>
      <c r="L161" t="str">
        <f>+IF(LEN(Candidatura_Tomador!A161)&gt;0,VLOOKUP(M161,Candidatura_Tomador!H:P,9,0),"")</f>
        <v/>
      </c>
      <c r="M161" t="str">
        <f>IF(LEN(M160)=0,"",IF(M160=MAX(Candidatura_Tomador!H:H),"",M160+1))</f>
        <v/>
      </c>
      <c r="N161" t="str">
        <f>+IF(LEN(M161)&gt;0,Participação!$D$6*100,"")</f>
        <v/>
      </c>
      <c r="O161" t="str">
        <f t="shared" si="28"/>
        <v/>
      </c>
      <c r="P161" t="str">
        <f>+IF(LEN(M161)&gt;0,IF(Participação!$B$6="Com Escaldão","09","01"),"")</f>
        <v/>
      </c>
      <c r="Q161" s="28" t="str">
        <f>+IF(LEN(M161)&gt;0,SUMIF(Candidatura_Tomador!$H:$H,Candidatura_Seguros!M161,Candidatura_Tomador!I:I),"")</f>
        <v/>
      </c>
      <c r="R161" t="str">
        <f>+IF(LEN(M161)&gt;0,VLOOKUP(M161,Candidatura_Tomador!H:J,3,0),"")</f>
        <v/>
      </c>
      <c r="S161" t="str">
        <f>+IF(LEN(M161)&gt;0,SUMIF(Candidatura_Tomador!$H:$H,Candidatura_Seguros!M161,Candidatura_Tomador!Q:Q),"")</f>
        <v/>
      </c>
      <c r="T161" t="str">
        <f t="shared" si="29"/>
        <v/>
      </c>
      <c r="U161" t="str">
        <f t="shared" si="30"/>
        <v/>
      </c>
      <c r="V161" t="str">
        <f>+IF(LEN(M161)&gt;0,SUMIF(Candidatura_Tomador!$H:$H,Candidatura_Seguros!M161,Candidatura_Tomador!R:R),"")</f>
        <v/>
      </c>
      <c r="W161" t="str">
        <f t="shared" si="31"/>
        <v/>
      </c>
    </row>
    <row r="162" spans="1:23" x14ac:dyDescent="0.25">
      <c r="A162" t="str">
        <f>+IF(LEN(M162)&gt;0,Candidatura_Tomador!C162,"")</f>
        <v/>
      </c>
      <c r="B162" t="str">
        <f>+IF(LEN(M162)&gt;0,Participação!$D$8,"")</f>
        <v/>
      </c>
      <c r="C162" t="str">
        <f t="shared" si="23"/>
        <v/>
      </c>
      <c r="D162" t="str">
        <f>+IF(LEN(M162)&gt;0,Participação!$D$4,"")</f>
        <v/>
      </c>
      <c r="E162" s="27" t="str">
        <f>+IF(LEN(M162)&gt;0,Participação!$B$7+8,"")</f>
        <v/>
      </c>
      <c r="F162" s="27" t="str">
        <f t="shared" si="24"/>
        <v/>
      </c>
      <c r="G162" t="str">
        <f t="shared" si="25"/>
        <v/>
      </c>
      <c r="H162" t="str">
        <f t="shared" si="26"/>
        <v/>
      </c>
      <c r="I162" t="str">
        <f t="shared" si="27"/>
        <v/>
      </c>
      <c r="L162" t="str">
        <f>+IF(LEN(Candidatura_Tomador!A162)&gt;0,VLOOKUP(M162,Candidatura_Tomador!H:P,9,0),"")</f>
        <v/>
      </c>
      <c r="M162" t="str">
        <f>IF(LEN(M161)=0,"",IF(M161=MAX(Candidatura_Tomador!H:H),"",M161+1))</f>
        <v/>
      </c>
      <c r="N162" t="str">
        <f>+IF(LEN(M162)&gt;0,Participação!$D$6*100,"")</f>
        <v/>
      </c>
      <c r="O162" t="str">
        <f t="shared" si="28"/>
        <v/>
      </c>
      <c r="P162" t="str">
        <f>+IF(LEN(M162)&gt;0,IF(Participação!$B$6="Com Escaldão","09","01"),"")</f>
        <v/>
      </c>
      <c r="Q162" s="28" t="str">
        <f>+IF(LEN(M162)&gt;0,SUMIF(Candidatura_Tomador!$H:$H,Candidatura_Seguros!M162,Candidatura_Tomador!I:I),"")</f>
        <v/>
      </c>
      <c r="R162" t="str">
        <f>+IF(LEN(M162)&gt;0,VLOOKUP(M162,Candidatura_Tomador!H:J,3,0),"")</f>
        <v/>
      </c>
      <c r="S162" t="str">
        <f>+IF(LEN(M162)&gt;0,SUMIF(Candidatura_Tomador!$H:$H,Candidatura_Seguros!M162,Candidatura_Tomador!Q:Q),"")</f>
        <v/>
      </c>
      <c r="T162" t="str">
        <f t="shared" si="29"/>
        <v/>
      </c>
      <c r="U162" t="str">
        <f t="shared" si="30"/>
        <v/>
      </c>
      <c r="V162" t="str">
        <f>+IF(LEN(M162)&gt;0,SUMIF(Candidatura_Tomador!$H:$H,Candidatura_Seguros!M162,Candidatura_Tomador!R:R),"")</f>
        <v/>
      </c>
      <c r="W162" t="str">
        <f t="shared" si="31"/>
        <v/>
      </c>
    </row>
    <row r="163" spans="1:23" x14ac:dyDescent="0.25">
      <c r="A163" t="str">
        <f>+IF(LEN(M163)&gt;0,Candidatura_Tomador!C163,"")</f>
        <v/>
      </c>
      <c r="B163" t="str">
        <f>+IF(LEN(M163)&gt;0,Participação!$D$8,"")</f>
        <v/>
      </c>
      <c r="C163" t="str">
        <f t="shared" si="23"/>
        <v/>
      </c>
      <c r="D163" t="str">
        <f>+IF(LEN(M163)&gt;0,Participação!$D$4,"")</f>
        <v/>
      </c>
      <c r="E163" s="27" t="str">
        <f>+IF(LEN(M163)&gt;0,Participação!$B$7+8,"")</f>
        <v/>
      </c>
      <c r="F163" s="27" t="str">
        <f t="shared" si="24"/>
        <v/>
      </c>
      <c r="G163" t="str">
        <f t="shared" si="25"/>
        <v/>
      </c>
      <c r="H163" t="str">
        <f t="shared" si="26"/>
        <v/>
      </c>
      <c r="I163" t="str">
        <f t="shared" si="27"/>
        <v/>
      </c>
      <c r="L163" t="str">
        <f>+IF(LEN(Candidatura_Tomador!A163)&gt;0,VLOOKUP(M163,Candidatura_Tomador!H:P,9,0),"")</f>
        <v/>
      </c>
      <c r="M163" t="str">
        <f>IF(LEN(M162)=0,"",IF(M162=MAX(Candidatura_Tomador!H:H),"",M162+1))</f>
        <v/>
      </c>
      <c r="N163" t="str">
        <f>+IF(LEN(M163)&gt;0,Participação!$D$6*100,"")</f>
        <v/>
      </c>
      <c r="O163" t="str">
        <f t="shared" si="28"/>
        <v/>
      </c>
      <c r="P163" t="str">
        <f>+IF(LEN(M163)&gt;0,IF(Participação!$B$6="Com Escaldão","09","01"),"")</f>
        <v/>
      </c>
      <c r="Q163" s="28" t="str">
        <f>+IF(LEN(M163)&gt;0,SUMIF(Candidatura_Tomador!$H:$H,Candidatura_Seguros!M163,Candidatura_Tomador!I:I),"")</f>
        <v/>
      </c>
      <c r="R163" t="str">
        <f>+IF(LEN(M163)&gt;0,VLOOKUP(M163,Candidatura_Tomador!H:J,3,0),"")</f>
        <v/>
      </c>
      <c r="S163" t="str">
        <f>+IF(LEN(M163)&gt;0,SUMIF(Candidatura_Tomador!$H:$H,Candidatura_Seguros!M163,Candidatura_Tomador!Q:Q),"")</f>
        <v/>
      </c>
      <c r="T163" t="str">
        <f t="shared" si="29"/>
        <v/>
      </c>
      <c r="U163" t="str">
        <f t="shared" si="30"/>
        <v/>
      </c>
      <c r="V163" t="str">
        <f>+IF(LEN(M163)&gt;0,SUMIF(Candidatura_Tomador!$H:$H,Candidatura_Seguros!M163,Candidatura_Tomador!R:R),"")</f>
        <v/>
      </c>
      <c r="W163" t="str">
        <f t="shared" si="31"/>
        <v/>
      </c>
    </row>
    <row r="164" spans="1:23" x14ac:dyDescent="0.25">
      <c r="A164" t="str">
        <f>+IF(LEN(M164)&gt;0,Candidatura_Tomador!C164,"")</f>
        <v/>
      </c>
      <c r="B164" t="str">
        <f>+IF(LEN(M164)&gt;0,Participação!$D$8,"")</f>
        <v/>
      </c>
      <c r="C164" t="str">
        <f t="shared" si="23"/>
        <v/>
      </c>
      <c r="D164" t="str">
        <f>+IF(LEN(M164)&gt;0,Participação!$D$4,"")</f>
        <v/>
      </c>
      <c r="E164" s="27" t="str">
        <f>+IF(LEN(M164)&gt;0,Participação!$B$7+8,"")</f>
        <v/>
      </c>
      <c r="F164" s="27" t="str">
        <f t="shared" si="24"/>
        <v/>
      </c>
      <c r="G164" t="str">
        <f t="shared" si="25"/>
        <v/>
      </c>
      <c r="H164" t="str">
        <f t="shared" si="26"/>
        <v/>
      </c>
      <c r="I164" t="str">
        <f t="shared" si="27"/>
        <v/>
      </c>
      <c r="L164" t="str">
        <f>+IF(LEN(Candidatura_Tomador!A164)&gt;0,VLOOKUP(M164,Candidatura_Tomador!H:P,9,0),"")</f>
        <v/>
      </c>
      <c r="M164" t="str">
        <f>IF(LEN(M163)=0,"",IF(M163=MAX(Candidatura_Tomador!H:H),"",M163+1))</f>
        <v/>
      </c>
      <c r="N164" t="str">
        <f>+IF(LEN(M164)&gt;0,Participação!$D$6*100,"")</f>
        <v/>
      </c>
      <c r="O164" t="str">
        <f t="shared" si="28"/>
        <v/>
      </c>
      <c r="P164" t="str">
        <f>+IF(LEN(M164)&gt;0,IF(Participação!$B$6="Com Escaldão","09","01"),"")</f>
        <v/>
      </c>
      <c r="Q164" s="28" t="str">
        <f>+IF(LEN(M164)&gt;0,SUMIF(Candidatura_Tomador!$H:$H,Candidatura_Seguros!M164,Candidatura_Tomador!I:I),"")</f>
        <v/>
      </c>
      <c r="R164" t="str">
        <f>+IF(LEN(M164)&gt;0,VLOOKUP(M164,Candidatura_Tomador!H:J,3,0),"")</f>
        <v/>
      </c>
      <c r="S164" t="str">
        <f>+IF(LEN(M164)&gt;0,SUMIF(Candidatura_Tomador!$H:$H,Candidatura_Seguros!M164,Candidatura_Tomador!Q:Q),"")</f>
        <v/>
      </c>
      <c r="T164" t="str">
        <f t="shared" si="29"/>
        <v/>
      </c>
      <c r="U164" t="str">
        <f t="shared" si="30"/>
        <v/>
      </c>
      <c r="V164" t="str">
        <f>+IF(LEN(M164)&gt;0,SUMIF(Candidatura_Tomador!$H:$H,Candidatura_Seguros!M164,Candidatura_Tomador!R:R),"")</f>
        <v/>
      </c>
      <c r="W164" t="str">
        <f t="shared" si="31"/>
        <v/>
      </c>
    </row>
    <row r="165" spans="1:23" x14ac:dyDescent="0.25">
      <c r="A165" t="str">
        <f>+IF(LEN(M165)&gt;0,Candidatura_Tomador!C165,"")</f>
        <v/>
      </c>
      <c r="B165" t="str">
        <f>+IF(LEN(M165)&gt;0,Participação!$D$8,"")</f>
        <v/>
      </c>
      <c r="C165" t="str">
        <f t="shared" si="23"/>
        <v/>
      </c>
      <c r="D165" t="str">
        <f>+IF(LEN(M165)&gt;0,Participação!$D$4,"")</f>
        <v/>
      </c>
      <c r="E165" s="27" t="str">
        <f>+IF(LEN(M165)&gt;0,Participação!$B$7+8,"")</f>
        <v/>
      </c>
      <c r="F165" s="27" t="str">
        <f t="shared" si="24"/>
        <v/>
      </c>
      <c r="G165" t="str">
        <f t="shared" si="25"/>
        <v/>
      </c>
      <c r="H165" t="str">
        <f t="shared" si="26"/>
        <v/>
      </c>
      <c r="I165" t="str">
        <f t="shared" si="27"/>
        <v/>
      </c>
      <c r="L165" t="str">
        <f>+IF(LEN(Candidatura_Tomador!A165)&gt;0,VLOOKUP(M165,Candidatura_Tomador!H:P,9,0),"")</f>
        <v/>
      </c>
      <c r="M165" t="str">
        <f>IF(LEN(M164)=0,"",IF(M164=MAX(Candidatura_Tomador!H:H),"",M164+1))</f>
        <v/>
      </c>
      <c r="N165" t="str">
        <f>+IF(LEN(M165)&gt;0,Participação!$D$6*100,"")</f>
        <v/>
      </c>
      <c r="O165" t="str">
        <f t="shared" si="28"/>
        <v/>
      </c>
      <c r="P165" t="str">
        <f>+IF(LEN(M165)&gt;0,IF(Participação!$B$6="Com Escaldão","09","01"),"")</f>
        <v/>
      </c>
      <c r="Q165" s="28" t="str">
        <f>+IF(LEN(M165)&gt;0,SUMIF(Candidatura_Tomador!$H:$H,Candidatura_Seguros!M165,Candidatura_Tomador!I:I),"")</f>
        <v/>
      </c>
      <c r="R165" t="str">
        <f>+IF(LEN(M165)&gt;0,VLOOKUP(M165,Candidatura_Tomador!H:J,3,0),"")</f>
        <v/>
      </c>
      <c r="S165" t="str">
        <f>+IF(LEN(M165)&gt;0,SUMIF(Candidatura_Tomador!$H:$H,Candidatura_Seguros!M165,Candidatura_Tomador!Q:Q),"")</f>
        <v/>
      </c>
      <c r="T165" t="str">
        <f t="shared" si="29"/>
        <v/>
      </c>
      <c r="U165" t="str">
        <f t="shared" si="30"/>
        <v/>
      </c>
      <c r="V165" t="str">
        <f>+IF(LEN(M165)&gt;0,SUMIF(Candidatura_Tomador!$H:$H,Candidatura_Seguros!M165,Candidatura_Tomador!R:R),"")</f>
        <v/>
      </c>
      <c r="W165" t="str">
        <f t="shared" si="31"/>
        <v/>
      </c>
    </row>
    <row r="166" spans="1:23" x14ac:dyDescent="0.25">
      <c r="A166" t="str">
        <f>+IF(LEN(M166)&gt;0,Candidatura_Tomador!C166,"")</f>
        <v/>
      </c>
      <c r="B166" t="str">
        <f>+IF(LEN(M166)&gt;0,Participação!$D$8,"")</f>
        <v/>
      </c>
      <c r="C166" t="str">
        <f t="shared" si="23"/>
        <v/>
      </c>
      <c r="D166" t="str">
        <f>+IF(LEN(M166)&gt;0,Participação!$D$4,"")</f>
        <v/>
      </c>
      <c r="E166" s="27" t="str">
        <f>+IF(LEN(M166)&gt;0,Participação!$B$7+8,"")</f>
        <v/>
      </c>
      <c r="F166" s="27" t="str">
        <f t="shared" si="24"/>
        <v/>
      </c>
      <c r="G166" t="str">
        <f t="shared" si="25"/>
        <v/>
      </c>
      <c r="H166" t="str">
        <f t="shared" si="26"/>
        <v/>
      </c>
      <c r="I166" t="str">
        <f t="shared" si="27"/>
        <v/>
      </c>
      <c r="L166" t="str">
        <f>+IF(LEN(Candidatura_Tomador!A166)&gt;0,VLOOKUP(M166,Candidatura_Tomador!H:P,9,0),"")</f>
        <v/>
      </c>
      <c r="M166" t="str">
        <f>IF(LEN(M165)=0,"",IF(M165=MAX(Candidatura_Tomador!H:H),"",M165+1))</f>
        <v/>
      </c>
      <c r="N166" t="str">
        <f>+IF(LEN(M166)&gt;0,Participação!$D$6*100,"")</f>
        <v/>
      </c>
      <c r="O166" t="str">
        <f t="shared" si="28"/>
        <v/>
      </c>
      <c r="P166" t="str">
        <f>+IF(LEN(M166)&gt;0,IF(Participação!$B$6="Com Escaldão","09","01"),"")</f>
        <v/>
      </c>
      <c r="Q166" s="28" t="str">
        <f>+IF(LEN(M166)&gt;0,SUMIF(Candidatura_Tomador!$H:$H,Candidatura_Seguros!M166,Candidatura_Tomador!I:I),"")</f>
        <v/>
      </c>
      <c r="R166" t="str">
        <f>+IF(LEN(M166)&gt;0,VLOOKUP(M166,Candidatura_Tomador!H:J,3,0),"")</f>
        <v/>
      </c>
      <c r="S166" t="str">
        <f>+IF(LEN(M166)&gt;0,SUMIF(Candidatura_Tomador!$H:$H,Candidatura_Seguros!M166,Candidatura_Tomador!Q:Q),"")</f>
        <v/>
      </c>
      <c r="T166" t="str">
        <f t="shared" si="29"/>
        <v/>
      </c>
      <c r="U166" t="str">
        <f t="shared" si="30"/>
        <v/>
      </c>
      <c r="V166" t="str">
        <f>+IF(LEN(M166)&gt;0,SUMIF(Candidatura_Tomador!$H:$H,Candidatura_Seguros!M166,Candidatura_Tomador!R:R),"")</f>
        <v/>
      </c>
      <c r="W166" t="str">
        <f t="shared" si="31"/>
        <v/>
      </c>
    </row>
    <row r="167" spans="1:23" x14ac:dyDescent="0.25">
      <c r="A167" t="str">
        <f>+IF(LEN(M167)&gt;0,Candidatura_Tomador!C167,"")</f>
        <v/>
      </c>
      <c r="B167" t="str">
        <f>+IF(LEN(M167)&gt;0,Participação!$D$8,"")</f>
        <v/>
      </c>
      <c r="C167" t="str">
        <f t="shared" si="23"/>
        <v/>
      </c>
      <c r="D167" t="str">
        <f>+IF(LEN(M167)&gt;0,Participação!$D$4,"")</f>
        <v/>
      </c>
      <c r="E167" s="27" t="str">
        <f>+IF(LEN(M167)&gt;0,Participação!$B$7+8,"")</f>
        <v/>
      </c>
      <c r="F167" s="27" t="str">
        <f t="shared" si="24"/>
        <v/>
      </c>
      <c r="G167" t="str">
        <f t="shared" si="25"/>
        <v/>
      </c>
      <c r="H167" t="str">
        <f t="shared" si="26"/>
        <v/>
      </c>
      <c r="I167" t="str">
        <f t="shared" si="27"/>
        <v/>
      </c>
      <c r="L167" t="str">
        <f>+IF(LEN(Candidatura_Tomador!A167)&gt;0,VLOOKUP(M167,Candidatura_Tomador!H:P,9,0),"")</f>
        <v/>
      </c>
      <c r="M167" t="str">
        <f>IF(LEN(M166)=0,"",IF(M166=MAX(Candidatura_Tomador!H:H),"",M166+1))</f>
        <v/>
      </c>
      <c r="N167" t="str">
        <f>+IF(LEN(M167)&gt;0,Participação!$D$6*100,"")</f>
        <v/>
      </c>
      <c r="O167" t="str">
        <f t="shared" si="28"/>
        <v/>
      </c>
      <c r="P167" t="str">
        <f>+IF(LEN(M167)&gt;0,IF(Participação!$B$6="Com Escaldão","09","01"),"")</f>
        <v/>
      </c>
      <c r="Q167" s="28" t="str">
        <f>+IF(LEN(M167)&gt;0,SUMIF(Candidatura_Tomador!$H:$H,Candidatura_Seguros!M167,Candidatura_Tomador!I:I),"")</f>
        <v/>
      </c>
      <c r="R167" t="str">
        <f>+IF(LEN(M167)&gt;0,VLOOKUP(M167,Candidatura_Tomador!H:J,3,0),"")</f>
        <v/>
      </c>
      <c r="S167" t="str">
        <f>+IF(LEN(M167)&gt;0,SUMIF(Candidatura_Tomador!$H:$H,Candidatura_Seguros!M167,Candidatura_Tomador!Q:Q),"")</f>
        <v/>
      </c>
      <c r="T167" t="str">
        <f t="shared" si="29"/>
        <v/>
      </c>
      <c r="U167" t="str">
        <f t="shared" si="30"/>
        <v/>
      </c>
      <c r="V167" t="str">
        <f>+IF(LEN(M167)&gt;0,SUMIF(Candidatura_Tomador!$H:$H,Candidatura_Seguros!M167,Candidatura_Tomador!R:R),"")</f>
        <v/>
      </c>
      <c r="W167" t="str">
        <f t="shared" si="31"/>
        <v/>
      </c>
    </row>
    <row r="168" spans="1:23" x14ac:dyDescent="0.25">
      <c r="A168" t="str">
        <f>+IF(LEN(M168)&gt;0,Candidatura_Tomador!C168,"")</f>
        <v/>
      </c>
      <c r="B168" t="str">
        <f>+IF(LEN(M168)&gt;0,Participação!$D$8,"")</f>
        <v/>
      </c>
      <c r="C168" t="str">
        <f t="shared" si="23"/>
        <v/>
      </c>
      <c r="D168" t="str">
        <f>+IF(LEN(M168)&gt;0,Participação!$D$4,"")</f>
        <v/>
      </c>
      <c r="E168" s="27" t="str">
        <f>+IF(LEN(M168)&gt;0,Participação!$B$7+8,"")</f>
        <v/>
      </c>
      <c r="F168" s="27" t="str">
        <f t="shared" si="24"/>
        <v/>
      </c>
      <c r="G168" t="str">
        <f t="shared" si="25"/>
        <v/>
      </c>
      <c r="H168" t="str">
        <f t="shared" si="26"/>
        <v/>
      </c>
      <c r="I168" t="str">
        <f t="shared" si="27"/>
        <v/>
      </c>
      <c r="L168" t="str">
        <f>+IF(LEN(Candidatura_Tomador!A168)&gt;0,VLOOKUP(M168,Candidatura_Tomador!H:P,9,0),"")</f>
        <v/>
      </c>
      <c r="M168" t="str">
        <f>IF(LEN(M167)=0,"",IF(M167=MAX(Candidatura_Tomador!H:H),"",M167+1))</f>
        <v/>
      </c>
      <c r="N168" t="str">
        <f>+IF(LEN(M168)&gt;0,Participação!$D$6*100,"")</f>
        <v/>
      </c>
      <c r="O168" t="str">
        <f t="shared" si="28"/>
        <v/>
      </c>
      <c r="P168" t="str">
        <f>+IF(LEN(M168)&gt;0,IF(Participação!$B$6="Com Escaldão","09","01"),"")</f>
        <v/>
      </c>
      <c r="Q168" s="28" t="str">
        <f>+IF(LEN(M168)&gt;0,SUMIF(Candidatura_Tomador!$H:$H,Candidatura_Seguros!M168,Candidatura_Tomador!I:I),"")</f>
        <v/>
      </c>
      <c r="R168" t="str">
        <f>+IF(LEN(M168)&gt;0,VLOOKUP(M168,Candidatura_Tomador!H:J,3,0),"")</f>
        <v/>
      </c>
      <c r="S168" t="str">
        <f>+IF(LEN(M168)&gt;0,SUMIF(Candidatura_Tomador!$H:$H,Candidatura_Seguros!M168,Candidatura_Tomador!Q:Q),"")</f>
        <v/>
      </c>
      <c r="T168" t="str">
        <f t="shared" si="29"/>
        <v/>
      </c>
      <c r="U168" t="str">
        <f t="shared" si="30"/>
        <v/>
      </c>
      <c r="V168" t="str">
        <f>+IF(LEN(M168)&gt;0,SUMIF(Candidatura_Tomador!$H:$H,Candidatura_Seguros!M168,Candidatura_Tomador!R:R),"")</f>
        <v/>
      </c>
      <c r="W168" t="str">
        <f t="shared" si="31"/>
        <v/>
      </c>
    </row>
    <row r="169" spans="1:23" x14ac:dyDescent="0.25">
      <c r="A169" t="str">
        <f>+IF(LEN(M169)&gt;0,Candidatura_Tomador!C169,"")</f>
        <v/>
      </c>
      <c r="B169" t="str">
        <f>+IF(LEN(M169)&gt;0,Participação!$D$8,"")</f>
        <v/>
      </c>
      <c r="C169" t="str">
        <f t="shared" si="23"/>
        <v/>
      </c>
      <c r="D169" t="str">
        <f>+IF(LEN(M169)&gt;0,Participação!$D$4,"")</f>
        <v/>
      </c>
      <c r="E169" s="27" t="str">
        <f>+IF(LEN(M169)&gt;0,Participação!$B$7+8,"")</f>
        <v/>
      </c>
      <c r="F169" s="27" t="str">
        <f t="shared" si="24"/>
        <v/>
      </c>
      <c r="G169" t="str">
        <f t="shared" si="25"/>
        <v/>
      </c>
      <c r="H169" t="str">
        <f t="shared" si="26"/>
        <v/>
      </c>
      <c r="I169" t="str">
        <f t="shared" si="27"/>
        <v/>
      </c>
      <c r="L169" t="str">
        <f>+IF(LEN(Candidatura_Tomador!A169)&gt;0,VLOOKUP(M169,Candidatura_Tomador!H:P,9,0),"")</f>
        <v/>
      </c>
      <c r="M169" t="str">
        <f>IF(LEN(M168)=0,"",IF(M168=MAX(Candidatura_Tomador!H:H),"",M168+1))</f>
        <v/>
      </c>
      <c r="N169" t="str">
        <f>+IF(LEN(M169)&gt;0,Participação!$D$6*100,"")</f>
        <v/>
      </c>
      <c r="O169" t="str">
        <f t="shared" si="28"/>
        <v/>
      </c>
      <c r="P169" t="str">
        <f>+IF(LEN(M169)&gt;0,IF(Participação!$B$6="Com Escaldão","09","01"),"")</f>
        <v/>
      </c>
      <c r="Q169" s="28" t="str">
        <f>+IF(LEN(M169)&gt;0,SUMIF(Candidatura_Tomador!$H:$H,Candidatura_Seguros!M169,Candidatura_Tomador!I:I),"")</f>
        <v/>
      </c>
      <c r="R169" t="str">
        <f>+IF(LEN(M169)&gt;0,VLOOKUP(M169,Candidatura_Tomador!H:J,3,0),"")</f>
        <v/>
      </c>
      <c r="S169" t="str">
        <f>+IF(LEN(M169)&gt;0,SUMIF(Candidatura_Tomador!$H:$H,Candidatura_Seguros!M169,Candidatura_Tomador!Q:Q),"")</f>
        <v/>
      </c>
      <c r="T169" t="str">
        <f t="shared" si="29"/>
        <v/>
      </c>
      <c r="U169" t="str">
        <f t="shared" si="30"/>
        <v/>
      </c>
      <c r="V169" t="str">
        <f>+IF(LEN(M169)&gt;0,SUMIF(Candidatura_Tomador!$H:$H,Candidatura_Seguros!M169,Candidatura_Tomador!R:R),"")</f>
        <v/>
      </c>
      <c r="W169" t="str">
        <f t="shared" si="31"/>
        <v/>
      </c>
    </row>
    <row r="170" spans="1:23" x14ac:dyDescent="0.25">
      <c r="A170" t="str">
        <f>+IF(LEN(M170)&gt;0,Candidatura_Tomador!C170,"")</f>
        <v/>
      </c>
      <c r="B170" t="str">
        <f>+IF(LEN(M170)&gt;0,Participação!$D$8,"")</f>
        <v/>
      </c>
      <c r="C170" t="str">
        <f t="shared" si="23"/>
        <v/>
      </c>
      <c r="D170" t="str">
        <f>+IF(LEN(M170)&gt;0,Participação!$D$4,"")</f>
        <v/>
      </c>
      <c r="E170" s="27" t="str">
        <f>+IF(LEN(M170)&gt;0,Participação!$B$7+8,"")</f>
        <v/>
      </c>
      <c r="F170" s="27" t="str">
        <f t="shared" si="24"/>
        <v/>
      </c>
      <c r="G170" t="str">
        <f t="shared" si="25"/>
        <v/>
      </c>
      <c r="H170" t="str">
        <f t="shared" si="26"/>
        <v/>
      </c>
      <c r="I170" t="str">
        <f t="shared" si="27"/>
        <v/>
      </c>
      <c r="L170" t="str">
        <f>+IF(LEN(Candidatura_Tomador!A170)&gt;0,VLOOKUP(M170,Candidatura_Tomador!H:P,9,0),"")</f>
        <v/>
      </c>
      <c r="M170" t="str">
        <f>IF(LEN(M169)=0,"",IF(M169=MAX(Candidatura_Tomador!H:H),"",M169+1))</f>
        <v/>
      </c>
      <c r="N170" t="str">
        <f>+IF(LEN(M170)&gt;0,Participação!$D$6*100,"")</f>
        <v/>
      </c>
      <c r="O170" t="str">
        <f t="shared" si="28"/>
        <v/>
      </c>
      <c r="P170" t="str">
        <f>+IF(LEN(M170)&gt;0,IF(Participação!$B$6="Com Escaldão","09","01"),"")</f>
        <v/>
      </c>
      <c r="Q170" s="28" t="str">
        <f>+IF(LEN(M170)&gt;0,SUMIF(Candidatura_Tomador!$H:$H,Candidatura_Seguros!M170,Candidatura_Tomador!I:I),"")</f>
        <v/>
      </c>
      <c r="R170" t="str">
        <f>+IF(LEN(M170)&gt;0,VLOOKUP(M170,Candidatura_Tomador!H:J,3,0),"")</f>
        <v/>
      </c>
      <c r="S170" t="str">
        <f>+IF(LEN(M170)&gt;0,SUMIF(Candidatura_Tomador!$H:$H,Candidatura_Seguros!M170,Candidatura_Tomador!Q:Q),"")</f>
        <v/>
      </c>
      <c r="T170" t="str">
        <f t="shared" si="29"/>
        <v/>
      </c>
      <c r="U170" t="str">
        <f t="shared" si="30"/>
        <v/>
      </c>
      <c r="V170" t="str">
        <f>+IF(LEN(M170)&gt;0,SUMIF(Candidatura_Tomador!$H:$H,Candidatura_Seguros!M170,Candidatura_Tomador!R:R),"")</f>
        <v/>
      </c>
      <c r="W170" t="str">
        <f t="shared" si="31"/>
        <v/>
      </c>
    </row>
    <row r="171" spans="1:23" x14ac:dyDescent="0.25">
      <c r="A171" t="str">
        <f>+IF(LEN(M171)&gt;0,Candidatura_Tomador!C171,"")</f>
        <v/>
      </c>
      <c r="B171" t="str">
        <f>+IF(LEN(M171)&gt;0,Participação!$D$8,"")</f>
        <v/>
      </c>
      <c r="C171" t="str">
        <f t="shared" si="23"/>
        <v/>
      </c>
      <c r="D171" t="str">
        <f>+IF(LEN(M171)&gt;0,Participação!$D$4,"")</f>
        <v/>
      </c>
      <c r="E171" s="27" t="str">
        <f>+IF(LEN(M171)&gt;0,Participação!$B$7+8,"")</f>
        <v/>
      </c>
      <c r="F171" s="27" t="str">
        <f t="shared" si="24"/>
        <v/>
      </c>
      <c r="G171" t="str">
        <f t="shared" si="25"/>
        <v/>
      </c>
      <c r="H171" t="str">
        <f t="shared" si="26"/>
        <v/>
      </c>
      <c r="I171" t="str">
        <f t="shared" si="27"/>
        <v/>
      </c>
      <c r="L171" t="str">
        <f>+IF(LEN(Candidatura_Tomador!A171)&gt;0,VLOOKUP(M171,Candidatura_Tomador!H:P,9,0),"")</f>
        <v/>
      </c>
      <c r="M171" t="str">
        <f>IF(LEN(M170)=0,"",IF(M170=MAX(Candidatura_Tomador!H:H),"",M170+1))</f>
        <v/>
      </c>
      <c r="N171" t="str">
        <f>+IF(LEN(M171)&gt;0,Participação!$D$6*100,"")</f>
        <v/>
      </c>
      <c r="O171" t="str">
        <f t="shared" si="28"/>
        <v/>
      </c>
      <c r="P171" t="str">
        <f>+IF(LEN(M171)&gt;0,IF(Participação!$B$6="Com Escaldão","09","01"),"")</f>
        <v/>
      </c>
      <c r="Q171" s="28" t="str">
        <f>+IF(LEN(M171)&gt;0,SUMIF(Candidatura_Tomador!$H:$H,Candidatura_Seguros!M171,Candidatura_Tomador!I:I),"")</f>
        <v/>
      </c>
      <c r="R171" t="str">
        <f>+IF(LEN(M171)&gt;0,VLOOKUP(M171,Candidatura_Tomador!H:J,3,0),"")</f>
        <v/>
      </c>
      <c r="S171" t="str">
        <f>+IF(LEN(M171)&gt;0,SUMIF(Candidatura_Tomador!$H:$H,Candidatura_Seguros!M171,Candidatura_Tomador!Q:Q),"")</f>
        <v/>
      </c>
      <c r="T171" t="str">
        <f t="shared" si="29"/>
        <v/>
      </c>
      <c r="U171" t="str">
        <f t="shared" si="30"/>
        <v/>
      </c>
      <c r="V171" t="str">
        <f>+IF(LEN(M171)&gt;0,SUMIF(Candidatura_Tomador!$H:$H,Candidatura_Seguros!M171,Candidatura_Tomador!R:R),"")</f>
        <v/>
      </c>
      <c r="W171" t="str">
        <f t="shared" si="31"/>
        <v/>
      </c>
    </row>
    <row r="172" spans="1:23" x14ac:dyDescent="0.25">
      <c r="A172" t="str">
        <f>+IF(LEN(M172)&gt;0,Candidatura_Tomador!C172,"")</f>
        <v/>
      </c>
      <c r="B172" t="str">
        <f>+IF(LEN(M172)&gt;0,Participação!$D$8,"")</f>
        <v/>
      </c>
      <c r="C172" t="str">
        <f t="shared" si="23"/>
        <v/>
      </c>
      <c r="D172" t="str">
        <f>+IF(LEN(M172)&gt;0,Participação!$D$4,"")</f>
        <v/>
      </c>
      <c r="E172" s="27" t="str">
        <f>+IF(LEN(M172)&gt;0,Participação!$B$7+8,"")</f>
        <v/>
      </c>
      <c r="F172" s="27" t="str">
        <f t="shared" si="24"/>
        <v/>
      </c>
      <c r="G172" t="str">
        <f t="shared" si="25"/>
        <v/>
      </c>
      <c r="H172" t="str">
        <f t="shared" si="26"/>
        <v/>
      </c>
      <c r="I172" t="str">
        <f t="shared" si="27"/>
        <v/>
      </c>
      <c r="L172" t="str">
        <f>+IF(LEN(Candidatura_Tomador!A172)&gt;0,VLOOKUP(M172,Candidatura_Tomador!H:P,9,0),"")</f>
        <v/>
      </c>
      <c r="M172" t="str">
        <f>IF(LEN(M171)=0,"",IF(M171=MAX(Candidatura_Tomador!H:H),"",M171+1))</f>
        <v/>
      </c>
      <c r="N172" t="str">
        <f>+IF(LEN(M172)&gt;0,Participação!$D$6*100,"")</f>
        <v/>
      </c>
      <c r="O172" t="str">
        <f t="shared" si="28"/>
        <v/>
      </c>
      <c r="P172" t="str">
        <f>+IF(LEN(M172)&gt;0,IF(Participação!$B$6="Com Escaldão","09","01"),"")</f>
        <v/>
      </c>
      <c r="Q172" s="28" t="str">
        <f>+IF(LEN(M172)&gt;0,SUMIF(Candidatura_Tomador!$H:$H,Candidatura_Seguros!M172,Candidatura_Tomador!I:I),"")</f>
        <v/>
      </c>
      <c r="R172" t="str">
        <f>+IF(LEN(M172)&gt;0,VLOOKUP(M172,Candidatura_Tomador!H:J,3,0),"")</f>
        <v/>
      </c>
      <c r="S172" t="str">
        <f>+IF(LEN(M172)&gt;0,SUMIF(Candidatura_Tomador!$H:$H,Candidatura_Seguros!M172,Candidatura_Tomador!Q:Q),"")</f>
        <v/>
      </c>
      <c r="T172" t="str">
        <f t="shared" si="29"/>
        <v/>
      </c>
      <c r="U172" t="str">
        <f t="shared" si="30"/>
        <v/>
      </c>
      <c r="V172" t="str">
        <f>+IF(LEN(M172)&gt;0,SUMIF(Candidatura_Tomador!$H:$H,Candidatura_Seguros!M172,Candidatura_Tomador!R:R),"")</f>
        <v/>
      </c>
      <c r="W172" t="str">
        <f t="shared" si="31"/>
        <v/>
      </c>
    </row>
    <row r="173" spans="1:23" x14ac:dyDescent="0.25">
      <c r="A173" t="str">
        <f>+IF(LEN(M173)&gt;0,Candidatura_Tomador!C173,"")</f>
        <v/>
      </c>
      <c r="B173" t="str">
        <f>+IF(LEN(M173)&gt;0,Participação!$D$8,"")</f>
        <v/>
      </c>
      <c r="C173" t="str">
        <f t="shared" si="23"/>
        <v/>
      </c>
      <c r="D173" t="str">
        <f>+IF(LEN(M173)&gt;0,Participação!$D$4,"")</f>
        <v/>
      </c>
      <c r="E173" s="27" t="str">
        <f>+IF(LEN(M173)&gt;0,Participação!$B$7+8,"")</f>
        <v/>
      </c>
      <c r="F173" s="27" t="str">
        <f t="shared" si="24"/>
        <v/>
      </c>
      <c r="G173" t="str">
        <f t="shared" si="25"/>
        <v/>
      </c>
      <c r="H173" t="str">
        <f t="shared" si="26"/>
        <v/>
      </c>
      <c r="I173" t="str">
        <f t="shared" si="27"/>
        <v/>
      </c>
      <c r="L173" t="str">
        <f>+IF(LEN(Candidatura_Tomador!A173)&gt;0,VLOOKUP(M173,Candidatura_Tomador!H:P,9,0),"")</f>
        <v/>
      </c>
      <c r="M173" t="str">
        <f>IF(LEN(M172)=0,"",IF(M172=MAX(Candidatura_Tomador!H:H),"",M172+1))</f>
        <v/>
      </c>
      <c r="N173" t="str">
        <f>+IF(LEN(M173)&gt;0,Participação!$D$6*100,"")</f>
        <v/>
      </c>
      <c r="O173" t="str">
        <f t="shared" si="28"/>
        <v/>
      </c>
      <c r="P173" t="str">
        <f>+IF(LEN(M173)&gt;0,IF(Participação!$B$6="Com Escaldão","09","01"),"")</f>
        <v/>
      </c>
      <c r="Q173" s="28" t="str">
        <f>+IF(LEN(M173)&gt;0,SUMIF(Candidatura_Tomador!$H:$H,Candidatura_Seguros!M173,Candidatura_Tomador!I:I),"")</f>
        <v/>
      </c>
      <c r="R173" t="str">
        <f>+IF(LEN(M173)&gt;0,VLOOKUP(M173,Candidatura_Tomador!H:J,3,0),"")</f>
        <v/>
      </c>
      <c r="S173" t="str">
        <f>+IF(LEN(M173)&gt;0,SUMIF(Candidatura_Tomador!$H:$H,Candidatura_Seguros!M173,Candidatura_Tomador!Q:Q),"")</f>
        <v/>
      </c>
      <c r="T173" t="str">
        <f t="shared" si="29"/>
        <v/>
      </c>
      <c r="U173" t="str">
        <f t="shared" si="30"/>
        <v/>
      </c>
      <c r="V173" t="str">
        <f>+IF(LEN(M173)&gt;0,SUMIF(Candidatura_Tomador!$H:$H,Candidatura_Seguros!M173,Candidatura_Tomador!R:R),"")</f>
        <v/>
      </c>
      <c r="W173" t="str">
        <f t="shared" si="31"/>
        <v/>
      </c>
    </row>
    <row r="174" spans="1:23" x14ac:dyDescent="0.25">
      <c r="A174" t="str">
        <f>+IF(LEN(M174)&gt;0,Candidatura_Tomador!C174,"")</f>
        <v/>
      </c>
      <c r="B174" t="str">
        <f>+IF(LEN(M174)&gt;0,Participação!$D$8,"")</f>
        <v/>
      </c>
      <c r="C174" t="str">
        <f t="shared" si="23"/>
        <v/>
      </c>
      <c r="D174" t="str">
        <f>+IF(LEN(M174)&gt;0,Participação!$D$4,"")</f>
        <v/>
      </c>
      <c r="E174" s="27" t="str">
        <f>+IF(LEN(M174)&gt;0,Participação!$B$7+8,"")</f>
        <v/>
      </c>
      <c r="F174" s="27" t="str">
        <f t="shared" si="24"/>
        <v/>
      </c>
      <c r="G174" t="str">
        <f t="shared" si="25"/>
        <v/>
      </c>
      <c r="H174" t="str">
        <f t="shared" si="26"/>
        <v/>
      </c>
      <c r="I174" t="str">
        <f t="shared" si="27"/>
        <v/>
      </c>
      <c r="L174" t="str">
        <f>+IF(LEN(Candidatura_Tomador!A174)&gt;0,VLOOKUP(M174,Candidatura_Tomador!H:P,9,0),"")</f>
        <v/>
      </c>
      <c r="M174" t="str">
        <f>IF(LEN(M173)=0,"",IF(M173=MAX(Candidatura_Tomador!H:H),"",M173+1))</f>
        <v/>
      </c>
      <c r="N174" t="str">
        <f>+IF(LEN(M174)&gt;0,Participação!$D$6*100,"")</f>
        <v/>
      </c>
      <c r="O174" t="str">
        <f t="shared" si="28"/>
        <v/>
      </c>
      <c r="P174" t="str">
        <f>+IF(LEN(M174)&gt;0,IF(Participação!$B$6="Com Escaldão","09","01"),"")</f>
        <v/>
      </c>
      <c r="Q174" s="28" t="str">
        <f>+IF(LEN(M174)&gt;0,SUMIF(Candidatura_Tomador!$H:$H,Candidatura_Seguros!M174,Candidatura_Tomador!I:I),"")</f>
        <v/>
      </c>
      <c r="R174" t="str">
        <f>+IF(LEN(M174)&gt;0,VLOOKUP(M174,Candidatura_Tomador!H:J,3,0),"")</f>
        <v/>
      </c>
      <c r="S174" t="str">
        <f>+IF(LEN(M174)&gt;0,SUMIF(Candidatura_Tomador!$H:$H,Candidatura_Seguros!M174,Candidatura_Tomador!Q:Q),"")</f>
        <v/>
      </c>
      <c r="T174" t="str">
        <f t="shared" si="29"/>
        <v/>
      </c>
      <c r="U174" t="str">
        <f t="shared" si="30"/>
        <v/>
      </c>
      <c r="V174" t="str">
        <f>+IF(LEN(M174)&gt;0,SUMIF(Candidatura_Tomador!$H:$H,Candidatura_Seguros!M174,Candidatura_Tomador!R:R),"")</f>
        <v/>
      </c>
      <c r="W174" t="str">
        <f t="shared" si="31"/>
        <v/>
      </c>
    </row>
    <row r="175" spans="1:23" x14ac:dyDescent="0.25">
      <c r="A175" t="str">
        <f>+IF(LEN(M175)&gt;0,Candidatura_Tomador!C175,"")</f>
        <v/>
      </c>
      <c r="B175" t="str">
        <f>+IF(LEN(M175)&gt;0,Participação!$D$8,"")</f>
        <v/>
      </c>
      <c r="C175" t="str">
        <f t="shared" si="23"/>
        <v/>
      </c>
      <c r="D175" t="str">
        <f>+IF(LEN(M175)&gt;0,Participação!$D$4,"")</f>
        <v/>
      </c>
      <c r="E175" s="27" t="str">
        <f>+IF(LEN(M175)&gt;0,Participação!$B$7+8,"")</f>
        <v/>
      </c>
      <c r="F175" s="27" t="str">
        <f t="shared" si="24"/>
        <v/>
      </c>
      <c r="G175" t="str">
        <f t="shared" si="25"/>
        <v/>
      </c>
      <c r="H175" t="str">
        <f t="shared" si="26"/>
        <v/>
      </c>
      <c r="I175" t="str">
        <f t="shared" si="27"/>
        <v/>
      </c>
      <c r="L175" t="str">
        <f>+IF(LEN(Candidatura_Tomador!A175)&gt;0,VLOOKUP(M175,Candidatura_Tomador!H:P,9,0),"")</f>
        <v/>
      </c>
      <c r="M175" t="str">
        <f>IF(LEN(M174)=0,"",IF(M174=MAX(Candidatura_Tomador!H:H),"",M174+1))</f>
        <v/>
      </c>
      <c r="N175" t="str">
        <f>+IF(LEN(M175)&gt;0,Participação!$D$6*100,"")</f>
        <v/>
      </c>
      <c r="O175" t="str">
        <f t="shared" si="28"/>
        <v/>
      </c>
      <c r="P175" t="str">
        <f>+IF(LEN(M175)&gt;0,IF(Participação!$B$6="Com Escaldão","09","01"),"")</f>
        <v/>
      </c>
      <c r="Q175" s="28" t="str">
        <f>+IF(LEN(M175)&gt;0,SUMIF(Candidatura_Tomador!$H:$H,Candidatura_Seguros!M175,Candidatura_Tomador!I:I),"")</f>
        <v/>
      </c>
      <c r="R175" t="str">
        <f>+IF(LEN(M175)&gt;0,VLOOKUP(M175,Candidatura_Tomador!H:J,3,0),"")</f>
        <v/>
      </c>
      <c r="S175" t="str">
        <f>+IF(LEN(M175)&gt;0,SUMIF(Candidatura_Tomador!$H:$H,Candidatura_Seguros!M175,Candidatura_Tomador!Q:Q),"")</f>
        <v/>
      </c>
      <c r="T175" t="str">
        <f t="shared" si="29"/>
        <v/>
      </c>
      <c r="U175" t="str">
        <f t="shared" si="30"/>
        <v/>
      </c>
      <c r="V175" t="str">
        <f>+IF(LEN(M175)&gt;0,SUMIF(Candidatura_Tomador!$H:$H,Candidatura_Seguros!M175,Candidatura_Tomador!R:R),"")</f>
        <v/>
      </c>
      <c r="W175" t="str">
        <f t="shared" si="31"/>
        <v/>
      </c>
    </row>
    <row r="176" spans="1:23" x14ac:dyDescent="0.25">
      <c r="A176" t="str">
        <f>+IF(LEN(M176)&gt;0,Candidatura_Tomador!C176,"")</f>
        <v/>
      </c>
      <c r="B176" t="str">
        <f>+IF(LEN(M176)&gt;0,Participação!$D$8,"")</f>
        <v/>
      </c>
      <c r="C176" t="str">
        <f t="shared" si="23"/>
        <v/>
      </c>
      <c r="D176" t="str">
        <f>+IF(LEN(M176)&gt;0,Participação!$D$4,"")</f>
        <v/>
      </c>
      <c r="E176" s="27" t="str">
        <f>+IF(LEN(M176)&gt;0,Participação!$B$7+8,"")</f>
        <v/>
      </c>
      <c r="F176" s="27" t="str">
        <f t="shared" si="24"/>
        <v/>
      </c>
      <c r="G176" t="str">
        <f t="shared" si="25"/>
        <v/>
      </c>
      <c r="H176" t="str">
        <f t="shared" si="26"/>
        <v/>
      </c>
      <c r="I176" t="str">
        <f t="shared" si="27"/>
        <v/>
      </c>
      <c r="L176" t="str">
        <f>+IF(LEN(Candidatura_Tomador!A176)&gt;0,VLOOKUP(M176,Candidatura_Tomador!H:P,9,0),"")</f>
        <v/>
      </c>
      <c r="M176" t="str">
        <f>IF(LEN(M175)=0,"",IF(M175=MAX(Candidatura_Tomador!H:H),"",M175+1))</f>
        <v/>
      </c>
      <c r="N176" t="str">
        <f>+IF(LEN(M176)&gt;0,Participação!$D$6*100,"")</f>
        <v/>
      </c>
      <c r="O176" t="str">
        <f t="shared" si="28"/>
        <v/>
      </c>
      <c r="P176" t="str">
        <f>+IF(LEN(M176)&gt;0,IF(Participação!$B$6="Com Escaldão","09","01"),"")</f>
        <v/>
      </c>
      <c r="Q176" s="28" t="str">
        <f>+IF(LEN(M176)&gt;0,SUMIF(Candidatura_Tomador!$H:$H,Candidatura_Seguros!M176,Candidatura_Tomador!I:I),"")</f>
        <v/>
      </c>
      <c r="R176" t="str">
        <f>+IF(LEN(M176)&gt;0,VLOOKUP(M176,Candidatura_Tomador!H:J,3,0),"")</f>
        <v/>
      </c>
      <c r="S176" t="str">
        <f>+IF(LEN(M176)&gt;0,SUMIF(Candidatura_Tomador!$H:$H,Candidatura_Seguros!M176,Candidatura_Tomador!Q:Q),"")</f>
        <v/>
      </c>
      <c r="T176" t="str">
        <f t="shared" si="29"/>
        <v/>
      </c>
      <c r="U176" t="str">
        <f t="shared" si="30"/>
        <v/>
      </c>
      <c r="V176" t="str">
        <f>+IF(LEN(M176)&gt;0,SUMIF(Candidatura_Tomador!$H:$H,Candidatura_Seguros!M176,Candidatura_Tomador!R:R),"")</f>
        <v/>
      </c>
      <c r="W176" t="str">
        <f t="shared" si="31"/>
        <v/>
      </c>
    </row>
    <row r="177" spans="1:23" x14ac:dyDescent="0.25">
      <c r="A177" t="str">
        <f>+IF(LEN(M177)&gt;0,Candidatura_Tomador!C177,"")</f>
        <v/>
      </c>
      <c r="B177" t="str">
        <f>+IF(LEN(M177)&gt;0,Participação!$D$8,"")</f>
        <v/>
      </c>
      <c r="C177" t="str">
        <f t="shared" si="23"/>
        <v/>
      </c>
      <c r="D177" t="str">
        <f>+IF(LEN(M177)&gt;0,Participação!$D$4,"")</f>
        <v/>
      </c>
      <c r="E177" s="27" t="str">
        <f>+IF(LEN(M177)&gt;0,Participação!$B$7+8,"")</f>
        <v/>
      </c>
      <c r="F177" s="27" t="str">
        <f t="shared" si="24"/>
        <v/>
      </c>
      <c r="G177" t="str">
        <f t="shared" si="25"/>
        <v/>
      </c>
      <c r="H177" t="str">
        <f t="shared" si="26"/>
        <v/>
      </c>
      <c r="I177" t="str">
        <f t="shared" si="27"/>
        <v/>
      </c>
      <c r="L177" t="str">
        <f>+IF(LEN(Candidatura_Tomador!A177)&gt;0,VLOOKUP(M177,Candidatura_Tomador!H:P,9,0),"")</f>
        <v/>
      </c>
      <c r="M177" t="str">
        <f>IF(LEN(M176)=0,"",IF(M176=MAX(Candidatura_Tomador!H:H),"",M176+1))</f>
        <v/>
      </c>
      <c r="N177" t="str">
        <f>+IF(LEN(M177)&gt;0,Participação!$D$6*100,"")</f>
        <v/>
      </c>
      <c r="O177" t="str">
        <f t="shared" si="28"/>
        <v/>
      </c>
      <c r="P177" t="str">
        <f>+IF(LEN(M177)&gt;0,IF(Participação!$B$6="Com Escaldão","09","01"),"")</f>
        <v/>
      </c>
      <c r="Q177" s="28" t="str">
        <f>+IF(LEN(M177)&gt;0,SUMIF(Candidatura_Tomador!$H:$H,Candidatura_Seguros!M177,Candidatura_Tomador!I:I),"")</f>
        <v/>
      </c>
      <c r="R177" t="str">
        <f>+IF(LEN(M177)&gt;0,VLOOKUP(M177,Candidatura_Tomador!H:J,3,0),"")</f>
        <v/>
      </c>
      <c r="S177" t="str">
        <f>+IF(LEN(M177)&gt;0,SUMIF(Candidatura_Tomador!$H:$H,Candidatura_Seguros!M177,Candidatura_Tomador!Q:Q),"")</f>
        <v/>
      </c>
      <c r="T177" t="str">
        <f t="shared" si="29"/>
        <v/>
      </c>
      <c r="U177" t="str">
        <f t="shared" si="30"/>
        <v/>
      </c>
      <c r="V177" t="str">
        <f>+IF(LEN(M177)&gt;0,SUMIF(Candidatura_Tomador!$H:$H,Candidatura_Seguros!M177,Candidatura_Tomador!R:R),"")</f>
        <v/>
      </c>
      <c r="W177" t="str">
        <f t="shared" si="31"/>
        <v/>
      </c>
    </row>
    <row r="178" spans="1:23" x14ac:dyDescent="0.25">
      <c r="A178" t="str">
        <f>+IF(LEN(M178)&gt;0,Candidatura_Tomador!C178,"")</f>
        <v/>
      </c>
      <c r="B178" t="str">
        <f>+IF(LEN(M178)&gt;0,Participação!$D$8,"")</f>
        <v/>
      </c>
      <c r="C178" t="str">
        <f t="shared" si="23"/>
        <v/>
      </c>
      <c r="D178" t="str">
        <f>+IF(LEN(M178)&gt;0,Participação!$D$4,"")</f>
        <v/>
      </c>
      <c r="E178" s="27" t="str">
        <f>+IF(LEN(M178)&gt;0,Participação!$B$7+8,"")</f>
        <v/>
      </c>
      <c r="F178" s="27" t="str">
        <f t="shared" si="24"/>
        <v/>
      </c>
      <c r="G178" t="str">
        <f t="shared" si="25"/>
        <v/>
      </c>
      <c r="H178" t="str">
        <f t="shared" si="26"/>
        <v/>
      </c>
      <c r="I178" t="str">
        <f t="shared" si="27"/>
        <v/>
      </c>
      <c r="L178" t="str">
        <f>+IF(LEN(Candidatura_Tomador!A178)&gt;0,VLOOKUP(M178,Candidatura_Tomador!H:P,9,0),"")</f>
        <v/>
      </c>
      <c r="M178" t="str">
        <f>IF(LEN(M177)=0,"",IF(M177=MAX(Candidatura_Tomador!H:H),"",M177+1))</f>
        <v/>
      </c>
      <c r="N178" t="str">
        <f>+IF(LEN(M178)&gt;0,Participação!$D$6*100,"")</f>
        <v/>
      </c>
      <c r="O178" t="str">
        <f t="shared" si="28"/>
        <v/>
      </c>
      <c r="P178" t="str">
        <f>+IF(LEN(M178)&gt;0,IF(Participação!$B$6="Com Escaldão","09","01"),"")</f>
        <v/>
      </c>
      <c r="Q178" s="28" t="str">
        <f>+IF(LEN(M178)&gt;0,SUMIF(Candidatura_Tomador!$H:$H,Candidatura_Seguros!M178,Candidatura_Tomador!I:I),"")</f>
        <v/>
      </c>
      <c r="R178" t="str">
        <f>+IF(LEN(M178)&gt;0,VLOOKUP(M178,Candidatura_Tomador!H:J,3,0),"")</f>
        <v/>
      </c>
      <c r="S178" t="str">
        <f>+IF(LEN(M178)&gt;0,SUMIF(Candidatura_Tomador!$H:$H,Candidatura_Seguros!M178,Candidatura_Tomador!Q:Q),"")</f>
        <v/>
      </c>
      <c r="T178" t="str">
        <f t="shared" si="29"/>
        <v/>
      </c>
      <c r="U178" t="str">
        <f t="shared" si="30"/>
        <v/>
      </c>
      <c r="V178" t="str">
        <f>+IF(LEN(M178)&gt;0,SUMIF(Candidatura_Tomador!$H:$H,Candidatura_Seguros!M178,Candidatura_Tomador!R:R),"")</f>
        <v/>
      </c>
      <c r="W178" t="str">
        <f t="shared" si="31"/>
        <v/>
      </c>
    </row>
    <row r="179" spans="1:23" x14ac:dyDescent="0.25">
      <c r="A179" t="str">
        <f>+IF(LEN(M179)&gt;0,Candidatura_Tomador!C179,"")</f>
        <v/>
      </c>
      <c r="B179" t="str">
        <f>+IF(LEN(M179)&gt;0,Participação!$D$8,"")</f>
        <v/>
      </c>
      <c r="C179" t="str">
        <f t="shared" si="23"/>
        <v/>
      </c>
      <c r="D179" t="str">
        <f>+IF(LEN(M179)&gt;0,Participação!$D$4,"")</f>
        <v/>
      </c>
      <c r="E179" s="27" t="str">
        <f>+IF(LEN(M179)&gt;0,Participação!$B$7+8,"")</f>
        <v/>
      </c>
      <c r="F179" s="27" t="str">
        <f t="shared" si="24"/>
        <v/>
      </c>
      <c r="G179" t="str">
        <f t="shared" si="25"/>
        <v/>
      </c>
      <c r="H179" t="str">
        <f t="shared" si="26"/>
        <v/>
      </c>
      <c r="I179" t="str">
        <f t="shared" si="27"/>
        <v/>
      </c>
      <c r="L179" t="str">
        <f>+IF(LEN(Candidatura_Tomador!A179)&gt;0,VLOOKUP(M179,Candidatura_Tomador!H:P,9,0),"")</f>
        <v/>
      </c>
      <c r="M179" t="str">
        <f>IF(LEN(M178)=0,"",IF(M178=MAX(Candidatura_Tomador!H:H),"",M178+1))</f>
        <v/>
      </c>
      <c r="N179" t="str">
        <f>+IF(LEN(M179)&gt;0,Participação!$D$6*100,"")</f>
        <v/>
      </c>
      <c r="O179" t="str">
        <f t="shared" si="28"/>
        <v/>
      </c>
      <c r="P179" t="str">
        <f>+IF(LEN(M179)&gt;0,IF(Participação!$B$6="Com Escaldão","09","01"),"")</f>
        <v/>
      </c>
      <c r="Q179" s="28" t="str">
        <f>+IF(LEN(M179)&gt;0,SUMIF(Candidatura_Tomador!$H:$H,Candidatura_Seguros!M179,Candidatura_Tomador!I:I),"")</f>
        <v/>
      </c>
      <c r="R179" t="str">
        <f>+IF(LEN(M179)&gt;0,VLOOKUP(M179,Candidatura_Tomador!H:J,3,0),"")</f>
        <v/>
      </c>
      <c r="S179" t="str">
        <f>+IF(LEN(M179)&gt;0,SUMIF(Candidatura_Tomador!$H:$H,Candidatura_Seguros!M179,Candidatura_Tomador!Q:Q),"")</f>
        <v/>
      </c>
      <c r="T179" t="str">
        <f t="shared" si="29"/>
        <v/>
      </c>
      <c r="U179" t="str">
        <f t="shared" si="30"/>
        <v/>
      </c>
      <c r="V179" t="str">
        <f>+IF(LEN(M179)&gt;0,SUMIF(Candidatura_Tomador!$H:$H,Candidatura_Seguros!M179,Candidatura_Tomador!R:R),"")</f>
        <v/>
      </c>
      <c r="W179" t="str">
        <f t="shared" si="31"/>
        <v/>
      </c>
    </row>
    <row r="180" spans="1:23" x14ac:dyDescent="0.25">
      <c r="A180" t="str">
        <f>+IF(LEN(M180)&gt;0,Candidatura_Tomador!C180,"")</f>
        <v/>
      </c>
      <c r="B180" t="str">
        <f>+IF(LEN(M180)&gt;0,Participação!$D$8,"")</f>
        <v/>
      </c>
      <c r="C180" t="str">
        <f t="shared" si="23"/>
        <v/>
      </c>
      <c r="D180" t="str">
        <f>+IF(LEN(M180)&gt;0,Participação!$D$4,"")</f>
        <v/>
      </c>
      <c r="E180" s="27" t="str">
        <f>+IF(LEN(M180)&gt;0,Participação!$B$7+8,"")</f>
        <v/>
      </c>
      <c r="F180" s="27" t="str">
        <f t="shared" si="24"/>
        <v/>
      </c>
      <c r="G180" t="str">
        <f t="shared" si="25"/>
        <v/>
      </c>
      <c r="H180" t="str">
        <f t="shared" si="26"/>
        <v/>
      </c>
      <c r="I180" t="str">
        <f t="shared" si="27"/>
        <v/>
      </c>
      <c r="L180" t="str">
        <f>+IF(LEN(Candidatura_Tomador!A180)&gt;0,VLOOKUP(M180,Candidatura_Tomador!H:P,9,0),"")</f>
        <v/>
      </c>
      <c r="M180" t="str">
        <f>IF(LEN(M179)=0,"",IF(M179=MAX(Candidatura_Tomador!H:H),"",M179+1))</f>
        <v/>
      </c>
      <c r="N180" t="str">
        <f>+IF(LEN(M180)&gt;0,Participação!$D$6*100,"")</f>
        <v/>
      </c>
      <c r="O180" t="str">
        <f t="shared" si="28"/>
        <v/>
      </c>
      <c r="P180" t="str">
        <f>+IF(LEN(M180)&gt;0,IF(Participação!$B$6="Com Escaldão","09","01"),"")</f>
        <v/>
      </c>
      <c r="Q180" s="28" t="str">
        <f>+IF(LEN(M180)&gt;0,SUMIF(Candidatura_Tomador!$H:$H,Candidatura_Seguros!M180,Candidatura_Tomador!I:I),"")</f>
        <v/>
      </c>
      <c r="R180" t="str">
        <f>+IF(LEN(M180)&gt;0,VLOOKUP(M180,Candidatura_Tomador!H:J,3,0),"")</f>
        <v/>
      </c>
      <c r="S180" t="str">
        <f>+IF(LEN(M180)&gt;0,SUMIF(Candidatura_Tomador!$H:$H,Candidatura_Seguros!M180,Candidatura_Tomador!Q:Q),"")</f>
        <v/>
      </c>
      <c r="T180" t="str">
        <f t="shared" si="29"/>
        <v/>
      </c>
      <c r="U180" t="str">
        <f t="shared" si="30"/>
        <v/>
      </c>
      <c r="V180" t="str">
        <f>+IF(LEN(M180)&gt;0,SUMIF(Candidatura_Tomador!$H:$H,Candidatura_Seguros!M180,Candidatura_Tomador!R:R),"")</f>
        <v/>
      </c>
      <c r="W180" t="str">
        <f t="shared" si="31"/>
        <v/>
      </c>
    </row>
    <row r="181" spans="1:23" x14ac:dyDescent="0.25">
      <c r="A181" t="str">
        <f>+IF(LEN(M181)&gt;0,Candidatura_Tomador!C181,"")</f>
        <v/>
      </c>
      <c r="B181" t="str">
        <f>+IF(LEN(M181)&gt;0,Participação!$D$8,"")</f>
        <v/>
      </c>
      <c r="C181" t="str">
        <f t="shared" si="23"/>
        <v/>
      </c>
      <c r="D181" t="str">
        <f>+IF(LEN(M181)&gt;0,Participação!$D$4,"")</f>
        <v/>
      </c>
      <c r="E181" s="27" t="str">
        <f>+IF(LEN(M181)&gt;0,Participação!$B$7+8,"")</f>
        <v/>
      </c>
      <c r="F181" s="27" t="str">
        <f t="shared" si="24"/>
        <v/>
      </c>
      <c r="G181" t="str">
        <f t="shared" si="25"/>
        <v/>
      </c>
      <c r="H181" t="str">
        <f t="shared" si="26"/>
        <v/>
      </c>
      <c r="I181" t="str">
        <f t="shared" si="27"/>
        <v/>
      </c>
      <c r="L181" t="str">
        <f>+IF(LEN(Candidatura_Tomador!A181)&gt;0,VLOOKUP(M181,Candidatura_Tomador!H:P,9,0),"")</f>
        <v/>
      </c>
      <c r="M181" t="str">
        <f>IF(LEN(M180)=0,"",IF(M180=MAX(Candidatura_Tomador!H:H),"",M180+1))</f>
        <v/>
      </c>
      <c r="N181" t="str">
        <f>+IF(LEN(M181)&gt;0,Participação!$D$6*100,"")</f>
        <v/>
      </c>
      <c r="O181" t="str">
        <f t="shared" si="28"/>
        <v/>
      </c>
      <c r="P181" t="str">
        <f>+IF(LEN(M181)&gt;0,IF(Participação!$B$6="Com Escaldão","09","01"),"")</f>
        <v/>
      </c>
      <c r="Q181" s="28" t="str">
        <f>+IF(LEN(M181)&gt;0,SUMIF(Candidatura_Tomador!$H:$H,Candidatura_Seguros!M181,Candidatura_Tomador!I:I),"")</f>
        <v/>
      </c>
      <c r="R181" t="str">
        <f>+IF(LEN(M181)&gt;0,VLOOKUP(M181,Candidatura_Tomador!H:J,3,0),"")</f>
        <v/>
      </c>
      <c r="S181" t="str">
        <f>+IF(LEN(M181)&gt;0,SUMIF(Candidatura_Tomador!$H:$H,Candidatura_Seguros!M181,Candidatura_Tomador!Q:Q),"")</f>
        <v/>
      </c>
      <c r="T181" t="str">
        <f t="shared" si="29"/>
        <v/>
      </c>
      <c r="U181" t="str">
        <f t="shared" si="30"/>
        <v/>
      </c>
      <c r="V181" t="str">
        <f>+IF(LEN(M181)&gt;0,SUMIF(Candidatura_Tomador!$H:$H,Candidatura_Seguros!M181,Candidatura_Tomador!R:R),"")</f>
        <v/>
      </c>
      <c r="W181" t="str">
        <f t="shared" si="31"/>
        <v/>
      </c>
    </row>
    <row r="182" spans="1:23" x14ac:dyDescent="0.25">
      <c r="A182" t="str">
        <f>+IF(LEN(M182)&gt;0,Candidatura_Tomador!C182,"")</f>
        <v/>
      </c>
      <c r="B182" t="str">
        <f>+IF(LEN(M182)&gt;0,Participação!$D$8,"")</f>
        <v/>
      </c>
      <c r="C182" t="str">
        <f t="shared" si="23"/>
        <v/>
      </c>
      <c r="D182" t="str">
        <f>+IF(LEN(M182)&gt;0,Participação!$D$4,"")</f>
        <v/>
      </c>
      <c r="E182" s="27" t="str">
        <f>+IF(LEN(M182)&gt;0,Participação!$B$7+8,"")</f>
        <v/>
      </c>
      <c r="F182" s="27" t="str">
        <f t="shared" si="24"/>
        <v/>
      </c>
      <c r="G182" t="str">
        <f t="shared" si="25"/>
        <v/>
      </c>
      <c r="H182" t="str">
        <f t="shared" si="26"/>
        <v/>
      </c>
      <c r="I182" t="str">
        <f t="shared" si="27"/>
        <v/>
      </c>
      <c r="L182" t="str">
        <f>+IF(LEN(Candidatura_Tomador!A182)&gt;0,VLOOKUP(M182,Candidatura_Tomador!H:P,9,0),"")</f>
        <v/>
      </c>
      <c r="M182" t="str">
        <f>IF(LEN(M181)=0,"",IF(M181=MAX(Candidatura_Tomador!H:H),"",M181+1))</f>
        <v/>
      </c>
      <c r="N182" t="str">
        <f>+IF(LEN(M182)&gt;0,Participação!$D$6*100,"")</f>
        <v/>
      </c>
      <c r="O182" t="str">
        <f t="shared" si="28"/>
        <v/>
      </c>
      <c r="P182" t="str">
        <f>+IF(LEN(M182)&gt;0,IF(Participação!$B$6="Com Escaldão","09","01"),"")</f>
        <v/>
      </c>
      <c r="Q182" s="28" t="str">
        <f>+IF(LEN(M182)&gt;0,SUMIF(Candidatura_Tomador!$H:$H,Candidatura_Seguros!M182,Candidatura_Tomador!I:I),"")</f>
        <v/>
      </c>
      <c r="R182" t="str">
        <f>+IF(LEN(M182)&gt;0,VLOOKUP(M182,Candidatura_Tomador!H:J,3,0),"")</f>
        <v/>
      </c>
      <c r="S182" t="str">
        <f>+IF(LEN(M182)&gt;0,SUMIF(Candidatura_Tomador!$H:$H,Candidatura_Seguros!M182,Candidatura_Tomador!Q:Q),"")</f>
        <v/>
      </c>
      <c r="T182" t="str">
        <f t="shared" si="29"/>
        <v/>
      </c>
      <c r="U182" t="str">
        <f t="shared" si="30"/>
        <v/>
      </c>
      <c r="V182" t="str">
        <f>+IF(LEN(M182)&gt;0,SUMIF(Candidatura_Tomador!$H:$H,Candidatura_Seguros!M182,Candidatura_Tomador!R:R),"")</f>
        <v/>
      </c>
      <c r="W182" t="str">
        <f t="shared" si="31"/>
        <v/>
      </c>
    </row>
    <row r="183" spans="1:23" x14ac:dyDescent="0.25">
      <c r="A183" t="str">
        <f>+IF(LEN(M183)&gt;0,Candidatura_Tomador!C183,"")</f>
        <v/>
      </c>
      <c r="B183" t="str">
        <f>+IF(LEN(M183)&gt;0,Participação!$D$8,"")</f>
        <v/>
      </c>
      <c r="C183" t="str">
        <f t="shared" si="23"/>
        <v/>
      </c>
      <c r="D183" t="str">
        <f>+IF(LEN(M183)&gt;0,Participação!$D$4,"")</f>
        <v/>
      </c>
      <c r="E183" s="27" t="str">
        <f>+IF(LEN(M183)&gt;0,Participação!$B$7+8,"")</f>
        <v/>
      </c>
      <c r="F183" s="27" t="str">
        <f t="shared" si="24"/>
        <v/>
      </c>
      <c r="G183" t="str">
        <f t="shared" si="25"/>
        <v/>
      </c>
      <c r="H183" t="str">
        <f t="shared" si="26"/>
        <v/>
      </c>
      <c r="I183" t="str">
        <f t="shared" si="27"/>
        <v/>
      </c>
      <c r="L183" t="str">
        <f>+IF(LEN(Candidatura_Tomador!A183)&gt;0,VLOOKUP(M183,Candidatura_Tomador!H:P,9,0),"")</f>
        <v/>
      </c>
      <c r="M183" t="str">
        <f>IF(LEN(M182)=0,"",IF(M182=MAX(Candidatura_Tomador!H:H),"",M182+1))</f>
        <v/>
      </c>
      <c r="N183" t="str">
        <f>+IF(LEN(M183)&gt;0,Participação!$D$6*100,"")</f>
        <v/>
      </c>
      <c r="O183" t="str">
        <f t="shared" si="28"/>
        <v/>
      </c>
      <c r="P183" t="str">
        <f>+IF(LEN(M183)&gt;0,IF(Participação!$B$6="Com Escaldão","09","01"),"")</f>
        <v/>
      </c>
      <c r="Q183" s="28" t="str">
        <f>+IF(LEN(M183)&gt;0,SUMIF(Candidatura_Tomador!$H:$H,Candidatura_Seguros!M183,Candidatura_Tomador!I:I),"")</f>
        <v/>
      </c>
      <c r="R183" t="str">
        <f>+IF(LEN(M183)&gt;0,VLOOKUP(M183,Candidatura_Tomador!H:J,3,0),"")</f>
        <v/>
      </c>
      <c r="S183" t="str">
        <f>+IF(LEN(M183)&gt;0,SUMIF(Candidatura_Tomador!$H:$H,Candidatura_Seguros!M183,Candidatura_Tomador!Q:Q),"")</f>
        <v/>
      </c>
      <c r="T183" t="str">
        <f t="shared" si="29"/>
        <v/>
      </c>
      <c r="U183" t="str">
        <f t="shared" si="30"/>
        <v/>
      </c>
      <c r="V183" t="str">
        <f>+IF(LEN(M183)&gt;0,SUMIF(Candidatura_Tomador!$H:$H,Candidatura_Seguros!M183,Candidatura_Tomador!R:R),"")</f>
        <v/>
      </c>
      <c r="W183" t="str">
        <f t="shared" si="31"/>
        <v/>
      </c>
    </row>
    <row r="184" spans="1:23" x14ac:dyDescent="0.25">
      <c r="A184" t="str">
        <f>+IF(LEN(M184)&gt;0,Candidatura_Tomador!C184,"")</f>
        <v/>
      </c>
      <c r="B184" t="str">
        <f>+IF(LEN(M184)&gt;0,Participação!$D$8,"")</f>
        <v/>
      </c>
      <c r="C184" t="str">
        <f t="shared" si="23"/>
        <v/>
      </c>
      <c r="D184" t="str">
        <f>+IF(LEN(M184)&gt;0,Participação!$D$4,"")</f>
        <v/>
      </c>
      <c r="E184" s="27" t="str">
        <f>+IF(LEN(M184)&gt;0,Participação!$B$7+8,"")</f>
        <v/>
      </c>
      <c r="F184" s="27" t="str">
        <f t="shared" si="24"/>
        <v/>
      </c>
      <c r="G184" t="str">
        <f t="shared" si="25"/>
        <v/>
      </c>
      <c r="H184" t="str">
        <f t="shared" si="26"/>
        <v/>
      </c>
      <c r="I184" t="str">
        <f t="shared" si="27"/>
        <v/>
      </c>
      <c r="L184" t="str">
        <f>+IF(LEN(Candidatura_Tomador!A184)&gt;0,VLOOKUP(M184,Candidatura_Tomador!H:P,9,0),"")</f>
        <v/>
      </c>
      <c r="M184" t="str">
        <f>IF(LEN(M183)=0,"",IF(M183=MAX(Candidatura_Tomador!H:H),"",M183+1))</f>
        <v/>
      </c>
      <c r="N184" t="str">
        <f>+IF(LEN(M184)&gt;0,Participação!$D$6*100,"")</f>
        <v/>
      </c>
      <c r="O184" t="str">
        <f t="shared" si="28"/>
        <v/>
      </c>
      <c r="P184" t="str">
        <f>+IF(LEN(M184)&gt;0,IF(Participação!$B$6="Com Escaldão","09","01"),"")</f>
        <v/>
      </c>
      <c r="Q184" s="28" t="str">
        <f>+IF(LEN(M184)&gt;0,SUMIF(Candidatura_Tomador!$H:$H,Candidatura_Seguros!M184,Candidatura_Tomador!I:I),"")</f>
        <v/>
      </c>
      <c r="R184" t="str">
        <f>+IF(LEN(M184)&gt;0,VLOOKUP(M184,Candidatura_Tomador!H:J,3,0),"")</f>
        <v/>
      </c>
      <c r="S184" t="str">
        <f>+IF(LEN(M184)&gt;0,SUMIF(Candidatura_Tomador!$H:$H,Candidatura_Seguros!M184,Candidatura_Tomador!Q:Q),"")</f>
        <v/>
      </c>
      <c r="T184" t="str">
        <f t="shared" si="29"/>
        <v/>
      </c>
      <c r="U184" t="str">
        <f t="shared" si="30"/>
        <v/>
      </c>
      <c r="V184" t="str">
        <f>+IF(LEN(M184)&gt;0,SUMIF(Candidatura_Tomador!$H:$H,Candidatura_Seguros!M184,Candidatura_Tomador!R:R),"")</f>
        <v/>
      </c>
      <c r="W184" t="str">
        <f t="shared" si="31"/>
        <v/>
      </c>
    </row>
    <row r="185" spans="1:23" x14ac:dyDescent="0.25">
      <c r="A185" t="str">
        <f>+IF(LEN(M185)&gt;0,Candidatura_Tomador!C185,"")</f>
        <v/>
      </c>
      <c r="B185" t="str">
        <f>+IF(LEN(M185)&gt;0,Participação!$D$8,"")</f>
        <v/>
      </c>
      <c r="C185" t="str">
        <f t="shared" si="23"/>
        <v/>
      </c>
      <c r="D185" t="str">
        <f>+IF(LEN(M185)&gt;0,Participação!$D$4,"")</f>
        <v/>
      </c>
      <c r="E185" s="27" t="str">
        <f>+IF(LEN(M185)&gt;0,Participação!$B$7+8,"")</f>
        <v/>
      </c>
      <c r="F185" s="27" t="str">
        <f t="shared" si="24"/>
        <v/>
      </c>
      <c r="G185" t="str">
        <f t="shared" si="25"/>
        <v/>
      </c>
      <c r="H185" t="str">
        <f t="shared" si="26"/>
        <v/>
      </c>
      <c r="I185" t="str">
        <f t="shared" si="27"/>
        <v/>
      </c>
      <c r="L185" t="str">
        <f>+IF(LEN(Candidatura_Tomador!A185)&gt;0,VLOOKUP(M185,Candidatura_Tomador!H:P,9,0),"")</f>
        <v/>
      </c>
      <c r="M185" t="str">
        <f>IF(LEN(M184)=0,"",IF(M184=MAX(Candidatura_Tomador!H:H),"",M184+1))</f>
        <v/>
      </c>
      <c r="N185" t="str">
        <f>+IF(LEN(M185)&gt;0,Participação!$D$6*100,"")</f>
        <v/>
      </c>
      <c r="O185" t="str">
        <f t="shared" si="28"/>
        <v/>
      </c>
      <c r="P185" t="str">
        <f>+IF(LEN(M185)&gt;0,IF(Participação!$B$6="Com Escaldão","09","01"),"")</f>
        <v/>
      </c>
      <c r="Q185" s="28" t="str">
        <f>+IF(LEN(M185)&gt;0,SUMIF(Candidatura_Tomador!$H:$H,Candidatura_Seguros!M185,Candidatura_Tomador!I:I),"")</f>
        <v/>
      </c>
      <c r="R185" t="str">
        <f>+IF(LEN(M185)&gt;0,VLOOKUP(M185,Candidatura_Tomador!H:J,3,0),"")</f>
        <v/>
      </c>
      <c r="S185" t="str">
        <f>+IF(LEN(M185)&gt;0,SUMIF(Candidatura_Tomador!$H:$H,Candidatura_Seguros!M185,Candidatura_Tomador!Q:Q),"")</f>
        <v/>
      </c>
      <c r="T185" t="str">
        <f t="shared" si="29"/>
        <v/>
      </c>
      <c r="U185" t="str">
        <f t="shared" si="30"/>
        <v/>
      </c>
      <c r="V185" t="str">
        <f>+IF(LEN(M185)&gt;0,SUMIF(Candidatura_Tomador!$H:$H,Candidatura_Seguros!M185,Candidatura_Tomador!R:R),"")</f>
        <v/>
      </c>
      <c r="W185" t="str">
        <f t="shared" si="31"/>
        <v/>
      </c>
    </row>
    <row r="186" spans="1:23" x14ac:dyDescent="0.25">
      <c r="A186" t="str">
        <f>+IF(LEN(M186)&gt;0,Candidatura_Tomador!C186,"")</f>
        <v/>
      </c>
      <c r="B186" t="str">
        <f>+IF(LEN(M186)&gt;0,Participação!$D$8,"")</f>
        <v/>
      </c>
      <c r="C186" t="str">
        <f t="shared" si="23"/>
        <v/>
      </c>
      <c r="D186" t="str">
        <f>+IF(LEN(M186)&gt;0,Participação!$D$4,"")</f>
        <v/>
      </c>
      <c r="E186" s="27" t="str">
        <f>+IF(LEN(M186)&gt;0,Participação!$B$7+8,"")</f>
        <v/>
      </c>
      <c r="F186" s="27" t="str">
        <f t="shared" si="24"/>
        <v/>
      </c>
      <c r="G186" t="str">
        <f t="shared" si="25"/>
        <v/>
      </c>
      <c r="H186" t="str">
        <f t="shared" si="26"/>
        <v/>
      </c>
      <c r="I186" t="str">
        <f t="shared" si="27"/>
        <v/>
      </c>
      <c r="L186" t="str">
        <f>+IF(LEN(Candidatura_Tomador!A186)&gt;0,VLOOKUP(M186,Candidatura_Tomador!H:P,9,0),"")</f>
        <v/>
      </c>
      <c r="M186" t="str">
        <f>IF(LEN(M185)=0,"",IF(M185=MAX(Candidatura_Tomador!H:H),"",M185+1))</f>
        <v/>
      </c>
      <c r="N186" t="str">
        <f>+IF(LEN(M186)&gt;0,Participação!$D$6*100,"")</f>
        <v/>
      </c>
      <c r="O186" t="str">
        <f t="shared" si="28"/>
        <v/>
      </c>
      <c r="P186" t="str">
        <f>+IF(LEN(M186)&gt;0,IF(Participação!$B$6="Com Escaldão","09","01"),"")</f>
        <v/>
      </c>
      <c r="Q186" s="28" t="str">
        <f>+IF(LEN(M186)&gt;0,SUMIF(Candidatura_Tomador!$H:$H,Candidatura_Seguros!M186,Candidatura_Tomador!I:I),"")</f>
        <v/>
      </c>
      <c r="R186" t="str">
        <f>+IF(LEN(M186)&gt;0,VLOOKUP(M186,Candidatura_Tomador!H:J,3,0),"")</f>
        <v/>
      </c>
      <c r="S186" t="str">
        <f>+IF(LEN(M186)&gt;0,SUMIF(Candidatura_Tomador!$H:$H,Candidatura_Seguros!M186,Candidatura_Tomador!Q:Q),"")</f>
        <v/>
      </c>
      <c r="T186" t="str">
        <f t="shared" si="29"/>
        <v/>
      </c>
      <c r="U186" t="str">
        <f t="shared" si="30"/>
        <v/>
      </c>
      <c r="V186" t="str">
        <f>+IF(LEN(M186)&gt;0,SUMIF(Candidatura_Tomador!$H:$H,Candidatura_Seguros!M186,Candidatura_Tomador!R:R),"")</f>
        <v/>
      </c>
      <c r="W186" t="str">
        <f t="shared" si="31"/>
        <v/>
      </c>
    </row>
    <row r="187" spans="1:23" x14ac:dyDescent="0.25">
      <c r="A187" t="str">
        <f>+IF(LEN(M187)&gt;0,Candidatura_Tomador!C187,"")</f>
        <v/>
      </c>
      <c r="B187" t="str">
        <f>+IF(LEN(M187)&gt;0,Participação!$D$8,"")</f>
        <v/>
      </c>
      <c r="C187" t="str">
        <f t="shared" si="23"/>
        <v/>
      </c>
      <c r="D187" t="str">
        <f>+IF(LEN(M187)&gt;0,Participação!$D$4,"")</f>
        <v/>
      </c>
      <c r="E187" s="27" t="str">
        <f>+IF(LEN(M187)&gt;0,Participação!$B$7+8,"")</f>
        <v/>
      </c>
      <c r="F187" s="27" t="str">
        <f t="shared" si="24"/>
        <v/>
      </c>
      <c r="G187" t="str">
        <f t="shared" si="25"/>
        <v/>
      </c>
      <c r="H187" t="str">
        <f t="shared" si="26"/>
        <v/>
      </c>
      <c r="I187" t="str">
        <f t="shared" si="27"/>
        <v/>
      </c>
      <c r="L187" t="str">
        <f>+IF(LEN(Candidatura_Tomador!A187)&gt;0,VLOOKUP(M187,Candidatura_Tomador!H:P,9,0),"")</f>
        <v/>
      </c>
      <c r="M187" t="str">
        <f>IF(LEN(M186)=0,"",IF(M186=MAX(Candidatura_Tomador!H:H),"",M186+1))</f>
        <v/>
      </c>
      <c r="N187" t="str">
        <f>+IF(LEN(M187)&gt;0,Participação!$D$6*100,"")</f>
        <v/>
      </c>
      <c r="O187" t="str">
        <f t="shared" si="28"/>
        <v/>
      </c>
      <c r="P187" t="str">
        <f>+IF(LEN(M187)&gt;0,IF(Participação!$B$6="Com Escaldão","09","01"),"")</f>
        <v/>
      </c>
      <c r="Q187" s="28" t="str">
        <f>+IF(LEN(M187)&gt;0,SUMIF(Candidatura_Tomador!$H:$H,Candidatura_Seguros!M187,Candidatura_Tomador!I:I),"")</f>
        <v/>
      </c>
      <c r="R187" t="str">
        <f>+IF(LEN(M187)&gt;0,VLOOKUP(M187,Candidatura_Tomador!H:J,3,0),"")</f>
        <v/>
      </c>
      <c r="S187" t="str">
        <f>+IF(LEN(M187)&gt;0,SUMIF(Candidatura_Tomador!$H:$H,Candidatura_Seguros!M187,Candidatura_Tomador!Q:Q),"")</f>
        <v/>
      </c>
      <c r="T187" t="str">
        <f t="shared" si="29"/>
        <v/>
      </c>
      <c r="U187" t="str">
        <f t="shared" si="30"/>
        <v/>
      </c>
      <c r="V187" t="str">
        <f>+IF(LEN(M187)&gt;0,SUMIF(Candidatura_Tomador!$H:$H,Candidatura_Seguros!M187,Candidatura_Tomador!R:R),"")</f>
        <v/>
      </c>
      <c r="W187" t="str">
        <f t="shared" si="31"/>
        <v/>
      </c>
    </row>
    <row r="188" spans="1:23" x14ac:dyDescent="0.25">
      <c r="A188" t="str">
        <f>+IF(LEN(M188)&gt;0,Candidatura_Tomador!C188,"")</f>
        <v/>
      </c>
      <c r="B188" t="str">
        <f>+IF(LEN(M188)&gt;0,Participação!$D$8,"")</f>
        <v/>
      </c>
      <c r="C188" t="str">
        <f t="shared" si="23"/>
        <v/>
      </c>
      <c r="D188" t="str">
        <f>+IF(LEN(M188)&gt;0,Participação!$D$4,"")</f>
        <v/>
      </c>
      <c r="E188" s="27" t="str">
        <f>+IF(LEN(M188)&gt;0,Participação!$B$7+8,"")</f>
        <v/>
      </c>
      <c r="F188" s="27" t="str">
        <f t="shared" si="24"/>
        <v/>
      </c>
      <c r="G188" t="str">
        <f t="shared" si="25"/>
        <v/>
      </c>
      <c r="H188" t="str">
        <f t="shared" si="26"/>
        <v/>
      </c>
      <c r="I188" t="str">
        <f t="shared" si="27"/>
        <v/>
      </c>
      <c r="L188" t="str">
        <f>+IF(LEN(Candidatura_Tomador!A188)&gt;0,VLOOKUP(M188,Candidatura_Tomador!H:P,9,0),"")</f>
        <v/>
      </c>
      <c r="M188" t="str">
        <f>IF(LEN(M187)=0,"",IF(M187=MAX(Candidatura_Tomador!H:H),"",M187+1))</f>
        <v/>
      </c>
      <c r="N188" t="str">
        <f>+IF(LEN(M188)&gt;0,Participação!$D$6*100,"")</f>
        <v/>
      </c>
      <c r="O188" t="str">
        <f t="shared" si="28"/>
        <v/>
      </c>
      <c r="P188" t="str">
        <f>+IF(LEN(M188)&gt;0,IF(Participação!$B$6="Com Escaldão","09","01"),"")</f>
        <v/>
      </c>
      <c r="Q188" s="28" t="str">
        <f>+IF(LEN(M188)&gt;0,SUMIF(Candidatura_Tomador!$H:$H,Candidatura_Seguros!M188,Candidatura_Tomador!I:I),"")</f>
        <v/>
      </c>
      <c r="R188" t="str">
        <f>+IF(LEN(M188)&gt;0,VLOOKUP(M188,Candidatura_Tomador!H:J,3,0),"")</f>
        <v/>
      </c>
      <c r="S188" t="str">
        <f>+IF(LEN(M188)&gt;0,SUMIF(Candidatura_Tomador!$H:$H,Candidatura_Seguros!M188,Candidatura_Tomador!Q:Q),"")</f>
        <v/>
      </c>
      <c r="T188" t="str">
        <f t="shared" si="29"/>
        <v/>
      </c>
      <c r="U188" t="str">
        <f t="shared" si="30"/>
        <v/>
      </c>
      <c r="V188" t="str">
        <f>+IF(LEN(M188)&gt;0,SUMIF(Candidatura_Tomador!$H:$H,Candidatura_Seguros!M188,Candidatura_Tomador!R:R),"")</f>
        <v/>
      </c>
      <c r="W188" t="str">
        <f t="shared" si="31"/>
        <v/>
      </c>
    </row>
    <row r="189" spans="1:23" x14ac:dyDescent="0.25">
      <c r="A189" t="str">
        <f>+IF(LEN(M189)&gt;0,Candidatura_Tomador!C189,"")</f>
        <v/>
      </c>
      <c r="B189" t="str">
        <f>+IF(LEN(M189)&gt;0,Participação!$D$8,"")</f>
        <v/>
      </c>
      <c r="C189" t="str">
        <f t="shared" si="23"/>
        <v/>
      </c>
      <c r="D189" t="str">
        <f>+IF(LEN(M189)&gt;0,Participação!$D$4,"")</f>
        <v/>
      </c>
      <c r="E189" s="27" t="str">
        <f>+IF(LEN(M189)&gt;0,Participação!$B$7+8,"")</f>
        <v/>
      </c>
      <c r="F189" s="27" t="str">
        <f t="shared" si="24"/>
        <v/>
      </c>
      <c r="G189" t="str">
        <f t="shared" si="25"/>
        <v/>
      </c>
      <c r="H189" t="str">
        <f t="shared" si="26"/>
        <v/>
      </c>
      <c r="I189" t="str">
        <f t="shared" si="27"/>
        <v/>
      </c>
      <c r="L189" t="str">
        <f>+IF(LEN(Candidatura_Tomador!A189)&gt;0,VLOOKUP(M189,Candidatura_Tomador!H:P,9,0),"")</f>
        <v/>
      </c>
      <c r="M189" t="str">
        <f>IF(LEN(M188)=0,"",IF(M188=MAX(Candidatura_Tomador!H:H),"",M188+1))</f>
        <v/>
      </c>
      <c r="N189" t="str">
        <f>+IF(LEN(M189)&gt;0,Participação!$D$6*100,"")</f>
        <v/>
      </c>
      <c r="O189" t="str">
        <f t="shared" si="28"/>
        <v/>
      </c>
      <c r="P189" t="str">
        <f>+IF(LEN(M189)&gt;0,IF(Participação!$B$6="Com Escaldão","09","01"),"")</f>
        <v/>
      </c>
      <c r="Q189" s="28" t="str">
        <f>+IF(LEN(M189)&gt;0,SUMIF(Candidatura_Tomador!$H:$H,Candidatura_Seguros!M189,Candidatura_Tomador!I:I),"")</f>
        <v/>
      </c>
      <c r="R189" t="str">
        <f>+IF(LEN(M189)&gt;0,VLOOKUP(M189,Candidatura_Tomador!H:J,3,0),"")</f>
        <v/>
      </c>
      <c r="S189" t="str">
        <f>+IF(LEN(M189)&gt;0,SUMIF(Candidatura_Tomador!$H:$H,Candidatura_Seguros!M189,Candidatura_Tomador!Q:Q),"")</f>
        <v/>
      </c>
      <c r="T189" t="str">
        <f t="shared" si="29"/>
        <v/>
      </c>
      <c r="U189" t="str">
        <f t="shared" si="30"/>
        <v/>
      </c>
      <c r="V189" t="str">
        <f>+IF(LEN(M189)&gt;0,SUMIF(Candidatura_Tomador!$H:$H,Candidatura_Seguros!M189,Candidatura_Tomador!R:R),"")</f>
        <v/>
      </c>
      <c r="W189" t="str">
        <f t="shared" si="31"/>
        <v/>
      </c>
    </row>
    <row r="190" spans="1:23" x14ac:dyDescent="0.25">
      <c r="A190" t="str">
        <f>+IF(LEN(M190)&gt;0,Candidatura_Tomador!C190,"")</f>
        <v/>
      </c>
      <c r="B190" t="str">
        <f>+IF(LEN(M190)&gt;0,Participação!$D$8,"")</f>
        <v/>
      </c>
      <c r="C190" t="str">
        <f t="shared" si="23"/>
        <v/>
      </c>
      <c r="D190" t="str">
        <f>+IF(LEN(M190)&gt;0,Participação!$D$4,"")</f>
        <v/>
      </c>
      <c r="E190" s="27" t="str">
        <f>+IF(LEN(M190)&gt;0,Participação!$B$7+8,"")</f>
        <v/>
      </c>
      <c r="F190" s="27" t="str">
        <f t="shared" si="24"/>
        <v/>
      </c>
      <c r="G190" t="str">
        <f t="shared" si="25"/>
        <v/>
      </c>
      <c r="H190" t="str">
        <f t="shared" si="26"/>
        <v/>
      </c>
      <c r="I190" t="str">
        <f t="shared" si="27"/>
        <v/>
      </c>
      <c r="L190" t="str">
        <f>+IF(LEN(Candidatura_Tomador!A190)&gt;0,VLOOKUP(M190,Candidatura_Tomador!H:P,9,0),"")</f>
        <v/>
      </c>
      <c r="M190" t="str">
        <f>IF(LEN(M189)=0,"",IF(M189=MAX(Candidatura_Tomador!H:H),"",M189+1))</f>
        <v/>
      </c>
      <c r="N190" t="str">
        <f>+IF(LEN(M190)&gt;0,Participação!$D$6*100,"")</f>
        <v/>
      </c>
      <c r="O190" t="str">
        <f t="shared" si="28"/>
        <v/>
      </c>
      <c r="P190" t="str">
        <f>+IF(LEN(M190)&gt;0,IF(Participação!$B$6="Com Escaldão","09","01"),"")</f>
        <v/>
      </c>
      <c r="Q190" s="28" t="str">
        <f>+IF(LEN(M190)&gt;0,SUMIF(Candidatura_Tomador!$H:$H,Candidatura_Seguros!M190,Candidatura_Tomador!I:I),"")</f>
        <v/>
      </c>
      <c r="R190" t="str">
        <f>+IF(LEN(M190)&gt;0,VLOOKUP(M190,Candidatura_Tomador!H:J,3,0),"")</f>
        <v/>
      </c>
      <c r="S190" t="str">
        <f>+IF(LEN(M190)&gt;0,SUMIF(Candidatura_Tomador!$H:$H,Candidatura_Seguros!M190,Candidatura_Tomador!Q:Q),"")</f>
        <v/>
      </c>
      <c r="T190" t="str">
        <f t="shared" si="29"/>
        <v/>
      </c>
      <c r="U190" t="str">
        <f t="shared" si="30"/>
        <v/>
      </c>
      <c r="V190" t="str">
        <f>+IF(LEN(M190)&gt;0,SUMIF(Candidatura_Tomador!$H:$H,Candidatura_Seguros!M190,Candidatura_Tomador!R:R),"")</f>
        <v/>
      </c>
      <c r="W190" t="str">
        <f t="shared" si="31"/>
        <v/>
      </c>
    </row>
    <row r="191" spans="1:23" x14ac:dyDescent="0.25">
      <c r="A191" t="str">
        <f>+IF(LEN(M191)&gt;0,Candidatura_Tomador!C191,"")</f>
        <v/>
      </c>
      <c r="B191" t="str">
        <f>+IF(LEN(M191)&gt;0,Participação!$D$8,"")</f>
        <v/>
      </c>
      <c r="C191" t="str">
        <f t="shared" si="23"/>
        <v/>
      </c>
      <c r="D191" t="str">
        <f>+IF(LEN(M191)&gt;0,Participação!$D$4,"")</f>
        <v/>
      </c>
      <c r="E191" s="27" t="str">
        <f>+IF(LEN(M191)&gt;0,Participação!$B$7+8,"")</f>
        <v/>
      </c>
      <c r="F191" s="27" t="str">
        <f t="shared" si="24"/>
        <v/>
      </c>
      <c r="G191" t="str">
        <f t="shared" si="25"/>
        <v/>
      </c>
      <c r="H191" t="str">
        <f t="shared" si="26"/>
        <v/>
      </c>
      <c r="I191" t="str">
        <f t="shared" si="27"/>
        <v/>
      </c>
      <c r="L191" t="str">
        <f>+IF(LEN(Candidatura_Tomador!A191)&gt;0,VLOOKUP(M191,Candidatura_Tomador!H:P,9,0),"")</f>
        <v/>
      </c>
      <c r="M191" t="str">
        <f>IF(LEN(M190)=0,"",IF(M190=MAX(Candidatura_Tomador!H:H),"",M190+1))</f>
        <v/>
      </c>
      <c r="N191" t="str">
        <f>+IF(LEN(M191)&gt;0,Participação!$D$6*100,"")</f>
        <v/>
      </c>
      <c r="O191" t="str">
        <f t="shared" si="28"/>
        <v/>
      </c>
      <c r="P191" t="str">
        <f>+IF(LEN(M191)&gt;0,IF(Participação!$B$6="Com Escaldão","09","01"),"")</f>
        <v/>
      </c>
      <c r="Q191" s="28" t="str">
        <f>+IF(LEN(M191)&gt;0,SUMIF(Candidatura_Tomador!$H:$H,Candidatura_Seguros!M191,Candidatura_Tomador!I:I),"")</f>
        <v/>
      </c>
      <c r="R191" t="str">
        <f>+IF(LEN(M191)&gt;0,VLOOKUP(M191,Candidatura_Tomador!H:J,3,0),"")</f>
        <v/>
      </c>
      <c r="S191" t="str">
        <f>+IF(LEN(M191)&gt;0,SUMIF(Candidatura_Tomador!$H:$H,Candidatura_Seguros!M191,Candidatura_Tomador!Q:Q),"")</f>
        <v/>
      </c>
      <c r="T191" t="str">
        <f t="shared" si="29"/>
        <v/>
      </c>
      <c r="U191" t="str">
        <f t="shared" si="30"/>
        <v/>
      </c>
      <c r="V191" t="str">
        <f>+IF(LEN(M191)&gt;0,SUMIF(Candidatura_Tomador!$H:$H,Candidatura_Seguros!M191,Candidatura_Tomador!R:R),"")</f>
        <v/>
      </c>
      <c r="W191" t="str">
        <f t="shared" si="31"/>
        <v/>
      </c>
    </row>
    <row r="192" spans="1:23" x14ac:dyDescent="0.25">
      <c r="A192" t="str">
        <f>+IF(LEN(M192)&gt;0,Candidatura_Tomador!C192,"")</f>
        <v/>
      </c>
      <c r="B192" t="str">
        <f>+IF(LEN(M192)&gt;0,Participação!$D$8,"")</f>
        <v/>
      </c>
      <c r="C192" t="str">
        <f t="shared" si="23"/>
        <v/>
      </c>
      <c r="D192" t="str">
        <f>+IF(LEN(M192)&gt;0,Participação!$D$4,"")</f>
        <v/>
      </c>
      <c r="E192" s="27" t="str">
        <f>+IF(LEN(M192)&gt;0,Participação!$B$7+8,"")</f>
        <v/>
      </c>
      <c r="F192" s="27" t="str">
        <f t="shared" si="24"/>
        <v/>
      </c>
      <c r="G192" t="str">
        <f t="shared" si="25"/>
        <v/>
      </c>
      <c r="H192" t="str">
        <f t="shared" si="26"/>
        <v/>
      </c>
      <c r="I192" t="str">
        <f t="shared" si="27"/>
        <v/>
      </c>
      <c r="L192" t="str">
        <f>+IF(LEN(Candidatura_Tomador!A192)&gt;0,VLOOKUP(M192,Candidatura_Tomador!H:P,9,0),"")</f>
        <v/>
      </c>
      <c r="M192" t="str">
        <f>IF(LEN(M191)=0,"",IF(M191=MAX(Candidatura_Tomador!H:H),"",M191+1))</f>
        <v/>
      </c>
      <c r="N192" t="str">
        <f>+IF(LEN(M192)&gt;0,Participação!$D$6*100,"")</f>
        <v/>
      </c>
      <c r="O192" t="str">
        <f t="shared" si="28"/>
        <v/>
      </c>
      <c r="P192" t="str">
        <f>+IF(LEN(M192)&gt;0,IF(Participação!$B$6="Com Escaldão","09","01"),"")</f>
        <v/>
      </c>
      <c r="Q192" s="28" t="str">
        <f>+IF(LEN(M192)&gt;0,SUMIF(Candidatura_Tomador!$H:$H,Candidatura_Seguros!M192,Candidatura_Tomador!I:I),"")</f>
        <v/>
      </c>
      <c r="R192" t="str">
        <f>+IF(LEN(M192)&gt;0,VLOOKUP(M192,Candidatura_Tomador!H:J,3,0),"")</f>
        <v/>
      </c>
      <c r="S192" t="str">
        <f>+IF(LEN(M192)&gt;0,SUMIF(Candidatura_Tomador!$H:$H,Candidatura_Seguros!M192,Candidatura_Tomador!Q:Q),"")</f>
        <v/>
      </c>
      <c r="T192" t="str">
        <f t="shared" si="29"/>
        <v/>
      </c>
      <c r="U192" t="str">
        <f t="shared" si="30"/>
        <v/>
      </c>
      <c r="V192" t="str">
        <f>+IF(LEN(M192)&gt;0,SUMIF(Candidatura_Tomador!$H:$H,Candidatura_Seguros!M192,Candidatura_Tomador!R:R),"")</f>
        <v/>
      </c>
      <c r="W192" t="str">
        <f t="shared" si="31"/>
        <v/>
      </c>
    </row>
    <row r="193" spans="1:23" x14ac:dyDescent="0.25">
      <c r="A193" t="str">
        <f>+IF(LEN(M193)&gt;0,Candidatura_Tomador!C193,"")</f>
        <v/>
      </c>
      <c r="B193" t="str">
        <f>+IF(LEN(M193)&gt;0,Participação!$D$8,"")</f>
        <v/>
      </c>
      <c r="C193" t="str">
        <f t="shared" si="23"/>
        <v/>
      </c>
      <c r="D193" t="str">
        <f>+IF(LEN(M193)&gt;0,Participação!$D$4,"")</f>
        <v/>
      </c>
      <c r="E193" s="27" t="str">
        <f>+IF(LEN(M193)&gt;0,Participação!$B$7+8,"")</f>
        <v/>
      </c>
      <c r="F193" s="27" t="str">
        <f t="shared" si="24"/>
        <v/>
      </c>
      <c r="G193" t="str">
        <f t="shared" si="25"/>
        <v/>
      </c>
      <c r="H193" t="str">
        <f t="shared" si="26"/>
        <v/>
      </c>
      <c r="I193" t="str">
        <f t="shared" si="27"/>
        <v/>
      </c>
      <c r="L193" t="str">
        <f>+IF(LEN(Candidatura_Tomador!A193)&gt;0,VLOOKUP(M193,Candidatura_Tomador!H:P,9,0),"")</f>
        <v/>
      </c>
      <c r="M193" t="str">
        <f>IF(LEN(M192)=0,"",IF(M192=MAX(Candidatura_Tomador!H:H),"",M192+1))</f>
        <v/>
      </c>
      <c r="N193" t="str">
        <f>+IF(LEN(M193)&gt;0,Participação!$D$6*100,"")</f>
        <v/>
      </c>
      <c r="O193" t="str">
        <f t="shared" si="28"/>
        <v/>
      </c>
      <c r="P193" t="str">
        <f>+IF(LEN(M193)&gt;0,IF(Participação!$B$6="Com Escaldão","09","01"),"")</f>
        <v/>
      </c>
      <c r="Q193" s="28" t="str">
        <f>+IF(LEN(M193)&gt;0,SUMIF(Candidatura_Tomador!$H:$H,Candidatura_Seguros!M193,Candidatura_Tomador!I:I),"")</f>
        <v/>
      </c>
      <c r="R193" t="str">
        <f>+IF(LEN(M193)&gt;0,VLOOKUP(M193,Candidatura_Tomador!H:J,3,0),"")</f>
        <v/>
      </c>
      <c r="S193" t="str">
        <f>+IF(LEN(M193)&gt;0,SUMIF(Candidatura_Tomador!$H:$H,Candidatura_Seguros!M193,Candidatura_Tomador!Q:Q),"")</f>
        <v/>
      </c>
      <c r="T193" t="str">
        <f t="shared" si="29"/>
        <v/>
      </c>
      <c r="U193" t="str">
        <f t="shared" si="30"/>
        <v/>
      </c>
      <c r="V193" t="str">
        <f>+IF(LEN(M193)&gt;0,SUMIF(Candidatura_Tomador!$H:$H,Candidatura_Seguros!M193,Candidatura_Tomador!R:R),"")</f>
        <v/>
      </c>
      <c r="W193" t="str">
        <f t="shared" si="31"/>
        <v/>
      </c>
    </row>
    <row r="194" spans="1:23" x14ac:dyDescent="0.25">
      <c r="A194" t="str">
        <f>+IF(LEN(M194)&gt;0,Candidatura_Tomador!C194,"")</f>
        <v/>
      </c>
      <c r="B194" t="str">
        <f>+IF(LEN(M194)&gt;0,Participação!$D$8,"")</f>
        <v/>
      </c>
      <c r="C194" t="str">
        <f t="shared" si="23"/>
        <v/>
      </c>
      <c r="D194" t="str">
        <f>+IF(LEN(M194)&gt;0,Participação!$D$4,"")</f>
        <v/>
      </c>
      <c r="E194" s="27" t="str">
        <f>+IF(LEN(M194)&gt;0,Participação!$B$7+8,"")</f>
        <v/>
      </c>
      <c r="F194" s="27" t="str">
        <f t="shared" si="24"/>
        <v/>
      </c>
      <c r="G194" t="str">
        <f t="shared" si="25"/>
        <v/>
      </c>
      <c r="H194" t="str">
        <f t="shared" si="26"/>
        <v/>
      </c>
      <c r="I194" t="str">
        <f t="shared" si="27"/>
        <v/>
      </c>
      <c r="L194" t="str">
        <f>+IF(LEN(Candidatura_Tomador!A194)&gt;0,VLOOKUP(M194,Candidatura_Tomador!H:P,9,0),"")</f>
        <v/>
      </c>
      <c r="M194" t="str">
        <f>IF(LEN(M193)=0,"",IF(M193=MAX(Candidatura_Tomador!H:H),"",M193+1))</f>
        <v/>
      </c>
      <c r="N194" t="str">
        <f>+IF(LEN(M194)&gt;0,Participação!$D$6*100,"")</f>
        <v/>
      </c>
      <c r="O194" t="str">
        <f t="shared" si="28"/>
        <v/>
      </c>
      <c r="P194" t="str">
        <f>+IF(LEN(M194)&gt;0,IF(Participação!$B$6="Com Escaldão","09","01"),"")</f>
        <v/>
      </c>
      <c r="Q194" s="28" t="str">
        <f>+IF(LEN(M194)&gt;0,SUMIF(Candidatura_Tomador!$H:$H,Candidatura_Seguros!M194,Candidatura_Tomador!I:I),"")</f>
        <v/>
      </c>
      <c r="R194" t="str">
        <f>+IF(LEN(M194)&gt;0,VLOOKUP(M194,Candidatura_Tomador!H:J,3,0),"")</f>
        <v/>
      </c>
      <c r="S194" t="str">
        <f>+IF(LEN(M194)&gt;0,SUMIF(Candidatura_Tomador!$H:$H,Candidatura_Seguros!M194,Candidatura_Tomador!Q:Q),"")</f>
        <v/>
      </c>
      <c r="T194" t="str">
        <f t="shared" si="29"/>
        <v/>
      </c>
      <c r="U194" t="str">
        <f t="shared" si="30"/>
        <v/>
      </c>
      <c r="V194" t="str">
        <f>+IF(LEN(M194)&gt;0,SUMIF(Candidatura_Tomador!$H:$H,Candidatura_Seguros!M194,Candidatura_Tomador!R:R),"")</f>
        <v/>
      </c>
      <c r="W194" t="str">
        <f t="shared" si="31"/>
        <v/>
      </c>
    </row>
    <row r="195" spans="1:23" x14ac:dyDescent="0.25">
      <c r="A195" t="str">
        <f>+IF(LEN(M195)&gt;0,Candidatura_Tomador!C195,"")</f>
        <v/>
      </c>
      <c r="B195" t="str">
        <f>+IF(LEN(M195)&gt;0,Participação!$D$8,"")</f>
        <v/>
      </c>
      <c r="C195" t="str">
        <f t="shared" si="23"/>
        <v/>
      </c>
      <c r="D195" t="str">
        <f>+IF(LEN(M195)&gt;0,Participação!$D$4,"")</f>
        <v/>
      </c>
      <c r="E195" s="27" t="str">
        <f>+IF(LEN(M195)&gt;0,Participação!$B$7+8,"")</f>
        <v/>
      </c>
      <c r="F195" s="27" t="str">
        <f t="shared" si="24"/>
        <v/>
      </c>
      <c r="G195" t="str">
        <f t="shared" si="25"/>
        <v/>
      </c>
      <c r="H195" t="str">
        <f t="shared" si="26"/>
        <v/>
      </c>
      <c r="I195" t="str">
        <f t="shared" si="27"/>
        <v/>
      </c>
      <c r="L195" t="str">
        <f>+IF(LEN(Candidatura_Tomador!A195)&gt;0,VLOOKUP(M195,Candidatura_Tomador!H:P,9,0),"")</f>
        <v/>
      </c>
      <c r="M195" t="str">
        <f>IF(LEN(M194)=0,"",IF(M194=MAX(Candidatura_Tomador!H:H),"",M194+1))</f>
        <v/>
      </c>
      <c r="N195" t="str">
        <f>+IF(LEN(M195)&gt;0,Participação!$D$6*100,"")</f>
        <v/>
      </c>
      <c r="O195" t="str">
        <f t="shared" si="28"/>
        <v/>
      </c>
      <c r="P195" t="str">
        <f>+IF(LEN(M195)&gt;0,IF(Participação!$B$6="Com Escaldão","09","01"),"")</f>
        <v/>
      </c>
      <c r="Q195" s="28" t="str">
        <f>+IF(LEN(M195)&gt;0,SUMIF(Candidatura_Tomador!$H:$H,Candidatura_Seguros!M195,Candidatura_Tomador!I:I),"")</f>
        <v/>
      </c>
      <c r="R195" t="str">
        <f>+IF(LEN(M195)&gt;0,VLOOKUP(M195,Candidatura_Tomador!H:J,3,0),"")</f>
        <v/>
      </c>
      <c r="S195" t="str">
        <f>+IF(LEN(M195)&gt;0,SUMIF(Candidatura_Tomador!$H:$H,Candidatura_Seguros!M195,Candidatura_Tomador!Q:Q),"")</f>
        <v/>
      </c>
      <c r="T195" t="str">
        <f t="shared" si="29"/>
        <v/>
      </c>
      <c r="U195" t="str">
        <f t="shared" si="30"/>
        <v/>
      </c>
      <c r="V195" t="str">
        <f>+IF(LEN(M195)&gt;0,SUMIF(Candidatura_Tomador!$H:$H,Candidatura_Seguros!M195,Candidatura_Tomador!R:R),"")</f>
        <v/>
      </c>
      <c r="W195" t="str">
        <f t="shared" si="31"/>
        <v/>
      </c>
    </row>
    <row r="196" spans="1:23" x14ac:dyDescent="0.25">
      <c r="A196" t="str">
        <f>+IF(LEN(M196)&gt;0,Candidatura_Tomador!C196,"")</f>
        <v/>
      </c>
      <c r="B196" t="str">
        <f>+IF(LEN(M196)&gt;0,Participação!$D$8,"")</f>
        <v/>
      </c>
      <c r="C196" t="str">
        <f t="shared" ref="C196:C259" si="32">+IF(LEN(M196)&gt;0,YEAR(F196),"")</f>
        <v/>
      </c>
      <c r="D196" t="str">
        <f>+IF(LEN(M196)&gt;0,Participação!$D$4,"")</f>
        <v/>
      </c>
      <c r="E196" s="27" t="str">
        <f>+IF(LEN(M196)&gt;0,Participação!$B$7+8,"")</f>
        <v/>
      </c>
      <c r="F196" s="27" t="str">
        <f t="shared" ref="F196:F259" si="33">+IF(LEN(M196)&gt;0,DATE(2021,10,15),"")</f>
        <v/>
      </c>
      <c r="G196" t="str">
        <f t="shared" ref="G196:G259" si="34">+IF(LEN(M196)&gt;0,1,"")</f>
        <v/>
      </c>
      <c r="H196" t="str">
        <f t="shared" ref="H196:H259" si="35">+IF(LEN(M196)&gt;0,1,"")</f>
        <v/>
      </c>
      <c r="I196" t="str">
        <f t="shared" ref="I196:I259" si="36">+IF(LEN(M196)&gt;0,"N","")</f>
        <v/>
      </c>
      <c r="L196" t="str">
        <f>+IF(LEN(Candidatura_Tomador!A196)&gt;0,VLOOKUP(M196,Candidatura_Tomador!H:P,9,0),"")</f>
        <v/>
      </c>
      <c r="M196" t="str">
        <f>IF(LEN(M195)=0,"",IF(M195=MAX(Candidatura_Tomador!H:H),"",M195+1))</f>
        <v/>
      </c>
      <c r="N196" t="str">
        <f>+IF(LEN(M196)&gt;0,Participação!$D$6*100,"")</f>
        <v/>
      </c>
      <c r="O196" t="str">
        <f t="shared" ref="O196:O259" si="37">+IF(LEN(M196)&gt;0,1,"")</f>
        <v/>
      </c>
      <c r="P196" t="str">
        <f>+IF(LEN(M196)&gt;0,IF(Participação!$B$6="Com Escaldão","09","01"),"")</f>
        <v/>
      </c>
      <c r="Q196" s="28" t="str">
        <f>+IF(LEN(M196)&gt;0,SUMIF(Candidatura_Tomador!$H:$H,Candidatura_Seguros!M196,Candidatura_Tomador!I:I),"")</f>
        <v/>
      </c>
      <c r="R196" t="str">
        <f>+IF(LEN(M196)&gt;0,VLOOKUP(M196,Candidatura_Tomador!H:J,3,0),"")</f>
        <v/>
      </c>
      <c r="S196" t="str">
        <f>+IF(LEN(M196)&gt;0,SUMIF(Candidatura_Tomador!$H:$H,Candidatura_Seguros!M196,Candidatura_Tomador!Q:Q),"")</f>
        <v/>
      </c>
      <c r="T196" t="str">
        <f t="shared" ref="T196:T259" si="38">+IF(LEN(M196)&gt;0,S196,"")</f>
        <v/>
      </c>
      <c r="U196" t="str">
        <f t="shared" ref="U196:U259" si="39">+IF(LEN(M196)&gt;0,"N","")</f>
        <v/>
      </c>
      <c r="V196" t="str">
        <f>+IF(LEN(M196)&gt;0,SUMIF(Candidatura_Tomador!$H:$H,Candidatura_Seguros!M196,Candidatura_Tomador!R:R),"")</f>
        <v/>
      </c>
      <c r="W196" t="str">
        <f t="shared" ref="W196:W259" si="40">+IF(LEN(M196)&gt;0,0,"")</f>
        <v/>
      </c>
    </row>
    <row r="197" spans="1:23" x14ac:dyDescent="0.25">
      <c r="A197" t="str">
        <f>+IF(LEN(M197)&gt;0,Candidatura_Tomador!C197,"")</f>
        <v/>
      </c>
      <c r="B197" t="str">
        <f>+IF(LEN(M197)&gt;0,Participação!$D$8,"")</f>
        <v/>
      </c>
      <c r="C197" t="str">
        <f t="shared" si="32"/>
        <v/>
      </c>
      <c r="D197" t="str">
        <f>+IF(LEN(M197)&gt;0,Participação!$D$4,"")</f>
        <v/>
      </c>
      <c r="E197" s="27" t="str">
        <f>+IF(LEN(M197)&gt;0,Participação!$B$7+8,"")</f>
        <v/>
      </c>
      <c r="F197" s="27" t="str">
        <f t="shared" si="33"/>
        <v/>
      </c>
      <c r="G197" t="str">
        <f t="shared" si="34"/>
        <v/>
      </c>
      <c r="H197" t="str">
        <f t="shared" si="35"/>
        <v/>
      </c>
      <c r="I197" t="str">
        <f t="shared" si="36"/>
        <v/>
      </c>
      <c r="L197" t="str">
        <f>+IF(LEN(Candidatura_Tomador!A197)&gt;0,VLOOKUP(M197,Candidatura_Tomador!H:P,9,0),"")</f>
        <v/>
      </c>
      <c r="M197" t="str">
        <f>IF(LEN(M196)=0,"",IF(M196=MAX(Candidatura_Tomador!H:H),"",M196+1))</f>
        <v/>
      </c>
      <c r="N197" t="str">
        <f>+IF(LEN(M197)&gt;0,Participação!$D$6*100,"")</f>
        <v/>
      </c>
      <c r="O197" t="str">
        <f t="shared" si="37"/>
        <v/>
      </c>
      <c r="P197" t="str">
        <f>+IF(LEN(M197)&gt;0,IF(Participação!$B$6="Com Escaldão","09","01"),"")</f>
        <v/>
      </c>
      <c r="Q197" s="28" t="str">
        <f>+IF(LEN(M197)&gt;0,SUMIF(Candidatura_Tomador!$H:$H,Candidatura_Seguros!M197,Candidatura_Tomador!I:I),"")</f>
        <v/>
      </c>
      <c r="R197" t="str">
        <f>+IF(LEN(M197)&gt;0,VLOOKUP(M197,Candidatura_Tomador!H:J,3,0),"")</f>
        <v/>
      </c>
      <c r="S197" t="str">
        <f>+IF(LEN(M197)&gt;0,SUMIF(Candidatura_Tomador!$H:$H,Candidatura_Seguros!M197,Candidatura_Tomador!Q:Q),"")</f>
        <v/>
      </c>
      <c r="T197" t="str">
        <f t="shared" si="38"/>
        <v/>
      </c>
      <c r="U197" t="str">
        <f t="shared" si="39"/>
        <v/>
      </c>
      <c r="V197" t="str">
        <f>+IF(LEN(M197)&gt;0,SUMIF(Candidatura_Tomador!$H:$H,Candidatura_Seguros!M197,Candidatura_Tomador!R:R),"")</f>
        <v/>
      </c>
      <c r="W197" t="str">
        <f t="shared" si="40"/>
        <v/>
      </c>
    </row>
    <row r="198" spans="1:23" x14ac:dyDescent="0.25">
      <c r="A198" t="str">
        <f>+IF(LEN(M198)&gt;0,Candidatura_Tomador!C198,"")</f>
        <v/>
      </c>
      <c r="B198" t="str">
        <f>+IF(LEN(M198)&gt;0,Participação!$D$8,"")</f>
        <v/>
      </c>
      <c r="C198" t="str">
        <f t="shared" si="32"/>
        <v/>
      </c>
      <c r="D198" t="str">
        <f>+IF(LEN(M198)&gt;0,Participação!$D$4,"")</f>
        <v/>
      </c>
      <c r="E198" s="27" t="str">
        <f>+IF(LEN(M198)&gt;0,Participação!$B$7+8,"")</f>
        <v/>
      </c>
      <c r="F198" s="27" t="str">
        <f t="shared" si="33"/>
        <v/>
      </c>
      <c r="G198" t="str">
        <f t="shared" si="34"/>
        <v/>
      </c>
      <c r="H198" t="str">
        <f t="shared" si="35"/>
        <v/>
      </c>
      <c r="I198" t="str">
        <f t="shared" si="36"/>
        <v/>
      </c>
      <c r="L198" t="str">
        <f>+IF(LEN(Candidatura_Tomador!A198)&gt;0,VLOOKUP(M198,Candidatura_Tomador!H:P,9,0),"")</f>
        <v/>
      </c>
      <c r="M198" t="str">
        <f>IF(LEN(M197)=0,"",IF(M197=MAX(Candidatura_Tomador!H:H),"",M197+1))</f>
        <v/>
      </c>
      <c r="N198" t="str">
        <f>+IF(LEN(M198)&gt;0,Participação!$D$6*100,"")</f>
        <v/>
      </c>
      <c r="O198" t="str">
        <f t="shared" si="37"/>
        <v/>
      </c>
      <c r="P198" t="str">
        <f>+IF(LEN(M198)&gt;0,IF(Participação!$B$6="Com Escaldão","09","01"),"")</f>
        <v/>
      </c>
      <c r="Q198" s="28" t="str">
        <f>+IF(LEN(M198)&gt;0,SUMIF(Candidatura_Tomador!$H:$H,Candidatura_Seguros!M198,Candidatura_Tomador!I:I),"")</f>
        <v/>
      </c>
      <c r="R198" t="str">
        <f>+IF(LEN(M198)&gt;0,VLOOKUP(M198,Candidatura_Tomador!H:J,3,0),"")</f>
        <v/>
      </c>
      <c r="S198" t="str">
        <f>+IF(LEN(M198)&gt;0,SUMIF(Candidatura_Tomador!$H:$H,Candidatura_Seguros!M198,Candidatura_Tomador!Q:Q),"")</f>
        <v/>
      </c>
      <c r="T198" t="str">
        <f t="shared" si="38"/>
        <v/>
      </c>
      <c r="U198" t="str">
        <f t="shared" si="39"/>
        <v/>
      </c>
      <c r="V198" t="str">
        <f>+IF(LEN(M198)&gt;0,SUMIF(Candidatura_Tomador!$H:$H,Candidatura_Seguros!M198,Candidatura_Tomador!R:R),"")</f>
        <v/>
      </c>
      <c r="W198" t="str">
        <f t="shared" si="40"/>
        <v/>
      </c>
    </row>
    <row r="199" spans="1:23" x14ac:dyDescent="0.25">
      <c r="A199" t="str">
        <f>+IF(LEN(M199)&gt;0,Candidatura_Tomador!C199,"")</f>
        <v/>
      </c>
      <c r="B199" t="str">
        <f>+IF(LEN(M199)&gt;0,Participação!$D$8,"")</f>
        <v/>
      </c>
      <c r="C199" t="str">
        <f t="shared" si="32"/>
        <v/>
      </c>
      <c r="D199" t="str">
        <f>+IF(LEN(M199)&gt;0,Participação!$D$4,"")</f>
        <v/>
      </c>
      <c r="E199" s="27" t="str">
        <f>+IF(LEN(M199)&gt;0,Participação!$B$7+8,"")</f>
        <v/>
      </c>
      <c r="F199" s="27" t="str">
        <f t="shared" si="33"/>
        <v/>
      </c>
      <c r="G199" t="str">
        <f t="shared" si="34"/>
        <v/>
      </c>
      <c r="H199" t="str">
        <f t="shared" si="35"/>
        <v/>
      </c>
      <c r="I199" t="str">
        <f t="shared" si="36"/>
        <v/>
      </c>
      <c r="L199" t="str">
        <f>+IF(LEN(Candidatura_Tomador!A199)&gt;0,VLOOKUP(M199,Candidatura_Tomador!H:P,9,0),"")</f>
        <v/>
      </c>
      <c r="M199" t="str">
        <f>IF(LEN(M198)=0,"",IF(M198=MAX(Candidatura_Tomador!H:H),"",M198+1))</f>
        <v/>
      </c>
      <c r="N199" t="str">
        <f>+IF(LEN(M199)&gt;0,Participação!$D$6*100,"")</f>
        <v/>
      </c>
      <c r="O199" t="str">
        <f t="shared" si="37"/>
        <v/>
      </c>
      <c r="P199" t="str">
        <f>+IF(LEN(M199)&gt;0,IF(Participação!$B$6="Com Escaldão","09","01"),"")</f>
        <v/>
      </c>
      <c r="Q199" s="28" t="str">
        <f>+IF(LEN(M199)&gt;0,SUMIF(Candidatura_Tomador!$H:$H,Candidatura_Seguros!M199,Candidatura_Tomador!I:I),"")</f>
        <v/>
      </c>
      <c r="R199" t="str">
        <f>+IF(LEN(M199)&gt;0,VLOOKUP(M199,Candidatura_Tomador!H:J,3,0),"")</f>
        <v/>
      </c>
      <c r="S199" t="str">
        <f>+IF(LEN(M199)&gt;0,SUMIF(Candidatura_Tomador!$H:$H,Candidatura_Seguros!M199,Candidatura_Tomador!Q:Q),"")</f>
        <v/>
      </c>
      <c r="T199" t="str">
        <f t="shared" si="38"/>
        <v/>
      </c>
      <c r="U199" t="str">
        <f t="shared" si="39"/>
        <v/>
      </c>
      <c r="V199" t="str">
        <f>+IF(LEN(M199)&gt;0,SUMIF(Candidatura_Tomador!$H:$H,Candidatura_Seguros!M199,Candidatura_Tomador!R:R),"")</f>
        <v/>
      </c>
      <c r="W199" t="str">
        <f t="shared" si="40"/>
        <v/>
      </c>
    </row>
    <row r="200" spans="1:23" x14ac:dyDescent="0.25">
      <c r="A200" t="str">
        <f>+IF(LEN(M200)&gt;0,Candidatura_Tomador!C200,"")</f>
        <v/>
      </c>
      <c r="B200" t="str">
        <f>+IF(LEN(M200)&gt;0,Participação!$D$8,"")</f>
        <v/>
      </c>
      <c r="C200" t="str">
        <f t="shared" si="32"/>
        <v/>
      </c>
      <c r="D200" t="str">
        <f>+IF(LEN(M200)&gt;0,Participação!$D$4,"")</f>
        <v/>
      </c>
      <c r="E200" s="27" t="str">
        <f>+IF(LEN(M200)&gt;0,Participação!$B$7+8,"")</f>
        <v/>
      </c>
      <c r="F200" s="27" t="str">
        <f t="shared" si="33"/>
        <v/>
      </c>
      <c r="G200" t="str">
        <f t="shared" si="34"/>
        <v/>
      </c>
      <c r="H200" t="str">
        <f t="shared" si="35"/>
        <v/>
      </c>
      <c r="I200" t="str">
        <f t="shared" si="36"/>
        <v/>
      </c>
      <c r="L200" t="str">
        <f>+IF(LEN(Candidatura_Tomador!A200)&gt;0,VLOOKUP(M200,Candidatura_Tomador!H:P,9,0),"")</f>
        <v/>
      </c>
      <c r="M200" t="str">
        <f>IF(LEN(M199)=0,"",IF(M199=MAX(Candidatura_Tomador!H:H),"",M199+1))</f>
        <v/>
      </c>
      <c r="N200" t="str">
        <f>+IF(LEN(M200)&gt;0,Participação!$D$6*100,"")</f>
        <v/>
      </c>
      <c r="O200" t="str">
        <f t="shared" si="37"/>
        <v/>
      </c>
      <c r="P200" t="str">
        <f>+IF(LEN(M200)&gt;0,IF(Participação!$B$6="Com Escaldão","09","01"),"")</f>
        <v/>
      </c>
      <c r="Q200" s="28" t="str">
        <f>+IF(LEN(M200)&gt;0,SUMIF(Candidatura_Tomador!$H:$H,Candidatura_Seguros!M200,Candidatura_Tomador!I:I),"")</f>
        <v/>
      </c>
      <c r="R200" t="str">
        <f>+IF(LEN(M200)&gt;0,VLOOKUP(M200,Candidatura_Tomador!H:J,3,0),"")</f>
        <v/>
      </c>
      <c r="S200" t="str">
        <f>+IF(LEN(M200)&gt;0,SUMIF(Candidatura_Tomador!$H:$H,Candidatura_Seguros!M200,Candidatura_Tomador!Q:Q),"")</f>
        <v/>
      </c>
      <c r="T200" t="str">
        <f t="shared" si="38"/>
        <v/>
      </c>
      <c r="U200" t="str">
        <f t="shared" si="39"/>
        <v/>
      </c>
      <c r="V200" t="str">
        <f>+IF(LEN(M200)&gt;0,SUMIF(Candidatura_Tomador!$H:$H,Candidatura_Seguros!M200,Candidatura_Tomador!R:R),"")</f>
        <v/>
      </c>
      <c r="W200" t="str">
        <f t="shared" si="40"/>
        <v/>
      </c>
    </row>
    <row r="201" spans="1:23" x14ac:dyDescent="0.25">
      <c r="A201" t="str">
        <f>+IF(LEN(M201)&gt;0,Candidatura_Tomador!C201,"")</f>
        <v/>
      </c>
      <c r="B201" t="str">
        <f>+IF(LEN(M201)&gt;0,Participação!$D$8,"")</f>
        <v/>
      </c>
      <c r="C201" t="str">
        <f t="shared" si="32"/>
        <v/>
      </c>
      <c r="D201" t="str">
        <f>+IF(LEN(M201)&gt;0,Participação!$D$4,"")</f>
        <v/>
      </c>
      <c r="E201" s="27" t="str">
        <f>+IF(LEN(M201)&gt;0,Participação!$B$7+8,"")</f>
        <v/>
      </c>
      <c r="F201" s="27" t="str">
        <f t="shared" si="33"/>
        <v/>
      </c>
      <c r="G201" t="str">
        <f t="shared" si="34"/>
        <v/>
      </c>
      <c r="H201" t="str">
        <f t="shared" si="35"/>
        <v/>
      </c>
      <c r="I201" t="str">
        <f t="shared" si="36"/>
        <v/>
      </c>
      <c r="L201" t="str">
        <f>+IF(LEN(Candidatura_Tomador!A201)&gt;0,VLOOKUP(M201,Candidatura_Tomador!H:P,9,0),"")</f>
        <v/>
      </c>
      <c r="M201" t="str">
        <f>IF(LEN(M200)=0,"",IF(M200=MAX(Candidatura_Tomador!H:H),"",M200+1))</f>
        <v/>
      </c>
      <c r="N201" t="str">
        <f>+IF(LEN(M201)&gt;0,Participação!$D$6*100,"")</f>
        <v/>
      </c>
      <c r="O201" t="str">
        <f t="shared" si="37"/>
        <v/>
      </c>
      <c r="P201" t="str">
        <f>+IF(LEN(M201)&gt;0,IF(Participação!$B$6="Com Escaldão","09","01"),"")</f>
        <v/>
      </c>
      <c r="Q201" s="28" t="str">
        <f>+IF(LEN(M201)&gt;0,SUMIF(Candidatura_Tomador!$H:$H,Candidatura_Seguros!M201,Candidatura_Tomador!I:I),"")</f>
        <v/>
      </c>
      <c r="R201" t="str">
        <f>+IF(LEN(M201)&gt;0,VLOOKUP(M201,Candidatura_Tomador!H:J,3,0),"")</f>
        <v/>
      </c>
      <c r="S201" t="str">
        <f>+IF(LEN(M201)&gt;0,SUMIF(Candidatura_Tomador!$H:$H,Candidatura_Seguros!M201,Candidatura_Tomador!Q:Q),"")</f>
        <v/>
      </c>
      <c r="T201" t="str">
        <f t="shared" si="38"/>
        <v/>
      </c>
      <c r="U201" t="str">
        <f t="shared" si="39"/>
        <v/>
      </c>
      <c r="V201" t="str">
        <f>+IF(LEN(M201)&gt;0,SUMIF(Candidatura_Tomador!$H:$H,Candidatura_Seguros!M201,Candidatura_Tomador!R:R),"")</f>
        <v/>
      </c>
      <c r="W201" t="str">
        <f t="shared" si="40"/>
        <v/>
      </c>
    </row>
    <row r="202" spans="1:23" x14ac:dyDescent="0.25">
      <c r="A202" t="str">
        <f>+IF(LEN(M202)&gt;0,Candidatura_Tomador!C202,"")</f>
        <v/>
      </c>
      <c r="B202" t="str">
        <f>+IF(LEN(M202)&gt;0,Participação!$D$8,"")</f>
        <v/>
      </c>
      <c r="C202" t="str">
        <f t="shared" si="32"/>
        <v/>
      </c>
      <c r="D202" t="str">
        <f>+IF(LEN(M202)&gt;0,Participação!$D$4,"")</f>
        <v/>
      </c>
      <c r="E202" s="27" t="str">
        <f>+IF(LEN(M202)&gt;0,Participação!$B$7+8,"")</f>
        <v/>
      </c>
      <c r="F202" s="27" t="str">
        <f t="shared" si="33"/>
        <v/>
      </c>
      <c r="G202" t="str">
        <f t="shared" si="34"/>
        <v/>
      </c>
      <c r="H202" t="str">
        <f t="shared" si="35"/>
        <v/>
      </c>
      <c r="I202" t="str">
        <f t="shared" si="36"/>
        <v/>
      </c>
      <c r="L202" t="str">
        <f>+IF(LEN(Candidatura_Tomador!A202)&gt;0,VLOOKUP(M202,Candidatura_Tomador!H:P,9,0),"")</f>
        <v/>
      </c>
      <c r="M202" t="str">
        <f>IF(LEN(M201)=0,"",IF(M201=MAX(Candidatura_Tomador!H:H),"",M201+1))</f>
        <v/>
      </c>
      <c r="N202" t="str">
        <f>+IF(LEN(M202)&gt;0,Participação!$D$6*100,"")</f>
        <v/>
      </c>
      <c r="O202" t="str">
        <f t="shared" si="37"/>
        <v/>
      </c>
      <c r="P202" t="str">
        <f>+IF(LEN(M202)&gt;0,IF(Participação!$B$6="Com Escaldão","09","01"),"")</f>
        <v/>
      </c>
      <c r="Q202" s="28" t="str">
        <f>+IF(LEN(M202)&gt;0,SUMIF(Candidatura_Tomador!$H:$H,Candidatura_Seguros!M202,Candidatura_Tomador!I:I),"")</f>
        <v/>
      </c>
      <c r="R202" t="str">
        <f>+IF(LEN(M202)&gt;0,VLOOKUP(M202,Candidatura_Tomador!H:J,3,0),"")</f>
        <v/>
      </c>
      <c r="S202" t="str">
        <f>+IF(LEN(M202)&gt;0,SUMIF(Candidatura_Tomador!$H:$H,Candidatura_Seguros!M202,Candidatura_Tomador!Q:Q),"")</f>
        <v/>
      </c>
      <c r="T202" t="str">
        <f t="shared" si="38"/>
        <v/>
      </c>
      <c r="U202" t="str">
        <f t="shared" si="39"/>
        <v/>
      </c>
      <c r="V202" t="str">
        <f>+IF(LEN(M202)&gt;0,SUMIF(Candidatura_Tomador!$H:$H,Candidatura_Seguros!M202,Candidatura_Tomador!R:R),"")</f>
        <v/>
      </c>
      <c r="W202" t="str">
        <f t="shared" si="40"/>
        <v/>
      </c>
    </row>
    <row r="203" spans="1:23" x14ac:dyDescent="0.25">
      <c r="A203" t="str">
        <f>+IF(LEN(M203)&gt;0,Candidatura_Tomador!C203,"")</f>
        <v/>
      </c>
      <c r="B203" t="str">
        <f>+IF(LEN(M203)&gt;0,Participação!$D$8,"")</f>
        <v/>
      </c>
      <c r="C203" t="str">
        <f t="shared" si="32"/>
        <v/>
      </c>
      <c r="D203" t="str">
        <f>+IF(LEN(M203)&gt;0,Participação!$D$4,"")</f>
        <v/>
      </c>
      <c r="E203" s="27" t="str">
        <f>+IF(LEN(M203)&gt;0,Participação!$B$7+8,"")</f>
        <v/>
      </c>
      <c r="F203" s="27" t="str">
        <f t="shared" si="33"/>
        <v/>
      </c>
      <c r="G203" t="str">
        <f t="shared" si="34"/>
        <v/>
      </c>
      <c r="H203" t="str">
        <f t="shared" si="35"/>
        <v/>
      </c>
      <c r="I203" t="str">
        <f t="shared" si="36"/>
        <v/>
      </c>
      <c r="L203" t="str">
        <f>+IF(LEN(Candidatura_Tomador!A203)&gt;0,VLOOKUP(M203,Candidatura_Tomador!H:P,9,0),"")</f>
        <v/>
      </c>
      <c r="M203" t="str">
        <f>IF(LEN(M202)=0,"",IF(M202=MAX(Candidatura_Tomador!H:H),"",M202+1))</f>
        <v/>
      </c>
      <c r="N203" t="str">
        <f>+IF(LEN(M203)&gt;0,Participação!$D$6*100,"")</f>
        <v/>
      </c>
      <c r="O203" t="str">
        <f t="shared" si="37"/>
        <v/>
      </c>
      <c r="P203" t="str">
        <f>+IF(LEN(M203)&gt;0,IF(Participação!$B$6="Com Escaldão","09","01"),"")</f>
        <v/>
      </c>
      <c r="Q203" s="28" t="str">
        <f>+IF(LEN(M203)&gt;0,SUMIF(Candidatura_Tomador!$H:$H,Candidatura_Seguros!M203,Candidatura_Tomador!I:I),"")</f>
        <v/>
      </c>
      <c r="R203" t="str">
        <f>+IF(LEN(M203)&gt;0,VLOOKUP(M203,Candidatura_Tomador!H:J,3,0),"")</f>
        <v/>
      </c>
      <c r="S203" t="str">
        <f>+IF(LEN(M203)&gt;0,SUMIF(Candidatura_Tomador!$H:$H,Candidatura_Seguros!M203,Candidatura_Tomador!Q:Q),"")</f>
        <v/>
      </c>
      <c r="T203" t="str">
        <f t="shared" si="38"/>
        <v/>
      </c>
      <c r="U203" t="str">
        <f t="shared" si="39"/>
        <v/>
      </c>
      <c r="V203" t="str">
        <f>+IF(LEN(M203)&gt;0,SUMIF(Candidatura_Tomador!$H:$H,Candidatura_Seguros!M203,Candidatura_Tomador!R:R),"")</f>
        <v/>
      </c>
      <c r="W203" t="str">
        <f t="shared" si="40"/>
        <v/>
      </c>
    </row>
    <row r="204" spans="1:23" x14ac:dyDescent="0.25">
      <c r="A204" t="str">
        <f>+IF(LEN(M204)&gt;0,Candidatura_Tomador!C204,"")</f>
        <v/>
      </c>
      <c r="B204" t="str">
        <f>+IF(LEN(M204)&gt;0,Participação!$D$8,"")</f>
        <v/>
      </c>
      <c r="C204" t="str">
        <f t="shared" si="32"/>
        <v/>
      </c>
      <c r="D204" t="str">
        <f>+IF(LEN(M204)&gt;0,Participação!$D$4,"")</f>
        <v/>
      </c>
      <c r="E204" s="27" t="str">
        <f>+IF(LEN(M204)&gt;0,Participação!$B$7+8,"")</f>
        <v/>
      </c>
      <c r="F204" s="27" t="str">
        <f t="shared" si="33"/>
        <v/>
      </c>
      <c r="G204" t="str">
        <f t="shared" si="34"/>
        <v/>
      </c>
      <c r="H204" t="str">
        <f t="shared" si="35"/>
        <v/>
      </c>
      <c r="I204" t="str">
        <f t="shared" si="36"/>
        <v/>
      </c>
      <c r="L204" t="str">
        <f>+IF(LEN(Candidatura_Tomador!A204)&gt;0,VLOOKUP(M204,Candidatura_Tomador!H:P,9,0),"")</f>
        <v/>
      </c>
      <c r="M204" t="str">
        <f>IF(LEN(M203)=0,"",IF(M203=MAX(Candidatura_Tomador!H:H),"",M203+1))</f>
        <v/>
      </c>
      <c r="N204" t="str">
        <f>+IF(LEN(M204)&gt;0,Participação!$D$6*100,"")</f>
        <v/>
      </c>
      <c r="O204" t="str">
        <f t="shared" si="37"/>
        <v/>
      </c>
      <c r="P204" t="str">
        <f>+IF(LEN(M204)&gt;0,IF(Participação!$B$6="Com Escaldão","09","01"),"")</f>
        <v/>
      </c>
      <c r="Q204" s="28" t="str">
        <f>+IF(LEN(M204)&gt;0,SUMIF(Candidatura_Tomador!$H:$H,Candidatura_Seguros!M204,Candidatura_Tomador!I:I),"")</f>
        <v/>
      </c>
      <c r="R204" t="str">
        <f>+IF(LEN(M204)&gt;0,VLOOKUP(M204,Candidatura_Tomador!H:J,3,0),"")</f>
        <v/>
      </c>
      <c r="S204" t="str">
        <f>+IF(LEN(M204)&gt;0,SUMIF(Candidatura_Tomador!$H:$H,Candidatura_Seguros!M204,Candidatura_Tomador!Q:Q),"")</f>
        <v/>
      </c>
      <c r="T204" t="str">
        <f t="shared" si="38"/>
        <v/>
      </c>
      <c r="U204" t="str">
        <f t="shared" si="39"/>
        <v/>
      </c>
      <c r="V204" t="str">
        <f>+IF(LEN(M204)&gt;0,SUMIF(Candidatura_Tomador!$H:$H,Candidatura_Seguros!M204,Candidatura_Tomador!R:R),"")</f>
        <v/>
      </c>
      <c r="W204" t="str">
        <f t="shared" si="40"/>
        <v/>
      </c>
    </row>
    <row r="205" spans="1:23" x14ac:dyDescent="0.25">
      <c r="A205" t="str">
        <f>+IF(LEN(M205)&gt;0,Candidatura_Tomador!C205,"")</f>
        <v/>
      </c>
      <c r="B205" t="str">
        <f>+IF(LEN(M205)&gt;0,Participação!$D$8,"")</f>
        <v/>
      </c>
      <c r="C205" t="str">
        <f t="shared" si="32"/>
        <v/>
      </c>
      <c r="D205" t="str">
        <f>+IF(LEN(M205)&gt;0,Participação!$D$4,"")</f>
        <v/>
      </c>
      <c r="E205" s="27" t="str">
        <f>+IF(LEN(M205)&gt;0,Participação!$B$7+8,"")</f>
        <v/>
      </c>
      <c r="F205" s="27" t="str">
        <f t="shared" si="33"/>
        <v/>
      </c>
      <c r="G205" t="str">
        <f t="shared" si="34"/>
        <v/>
      </c>
      <c r="H205" t="str">
        <f t="shared" si="35"/>
        <v/>
      </c>
      <c r="I205" t="str">
        <f t="shared" si="36"/>
        <v/>
      </c>
      <c r="L205" t="str">
        <f>+IF(LEN(Candidatura_Tomador!A205)&gt;0,VLOOKUP(M205,Candidatura_Tomador!H:P,9,0),"")</f>
        <v/>
      </c>
      <c r="M205" t="str">
        <f>IF(LEN(M204)=0,"",IF(M204=MAX(Candidatura_Tomador!H:H),"",M204+1))</f>
        <v/>
      </c>
      <c r="N205" t="str">
        <f>+IF(LEN(M205)&gt;0,Participação!$D$6*100,"")</f>
        <v/>
      </c>
      <c r="O205" t="str">
        <f t="shared" si="37"/>
        <v/>
      </c>
      <c r="P205" t="str">
        <f>+IF(LEN(M205)&gt;0,IF(Participação!$B$6="Com Escaldão","09","01"),"")</f>
        <v/>
      </c>
      <c r="Q205" s="28" t="str">
        <f>+IF(LEN(M205)&gt;0,SUMIF(Candidatura_Tomador!$H:$H,Candidatura_Seguros!M205,Candidatura_Tomador!I:I),"")</f>
        <v/>
      </c>
      <c r="R205" t="str">
        <f>+IF(LEN(M205)&gt;0,VLOOKUP(M205,Candidatura_Tomador!H:J,3,0),"")</f>
        <v/>
      </c>
      <c r="S205" t="str">
        <f>+IF(LEN(M205)&gt;0,SUMIF(Candidatura_Tomador!$H:$H,Candidatura_Seguros!M205,Candidatura_Tomador!Q:Q),"")</f>
        <v/>
      </c>
      <c r="T205" t="str">
        <f t="shared" si="38"/>
        <v/>
      </c>
      <c r="U205" t="str">
        <f t="shared" si="39"/>
        <v/>
      </c>
      <c r="V205" t="str">
        <f>+IF(LEN(M205)&gt;0,SUMIF(Candidatura_Tomador!$H:$H,Candidatura_Seguros!M205,Candidatura_Tomador!R:R),"")</f>
        <v/>
      </c>
      <c r="W205" t="str">
        <f t="shared" si="40"/>
        <v/>
      </c>
    </row>
    <row r="206" spans="1:23" x14ac:dyDescent="0.25">
      <c r="A206" t="str">
        <f>+IF(LEN(M206)&gt;0,Candidatura_Tomador!C206,"")</f>
        <v/>
      </c>
      <c r="B206" t="str">
        <f>+IF(LEN(M206)&gt;0,Participação!$D$8,"")</f>
        <v/>
      </c>
      <c r="C206" t="str">
        <f t="shared" si="32"/>
        <v/>
      </c>
      <c r="D206" t="str">
        <f>+IF(LEN(M206)&gt;0,Participação!$D$4,"")</f>
        <v/>
      </c>
      <c r="E206" s="27" t="str">
        <f>+IF(LEN(M206)&gt;0,Participação!$B$7+8,"")</f>
        <v/>
      </c>
      <c r="F206" s="27" t="str">
        <f t="shared" si="33"/>
        <v/>
      </c>
      <c r="G206" t="str">
        <f t="shared" si="34"/>
        <v/>
      </c>
      <c r="H206" t="str">
        <f t="shared" si="35"/>
        <v/>
      </c>
      <c r="I206" t="str">
        <f t="shared" si="36"/>
        <v/>
      </c>
      <c r="L206" t="str">
        <f>+IF(LEN(Candidatura_Tomador!A206)&gt;0,VLOOKUP(M206,Candidatura_Tomador!H:P,9,0),"")</f>
        <v/>
      </c>
      <c r="M206" t="str">
        <f>IF(LEN(M205)=0,"",IF(M205=MAX(Candidatura_Tomador!H:H),"",M205+1))</f>
        <v/>
      </c>
      <c r="N206" t="str">
        <f>+IF(LEN(M206)&gt;0,Participação!$D$6*100,"")</f>
        <v/>
      </c>
      <c r="O206" t="str">
        <f t="shared" si="37"/>
        <v/>
      </c>
      <c r="P206" t="str">
        <f>+IF(LEN(M206)&gt;0,IF(Participação!$B$6="Com Escaldão","09","01"),"")</f>
        <v/>
      </c>
      <c r="Q206" s="28" t="str">
        <f>+IF(LEN(M206)&gt;0,SUMIF(Candidatura_Tomador!$H:$H,Candidatura_Seguros!M206,Candidatura_Tomador!I:I),"")</f>
        <v/>
      </c>
      <c r="R206" t="str">
        <f>+IF(LEN(M206)&gt;0,VLOOKUP(M206,Candidatura_Tomador!H:J,3,0),"")</f>
        <v/>
      </c>
      <c r="S206" t="str">
        <f>+IF(LEN(M206)&gt;0,SUMIF(Candidatura_Tomador!$H:$H,Candidatura_Seguros!M206,Candidatura_Tomador!Q:Q),"")</f>
        <v/>
      </c>
      <c r="T206" t="str">
        <f t="shared" si="38"/>
        <v/>
      </c>
      <c r="U206" t="str">
        <f t="shared" si="39"/>
        <v/>
      </c>
      <c r="V206" t="str">
        <f>+IF(LEN(M206)&gt;0,SUMIF(Candidatura_Tomador!$H:$H,Candidatura_Seguros!M206,Candidatura_Tomador!R:R),"")</f>
        <v/>
      </c>
      <c r="W206" t="str">
        <f t="shared" si="40"/>
        <v/>
      </c>
    </row>
    <row r="207" spans="1:23" x14ac:dyDescent="0.25">
      <c r="A207" t="str">
        <f>+IF(LEN(M207)&gt;0,Candidatura_Tomador!C207,"")</f>
        <v/>
      </c>
      <c r="B207" t="str">
        <f>+IF(LEN(M207)&gt;0,Participação!$D$8,"")</f>
        <v/>
      </c>
      <c r="C207" t="str">
        <f t="shared" si="32"/>
        <v/>
      </c>
      <c r="D207" t="str">
        <f>+IF(LEN(M207)&gt;0,Participação!$D$4,"")</f>
        <v/>
      </c>
      <c r="E207" s="27" t="str">
        <f>+IF(LEN(M207)&gt;0,Participação!$B$7+8,"")</f>
        <v/>
      </c>
      <c r="F207" s="27" t="str">
        <f t="shared" si="33"/>
        <v/>
      </c>
      <c r="G207" t="str">
        <f t="shared" si="34"/>
        <v/>
      </c>
      <c r="H207" t="str">
        <f t="shared" si="35"/>
        <v/>
      </c>
      <c r="I207" t="str">
        <f t="shared" si="36"/>
        <v/>
      </c>
      <c r="L207" t="str">
        <f>+IF(LEN(Candidatura_Tomador!A207)&gt;0,VLOOKUP(M207,Candidatura_Tomador!H:P,9,0),"")</f>
        <v/>
      </c>
      <c r="M207" t="str">
        <f>IF(LEN(M206)=0,"",IF(M206=MAX(Candidatura_Tomador!H:H),"",M206+1))</f>
        <v/>
      </c>
      <c r="N207" t="str">
        <f>+IF(LEN(M207)&gt;0,Participação!$D$6*100,"")</f>
        <v/>
      </c>
      <c r="O207" t="str">
        <f t="shared" si="37"/>
        <v/>
      </c>
      <c r="P207" t="str">
        <f>+IF(LEN(M207)&gt;0,IF(Participação!$B$6="Com Escaldão","09","01"),"")</f>
        <v/>
      </c>
      <c r="Q207" s="28" t="str">
        <f>+IF(LEN(M207)&gt;0,SUMIF(Candidatura_Tomador!$H:$H,Candidatura_Seguros!M207,Candidatura_Tomador!I:I),"")</f>
        <v/>
      </c>
      <c r="R207" t="str">
        <f>+IF(LEN(M207)&gt;0,VLOOKUP(M207,Candidatura_Tomador!H:J,3,0),"")</f>
        <v/>
      </c>
      <c r="S207" t="str">
        <f>+IF(LEN(M207)&gt;0,SUMIF(Candidatura_Tomador!$H:$H,Candidatura_Seguros!M207,Candidatura_Tomador!Q:Q),"")</f>
        <v/>
      </c>
      <c r="T207" t="str">
        <f t="shared" si="38"/>
        <v/>
      </c>
      <c r="U207" t="str">
        <f t="shared" si="39"/>
        <v/>
      </c>
      <c r="V207" t="str">
        <f>+IF(LEN(M207)&gt;0,SUMIF(Candidatura_Tomador!$H:$H,Candidatura_Seguros!M207,Candidatura_Tomador!R:R),"")</f>
        <v/>
      </c>
      <c r="W207" t="str">
        <f t="shared" si="40"/>
        <v/>
      </c>
    </row>
    <row r="208" spans="1:23" x14ac:dyDescent="0.25">
      <c r="A208" t="str">
        <f>+IF(LEN(M208)&gt;0,Candidatura_Tomador!C208,"")</f>
        <v/>
      </c>
      <c r="B208" t="str">
        <f>+IF(LEN(M208)&gt;0,Participação!$D$8,"")</f>
        <v/>
      </c>
      <c r="C208" t="str">
        <f t="shared" si="32"/>
        <v/>
      </c>
      <c r="D208" t="str">
        <f>+IF(LEN(M208)&gt;0,Participação!$D$4,"")</f>
        <v/>
      </c>
      <c r="E208" s="27" t="str">
        <f>+IF(LEN(M208)&gt;0,Participação!$B$7+8,"")</f>
        <v/>
      </c>
      <c r="F208" s="27" t="str">
        <f t="shared" si="33"/>
        <v/>
      </c>
      <c r="G208" t="str">
        <f t="shared" si="34"/>
        <v/>
      </c>
      <c r="H208" t="str">
        <f t="shared" si="35"/>
        <v/>
      </c>
      <c r="I208" t="str">
        <f t="shared" si="36"/>
        <v/>
      </c>
      <c r="L208" t="str">
        <f>+IF(LEN(Candidatura_Tomador!A208)&gt;0,VLOOKUP(M208,Candidatura_Tomador!H:P,9,0),"")</f>
        <v/>
      </c>
      <c r="M208" t="str">
        <f>IF(LEN(M207)=0,"",IF(M207=MAX(Candidatura_Tomador!H:H),"",M207+1))</f>
        <v/>
      </c>
      <c r="N208" t="str">
        <f>+IF(LEN(M208)&gt;0,Participação!$D$6*100,"")</f>
        <v/>
      </c>
      <c r="O208" t="str">
        <f t="shared" si="37"/>
        <v/>
      </c>
      <c r="P208" t="str">
        <f>+IF(LEN(M208)&gt;0,IF(Participação!$B$6="Com Escaldão","09","01"),"")</f>
        <v/>
      </c>
      <c r="Q208" s="28" t="str">
        <f>+IF(LEN(M208)&gt;0,SUMIF(Candidatura_Tomador!$H:$H,Candidatura_Seguros!M208,Candidatura_Tomador!I:I),"")</f>
        <v/>
      </c>
      <c r="R208" t="str">
        <f>+IF(LEN(M208)&gt;0,VLOOKUP(M208,Candidatura_Tomador!H:J,3,0),"")</f>
        <v/>
      </c>
      <c r="S208" t="str">
        <f>+IF(LEN(M208)&gt;0,SUMIF(Candidatura_Tomador!$H:$H,Candidatura_Seguros!M208,Candidatura_Tomador!Q:Q),"")</f>
        <v/>
      </c>
      <c r="T208" t="str">
        <f t="shared" si="38"/>
        <v/>
      </c>
      <c r="U208" t="str">
        <f t="shared" si="39"/>
        <v/>
      </c>
      <c r="V208" t="str">
        <f>+IF(LEN(M208)&gt;0,SUMIF(Candidatura_Tomador!$H:$H,Candidatura_Seguros!M208,Candidatura_Tomador!R:R),"")</f>
        <v/>
      </c>
      <c r="W208" t="str">
        <f t="shared" si="40"/>
        <v/>
      </c>
    </row>
    <row r="209" spans="1:23" x14ac:dyDescent="0.25">
      <c r="A209" t="str">
        <f>+IF(LEN(M209)&gt;0,Candidatura_Tomador!C209,"")</f>
        <v/>
      </c>
      <c r="B209" t="str">
        <f>+IF(LEN(M209)&gt;0,Participação!$D$8,"")</f>
        <v/>
      </c>
      <c r="C209" t="str">
        <f t="shared" si="32"/>
        <v/>
      </c>
      <c r="D209" t="str">
        <f>+IF(LEN(M209)&gt;0,Participação!$D$4,"")</f>
        <v/>
      </c>
      <c r="E209" s="27" t="str">
        <f>+IF(LEN(M209)&gt;0,Participação!$B$7+8,"")</f>
        <v/>
      </c>
      <c r="F209" s="27" t="str">
        <f t="shared" si="33"/>
        <v/>
      </c>
      <c r="G209" t="str">
        <f t="shared" si="34"/>
        <v/>
      </c>
      <c r="H209" t="str">
        <f t="shared" si="35"/>
        <v/>
      </c>
      <c r="I209" t="str">
        <f t="shared" si="36"/>
        <v/>
      </c>
      <c r="L209" t="str">
        <f>+IF(LEN(Candidatura_Tomador!A209)&gt;0,VLOOKUP(M209,Candidatura_Tomador!H:P,9,0),"")</f>
        <v/>
      </c>
      <c r="M209" t="str">
        <f>IF(LEN(M208)=0,"",IF(M208=MAX(Candidatura_Tomador!H:H),"",M208+1))</f>
        <v/>
      </c>
      <c r="N209" t="str">
        <f>+IF(LEN(M209)&gt;0,Participação!$D$6*100,"")</f>
        <v/>
      </c>
      <c r="O209" t="str">
        <f t="shared" si="37"/>
        <v/>
      </c>
      <c r="P209" t="str">
        <f>+IF(LEN(M209)&gt;0,IF(Participação!$B$6="Com Escaldão","09","01"),"")</f>
        <v/>
      </c>
      <c r="Q209" s="28" t="str">
        <f>+IF(LEN(M209)&gt;0,SUMIF(Candidatura_Tomador!$H:$H,Candidatura_Seguros!M209,Candidatura_Tomador!I:I),"")</f>
        <v/>
      </c>
      <c r="R209" t="str">
        <f>+IF(LEN(M209)&gt;0,VLOOKUP(M209,Candidatura_Tomador!H:J,3,0),"")</f>
        <v/>
      </c>
      <c r="S209" t="str">
        <f>+IF(LEN(M209)&gt;0,SUMIF(Candidatura_Tomador!$H:$H,Candidatura_Seguros!M209,Candidatura_Tomador!Q:Q),"")</f>
        <v/>
      </c>
      <c r="T209" t="str">
        <f t="shared" si="38"/>
        <v/>
      </c>
      <c r="U209" t="str">
        <f t="shared" si="39"/>
        <v/>
      </c>
      <c r="V209" t="str">
        <f>+IF(LEN(M209)&gt;0,SUMIF(Candidatura_Tomador!$H:$H,Candidatura_Seguros!M209,Candidatura_Tomador!R:R),"")</f>
        <v/>
      </c>
      <c r="W209" t="str">
        <f t="shared" si="40"/>
        <v/>
      </c>
    </row>
    <row r="210" spans="1:23" x14ac:dyDescent="0.25">
      <c r="A210" t="str">
        <f>+IF(LEN(M210)&gt;0,Candidatura_Tomador!C210,"")</f>
        <v/>
      </c>
      <c r="B210" t="str">
        <f>+IF(LEN(M210)&gt;0,Participação!$D$8,"")</f>
        <v/>
      </c>
      <c r="C210" t="str">
        <f t="shared" si="32"/>
        <v/>
      </c>
      <c r="D210" t="str">
        <f>+IF(LEN(M210)&gt;0,Participação!$D$4,"")</f>
        <v/>
      </c>
      <c r="E210" s="27" t="str">
        <f>+IF(LEN(M210)&gt;0,Participação!$B$7+8,"")</f>
        <v/>
      </c>
      <c r="F210" s="27" t="str">
        <f t="shared" si="33"/>
        <v/>
      </c>
      <c r="G210" t="str">
        <f t="shared" si="34"/>
        <v/>
      </c>
      <c r="H210" t="str">
        <f t="shared" si="35"/>
        <v/>
      </c>
      <c r="I210" t="str">
        <f t="shared" si="36"/>
        <v/>
      </c>
      <c r="L210" t="str">
        <f>+IF(LEN(Candidatura_Tomador!A210)&gt;0,VLOOKUP(M210,Candidatura_Tomador!H:P,9,0),"")</f>
        <v/>
      </c>
      <c r="M210" t="str">
        <f>IF(LEN(M209)=0,"",IF(M209=MAX(Candidatura_Tomador!H:H),"",M209+1))</f>
        <v/>
      </c>
      <c r="N210" t="str">
        <f>+IF(LEN(M210)&gt;0,Participação!$D$6*100,"")</f>
        <v/>
      </c>
      <c r="O210" t="str">
        <f t="shared" si="37"/>
        <v/>
      </c>
      <c r="P210" t="str">
        <f>+IF(LEN(M210)&gt;0,IF(Participação!$B$6="Com Escaldão","09","01"),"")</f>
        <v/>
      </c>
      <c r="Q210" s="28" t="str">
        <f>+IF(LEN(M210)&gt;0,SUMIF(Candidatura_Tomador!$H:$H,Candidatura_Seguros!M210,Candidatura_Tomador!I:I),"")</f>
        <v/>
      </c>
      <c r="R210" t="str">
        <f>+IF(LEN(M210)&gt;0,VLOOKUP(M210,Candidatura_Tomador!H:J,3,0),"")</f>
        <v/>
      </c>
      <c r="S210" t="str">
        <f>+IF(LEN(M210)&gt;0,SUMIF(Candidatura_Tomador!$H:$H,Candidatura_Seguros!M210,Candidatura_Tomador!Q:Q),"")</f>
        <v/>
      </c>
      <c r="T210" t="str">
        <f t="shared" si="38"/>
        <v/>
      </c>
      <c r="U210" t="str">
        <f t="shared" si="39"/>
        <v/>
      </c>
      <c r="V210" t="str">
        <f>+IF(LEN(M210)&gt;0,SUMIF(Candidatura_Tomador!$H:$H,Candidatura_Seguros!M210,Candidatura_Tomador!R:R),"")</f>
        <v/>
      </c>
      <c r="W210" t="str">
        <f t="shared" si="40"/>
        <v/>
      </c>
    </row>
    <row r="211" spans="1:23" x14ac:dyDescent="0.25">
      <c r="A211" t="str">
        <f>+IF(LEN(M211)&gt;0,Candidatura_Tomador!C211,"")</f>
        <v/>
      </c>
      <c r="B211" t="str">
        <f>+IF(LEN(M211)&gt;0,Participação!$D$8,"")</f>
        <v/>
      </c>
      <c r="C211" t="str">
        <f t="shared" si="32"/>
        <v/>
      </c>
      <c r="D211" t="str">
        <f>+IF(LEN(M211)&gt;0,Participação!$D$4,"")</f>
        <v/>
      </c>
      <c r="E211" s="27" t="str">
        <f>+IF(LEN(M211)&gt;0,Participação!$B$7+8,"")</f>
        <v/>
      </c>
      <c r="F211" s="27" t="str">
        <f t="shared" si="33"/>
        <v/>
      </c>
      <c r="G211" t="str">
        <f t="shared" si="34"/>
        <v/>
      </c>
      <c r="H211" t="str">
        <f t="shared" si="35"/>
        <v/>
      </c>
      <c r="I211" t="str">
        <f t="shared" si="36"/>
        <v/>
      </c>
      <c r="L211" t="str">
        <f>+IF(LEN(Candidatura_Tomador!A211)&gt;0,VLOOKUP(M211,Candidatura_Tomador!H:P,9,0),"")</f>
        <v/>
      </c>
      <c r="M211" t="str">
        <f>IF(LEN(M210)=0,"",IF(M210=MAX(Candidatura_Tomador!H:H),"",M210+1))</f>
        <v/>
      </c>
      <c r="N211" t="str">
        <f>+IF(LEN(M211)&gt;0,Participação!$D$6*100,"")</f>
        <v/>
      </c>
      <c r="O211" t="str">
        <f t="shared" si="37"/>
        <v/>
      </c>
      <c r="P211" t="str">
        <f>+IF(LEN(M211)&gt;0,IF(Participação!$B$6="Com Escaldão","09","01"),"")</f>
        <v/>
      </c>
      <c r="Q211" s="28" t="str">
        <f>+IF(LEN(M211)&gt;0,SUMIF(Candidatura_Tomador!$H:$H,Candidatura_Seguros!M211,Candidatura_Tomador!I:I),"")</f>
        <v/>
      </c>
      <c r="R211" t="str">
        <f>+IF(LEN(M211)&gt;0,VLOOKUP(M211,Candidatura_Tomador!H:J,3,0),"")</f>
        <v/>
      </c>
      <c r="S211" t="str">
        <f>+IF(LEN(M211)&gt;0,SUMIF(Candidatura_Tomador!$H:$H,Candidatura_Seguros!M211,Candidatura_Tomador!Q:Q),"")</f>
        <v/>
      </c>
      <c r="T211" t="str">
        <f t="shared" si="38"/>
        <v/>
      </c>
      <c r="U211" t="str">
        <f t="shared" si="39"/>
        <v/>
      </c>
      <c r="V211" t="str">
        <f>+IF(LEN(M211)&gt;0,SUMIF(Candidatura_Tomador!$H:$H,Candidatura_Seguros!M211,Candidatura_Tomador!R:R),"")</f>
        <v/>
      </c>
      <c r="W211" t="str">
        <f t="shared" si="40"/>
        <v/>
      </c>
    </row>
    <row r="212" spans="1:23" x14ac:dyDescent="0.25">
      <c r="A212" t="str">
        <f>+IF(LEN(M212)&gt;0,Candidatura_Tomador!C212,"")</f>
        <v/>
      </c>
      <c r="B212" t="str">
        <f>+IF(LEN(M212)&gt;0,Participação!$D$8,"")</f>
        <v/>
      </c>
      <c r="C212" t="str">
        <f t="shared" si="32"/>
        <v/>
      </c>
      <c r="D212" t="str">
        <f>+IF(LEN(M212)&gt;0,Participação!$D$4,"")</f>
        <v/>
      </c>
      <c r="E212" s="27" t="str">
        <f>+IF(LEN(M212)&gt;0,Participação!$B$7+8,"")</f>
        <v/>
      </c>
      <c r="F212" s="27" t="str">
        <f t="shared" si="33"/>
        <v/>
      </c>
      <c r="G212" t="str">
        <f t="shared" si="34"/>
        <v/>
      </c>
      <c r="H212" t="str">
        <f t="shared" si="35"/>
        <v/>
      </c>
      <c r="I212" t="str">
        <f t="shared" si="36"/>
        <v/>
      </c>
      <c r="L212" t="str">
        <f>+IF(LEN(Candidatura_Tomador!A212)&gt;0,VLOOKUP(M212,Candidatura_Tomador!H:P,9,0),"")</f>
        <v/>
      </c>
      <c r="M212" t="str">
        <f>IF(LEN(M211)=0,"",IF(M211=MAX(Candidatura_Tomador!H:H),"",M211+1))</f>
        <v/>
      </c>
      <c r="N212" t="str">
        <f>+IF(LEN(M212)&gt;0,Participação!$D$6*100,"")</f>
        <v/>
      </c>
      <c r="O212" t="str">
        <f t="shared" si="37"/>
        <v/>
      </c>
      <c r="P212" t="str">
        <f>+IF(LEN(M212)&gt;0,IF(Participação!$B$6="Com Escaldão","09","01"),"")</f>
        <v/>
      </c>
      <c r="Q212" s="28" t="str">
        <f>+IF(LEN(M212)&gt;0,SUMIF(Candidatura_Tomador!$H:$H,Candidatura_Seguros!M212,Candidatura_Tomador!I:I),"")</f>
        <v/>
      </c>
      <c r="R212" t="str">
        <f>+IF(LEN(M212)&gt;0,VLOOKUP(M212,Candidatura_Tomador!H:J,3,0),"")</f>
        <v/>
      </c>
      <c r="S212" t="str">
        <f>+IF(LEN(M212)&gt;0,SUMIF(Candidatura_Tomador!$H:$H,Candidatura_Seguros!M212,Candidatura_Tomador!Q:Q),"")</f>
        <v/>
      </c>
      <c r="T212" t="str">
        <f t="shared" si="38"/>
        <v/>
      </c>
      <c r="U212" t="str">
        <f t="shared" si="39"/>
        <v/>
      </c>
      <c r="V212" t="str">
        <f>+IF(LEN(M212)&gt;0,SUMIF(Candidatura_Tomador!$H:$H,Candidatura_Seguros!M212,Candidatura_Tomador!R:R),"")</f>
        <v/>
      </c>
      <c r="W212" t="str">
        <f t="shared" si="40"/>
        <v/>
      </c>
    </row>
    <row r="213" spans="1:23" x14ac:dyDescent="0.25">
      <c r="A213" t="str">
        <f>+IF(LEN(M213)&gt;0,Candidatura_Tomador!C213,"")</f>
        <v/>
      </c>
      <c r="B213" t="str">
        <f>+IF(LEN(M213)&gt;0,Participação!$D$8,"")</f>
        <v/>
      </c>
      <c r="C213" t="str">
        <f t="shared" si="32"/>
        <v/>
      </c>
      <c r="D213" t="str">
        <f>+IF(LEN(M213)&gt;0,Participação!$D$4,"")</f>
        <v/>
      </c>
      <c r="E213" s="27" t="str">
        <f>+IF(LEN(M213)&gt;0,Participação!$B$7+8,"")</f>
        <v/>
      </c>
      <c r="F213" s="27" t="str">
        <f t="shared" si="33"/>
        <v/>
      </c>
      <c r="G213" t="str">
        <f t="shared" si="34"/>
        <v/>
      </c>
      <c r="H213" t="str">
        <f t="shared" si="35"/>
        <v/>
      </c>
      <c r="I213" t="str">
        <f t="shared" si="36"/>
        <v/>
      </c>
      <c r="L213" t="str">
        <f>+IF(LEN(Candidatura_Tomador!A213)&gt;0,VLOOKUP(M213,Candidatura_Tomador!H:P,9,0),"")</f>
        <v/>
      </c>
      <c r="M213" t="str">
        <f>IF(LEN(M212)=0,"",IF(M212=MAX(Candidatura_Tomador!H:H),"",M212+1))</f>
        <v/>
      </c>
      <c r="N213" t="str">
        <f>+IF(LEN(M213)&gt;0,Participação!$D$6*100,"")</f>
        <v/>
      </c>
      <c r="O213" t="str">
        <f t="shared" si="37"/>
        <v/>
      </c>
      <c r="P213" t="str">
        <f>+IF(LEN(M213)&gt;0,IF(Participação!$B$6="Com Escaldão","09","01"),"")</f>
        <v/>
      </c>
      <c r="Q213" s="28" t="str">
        <f>+IF(LEN(M213)&gt;0,SUMIF(Candidatura_Tomador!$H:$H,Candidatura_Seguros!M213,Candidatura_Tomador!I:I),"")</f>
        <v/>
      </c>
      <c r="R213" t="str">
        <f>+IF(LEN(M213)&gt;0,VLOOKUP(M213,Candidatura_Tomador!H:J,3,0),"")</f>
        <v/>
      </c>
      <c r="S213" t="str">
        <f>+IF(LEN(M213)&gt;0,SUMIF(Candidatura_Tomador!$H:$H,Candidatura_Seguros!M213,Candidatura_Tomador!Q:Q),"")</f>
        <v/>
      </c>
      <c r="T213" t="str">
        <f t="shared" si="38"/>
        <v/>
      </c>
      <c r="U213" t="str">
        <f t="shared" si="39"/>
        <v/>
      </c>
      <c r="V213" t="str">
        <f>+IF(LEN(M213)&gt;0,SUMIF(Candidatura_Tomador!$H:$H,Candidatura_Seguros!M213,Candidatura_Tomador!R:R),"")</f>
        <v/>
      </c>
      <c r="W213" t="str">
        <f t="shared" si="40"/>
        <v/>
      </c>
    </row>
    <row r="214" spans="1:23" x14ac:dyDescent="0.25">
      <c r="A214" t="str">
        <f>+IF(LEN(M214)&gt;0,Candidatura_Tomador!C214,"")</f>
        <v/>
      </c>
      <c r="B214" t="str">
        <f>+IF(LEN(M214)&gt;0,Participação!$D$8,"")</f>
        <v/>
      </c>
      <c r="C214" t="str">
        <f t="shared" si="32"/>
        <v/>
      </c>
      <c r="D214" t="str">
        <f>+IF(LEN(M214)&gt;0,Participação!$D$4,"")</f>
        <v/>
      </c>
      <c r="E214" s="27" t="str">
        <f>+IF(LEN(M214)&gt;0,Participação!$B$7+8,"")</f>
        <v/>
      </c>
      <c r="F214" s="27" t="str">
        <f t="shared" si="33"/>
        <v/>
      </c>
      <c r="G214" t="str">
        <f t="shared" si="34"/>
        <v/>
      </c>
      <c r="H214" t="str">
        <f t="shared" si="35"/>
        <v/>
      </c>
      <c r="I214" t="str">
        <f t="shared" si="36"/>
        <v/>
      </c>
      <c r="L214" t="str">
        <f>+IF(LEN(Candidatura_Tomador!A214)&gt;0,VLOOKUP(M214,Candidatura_Tomador!H:P,9,0),"")</f>
        <v/>
      </c>
      <c r="M214" t="str">
        <f>IF(LEN(M213)=0,"",IF(M213=MAX(Candidatura_Tomador!H:H),"",M213+1))</f>
        <v/>
      </c>
      <c r="N214" t="str">
        <f>+IF(LEN(M214)&gt;0,Participação!$D$6*100,"")</f>
        <v/>
      </c>
      <c r="O214" t="str">
        <f t="shared" si="37"/>
        <v/>
      </c>
      <c r="P214" t="str">
        <f>+IF(LEN(M214)&gt;0,IF(Participação!$B$6="Com Escaldão","09","01"),"")</f>
        <v/>
      </c>
      <c r="Q214" s="28" t="str">
        <f>+IF(LEN(M214)&gt;0,SUMIF(Candidatura_Tomador!$H:$H,Candidatura_Seguros!M214,Candidatura_Tomador!I:I),"")</f>
        <v/>
      </c>
      <c r="R214" t="str">
        <f>+IF(LEN(M214)&gt;0,VLOOKUP(M214,Candidatura_Tomador!H:J,3,0),"")</f>
        <v/>
      </c>
      <c r="S214" t="str">
        <f>+IF(LEN(M214)&gt;0,SUMIF(Candidatura_Tomador!$H:$H,Candidatura_Seguros!M214,Candidatura_Tomador!Q:Q),"")</f>
        <v/>
      </c>
      <c r="T214" t="str">
        <f t="shared" si="38"/>
        <v/>
      </c>
      <c r="U214" t="str">
        <f t="shared" si="39"/>
        <v/>
      </c>
      <c r="V214" t="str">
        <f>+IF(LEN(M214)&gt;0,SUMIF(Candidatura_Tomador!$H:$H,Candidatura_Seguros!M214,Candidatura_Tomador!R:R),"")</f>
        <v/>
      </c>
      <c r="W214" t="str">
        <f t="shared" si="40"/>
        <v/>
      </c>
    </row>
    <row r="215" spans="1:23" x14ac:dyDescent="0.25">
      <c r="A215" t="str">
        <f>+IF(LEN(M215)&gt;0,Candidatura_Tomador!C215,"")</f>
        <v/>
      </c>
      <c r="B215" t="str">
        <f>+IF(LEN(M215)&gt;0,Participação!$D$8,"")</f>
        <v/>
      </c>
      <c r="C215" t="str">
        <f t="shared" si="32"/>
        <v/>
      </c>
      <c r="D215" t="str">
        <f>+IF(LEN(M215)&gt;0,Participação!$D$4,"")</f>
        <v/>
      </c>
      <c r="E215" s="27" t="str">
        <f>+IF(LEN(M215)&gt;0,Participação!$B$7+8,"")</f>
        <v/>
      </c>
      <c r="F215" s="27" t="str">
        <f t="shared" si="33"/>
        <v/>
      </c>
      <c r="G215" t="str">
        <f t="shared" si="34"/>
        <v/>
      </c>
      <c r="H215" t="str">
        <f t="shared" si="35"/>
        <v/>
      </c>
      <c r="I215" t="str">
        <f t="shared" si="36"/>
        <v/>
      </c>
      <c r="L215" t="str">
        <f>+IF(LEN(Candidatura_Tomador!A215)&gt;0,VLOOKUP(M215,Candidatura_Tomador!H:P,9,0),"")</f>
        <v/>
      </c>
      <c r="M215" t="str">
        <f>IF(LEN(M214)=0,"",IF(M214=MAX(Candidatura_Tomador!H:H),"",M214+1))</f>
        <v/>
      </c>
      <c r="N215" t="str">
        <f>+IF(LEN(M215)&gt;0,Participação!$D$6*100,"")</f>
        <v/>
      </c>
      <c r="O215" t="str">
        <f t="shared" si="37"/>
        <v/>
      </c>
      <c r="P215" t="str">
        <f>+IF(LEN(M215)&gt;0,IF(Participação!$B$6="Com Escaldão","09","01"),"")</f>
        <v/>
      </c>
      <c r="Q215" s="28" t="str">
        <f>+IF(LEN(M215)&gt;0,SUMIF(Candidatura_Tomador!$H:$H,Candidatura_Seguros!M215,Candidatura_Tomador!I:I),"")</f>
        <v/>
      </c>
      <c r="R215" t="str">
        <f>+IF(LEN(M215)&gt;0,VLOOKUP(M215,Candidatura_Tomador!H:J,3,0),"")</f>
        <v/>
      </c>
      <c r="S215" t="str">
        <f>+IF(LEN(M215)&gt;0,SUMIF(Candidatura_Tomador!$H:$H,Candidatura_Seguros!M215,Candidatura_Tomador!Q:Q),"")</f>
        <v/>
      </c>
      <c r="T215" t="str">
        <f t="shared" si="38"/>
        <v/>
      </c>
      <c r="U215" t="str">
        <f t="shared" si="39"/>
        <v/>
      </c>
      <c r="V215" t="str">
        <f>+IF(LEN(M215)&gt;0,SUMIF(Candidatura_Tomador!$H:$H,Candidatura_Seguros!M215,Candidatura_Tomador!R:R),"")</f>
        <v/>
      </c>
      <c r="W215" t="str">
        <f t="shared" si="40"/>
        <v/>
      </c>
    </row>
    <row r="216" spans="1:23" x14ac:dyDescent="0.25">
      <c r="A216" t="str">
        <f>+IF(LEN(M216)&gt;0,Candidatura_Tomador!C216,"")</f>
        <v/>
      </c>
      <c r="B216" t="str">
        <f>+IF(LEN(M216)&gt;0,Participação!$D$8,"")</f>
        <v/>
      </c>
      <c r="C216" t="str">
        <f t="shared" si="32"/>
        <v/>
      </c>
      <c r="D216" t="str">
        <f>+IF(LEN(M216)&gt;0,Participação!$D$4,"")</f>
        <v/>
      </c>
      <c r="E216" s="27" t="str">
        <f>+IF(LEN(M216)&gt;0,Participação!$B$7+8,"")</f>
        <v/>
      </c>
      <c r="F216" s="27" t="str">
        <f t="shared" si="33"/>
        <v/>
      </c>
      <c r="G216" t="str">
        <f t="shared" si="34"/>
        <v/>
      </c>
      <c r="H216" t="str">
        <f t="shared" si="35"/>
        <v/>
      </c>
      <c r="I216" t="str">
        <f t="shared" si="36"/>
        <v/>
      </c>
      <c r="L216" t="str">
        <f>+IF(LEN(Candidatura_Tomador!A216)&gt;0,VLOOKUP(M216,Candidatura_Tomador!H:P,9,0),"")</f>
        <v/>
      </c>
      <c r="M216" t="str">
        <f>IF(LEN(M215)=0,"",IF(M215=MAX(Candidatura_Tomador!H:H),"",M215+1))</f>
        <v/>
      </c>
      <c r="N216" t="str">
        <f>+IF(LEN(M216)&gt;0,Participação!$D$6*100,"")</f>
        <v/>
      </c>
      <c r="O216" t="str">
        <f t="shared" si="37"/>
        <v/>
      </c>
      <c r="P216" t="str">
        <f>+IF(LEN(M216)&gt;0,IF(Participação!$B$6="Com Escaldão","09","01"),"")</f>
        <v/>
      </c>
      <c r="Q216" s="28" t="str">
        <f>+IF(LEN(M216)&gt;0,SUMIF(Candidatura_Tomador!$H:$H,Candidatura_Seguros!M216,Candidatura_Tomador!I:I),"")</f>
        <v/>
      </c>
      <c r="R216" t="str">
        <f>+IF(LEN(M216)&gt;0,VLOOKUP(M216,Candidatura_Tomador!H:J,3,0),"")</f>
        <v/>
      </c>
      <c r="S216" t="str">
        <f>+IF(LEN(M216)&gt;0,SUMIF(Candidatura_Tomador!$H:$H,Candidatura_Seguros!M216,Candidatura_Tomador!Q:Q),"")</f>
        <v/>
      </c>
      <c r="T216" t="str">
        <f t="shared" si="38"/>
        <v/>
      </c>
      <c r="U216" t="str">
        <f t="shared" si="39"/>
        <v/>
      </c>
      <c r="V216" t="str">
        <f>+IF(LEN(M216)&gt;0,SUMIF(Candidatura_Tomador!$H:$H,Candidatura_Seguros!M216,Candidatura_Tomador!R:R),"")</f>
        <v/>
      </c>
      <c r="W216" t="str">
        <f t="shared" si="40"/>
        <v/>
      </c>
    </row>
    <row r="217" spans="1:23" x14ac:dyDescent="0.25">
      <c r="A217" t="str">
        <f>+IF(LEN(M217)&gt;0,Candidatura_Tomador!C217,"")</f>
        <v/>
      </c>
      <c r="B217" t="str">
        <f>+IF(LEN(M217)&gt;0,Participação!$D$8,"")</f>
        <v/>
      </c>
      <c r="C217" t="str">
        <f t="shared" si="32"/>
        <v/>
      </c>
      <c r="D217" t="str">
        <f>+IF(LEN(M217)&gt;0,Participação!$D$4,"")</f>
        <v/>
      </c>
      <c r="E217" s="27" t="str">
        <f>+IF(LEN(M217)&gt;0,Participação!$B$7+8,"")</f>
        <v/>
      </c>
      <c r="F217" s="27" t="str">
        <f t="shared" si="33"/>
        <v/>
      </c>
      <c r="G217" t="str">
        <f t="shared" si="34"/>
        <v/>
      </c>
      <c r="H217" t="str">
        <f t="shared" si="35"/>
        <v/>
      </c>
      <c r="I217" t="str">
        <f t="shared" si="36"/>
        <v/>
      </c>
      <c r="L217" t="str">
        <f>+IF(LEN(Candidatura_Tomador!A217)&gt;0,VLOOKUP(M217,Candidatura_Tomador!H:P,9,0),"")</f>
        <v/>
      </c>
      <c r="M217" t="str">
        <f>IF(LEN(M216)=0,"",IF(M216=MAX(Candidatura_Tomador!H:H),"",M216+1))</f>
        <v/>
      </c>
      <c r="N217" t="str">
        <f>+IF(LEN(M217)&gt;0,Participação!$D$6*100,"")</f>
        <v/>
      </c>
      <c r="O217" t="str">
        <f t="shared" si="37"/>
        <v/>
      </c>
      <c r="P217" t="str">
        <f>+IF(LEN(M217)&gt;0,IF(Participação!$B$6="Com Escaldão","09","01"),"")</f>
        <v/>
      </c>
      <c r="Q217" s="28" t="str">
        <f>+IF(LEN(M217)&gt;0,SUMIF(Candidatura_Tomador!$H:$H,Candidatura_Seguros!M217,Candidatura_Tomador!I:I),"")</f>
        <v/>
      </c>
      <c r="R217" t="str">
        <f>+IF(LEN(M217)&gt;0,VLOOKUP(M217,Candidatura_Tomador!H:J,3,0),"")</f>
        <v/>
      </c>
      <c r="S217" t="str">
        <f>+IF(LEN(M217)&gt;0,SUMIF(Candidatura_Tomador!$H:$H,Candidatura_Seguros!M217,Candidatura_Tomador!Q:Q),"")</f>
        <v/>
      </c>
      <c r="T217" t="str">
        <f t="shared" si="38"/>
        <v/>
      </c>
      <c r="U217" t="str">
        <f t="shared" si="39"/>
        <v/>
      </c>
      <c r="V217" t="str">
        <f>+IF(LEN(M217)&gt;0,SUMIF(Candidatura_Tomador!$H:$H,Candidatura_Seguros!M217,Candidatura_Tomador!R:R),"")</f>
        <v/>
      </c>
      <c r="W217" t="str">
        <f t="shared" si="40"/>
        <v/>
      </c>
    </row>
    <row r="218" spans="1:23" x14ac:dyDescent="0.25">
      <c r="A218" t="str">
        <f>+IF(LEN(M218)&gt;0,Candidatura_Tomador!C218,"")</f>
        <v/>
      </c>
      <c r="B218" t="str">
        <f>+IF(LEN(M218)&gt;0,Participação!$D$8,"")</f>
        <v/>
      </c>
      <c r="C218" t="str">
        <f t="shared" si="32"/>
        <v/>
      </c>
      <c r="D218" t="str">
        <f>+IF(LEN(M218)&gt;0,Participação!$D$4,"")</f>
        <v/>
      </c>
      <c r="E218" s="27" t="str">
        <f>+IF(LEN(M218)&gt;0,Participação!$B$7+8,"")</f>
        <v/>
      </c>
      <c r="F218" s="27" t="str">
        <f t="shared" si="33"/>
        <v/>
      </c>
      <c r="G218" t="str">
        <f t="shared" si="34"/>
        <v/>
      </c>
      <c r="H218" t="str">
        <f t="shared" si="35"/>
        <v/>
      </c>
      <c r="I218" t="str">
        <f t="shared" si="36"/>
        <v/>
      </c>
      <c r="L218" t="str">
        <f>+IF(LEN(Candidatura_Tomador!A218)&gt;0,VLOOKUP(M218,Candidatura_Tomador!H:P,9,0),"")</f>
        <v/>
      </c>
      <c r="M218" t="str">
        <f>IF(LEN(M217)=0,"",IF(M217=MAX(Candidatura_Tomador!H:H),"",M217+1))</f>
        <v/>
      </c>
      <c r="N218" t="str">
        <f>+IF(LEN(M218)&gt;0,Participação!$D$6*100,"")</f>
        <v/>
      </c>
      <c r="O218" t="str">
        <f t="shared" si="37"/>
        <v/>
      </c>
      <c r="P218" t="str">
        <f>+IF(LEN(M218)&gt;0,IF(Participação!$B$6="Com Escaldão","09","01"),"")</f>
        <v/>
      </c>
      <c r="Q218" s="28" t="str">
        <f>+IF(LEN(M218)&gt;0,SUMIF(Candidatura_Tomador!$H:$H,Candidatura_Seguros!M218,Candidatura_Tomador!I:I),"")</f>
        <v/>
      </c>
      <c r="R218" t="str">
        <f>+IF(LEN(M218)&gt;0,VLOOKUP(M218,Candidatura_Tomador!H:J,3,0),"")</f>
        <v/>
      </c>
      <c r="S218" t="str">
        <f>+IF(LEN(M218)&gt;0,SUMIF(Candidatura_Tomador!$H:$H,Candidatura_Seguros!M218,Candidatura_Tomador!Q:Q),"")</f>
        <v/>
      </c>
      <c r="T218" t="str">
        <f t="shared" si="38"/>
        <v/>
      </c>
      <c r="U218" t="str">
        <f t="shared" si="39"/>
        <v/>
      </c>
      <c r="V218" t="str">
        <f>+IF(LEN(M218)&gt;0,SUMIF(Candidatura_Tomador!$H:$H,Candidatura_Seguros!M218,Candidatura_Tomador!R:R),"")</f>
        <v/>
      </c>
      <c r="W218" t="str">
        <f t="shared" si="40"/>
        <v/>
      </c>
    </row>
    <row r="219" spans="1:23" x14ac:dyDescent="0.25">
      <c r="A219" t="str">
        <f>+IF(LEN(M219)&gt;0,Candidatura_Tomador!C219,"")</f>
        <v/>
      </c>
      <c r="B219" t="str">
        <f>+IF(LEN(M219)&gt;0,Participação!$D$8,"")</f>
        <v/>
      </c>
      <c r="C219" t="str">
        <f t="shared" si="32"/>
        <v/>
      </c>
      <c r="D219" t="str">
        <f>+IF(LEN(M219)&gt;0,Participação!$D$4,"")</f>
        <v/>
      </c>
      <c r="E219" s="27" t="str">
        <f>+IF(LEN(M219)&gt;0,Participação!$B$7+8,"")</f>
        <v/>
      </c>
      <c r="F219" s="27" t="str">
        <f t="shared" si="33"/>
        <v/>
      </c>
      <c r="G219" t="str">
        <f t="shared" si="34"/>
        <v/>
      </c>
      <c r="H219" t="str">
        <f t="shared" si="35"/>
        <v/>
      </c>
      <c r="I219" t="str">
        <f t="shared" si="36"/>
        <v/>
      </c>
      <c r="L219" t="str">
        <f>+IF(LEN(Candidatura_Tomador!A219)&gt;0,VLOOKUP(M219,Candidatura_Tomador!H:P,9,0),"")</f>
        <v/>
      </c>
      <c r="M219" t="str">
        <f>IF(LEN(M218)=0,"",IF(M218=MAX(Candidatura_Tomador!H:H),"",M218+1))</f>
        <v/>
      </c>
      <c r="N219" t="str">
        <f>+IF(LEN(M219)&gt;0,Participação!$D$6*100,"")</f>
        <v/>
      </c>
      <c r="O219" t="str">
        <f t="shared" si="37"/>
        <v/>
      </c>
      <c r="P219" t="str">
        <f>+IF(LEN(M219)&gt;0,IF(Participação!$B$6="Com Escaldão","09","01"),"")</f>
        <v/>
      </c>
      <c r="Q219" s="28" t="str">
        <f>+IF(LEN(M219)&gt;0,SUMIF(Candidatura_Tomador!$H:$H,Candidatura_Seguros!M219,Candidatura_Tomador!I:I),"")</f>
        <v/>
      </c>
      <c r="R219" t="str">
        <f>+IF(LEN(M219)&gt;0,VLOOKUP(M219,Candidatura_Tomador!H:J,3,0),"")</f>
        <v/>
      </c>
      <c r="S219" t="str">
        <f>+IF(LEN(M219)&gt;0,SUMIF(Candidatura_Tomador!$H:$H,Candidatura_Seguros!M219,Candidatura_Tomador!Q:Q),"")</f>
        <v/>
      </c>
      <c r="T219" t="str">
        <f t="shared" si="38"/>
        <v/>
      </c>
      <c r="U219" t="str">
        <f t="shared" si="39"/>
        <v/>
      </c>
      <c r="V219" t="str">
        <f>+IF(LEN(M219)&gt;0,SUMIF(Candidatura_Tomador!$H:$H,Candidatura_Seguros!M219,Candidatura_Tomador!R:R),"")</f>
        <v/>
      </c>
      <c r="W219" t="str">
        <f t="shared" si="40"/>
        <v/>
      </c>
    </row>
    <row r="220" spans="1:23" x14ac:dyDescent="0.25">
      <c r="A220" t="str">
        <f>+IF(LEN(M220)&gt;0,Candidatura_Tomador!C220,"")</f>
        <v/>
      </c>
      <c r="B220" t="str">
        <f>+IF(LEN(M220)&gt;0,Participação!$D$8,"")</f>
        <v/>
      </c>
      <c r="C220" t="str">
        <f t="shared" si="32"/>
        <v/>
      </c>
      <c r="D220" t="str">
        <f>+IF(LEN(M220)&gt;0,Participação!$D$4,"")</f>
        <v/>
      </c>
      <c r="E220" s="27" t="str">
        <f>+IF(LEN(M220)&gt;0,Participação!$B$7+8,"")</f>
        <v/>
      </c>
      <c r="F220" s="27" t="str">
        <f t="shared" si="33"/>
        <v/>
      </c>
      <c r="G220" t="str">
        <f t="shared" si="34"/>
        <v/>
      </c>
      <c r="H220" t="str">
        <f t="shared" si="35"/>
        <v/>
      </c>
      <c r="I220" t="str">
        <f t="shared" si="36"/>
        <v/>
      </c>
      <c r="L220" t="str">
        <f>+IF(LEN(Candidatura_Tomador!A220)&gt;0,VLOOKUP(M220,Candidatura_Tomador!H:P,9,0),"")</f>
        <v/>
      </c>
      <c r="M220" t="str">
        <f>IF(LEN(M219)=0,"",IF(M219=MAX(Candidatura_Tomador!H:H),"",M219+1))</f>
        <v/>
      </c>
      <c r="N220" t="str">
        <f>+IF(LEN(M220)&gt;0,Participação!$D$6*100,"")</f>
        <v/>
      </c>
      <c r="O220" t="str">
        <f t="shared" si="37"/>
        <v/>
      </c>
      <c r="P220" t="str">
        <f>+IF(LEN(M220)&gt;0,IF(Participação!$B$6="Com Escaldão","09","01"),"")</f>
        <v/>
      </c>
      <c r="Q220" s="28" t="str">
        <f>+IF(LEN(M220)&gt;0,SUMIF(Candidatura_Tomador!$H:$H,Candidatura_Seguros!M220,Candidatura_Tomador!I:I),"")</f>
        <v/>
      </c>
      <c r="R220" t="str">
        <f>+IF(LEN(M220)&gt;0,VLOOKUP(M220,Candidatura_Tomador!H:J,3,0),"")</f>
        <v/>
      </c>
      <c r="S220" t="str">
        <f>+IF(LEN(M220)&gt;0,SUMIF(Candidatura_Tomador!$H:$H,Candidatura_Seguros!M220,Candidatura_Tomador!Q:Q),"")</f>
        <v/>
      </c>
      <c r="T220" t="str">
        <f t="shared" si="38"/>
        <v/>
      </c>
      <c r="U220" t="str">
        <f t="shared" si="39"/>
        <v/>
      </c>
      <c r="V220" t="str">
        <f>+IF(LEN(M220)&gt;0,SUMIF(Candidatura_Tomador!$H:$H,Candidatura_Seguros!M220,Candidatura_Tomador!R:R),"")</f>
        <v/>
      </c>
      <c r="W220" t="str">
        <f t="shared" si="40"/>
        <v/>
      </c>
    </row>
    <row r="221" spans="1:23" x14ac:dyDescent="0.25">
      <c r="A221" t="str">
        <f>+IF(LEN(M221)&gt;0,Candidatura_Tomador!C221,"")</f>
        <v/>
      </c>
      <c r="B221" t="str">
        <f>+IF(LEN(M221)&gt;0,Participação!$D$8,"")</f>
        <v/>
      </c>
      <c r="C221" t="str">
        <f t="shared" si="32"/>
        <v/>
      </c>
      <c r="D221" t="str">
        <f>+IF(LEN(M221)&gt;0,Participação!$D$4,"")</f>
        <v/>
      </c>
      <c r="E221" s="27" t="str">
        <f>+IF(LEN(M221)&gt;0,Participação!$B$7+8,"")</f>
        <v/>
      </c>
      <c r="F221" s="27" t="str">
        <f t="shared" si="33"/>
        <v/>
      </c>
      <c r="G221" t="str">
        <f t="shared" si="34"/>
        <v/>
      </c>
      <c r="H221" t="str">
        <f t="shared" si="35"/>
        <v/>
      </c>
      <c r="I221" t="str">
        <f t="shared" si="36"/>
        <v/>
      </c>
      <c r="L221" t="str">
        <f>+IF(LEN(Candidatura_Tomador!A221)&gt;0,VLOOKUP(M221,Candidatura_Tomador!H:P,9,0),"")</f>
        <v/>
      </c>
      <c r="M221" t="str">
        <f>IF(LEN(M220)=0,"",IF(M220=MAX(Candidatura_Tomador!H:H),"",M220+1))</f>
        <v/>
      </c>
      <c r="N221" t="str">
        <f>+IF(LEN(M221)&gt;0,Participação!$D$6*100,"")</f>
        <v/>
      </c>
      <c r="O221" t="str">
        <f t="shared" si="37"/>
        <v/>
      </c>
      <c r="P221" t="str">
        <f>+IF(LEN(M221)&gt;0,IF(Participação!$B$6="Com Escaldão","09","01"),"")</f>
        <v/>
      </c>
      <c r="Q221" s="28" t="str">
        <f>+IF(LEN(M221)&gt;0,SUMIF(Candidatura_Tomador!$H:$H,Candidatura_Seguros!M221,Candidatura_Tomador!I:I),"")</f>
        <v/>
      </c>
      <c r="R221" t="str">
        <f>+IF(LEN(M221)&gt;0,VLOOKUP(M221,Candidatura_Tomador!H:J,3,0),"")</f>
        <v/>
      </c>
      <c r="S221" t="str">
        <f>+IF(LEN(M221)&gt;0,SUMIF(Candidatura_Tomador!$H:$H,Candidatura_Seguros!M221,Candidatura_Tomador!Q:Q),"")</f>
        <v/>
      </c>
      <c r="T221" t="str">
        <f t="shared" si="38"/>
        <v/>
      </c>
      <c r="U221" t="str">
        <f t="shared" si="39"/>
        <v/>
      </c>
      <c r="V221" t="str">
        <f>+IF(LEN(M221)&gt;0,SUMIF(Candidatura_Tomador!$H:$H,Candidatura_Seguros!M221,Candidatura_Tomador!R:R),"")</f>
        <v/>
      </c>
      <c r="W221" t="str">
        <f t="shared" si="40"/>
        <v/>
      </c>
    </row>
    <row r="222" spans="1:23" x14ac:dyDescent="0.25">
      <c r="A222" t="str">
        <f>+IF(LEN(M222)&gt;0,Candidatura_Tomador!C222,"")</f>
        <v/>
      </c>
      <c r="B222" t="str">
        <f>+IF(LEN(M222)&gt;0,Participação!$D$8,"")</f>
        <v/>
      </c>
      <c r="C222" t="str">
        <f t="shared" si="32"/>
        <v/>
      </c>
      <c r="D222" t="str">
        <f>+IF(LEN(M222)&gt;0,Participação!$D$4,"")</f>
        <v/>
      </c>
      <c r="E222" s="27" t="str">
        <f>+IF(LEN(M222)&gt;0,Participação!$B$7+8,"")</f>
        <v/>
      </c>
      <c r="F222" s="27" t="str">
        <f t="shared" si="33"/>
        <v/>
      </c>
      <c r="G222" t="str">
        <f t="shared" si="34"/>
        <v/>
      </c>
      <c r="H222" t="str">
        <f t="shared" si="35"/>
        <v/>
      </c>
      <c r="I222" t="str">
        <f t="shared" si="36"/>
        <v/>
      </c>
      <c r="L222" t="str">
        <f>+IF(LEN(Candidatura_Tomador!A222)&gt;0,VLOOKUP(M222,Candidatura_Tomador!H:P,9,0),"")</f>
        <v/>
      </c>
      <c r="M222" t="str">
        <f>IF(LEN(M221)=0,"",IF(M221=MAX(Candidatura_Tomador!H:H),"",M221+1))</f>
        <v/>
      </c>
      <c r="N222" t="str">
        <f>+IF(LEN(M222)&gt;0,Participação!$D$6*100,"")</f>
        <v/>
      </c>
      <c r="O222" t="str">
        <f t="shared" si="37"/>
        <v/>
      </c>
      <c r="P222" t="str">
        <f>+IF(LEN(M222)&gt;0,IF(Participação!$B$6="Com Escaldão","09","01"),"")</f>
        <v/>
      </c>
      <c r="Q222" s="28" t="str">
        <f>+IF(LEN(M222)&gt;0,SUMIF(Candidatura_Tomador!$H:$H,Candidatura_Seguros!M222,Candidatura_Tomador!I:I),"")</f>
        <v/>
      </c>
      <c r="R222" t="str">
        <f>+IF(LEN(M222)&gt;0,VLOOKUP(M222,Candidatura_Tomador!H:J,3,0),"")</f>
        <v/>
      </c>
      <c r="S222" t="str">
        <f>+IF(LEN(M222)&gt;0,SUMIF(Candidatura_Tomador!$H:$H,Candidatura_Seguros!M222,Candidatura_Tomador!Q:Q),"")</f>
        <v/>
      </c>
      <c r="T222" t="str">
        <f t="shared" si="38"/>
        <v/>
      </c>
      <c r="U222" t="str">
        <f t="shared" si="39"/>
        <v/>
      </c>
      <c r="V222" t="str">
        <f>+IF(LEN(M222)&gt;0,SUMIF(Candidatura_Tomador!$H:$H,Candidatura_Seguros!M222,Candidatura_Tomador!R:R),"")</f>
        <v/>
      </c>
      <c r="W222" t="str">
        <f t="shared" si="40"/>
        <v/>
      </c>
    </row>
    <row r="223" spans="1:23" x14ac:dyDescent="0.25">
      <c r="A223" t="str">
        <f>+IF(LEN(M223)&gt;0,Candidatura_Tomador!C223,"")</f>
        <v/>
      </c>
      <c r="B223" t="str">
        <f>+IF(LEN(M223)&gt;0,Participação!$D$8,"")</f>
        <v/>
      </c>
      <c r="C223" t="str">
        <f t="shared" si="32"/>
        <v/>
      </c>
      <c r="D223" t="str">
        <f>+IF(LEN(M223)&gt;0,Participação!$D$4,"")</f>
        <v/>
      </c>
      <c r="E223" s="27" t="str">
        <f>+IF(LEN(M223)&gt;0,Participação!$B$7+8,"")</f>
        <v/>
      </c>
      <c r="F223" s="27" t="str">
        <f t="shared" si="33"/>
        <v/>
      </c>
      <c r="G223" t="str">
        <f t="shared" si="34"/>
        <v/>
      </c>
      <c r="H223" t="str">
        <f t="shared" si="35"/>
        <v/>
      </c>
      <c r="I223" t="str">
        <f t="shared" si="36"/>
        <v/>
      </c>
      <c r="L223" t="str">
        <f>+IF(LEN(Candidatura_Tomador!A223)&gt;0,VLOOKUP(M223,Candidatura_Tomador!H:P,9,0),"")</f>
        <v/>
      </c>
      <c r="M223" t="str">
        <f>IF(LEN(M222)=0,"",IF(M222=MAX(Candidatura_Tomador!H:H),"",M222+1))</f>
        <v/>
      </c>
      <c r="N223" t="str">
        <f>+IF(LEN(M223)&gt;0,Participação!$D$6*100,"")</f>
        <v/>
      </c>
      <c r="O223" t="str">
        <f t="shared" si="37"/>
        <v/>
      </c>
      <c r="P223" t="str">
        <f>+IF(LEN(M223)&gt;0,IF(Participação!$B$6="Com Escaldão","09","01"),"")</f>
        <v/>
      </c>
      <c r="Q223" s="28" t="str">
        <f>+IF(LEN(M223)&gt;0,SUMIF(Candidatura_Tomador!$H:$H,Candidatura_Seguros!M223,Candidatura_Tomador!I:I),"")</f>
        <v/>
      </c>
      <c r="R223" t="str">
        <f>+IF(LEN(M223)&gt;0,VLOOKUP(M223,Candidatura_Tomador!H:J,3,0),"")</f>
        <v/>
      </c>
      <c r="S223" t="str">
        <f>+IF(LEN(M223)&gt;0,SUMIF(Candidatura_Tomador!$H:$H,Candidatura_Seguros!M223,Candidatura_Tomador!Q:Q),"")</f>
        <v/>
      </c>
      <c r="T223" t="str">
        <f t="shared" si="38"/>
        <v/>
      </c>
      <c r="U223" t="str">
        <f t="shared" si="39"/>
        <v/>
      </c>
      <c r="V223" t="str">
        <f>+IF(LEN(M223)&gt;0,SUMIF(Candidatura_Tomador!$H:$H,Candidatura_Seguros!M223,Candidatura_Tomador!R:R),"")</f>
        <v/>
      </c>
      <c r="W223" t="str">
        <f t="shared" si="40"/>
        <v/>
      </c>
    </row>
    <row r="224" spans="1:23" x14ac:dyDescent="0.25">
      <c r="A224" t="str">
        <f>+IF(LEN(M224)&gt;0,Candidatura_Tomador!C224,"")</f>
        <v/>
      </c>
      <c r="B224" t="str">
        <f>+IF(LEN(M224)&gt;0,Participação!$D$8,"")</f>
        <v/>
      </c>
      <c r="C224" t="str">
        <f t="shared" si="32"/>
        <v/>
      </c>
      <c r="D224" t="str">
        <f>+IF(LEN(M224)&gt;0,Participação!$D$4,"")</f>
        <v/>
      </c>
      <c r="E224" s="27" t="str">
        <f>+IF(LEN(M224)&gt;0,Participação!$B$7+8,"")</f>
        <v/>
      </c>
      <c r="F224" s="27" t="str">
        <f t="shared" si="33"/>
        <v/>
      </c>
      <c r="G224" t="str">
        <f t="shared" si="34"/>
        <v/>
      </c>
      <c r="H224" t="str">
        <f t="shared" si="35"/>
        <v/>
      </c>
      <c r="I224" t="str">
        <f t="shared" si="36"/>
        <v/>
      </c>
      <c r="L224" t="str">
        <f>+IF(LEN(Candidatura_Tomador!A224)&gt;0,VLOOKUP(M224,Candidatura_Tomador!H:P,9,0),"")</f>
        <v/>
      </c>
      <c r="M224" t="str">
        <f>IF(LEN(M223)=0,"",IF(M223=MAX(Candidatura_Tomador!H:H),"",M223+1))</f>
        <v/>
      </c>
      <c r="N224" t="str">
        <f>+IF(LEN(M224)&gt;0,Participação!$D$6*100,"")</f>
        <v/>
      </c>
      <c r="O224" t="str">
        <f t="shared" si="37"/>
        <v/>
      </c>
      <c r="P224" t="str">
        <f>+IF(LEN(M224)&gt;0,IF(Participação!$B$6="Com Escaldão","09","01"),"")</f>
        <v/>
      </c>
      <c r="Q224" s="28" t="str">
        <f>+IF(LEN(M224)&gt;0,SUMIF(Candidatura_Tomador!$H:$H,Candidatura_Seguros!M224,Candidatura_Tomador!I:I),"")</f>
        <v/>
      </c>
      <c r="R224" t="str">
        <f>+IF(LEN(M224)&gt;0,VLOOKUP(M224,Candidatura_Tomador!H:J,3,0),"")</f>
        <v/>
      </c>
      <c r="S224" t="str">
        <f>+IF(LEN(M224)&gt;0,SUMIF(Candidatura_Tomador!$H:$H,Candidatura_Seguros!M224,Candidatura_Tomador!Q:Q),"")</f>
        <v/>
      </c>
      <c r="T224" t="str">
        <f t="shared" si="38"/>
        <v/>
      </c>
      <c r="U224" t="str">
        <f t="shared" si="39"/>
        <v/>
      </c>
      <c r="V224" t="str">
        <f>+IF(LEN(M224)&gt;0,SUMIF(Candidatura_Tomador!$H:$H,Candidatura_Seguros!M224,Candidatura_Tomador!R:R),"")</f>
        <v/>
      </c>
      <c r="W224" t="str">
        <f t="shared" si="40"/>
        <v/>
      </c>
    </row>
    <row r="225" spans="1:23" x14ac:dyDescent="0.25">
      <c r="A225" t="str">
        <f>+IF(LEN(M225)&gt;0,Candidatura_Tomador!C225,"")</f>
        <v/>
      </c>
      <c r="B225" t="str">
        <f>+IF(LEN(M225)&gt;0,Participação!$D$8,"")</f>
        <v/>
      </c>
      <c r="C225" t="str">
        <f t="shared" si="32"/>
        <v/>
      </c>
      <c r="D225" t="str">
        <f>+IF(LEN(M225)&gt;0,Participação!$D$4,"")</f>
        <v/>
      </c>
      <c r="E225" s="27" t="str">
        <f>+IF(LEN(M225)&gt;0,Participação!$B$7+8,"")</f>
        <v/>
      </c>
      <c r="F225" s="27" t="str">
        <f t="shared" si="33"/>
        <v/>
      </c>
      <c r="G225" t="str">
        <f t="shared" si="34"/>
        <v/>
      </c>
      <c r="H225" t="str">
        <f t="shared" si="35"/>
        <v/>
      </c>
      <c r="I225" t="str">
        <f t="shared" si="36"/>
        <v/>
      </c>
      <c r="L225" t="str">
        <f>+IF(LEN(Candidatura_Tomador!A225)&gt;0,VLOOKUP(M225,Candidatura_Tomador!H:P,9,0),"")</f>
        <v/>
      </c>
      <c r="M225" t="str">
        <f>IF(LEN(M224)=0,"",IF(M224=MAX(Candidatura_Tomador!H:H),"",M224+1))</f>
        <v/>
      </c>
      <c r="N225" t="str">
        <f>+IF(LEN(M225)&gt;0,Participação!$D$6*100,"")</f>
        <v/>
      </c>
      <c r="O225" t="str">
        <f t="shared" si="37"/>
        <v/>
      </c>
      <c r="P225" t="str">
        <f>+IF(LEN(M225)&gt;0,IF(Participação!$B$6="Com Escaldão","09","01"),"")</f>
        <v/>
      </c>
      <c r="Q225" s="28" t="str">
        <f>+IF(LEN(M225)&gt;0,SUMIF(Candidatura_Tomador!$H:$H,Candidatura_Seguros!M225,Candidatura_Tomador!I:I),"")</f>
        <v/>
      </c>
      <c r="R225" t="str">
        <f>+IF(LEN(M225)&gt;0,VLOOKUP(M225,Candidatura_Tomador!H:J,3,0),"")</f>
        <v/>
      </c>
      <c r="S225" t="str">
        <f>+IF(LEN(M225)&gt;0,SUMIF(Candidatura_Tomador!$H:$H,Candidatura_Seguros!M225,Candidatura_Tomador!Q:Q),"")</f>
        <v/>
      </c>
      <c r="T225" t="str">
        <f t="shared" si="38"/>
        <v/>
      </c>
      <c r="U225" t="str">
        <f t="shared" si="39"/>
        <v/>
      </c>
      <c r="V225" t="str">
        <f>+IF(LEN(M225)&gt;0,SUMIF(Candidatura_Tomador!$H:$H,Candidatura_Seguros!M225,Candidatura_Tomador!R:R),"")</f>
        <v/>
      </c>
      <c r="W225" t="str">
        <f t="shared" si="40"/>
        <v/>
      </c>
    </row>
    <row r="226" spans="1:23" x14ac:dyDescent="0.25">
      <c r="A226" t="str">
        <f>+IF(LEN(M226)&gt;0,Candidatura_Tomador!C226,"")</f>
        <v/>
      </c>
      <c r="B226" t="str">
        <f>+IF(LEN(M226)&gt;0,Participação!$D$8,"")</f>
        <v/>
      </c>
      <c r="C226" t="str">
        <f t="shared" si="32"/>
        <v/>
      </c>
      <c r="D226" t="str">
        <f>+IF(LEN(M226)&gt;0,Participação!$D$4,"")</f>
        <v/>
      </c>
      <c r="E226" s="27" t="str">
        <f>+IF(LEN(M226)&gt;0,Participação!$B$7+8,"")</f>
        <v/>
      </c>
      <c r="F226" s="27" t="str">
        <f t="shared" si="33"/>
        <v/>
      </c>
      <c r="G226" t="str">
        <f t="shared" si="34"/>
        <v/>
      </c>
      <c r="H226" t="str">
        <f t="shared" si="35"/>
        <v/>
      </c>
      <c r="I226" t="str">
        <f t="shared" si="36"/>
        <v/>
      </c>
      <c r="L226" t="str">
        <f>+IF(LEN(Candidatura_Tomador!A226)&gt;0,VLOOKUP(M226,Candidatura_Tomador!H:P,9,0),"")</f>
        <v/>
      </c>
      <c r="M226" t="str">
        <f>IF(LEN(M225)=0,"",IF(M225=MAX(Candidatura_Tomador!H:H),"",M225+1))</f>
        <v/>
      </c>
      <c r="N226" t="str">
        <f>+IF(LEN(M226)&gt;0,Participação!$D$6*100,"")</f>
        <v/>
      </c>
      <c r="O226" t="str">
        <f t="shared" si="37"/>
        <v/>
      </c>
      <c r="P226" t="str">
        <f>+IF(LEN(M226)&gt;0,IF(Participação!$B$6="Com Escaldão","09","01"),"")</f>
        <v/>
      </c>
      <c r="Q226" s="28" t="str">
        <f>+IF(LEN(M226)&gt;0,SUMIF(Candidatura_Tomador!$H:$H,Candidatura_Seguros!M226,Candidatura_Tomador!I:I),"")</f>
        <v/>
      </c>
      <c r="R226" t="str">
        <f>+IF(LEN(M226)&gt;0,VLOOKUP(M226,Candidatura_Tomador!H:J,3,0),"")</f>
        <v/>
      </c>
      <c r="S226" t="str">
        <f>+IF(LEN(M226)&gt;0,SUMIF(Candidatura_Tomador!$H:$H,Candidatura_Seguros!M226,Candidatura_Tomador!Q:Q),"")</f>
        <v/>
      </c>
      <c r="T226" t="str">
        <f t="shared" si="38"/>
        <v/>
      </c>
      <c r="U226" t="str">
        <f t="shared" si="39"/>
        <v/>
      </c>
      <c r="V226" t="str">
        <f>+IF(LEN(M226)&gt;0,SUMIF(Candidatura_Tomador!$H:$H,Candidatura_Seguros!M226,Candidatura_Tomador!R:R),"")</f>
        <v/>
      </c>
      <c r="W226" t="str">
        <f t="shared" si="40"/>
        <v/>
      </c>
    </row>
    <row r="227" spans="1:23" x14ac:dyDescent="0.25">
      <c r="A227" t="str">
        <f>+IF(LEN(M227)&gt;0,Candidatura_Tomador!C227,"")</f>
        <v/>
      </c>
      <c r="B227" t="str">
        <f>+IF(LEN(M227)&gt;0,Participação!$D$8,"")</f>
        <v/>
      </c>
      <c r="C227" t="str">
        <f t="shared" si="32"/>
        <v/>
      </c>
      <c r="D227" t="str">
        <f>+IF(LEN(M227)&gt;0,Participação!$D$4,"")</f>
        <v/>
      </c>
      <c r="E227" s="27" t="str">
        <f>+IF(LEN(M227)&gt;0,Participação!$B$7+8,"")</f>
        <v/>
      </c>
      <c r="F227" s="27" t="str">
        <f t="shared" si="33"/>
        <v/>
      </c>
      <c r="G227" t="str">
        <f t="shared" si="34"/>
        <v/>
      </c>
      <c r="H227" t="str">
        <f t="shared" si="35"/>
        <v/>
      </c>
      <c r="I227" t="str">
        <f t="shared" si="36"/>
        <v/>
      </c>
      <c r="L227" t="str">
        <f>+IF(LEN(Candidatura_Tomador!A227)&gt;0,VLOOKUP(M227,Candidatura_Tomador!H:P,9,0),"")</f>
        <v/>
      </c>
      <c r="M227" t="str">
        <f>IF(LEN(M226)=0,"",IF(M226=MAX(Candidatura_Tomador!H:H),"",M226+1))</f>
        <v/>
      </c>
      <c r="N227" t="str">
        <f>+IF(LEN(M227)&gt;0,Participação!$D$6*100,"")</f>
        <v/>
      </c>
      <c r="O227" t="str">
        <f t="shared" si="37"/>
        <v/>
      </c>
      <c r="P227" t="str">
        <f>+IF(LEN(M227)&gt;0,IF(Participação!$B$6="Com Escaldão","09","01"),"")</f>
        <v/>
      </c>
      <c r="Q227" s="28" t="str">
        <f>+IF(LEN(M227)&gt;0,SUMIF(Candidatura_Tomador!$H:$H,Candidatura_Seguros!M227,Candidatura_Tomador!I:I),"")</f>
        <v/>
      </c>
      <c r="R227" t="str">
        <f>+IF(LEN(M227)&gt;0,VLOOKUP(M227,Candidatura_Tomador!H:J,3,0),"")</f>
        <v/>
      </c>
      <c r="S227" t="str">
        <f>+IF(LEN(M227)&gt;0,SUMIF(Candidatura_Tomador!$H:$H,Candidatura_Seguros!M227,Candidatura_Tomador!Q:Q),"")</f>
        <v/>
      </c>
      <c r="T227" t="str">
        <f t="shared" si="38"/>
        <v/>
      </c>
      <c r="U227" t="str">
        <f t="shared" si="39"/>
        <v/>
      </c>
      <c r="V227" t="str">
        <f>+IF(LEN(M227)&gt;0,SUMIF(Candidatura_Tomador!$H:$H,Candidatura_Seguros!M227,Candidatura_Tomador!R:R),"")</f>
        <v/>
      </c>
      <c r="W227" t="str">
        <f t="shared" si="40"/>
        <v/>
      </c>
    </row>
    <row r="228" spans="1:23" x14ac:dyDescent="0.25">
      <c r="A228" t="str">
        <f>+IF(LEN(M228)&gt;0,Candidatura_Tomador!C228,"")</f>
        <v/>
      </c>
      <c r="B228" t="str">
        <f>+IF(LEN(M228)&gt;0,Participação!$D$8,"")</f>
        <v/>
      </c>
      <c r="C228" t="str">
        <f t="shared" si="32"/>
        <v/>
      </c>
      <c r="D228" t="str">
        <f>+IF(LEN(M228)&gt;0,Participação!$D$4,"")</f>
        <v/>
      </c>
      <c r="E228" s="27" t="str">
        <f>+IF(LEN(M228)&gt;0,Participação!$B$7+8,"")</f>
        <v/>
      </c>
      <c r="F228" s="27" t="str">
        <f t="shared" si="33"/>
        <v/>
      </c>
      <c r="G228" t="str">
        <f t="shared" si="34"/>
        <v/>
      </c>
      <c r="H228" t="str">
        <f t="shared" si="35"/>
        <v/>
      </c>
      <c r="I228" t="str">
        <f t="shared" si="36"/>
        <v/>
      </c>
      <c r="L228" t="str">
        <f>+IF(LEN(Candidatura_Tomador!A228)&gt;0,VLOOKUP(M228,Candidatura_Tomador!H:P,9,0),"")</f>
        <v/>
      </c>
      <c r="M228" t="str">
        <f>IF(LEN(M227)=0,"",IF(M227=MAX(Candidatura_Tomador!H:H),"",M227+1))</f>
        <v/>
      </c>
      <c r="N228" t="str">
        <f>+IF(LEN(M228)&gt;0,Participação!$D$6*100,"")</f>
        <v/>
      </c>
      <c r="O228" t="str">
        <f t="shared" si="37"/>
        <v/>
      </c>
      <c r="P228" t="str">
        <f>+IF(LEN(M228)&gt;0,IF(Participação!$B$6="Com Escaldão","09","01"),"")</f>
        <v/>
      </c>
      <c r="Q228" s="28" t="str">
        <f>+IF(LEN(M228)&gt;0,SUMIF(Candidatura_Tomador!$H:$H,Candidatura_Seguros!M228,Candidatura_Tomador!I:I),"")</f>
        <v/>
      </c>
      <c r="R228" t="str">
        <f>+IF(LEN(M228)&gt;0,VLOOKUP(M228,Candidatura_Tomador!H:J,3,0),"")</f>
        <v/>
      </c>
      <c r="S228" t="str">
        <f>+IF(LEN(M228)&gt;0,SUMIF(Candidatura_Tomador!$H:$H,Candidatura_Seguros!M228,Candidatura_Tomador!Q:Q),"")</f>
        <v/>
      </c>
      <c r="T228" t="str">
        <f t="shared" si="38"/>
        <v/>
      </c>
      <c r="U228" t="str">
        <f t="shared" si="39"/>
        <v/>
      </c>
      <c r="V228" t="str">
        <f>+IF(LEN(M228)&gt;0,SUMIF(Candidatura_Tomador!$H:$H,Candidatura_Seguros!M228,Candidatura_Tomador!R:R),"")</f>
        <v/>
      </c>
      <c r="W228" t="str">
        <f t="shared" si="40"/>
        <v/>
      </c>
    </row>
    <row r="229" spans="1:23" x14ac:dyDescent="0.25">
      <c r="A229" t="str">
        <f>+IF(LEN(M229)&gt;0,Candidatura_Tomador!C229,"")</f>
        <v/>
      </c>
      <c r="B229" t="str">
        <f>+IF(LEN(M229)&gt;0,Participação!$D$8,"")</f>
        <v/>
      </c>
      <c r="C229" t="str">
        <f t="shared" si="32"/>
        <v/>
      </c>
      <c r="D229" t="str">
        <f>+IF(LEN(M229)&gt;0,Participação!$D$4,"")</f>
        <v/>
      </c>
      <c r="E229" s="27" t="str">
        <f>+IF(LEN(M229)&gt;0,Participação!$B$7+8,"")</f>
        <v/>
      </c>
      <c r="F229" s="27" t="str">
        <f t="shared" si="33"/>
        <v/>
      </c>
      <c r="G229" t="str">
        <f t="shared" si="34"/>
        <v/>
      </c>
      <c r="H229" t="str">
        <f t="shared" si="35"/>
        <v/>
      </c>
      <c r="I229" t="str">
        <f t="shared" si="36"/>
        <v/>
      </c>
      <c r="L229" t="str">
        <f>+IF(LEN(Candidatura_Tomador!A229)&gt;0,VLOOKUP(M229,Candidatura_Tomador!H:P,9,0),"")</f>
        <v/>
      </c>
      <c r="M229" t="str">
        <f>IF(LEN(M228)=0,"",IF(M228=MAX(Candidatura_Tomador!H:H),"",M228+1))</f>
        <v/>
      </c>
      <c r="N229" t="str">
        <f>+IF(LEN(M229)&gt;0,Participação!$D$6*100,"")</f>
        <v/>
      </c>
      <c r="O229" t="str">
        <f t="shared" si="37"/>
        <v/>
      </c>
      <c r="P229" t="str">
        <f>+IF(LEN(M229)&gt;0,IF(Participação!$B$6="Com Escaldão","09","01"),"")</f>
        <v/>
      </c>
      <c r="Q229" s="28" t="str">
        <f>+IF(LEN(M229)&gt;0,SUMIF(Candidatura_Tomador!$H:$H,Candidatura_Seguros!M229,Candidatura_Tomador!I:I),"")</f>
        <v/>
      </c>
      <c r="R229" t="str">
        <f>+IF(LEN(M229)&gt;0,VLOOKUP(M229,Candidatura_Tomador!H:J,3,0),"")</f>
        <v/>
      </c>
      <c r="S229" t="str">
        <f>+IF(LEN(M229)&gt;0,SUMIF(Candidatura_Tomador!$H:$H,Candidatura_Seguros!M229,Candidatura_Tomador!Q:Q),"")</f>
        <v/>
      </c>
      <c r="T229" t="str">
        <f t="shared" si="38"/>
        <v/>
      </c>
      <c r="U229" t="str">
        <f t="shared" si="39"/>
        <v/>
      </c>
      <c r="V229" t="str">
        <f>+IF(LEN(M229)&gt;0,SUMIF(Candidatura_Tomador!$H:$H,Candidatura_Seguros!M229,Candidatura_Tomador!R:R),"")</f>
        <v/>
      </c>
      <c r="W229" t="str">
        <f t="shared" si="40"/>
        <v/>
      </c>
    </row>
    <row r="230" spans="1:23" x14ac:dyDescent="0.25">
      <c r="A230" t="str">
        <f>+IF(LEN(M230)&gt;0,Candidatura_Tomador!C230,"")</f>
        <v/>
      </c>
      <c r="B230" t="str">
        <f>+IF(LEN(M230)&gt;0,Participação!$D$8,"")</f>
        <v/>
      </c>
      <c r="C230" t="str">
        <f t="shared" si="32"/>
        <v/>
      </c>
      <c r="D230" t="str">
        <f>+IF(LEN(M230)&gt;0,Participação!$D$4,"")</f>
        <v/>
      </c>
      <c r="E230" s="27" t="str">
        <f>+IF(LEN(M230)&gt;0,Participação!$B$7+8,"")</f>
        <v/>
      </c>
      <c r="F230" s="27" t="str">
        <f t="shared" si="33"/>
        <v/>
      </c>
      <c r="G230" t="str">
        <f t="shared" si="34"/>
        <v/>
      </c>
      <c r="H230" t="str">
        <f t="shared" si="35"/>
        <v/>
      </c>
      <c r="I230" t="str">
        <f t="shared" si="36"/>
        <v/>
      </c>
      <c r="L230" t="str">
        <f>+IF(LEN(Candidatura_Tomador!A230)&gt;0,VLOOKUP(M230,Candidatura_Tomador!H:P,9,0),"")</f>
        <v/>
      </c>
      <c r="M230" t="str">
        <f>IF(LEN(M229)=0,"",IF(M229=MAX(Candidatura_Tomador!H:H),"",M229+1))</f>
        <v/>
      </c>
      <c r="N230" t="str">
        <f>+IF(LEN(M230)&gt;0,Participação!$D$6*100,"")</f>
        <v/>
      </c>
      <c r="O230" t="str">
        <f t="shared" si="37"/>
        <v/>
      </c>
      <c r="P230" t="str">
        <f>+IF(LEN(M230)&gt;0,IF(Participação!$B$6="Com Escaldão","09","01"),"")</f>
        <v/>
      </c>
      <c r="Q230" s="28" t="str">
        <f>+IF(LEN(M230)&gt;0,SUMIF(Candidatura_Tomador!$H:$H,Candidatura_Seguros!M230,Candidatura_Tomador!I:I),"")</f>
        <v/>
      </c>
      <c r="R230" t="str">
        <f>+IF(LEN(M230)&gt;0,VLOOKUP(M230,Candidatura_Tomador!H:J,3,0),"")</f>
        <v/>
      </c>
      <c r="S230" t="str">
        <f>+IF(LEN(M230)&gt;0,SUMIF(Candidatura_Tomador!$H:$H,Candidatura_Seguros!M230,Candidatura_Tomador!Q:Q),"")</f>
        <v/>
      </c>
      <c r="T230" t="str">
        <f t="shared" si="38"/>
        <v/>
      </c>
      <c r="U230" t="str">
        <f t="shared" si="39"/>
        <v/>
      </c>
      <c r="V230" t="str">
        <f>+IF(LEN(M230)&gt;0,SUMIF(Candidatura_Tomador!$H:$H,Candidatura_Seguros!M230,Candidatura_Tomador!R:R),"")</f>
        <v/>
      </c>
      <c r="W230" t="str">
        <f t="shared" si="40"/>
        <v/>
      </c>
    </row>
    <row r="231" spans="1:23" x14ac:dyDescent="0.25">
      <c r="A231" t="str">
        <f>+IF(LEN(M231)&gt;0,Candidatura_Tomador!C231,"")</f>
        <v/>
      </c>
      <c r="B231" t="str">
        <f>+IF(LEN(M231)&gt;0,Participação!$D$8,"")</f>
        <v/>
      </c>
      <c r="C231" t="str">
        <f t="shared" si="32"/>
        <v/>
      </c>
      <c r="D231" t="str">
        <f>+IF(LEN(M231)&gt;0,Participação!$D$4,"")</f>
        <v/>
      </c>
      <c r="E231" s="27" t="str">
        <f>+IF(LEN(M231)&gt;0,Participação!$B$7+8,"")</f>
        <v/>
      </c>
      <c r="F231" s="27" t="str">
        <f t="shared" si="33"/>
        <v/>
      </c>
      <c r="G231" t="str">
        <f t="shared" si="34"/>
        <v/>
      </c>
      <c r="H231" t="str">
        <f t="shared" si="35"/>
        <v/>
      </c>
      <c r="I231" t="str">
        <f t="shared" si="36"/>
        <v/>
      </c>
      <c r="L231" t="str">
        <f>+IF(LEN(Candidatura_Tomador!A231)&gt;0,VLOOKUP(M231,Candidatura_Tomador!H:P,9,0),"")</f>
        <v/>
      </c>
      <c r="M231" t="str">
        <f>IF(LEN(M230)=0,"",IF(M230=MAX(Candidatura_Tomador!H:H),"",M230+1))</f>
        <v/>
      </c>
      <c r="N231" t="str">
        <f>+IF(LEN(M231)&gt;0,Participação!$D$6*100,"")</f>
        <v/>
      </c>
      <c r="O231" t="str">
        <f t="shared" si="37"/>
        <v/>
      </c>
      <c r="P231" t="str">
        <f>+IF(LEN(M231)&gt;0,IF(Participação!$B$6="Com Escaldão","09","01"),"")</f>
        <v/>
      </c>
      <c r="Q231" s="28" t="str">
        <f>+IF(LEN(M231)&gt;0,SUMIF(Candidatura_Tomador!$H:$H,Candidatura_Seguros!M231,Candidatura_Tomador!I:I),"")</f>
        <v/>
      </c>
      <c r="R231" t="str">
        <f>+IF(LEN(M231)&gt;0,VLOOKUP(M231,Candidatura_Tomador!H:J,3,0),"")</f>
        <v/>
      </c>
      <c r="S231" t="str">
        <f>+IF(LEN(M231)&gt;0,SUMIF(Candidatura_Tomador!$H:$H,Candidatura_Seguros!M231,Candidatura_Tomador!Q:Q),"")</f>
        <v/>
      </c>
      <c r="T231" t="str">
        <f t="shared" si="38"/>
        <v/>
      </c>
      <c r="U231" t="str">
        <f t="shared" si="39"/>
        <v/>
      </c>
      <c r="V231" t="str">
        <f>+IF(LEN(M231)&gt;0,SUMIF(Candidatura_Tomador!$H:$H,Candidatura_Seguros!M231,Candidatura_Tomador!R:R),"")</f>
        <v/>
      </c>
      <c r="W231" t="str">
        <f t="shared" si="40"/>
        <v/>
      </c>
    </row>
    <row r="232" spans="1:23" x14ac:dyDescent="0.25">
      <c r="A232" t="str">
        <f>+IF(LEN(M232)&gt;0,Candidatura_Tomador!C232,"")</f>
        <v/>
      </c>
      <c r="B232" t="str">
        <f>+IF(LEN(M232)&gt;0,Participação!$D$8,"")</f>
        <v/>
      </c>
      <c r="C232" t="str">
        <f t="shared" si="32"/>
        <v/>
      </c>
      <c r="D232" t="str">
        <f>+IF(LEN(M232)&gt;0,Participação!$D$4,"")</f>
        <v/>
      </c>
      <c r="E232" s="27" t="str">
        <f>+IF(LEN(M232)&gt;0,Participação!$B$7+8,"")</f>
        <v/>
      </c>
      <c r="F232" s="27" t="str">
        <f t="shared" si="33"/>
        <v/>
      </c>
      <c r="G232" t="str">
        <f t="shared" si="34"/>
        <v/>
      </c>
      <c r="H232" t="str">
        <f t="shared" si="35"/>
        <v/>
      </c>
      <c r="I232" t="str">
        <f t="shared" si="36"/>
        <v/>
      </c>
      <c r="L232" t="str">
        <f>+IF(LEN(Candidatura_Tomador!A232)&gt;0,VLOOKUP(M232,Candidatura_Tomador!H:P,9,0),"")</f>
        <v/>
      </c>
      <c r="M232" t="str">
        <f>IF(LEN(M231)=0,"",IF(M231=MAX(Candidatura_Tomador!H:H),"",M231+1))</f>
        <v/>
      </c>
      <c r="N232" t="str">
        <f>+IF(LEN(M232)&gt;0,Participação!$D$6*100,"")</f>
        <v/>
      </c>
      <c r="O232" t="str">
        <f t="shared" si="37"/>
        <v/>
      </c>
      <c r="P232" t="str">
        <f>+IF(LEN(M232)&gt;0,IF(Participação!$B$6="Com Escaldão","09","01"),"")</f>
        <v/>
      </c>
      <c r="Q232" s="28" t="str">
        <f>+IF(LEN(M232)&gt;0,SUMIF(Candidatura_Tomador!$H:$H,Candidatura_Seguros!M232,Candidatura_Tomador!I:I),"")</f>
        <v/>
      </c>
      <c r="R232" t="str">
        <f>+IF(LEN(M232)&gt;0,VLOOKUP(M232,Candidatura_Tomador!H:J,3,0),"")</f>
        <v/>
      </c>
      <c r="S232" t="str">
        <f>+IF(LEN(M232)&gt;0,SUMIF(Candidatura_Tomador!$H:$H,Candidatura_Seguros!M232,Candidatura_Tomador!Q:Q),"")</f>
        <v/>
      </c>
      <c r="T232" t="str">
        <f t="shared" si="38"/>
        <v/>
      </c>
      <c r="U232" t="str">
        <f t="shared" si="39"/>
        <v/>
      </c>
      <c r="V232" t="str">
        <f>+IF(LEN(M232)&gt;0,SUMIF(Candidatura_Tomador!$H:$H,Candidatura_Seguros!M232,Candidatura_Tomador!R:R),"")</f>
        <v/>
      </c>
      <c r="W232" t="str">
        <f t="shared" si="40"/>
        <v/>
      </c>
    </row>
    <row r="233" spans="1:23" x14ac:dyDescent="0.25">
      <c r="A233" t="str">
        <f>+IF(LEN(M233)&gt;0,Candidatura_Tomador!C233,"")</f>
        <v/>
      </c>
      <c r="B233" t="str">
        <f>+IF(LEN(M233)&gt;0,Participação!$D$8,"")</f>
        <v/>
      </c>
      <c r="C233" t="str">
        <f t="shared" si="32"/>
        <v/>
      </c>
      <c r="D233" t="str">
        <f>+IF(LEN(M233)&gt;0,Participação!$D$4,"")</f>
        <v/>
      </c>
      <c r="E233" s="27" t="str">
        <f>+IF(LEN(M233)&gt;0,Participação!$B$7+8,"")</f>
        <v/>
      </c>
      <c r="F233" s="27" t="str">
        <f t="shared" si="33"/>
        <v/>
      </c>
      <c r="G233" t="str">
        <f t="shared" si="34"/>
        <v/>
      </c>
      <c r="H233" t="str">
        <f t="shared" si="35"/>
        <v/>
      </c>
      <c r="I233" t="str">
        <f t="shared" si="36"/>
        <v/>
      </c>
      <c r="L233" t="str">
        <f>+IF(LEN(Candidatura_Tomador!A233)&gt;0,VLOOKUP(M233,Candidatura_Tomador!H:P,9,0),"")</f>
        <v/>
      </c>
      <c r="M233" t="str">
        <f>IF(LEN(M232)=0,"",IF(M232=MAX(Candidatura_Tomador!H:H),"",M232+1))</f>
        <v/>
      </c>
      <c r="N233" t="str">
        <f>+IF(LEN(M233)&gt;0,Participação!$D$6*100,"")</f>
        <v/>
      </c>
      <c r="O233" t="str">
        <f t="shared" si="37"/>
        <v/>
      </c>
      <c r="P233" t="str">
        <f>+IF(LEN(M233)&gt;0,IF(Participação!$B$6="Com Escaldão","09","01"),"")</f>
        <v/>
      </c>
      <c r="Q233" s="28" t="str">
        <f>+IF(LEN(M233)&gt;0,SUMIF(Candidatura_Tomador!$H:$H,Candidatura_Seguros!M233,Candidatura_Tomador!I:I),"")</f>
        <v/>
      </c>
      <c r="R233" t="str">
        <f>+IF(LEN(M233)&gt;0,VLOOKUP(M233,Candidatura_Tomador!H:J,3,0),"")</f>
        <v/>
      </c>
      <c r="S233" t="str">
        <f>+IF(LEN(M233)&gt;0,SUMIF(Candidatura_Tomador!$H:$H,Candidatura_Seguros!M233,Candidatura_Tomador!Q:Q),"")</f>
        <v/>
      </c>
      <c r="T233" t="str">
        <f t="shared" si="38"/>
        <v/>
      </c>
      <c r="U233" t="str">
        <f t="shared" si="39"/>
        <v/>
      </c>
      <c r="V233" t="str">
        <f>+IF(LEN(M233)&gt;0,SUMIF(Candidatura_Tomador!$H:$H,Candidatura_Seguros!M233,Candidatura_Tomador!R:R),"")</f>
        <v/>
      </c>
      <c r="W233" t="str">
        <f t="shared" si="40"/>
        <v/>
      </c>
    </row>
    <row r="234" spans="1:23" x14ac:dyDescent="0.25">
      <c r="A234" t="str">
        <f>+IF(LEN(M234)&gt;0,Candidatura_Tomador!C234,"")</f>
        <v/>
      </c>
      <c r="B234" t="str">
        <f>+IF(LEN(M234)&gt;0,Participação!$D$8,"")</f>
        <v/>
      </c>
      <c r="C234" t="str">
        <f t="shared" si="32"/>
        <v/>
      </c>
      <c r="D234" t="str">
        <f>+IF(LEN(M234)&gt;0,Participação!$D$4,"")</f>
        <v/>
      </c>
      <c r="E234" s="27" t="str">
        <f>+IF(LEN(M234)&gt;0,Participação!$B$7+8,"")</f>
        <v/>
      </c>
      <c r="F234" s="27" t="str">
        <f t="shared" si="33"/>
        <v/>
      </c>
      <c r="G234" t="str">
        <f t="shared" si="34"/>
        <v/>
      </c>
      <c r="H234" t="str">
        <f t="shared" si="35"/>
        <v/>
      </c>
      <c r="I234" t="str">
        <f t="shared" si="36"/>
        <v/>
      </c>
      <c r="L234" t="str">
        <f>+IF(LEN(Candidatura_Tomador!A234)&gt;0,VLOOKUP(M234,Candidatura_Tomador!H:P,9,0),"")</f>
        <v/>
      </c>
      <c r="M234" t="str">
        <f>IF(LEN(M233)=0,"",IF(M233=MAX(Candidatura_Tomador!H:H),"",M233+1))</f>
        <v/>
      </c>
      <c r="N234" t="str">
        <f>+IF(LEN(M234)&gt;0,Participação!$D$6*100,"")</f>
        <v/>
      </c>
      <c r="O234" t="str">
        <f t="shared" si="37"/>
        <v/>
      </c>
      <c r="P234" t="str">
        <f>+IF(LEN(M234)&gt;0,IF(Participação!$B$6="Com Escaldão","09","01"),"")</f>
        <v/>
      </c>
      <c r="Q234" s="28" t="str">
        <f>+IF(LEN(M234)&gt;0,SUMIF(Candidatura_Tomador!$H:$H,Candidatura_Seguros!M234,Candidatura_Tomador!I:I),"")</f>
        <v/>
      </c>
      <c r="R234" t="str">
        <f>+IF(LEN(M234)&gt;0,VLOOKUP(M234,Candidatura_Tomador!H:J,3,0),"")</f>
        <v/>
      </c>
      <c r="S234" t="str">
        <f>+IF(LEN(M234)&gt;0,SUMIF(Candidatura_Tomador!$H:$H,Candidatura_Seguros!M234,Candidatura_Tomador!Q:Q),"")</f>
        <v/>
      </c>
      <c r="T234" t="str">
        <f t="shared" si="38"/>
        <v/>
      </c>
      <c r="U234" t="str">
        <f t="shared" si="39"/>
        <v/>
      </c>
      <c r="V234" t="str">
        <f>+IF(LEN(M234)&gt;0,SUMIF(Candidatura_Tomador!$H:$H,Candidatura_Seguros!M234,Candidatura_Tomador!R:R),"")</f>
        <v/>
      </c>
      <c r="W234" t="str">
        <f t="shared" si="40"/>
        <v/>
      </c>
    </row>
    <row r="235" spans="1:23" x14ac:dyDescent="0.25">
      <c r="A235" t="str">
        <f>+IF(LEN(M235)&gt;0,Candidatura_Tomador!C235,"")</f>
        <v/>
      </c>
      <c r="B235" t="str">
        <f>+IF(LEN(M235)&gt;0,Participação!$D$8,"")</f>
        <v/>
      </c>
      <c r="C235" t="str">
        <f t="shared" si="32"/>
        <v/>
      </c>
      <c r="D235" t="str">
        <f>+IF(LEN(M235)&gt;0,Participação!$D$4,"")</f>
        <v/>
      </c>
      <c r="E235" s="27" t="str">
        <f>+IF(LEN(M235)&gt;0,Participação!$B$7+8,"")</f>
        <v/>
      </c>
      <c r="F235" s="27" t="str">
        <f t="shared" si="33"/>
        <v/>
      </c>
      <c r="G235" t="str">
        <f t="shared" si="34"/>
        <v/>
      </c>
      <c r="H235" t="str">
        <f t="shared" si="35"/>
        <v/>
      </c>
      <c r="I235" t="str">
        <f t="shared" si="36"/>
        <v/>
      </c>
      <c r="L235" t="str">
        <f>+IF(LEN(Candidatura_Tomador!A235)&gt;0,VLOOKUP(M235,Candidatura_Tomador!H:P,9,0),"")</f>
        <v/>
      </c>
      <c r="M235" t="str">
        <f>IF(LEN(M234)=0,"",IF(M234=MAX(Candidatura_Tomador!H:H),"",M234+1))</f>
        <v/>
      </c>
      <c r="N235" t="str">
        <f>+IF(LEN(M235)&gt;0,Participação!$D$6*100,"")</f>
        <v/>
      </c>
      <c r="O235" t="str">
        <f t="shared" si="37"/>
        <v/>
      </c>
      <c r="P235" t="str">
        <f>+IF(LEN(M235)&gt;0,IF(Participação!$B$6="Com Escaldão","09","01"),"")</f>
        <v/>
      </c>
      <c r="Q235" s="28" t="str">
        <f>+IF(LEN(M235)&gt;0,SUMIF(Candidatura_Tomador!$H:$H,Candidatura_Seguros!M235,Candidatura_Tomador!I:I),"")</f>
        <v/>
      </c>
      <c r="R235" t="str">
        <f>+IF(LEN(M235)&gt;0,VLOOKUP(M235,Candidatura_Tomador!H:J,3,0),"")</f>
        <v/>
      </c>
      <c r="S235" t="str">
        <f>+IF(LEN(M235)&gt;0,SUMIF(Candidatura_Tomador!$H:$H,Candidatura_Seguros!M235,Candidatura_Tomador!Q:Q),"")</f>
        <v/>
      </c>
      <c r="T235" t="str">
        <f t="shared" si="38"/>
        <v/>
      </c>
      <c r="U235" t="str">
        <f t="shared" si="39"/>
        <v/>
      </c>
      <c r="V235" t="str">
        <f>+IF(LEN(M235)&gt;0,SUMIF(Candidatura_Tomador!$H:$H,Candidatura_Seguros!M235,Candidatura_Tomador!R:R),"")</f>
        <v/>
      </c>
      <c r="W235" t="str">
        <f t="shared" si="40"/>
        <v/>
      </c>
    </row>
    <row r="236" spans="1:23" x14ac:dyDescent="0.25">
      <c r="A236" t="str">
        <f>+IF(LEN(M236)&gt;0,Candidatura_Tomador!C236,"")</f>
        <v/>
      </c>
      <c r="B236" t="str">
        <f>+IF(LEN(M236)&gt;0,Participação!$D$8,"")</f>
        <v/>
      </c>
      <c r="C236" t="str">
        <f t="shared" si="32"/>
        <v/>
      </c>
      <c r="D236" t="str">
        <f>+IF(LEN(M236)&gt;0,Participação!$D$4,"")</f>
        <v/>
      </c>
      <c r="E236" s="27" t="str">
        <f>+IF(LEN(M236)&gt;0,Participação!$B$7+8,"")</f>
        <v/>
      </c>
      <c r="F236" s="27" t="str">
        <f t="shared" si="33"/>
        <v/>
      </c>
      <c r="G236" t="str">
        <f t="shared" si="34"/>
        <v/>
      </c>
      <c r="H236" t="str">
        <f t="shared" si="35"/>
        <v/>
      </c>
      <c r="I236" t="str">
        <f t="shared" si="36"/>
        <v/>
      </c>
      <c r="L236" t="str">
        <f>+IF(LEN(Candidatura_Tomador!A236)&gt;0,VLOOKUP(M236,Candidatura_Tomador!H:P,9,0),"")</f>
        <v/>
      </c>
      <c r="M236" t="str">
        <f>IF(LEN(M235)=0,"",IF(M235=MAX(Candidatura_Tomador!H:H),"",M235+1))</f>
        <v/>
      </c>
      <c r="N236" t="str">
        <f>+IF(LEN(M236)&gt;0,Participação!$D$6*100,"")</f>
        <v/>
      </c>
      <c r="O236" t="str">
        <f t="shared" si="37"/>
        <v/>
      </c>
      <c r="P236" t="str">
        <f>+IF(LEN(M236)&gt;0,IF(Participação!$B$6="Com Escaldão","09","01"),"")</f>
        <v/>
      </c>
      <c r="Q236" s="28" t="str">
        <f>+IF(LEN(M236)&gt;0,SUMIF(Candidatura_Tomador!$H:$H,Candidatura_Seguros!M236,Candidatura_Tomador!I:I),"")</f>
        <v/>
      </c>
      <c r="R236" t="str">
        <f>+IF(LEN(M236)&gt;0,VLOOKUP(M236,Candidatura_Tomador!H:J,3,0),"")</f>
        <v/>
      </c>
      <c r="S236" t="str">
        <f>+IF(LEN(M236)&gt;0,SUMIF(Candidatura_Tomador!$H:$H,Candidatura_Seguros!M236,Candidatura_Tomador!Q:Q),"")</f>
        <v/>
      </c>
      <c r="T236" t="str">
        <f t="shared" si="38"/>
        <v/>
      </c>
      <c r="U236" t="str">
        <f t="shared" si="39"/>
        <v/>
      </c>
      <c r="V236" t="str">
        <f>+IF(LEN(M236)&gt;0,SUMIF(Candidatura_Tomador!$H:$H,Candidatura_Seguros!M236,Candidatura_Tomador!R:R),"")</f>
        <v/>
      </c>
      <c r="W236" t="str">
        <f t="shared" si="40"/>
        <v/>
      </c>
    </row>
    <row r="237" spans="1:23" x14ac:dyDescent="0.25">
      <c r="A237" t="str">
        <f>+IF(LEN(M237)&gt;0,Candidatura_Tomador!C237,"")</f>
        <v/>
      </c>
      <c r="B237" t="str">
        <f>+IF(LEN(M237)&gt;0,Participação!$D$8,"")</f>
        <v/>
      </c>
      <c r="C237" t="str">
        <f t="shared" si="32"/>
        <v/>
      </c>
      <c r="D237" t="str">
        <f>+IF(LEN(M237)&gt;0,Participação!$D$4,"")</f>
        <v/>
      </c>
      <c r="E237" s="27" t="str">
        <f>+IF(LEN(M237)&gt;0,Participação!$B$7+8,"")</f>
        <v/>
      </c>
      <c r="F237" s="27" t="str">
        <f t="shared" si="33"/>
        <v/>
      </c>
      <c r="G237" t="str">
        <f t="shared" si="34"/>
        <v/>
      </c>
      <c r="H237" t="str">
        <f t="shared" si="35"/>
        <v/>
      </c>
      <c r="I237" t="str">
        <f t="shared" si="36"/>
        <v/>
      </c>
      <c r="L237" t="str">
        <f>+IF(LEN(Candidatura_Tomador!A237)&gt;0,VLOOKUP(M237,Candidatura_Tomador!H:P,9,0),"")</f>
        <v/>
      </c>
      <c r="M237" t="str">
        <f>IF(LEN(M236)=0,"",IF(M236=MAX(Candidatura_Tomador!H:H),"",M236+1))</f>
        <v/>
      </c>
      <c r="N237" t="str">
        <f>+IF(LEN(M237)&gt;0,Participação!$D$6*100,"")</f>
        <v/>
      </c>
      <c r="O237" t="str">
        <f t="shared" si="37"/>
        <v/>
      </c>
      <c r="P237" t="str">
        <f>+IF(LEN(M237)&gt;0,IF(Participação!$B$6="Com Escaldão","09","01"),"")</f>
        <v/>
      </c>
      <c r="Q237" s="28" t="str">
        <f>+IF(LEN(M237)&gt;0,SUMIF(Candidatura_Tomador!$H:$H,Candidatura_Seguros!M237,Candidatura_Tomador!I:I),"")</f>
        <v/>
      </c>
      <c r="R237" t="str">
        <f>+IF(LEN(M237)&gt;0,VLOOKUP(M237,Candidatura_Tomador!H:J,3,0),"")</f>
        <v/>
      </c>
      <c r="S237" t="str">
        <f>+IF(LEN(M237)&gt;0,SUMIF(Candidatura_Tomador!$H:$H,Candidatura_Seguros!M237,Candidatura_Tomador!Q:Q),"")</f>
        <v/>
      </c>
      <c r="T237" t="str">
        <f t="shared" si="38"/>
        <v/>
      </c>
      <c r="U237" t="str">
        <f t="shared" si="39"/>
        <v/>
      </c>
      <c r="V237" t="str">
        <f>+IF(LEN(M237)&gt;0,SUMIF(Candidatura_Tomador!$H:$H,Candidatura_Seguros!M237,Candidatura_Tomador!R:R),"")</f>
        <v/>
      </c>
      <c r="W237" t="str">
        <f t="shared" si="40"/>
        <v/>
      </c>
    </row>
    <row r="238" spans="1:23" x14ac:dyDescent="0.25">
      <c r="A238" t="str">
        <f>+IF(LEN(M238)&gt;0,Candidatura_Tomador!C238,"")</f>
        <v/>
      </c>
      <c r="B238" t="str">
        <f>+IF(LEN(M238)&gt;0,Participação!$D$8,"")</f>
        <v/>
      </c>
      <c r="C238" t="str">
        <f t="shared" si="32"/>
        <v/>
      </c>
      <c r="D238" t="str">
        <f>+IF(LEN(M238)&gt;0,Participação!$D$4,"")</f>
        <v/>
      </c>
      <c r="E238" s="27" t="str">
        <f>+IF(LEN(M238)&gt;0,Participação!$B$7+8,"")</f>
        <v/>
      </c>
      <c r="F238" s="27" t="str">
        <f t="shared" si="33"/>
        <v/>
      </c>
      <c r="G238" t="str">
        <f t="shared" si="34"/>
        <v/>
      </c>
      <c r="H238" t="str">
        <f t="shared" si="35"/>
        <v/>
      </c>
      <c r="I238" t="str">
        <f t="shared" si="36"/>
        <v/>
      </c>
      <c r="L238" t="str">
        <f>+IF(LEN(Candidatura_Tomador!A238)&gt;0,VLOOKUP(M238,Candidatura_Tomador!H:P,9,0),"")</f>
        <v/>
      </c>
      <c r="M238" t="str">
        <f>IF(LEN(M237)=0,"",IF(M237=MAX(Candidatura_Tomador!H:H),"",M237+1))</f>
        <v/>
      </c>
      <c r="N238" t="str">
        <f>+IF(LEN(M238)&gt;0,Participação!$D$6*100,"")</f>
        <v/>
      </c>
      <c r="O238" t="str">
        <f t="shared" si="37"/>
        <v/>
      </c>
      <c r="P238" t="str">
        <f>+IF(LEN(M238)&gt;0,IF(Participação!$B$6="Com Escaldão","09","01"),"")</f>
        <v/>
      </c>
      <c r="Q238" s="28" t="str">
        <f>+IF(LEN(M238)&gt;0,SUMIF(Candidatura_Tomador!$H:$H,Candidatura_Seguros!M238,Candidatura_Tomador!I:I),"")</f>
        <v/>
      </c>
      <c r="R238" t="str">
        <f>+IF(LEN(M238)&gt;0,VLOOKUP(M238,Candidatura_Tomador!H:J,3,0),"")</f>
        <v/>
      </c>
      <c r="S238" t="str">
        <f>+IF(LEN(M238)&gt;0,SUMIF(Candidatura_Tomador!$H:$H,Candidatura_Seguros!M238,Candidatura_Tomador!Q:Q),"")</f>
        <v/>
      </c>
      <c r="T238" t="str">
        <f t="shared" si="38"/>
        <v/>
      </c>
      <c r="U238" t="str">
        <f t="shared" si="39"/>
        <v/>
      </c>
      <c r="V238" t="str">
        <f>+IF(LEN(M238)&gt;0,SUMIF(Candidatura_Tomador!$H:$H,Candidatura_Seguros!M238,Candidatura_Tomador!R:R),"")</f>
        <v/>
      </c>
      <c r="W238" t="str">
        <f t="shared" si="40"/>
        <v/>
      </c>
    </row>
    <row r="239" spans="1:23" x14ac:dyDescent="0.25">
      <c r="A239" t="str">
        <f>+IF(LEN(M239)&gt;0,Candidatura_Tomador!C239,"")</f>
        <v/>
      </c>
      <c r="B239" t="str">
        <f>+IF(LEN(M239)&gt;0,Participação!$D$8,"")</f>
        <v/>
      </c>
      <c r="C239" t="str">
        <f t="shared" si="32"/>
        <v/>
      </c>
      <c r="D239" t="str">
        <f>+IF(LEN(M239)&gt;0,Participação!$D$4,"")</f>
        <v/>
      </c>
      <c r="E239" s="27" t="str">
        <f>+IF(LEN(M239)&gt;0,Participação!$B$7+8,"")</f>
        <v/>
      </c>
      <c r="F239" s="27" t="str">
        <f t="shared" si="33"/>
        <v/>
      </c>
      <c r="G239" t="str">
        <f t="shared" si="34"/>
        <v/>
      </c>
      <c r="H239" t="str">
        <f t="shared" si="35"/>
        <v/>
      </c>
      <c r="I239" t="str">
        <f t="shared" si="36"/>
        <v/>
      </c>
      <c r="L239" t="str">
        <f>+IF(LEN(Candidatura_Tomador!A239)&gt;0,VLOOKUP(M239,Candidatura_Tomador!H:P,9,0),"")</f>
        <v/>
      </c>
      <c r="M239" t="str">
        <f>IF(LEN(M238)=0,"",IF(M238=MAX(Candidatura_Tomador!H:H),"",M238+1))</f>
        <v/>
      </c>
      <c r="N239" t="str">
        <f>+IF(LEN(M239)&gt;0,Participação!$D$6*100,"")</f>
        <v/>
      </c>
      <c r="O239" t="str">
        <f t="shared" si="37"/>
        <v/>
      </c>
      <c r="P239" t="str">
        <f>+IF(LEN(M239)&gt;0,IF(Participação!$B$6="Com Escaldão","09","01"),"")</f>
        <v/>
      </c>
      <c r="Q239" s="28" t="str">
        <f>+IF(LEN(M239)&gt;0,SUMIF(Candidatura_Tomador!$H:$H,Candidatura_Seguros!M239,Candidatura_Tomador!I:I),"")</f>
        <v/>
      </c>
      <c r="R239" t="str">
        <f>+IF(LEN(M239)&gt;0,VLOOKUP(M239,Candidatura_Tomador!H:J,3,0),"")</f>
        <v/>
      </c>
      <c r="S239" t="str">
        <f>+IF(LEN(M239)&gt;0,SUMIF(Candidatura_Tomador!$H:$H,Candidatura_Seguros!M239,Candidatura_Tomador!Q:Q),"")</f>
        <v/>
      </c>
      <c r="T239" t="str">
        <f t="shared" si="38"/>
        <v/>
      </c>
      <c r="U239" t="str">
        <f t="shared" si="39"/>
        <v/>
      </c>
      <c r="V239" t="str">
        <f>+IF(LEN(M239)&gt;0,SUMIF(Candidatura_Tomador!$H:$H,Candidatura_Seguros!M239,Candidatura_Tomador!R:R),"")</f>
        <v/>
      </c>
      <c r="W239" t="str">
        <f t="shared" si="40"/>
        <v/>
      </c>
    </row>
    <row r="240" spans="1:23" x14ac:dyDescent="0.25">
      <c r="A240" t="str">
        <f>+IF(LEN(M240)&gt;0,Candidatura_Tomador!C240,"")</f>
        <v/>
      </c>
      <c r="B240" t="str">
        <f>+IF(LEN(M240)&gt;0,Participação!$D$8,"")</f>
        <v/>
      </c>
      <c r="C240" t="str">
        <f t="shared" si="32"/>
        <v/>
      </c>
      <c r="D240" t="str">
        <f>+IF(LEN(M240)&gt;0,Participação!$D$4,"")</f>
        <v/>
      </c>
      <c r="E240" s="27" t="str">
        <f>+IF(LEN(M240)&gt;0,Participação!$B$7+8,"")</f>
        <v/>
      </c>
      <c r="F240" s="27" t="str">
        <f t="shared" si="33"/>
        <v/>
      </c>
      <c r="G240" t="str">
        <f t="shared" si="34"/>
        <v/>
      </c>
      <c r="H240" t="str">
        <f t="shared" si="35"/>
        <v/>
      </c>
      <c r="I240" t="str">
        <f t="shared" si="36"/>
        <v/>
      </c>
      <c r="L240" t="str">
        <f>+IF(LEN(Candidatura_Tomador!A240)&gt;0,VLOOKUP(M240,Candidatura_Tomador!H:P,9,0),"")</f>
        <v/>
      </c>
      <c r="M240" t="str">
        <f>IF(LEN(M239)=0,"",IF(M239=MAX(Candidatura_Tomador!H:H),"",M239+1))</f>
        <v/>
      </c>
      <c r="N240" t="str">
        <f>+IF(LEN(M240)&gt;0,Participação!$D$6*100,"")</f>
        <v/>
      </c>
      <c r="O240" t="str">
        <f t="shared" si="37"/>
        <v/>
      </c>
      <c r="P240" t="str">
        <f>+IF(LEN(M240)&gt;0,IF(Participação!$B$6="Com Escaldão","09","01"),"")</f>
        <v/>
      </c>
      <c r="Q240" s="28" t="str">
        <f>+IF(LEN(M240)&gt;0,SUMIF(Candidatura_Tomador!$H:$H,Candidatura_Seguros!M240,Candidatura_Tomador!I:I),"")</f>
        <v/>
      </c>
      <c r="R240" t="str">
        <f>+IF(LEN(M240)&gt;0,VLOOKUP(M240,Candidatura_Tomador!H:J,3,0),"")</f>
        <v/>
      </c>
      <c r="S240" t="str">
        <f>+IF(LEN(M240)&gt;0,SUMIF(Candidatura_Tomador!$H:$H,Candidatura_Seguros!M240,Candidatura_Tomador!Q:Q),"")</f>
        <v/>
      </c>
      <c r="T240" t="str">
        <f t="shared" si="38"/>
        <v/>
      </c>
      <c r="U240" t="str">
        <f t="shared" si="39"/>
        <v/>
      </c>
      <c r="V240" t="str">
        <f>+IF(LEN(M240)&gt;0,SUMIF(Candidatura_Tomador!$H:$H,Candidatura_Seguros!M240,Candidatura_Tomador!R:R),"")</f>
        <v/>
      </c>
      <c r="W240" t="str">
        <f t="shared" si="40"/>
        <v/>
      </c>
    </row>
    <row r="241" spans="1:23" x14ac:dyDescent="0.25">
      <c r="A241" t="str">
        <f>+IF(LEN(M241)&gt;0,Candidatura_Tomador!C241,"")</f>
        <v/>
      </c>
      <c r="B241" t="str">
        <f>+IF(LEN(M241)&gt;0,Participação!$D$8,"")</f>
        <v/>
      </c>
      <c r="C241" t="str">
        <f t="shared" si="32"/>
        <v/>
      </c>
      <c r="D241" t="str">
        <f>+IF(LEN(M241)&gt;0,Participação!$D$4,"")</f>
        <v/>
      </c>
      <c r="E241" s="27" t="str">
        <f>+IF(LEN(M241)&gt;0,Participação!$B$7+8,"")</f>
        <v/>
      </c>
      <c r="F241" s="27" t="str">
        <f t="shared" si="33"/>
        <v/>
      </c>
      <c r="G241" t="str">
        <f t="shared" si="34"/>
        <v/>
      </c>
      <c r="H241" t="str">
        <f t="shared" si="35"/>
        <v/>
      </c>
      <c r="I241" t="str">
        <f t="shared" si="36"/>
        <v/>
      </c>
      <c r="L241" t="str">
        <f>+IF(LEN(Candidatura_Tomador!A241)&gt;0,VLOOKUP(M241,Candidatura_Tomador!H:P,9,0),"")</f>
        <v/>
      </c>
      <c r="M241" t="str">
        <f>IF(LEN(M240)=0,"",IF(M240=MAX(Candidatura_Tomador!H:H),"",M240+1))</f>
        <v/>
      </c>
      <c r="N241" t="str">
        <f>+IF(LEN(M241)&gt;0,Participação!$D$6*100,"")</f>
        <v/>
      </c>
      <c r="O241" t="str">
        <f t="shared" si="37"/>
        <v/>
      </c>
      <c r="P241" t="str">
        <f>+IF(LEN(M241)&gt;0,IF(Participação!$B$6="Com Escaldão","09","01"),"")</f>
        <v/>
      </c>
      <c r="Q241" s="28" t="str">
        <f>+IF(LEN(M241)&gt;0,SUMIF(Candidatura_Tomador!$H:$H,Candidatura_Seguros!M241,Candidatura_Tomador!I:I),"")</f>
        <v/>
      </c>
      <c r="R241" t="str">
        <f>+IF(LEN(M241)&gt;0,VLOOKUP(M241,Candidatura_Tomador!H:J,3,0),"")</f>
        <v/>
      </c>
      <c r="S241" t="str">
        <f>+IF(LEN(M241)&gt;0,SUMIF(Candidatura_Tomador!$H:$H,Candidatura_Seguros!M241,Candidatura_Tomador!Q:Q),"")</f>
        <v/>
      </c>
      <c r="T241" t="str">
        <f t="shared" si="38"/>
        <v/>
      </c>
      <c r="U241" t="str">
        <f t="shared" si="39"/>
        <v/>
      </c>
      <c r="V241" t="str">
        <f>+IF(LEN(M241)&gt;0,SUMIF(Candidatura_Tomador!$H:$H,Candidatura_Seguros!M241,Candidatura_Tomador!R:R),"")</f>
        <v/>
      </c>
      <c r="W241" t="str">
        <f t="shared" si="40"/>
        <v/>
      </c>
    </row>
    <row r="242" spans="1:23" x14ac:dyDescent="0.25">
      <c r="A242" t="str">
        <f>+IF(LEN(M242)&gt;0,Candidatura_Tomador!C242,"")</f>
        <v/>
      </c>
      <c r="B242" t="str">
        <f>+IF(LEN(M242)&gt;0,Participação!$D$8,"")</f>
        <v/>
      </c>
      <c r="C242" t="str">
        <f t="shared" si="32"/>
        <v/>
      </c>
      <c r="D242" t="str">
        <f>+IF(LEN(M242)&gt;0,Participação!$D$4,"")</f>
        <v/>
      </c>
      <c r="E242" s="27" t="str">
        <f>+IF(LEN(M242)&gt;0,Participação!$B$7+8,"")</f>
        <v/>
      </c>
      <c r="F242" s="27" t="str">
        <f t="shared" si="33"/>
        <v/>
      </c>
      <c r="G242" t="str">
        <f t="shared" si="34"/>
        <v/>
      </c>
      <c r="H242" t="str">
        <f t="shared" si="35"/>
        <v/>
      </c>
      <c r="I242" t="str">
        <f t="shared" si="36"/>
        <v/>
      </c>
      <c r="L242" t="str">
        <f>+IF(LEN(Candidatura_Tomador!A242)&gt;0,VLOOKUP(M242,Candidatura_Tomador!H:P,9,0),"")</f>
        <v/>
      </c>
      <c r="M242" t="str">
        <f>IF(LEN(M241)=0,"",IF(M241=MAX(Candidatura_Tomador!H:H),"",M241+1))</f>
        <v/>
      </c>
      <c r="N242" t="str">
        <f>+IF(LEN(M242)&gt;0,Participação!$D$6*100,"")</f>
        <v/>
      </c>
      <c r="O242" t="str">
        <f t="shared" si="37"/>
        <v/>
      </c>
      <c r="P242" t="str">
        <f>+IF(LEN(M242)&gt;0,IF(Participação!$B$6="Com Escaldão","09","01"),"")</f>
        <v/>
      </c>
      <c r="Q242" s="28" t="str">
        <f>+IF(LEN(M242)&gt;0,SUMIF(Candidatura_Tomador!$H:$H,Candidatura_Seguros!M242,Candidatura_Tomador!I:I),"")</f>
        <v/>
      </c>
      <c r="R242" t="str">
        <f>+IF(LEN(M242)&gt;0,VLOOKUP(M242,Candidatura_Tomador!H:J,3,0),"")</f>
        <v/>
      </c>
      <c r="S242" t="str">
        <f>+IF(LEN(M242)&gt;0,SUMIF(Candidatura_Tomador!$H:$H,Candidatura_Seguros!M242,Candidatura_Tomador!Q:Q),"")</f>
        <v/>
      </c>
      <c r="T242" t="str">
        <f t="shared" si="38"/>
        <v/>
      </c>
      <c r="U242" t="str">
        <f t="shared" si="39"/>
        <v/>
      </c>
      <c r="V242" t="str">
        <f>+IF(LEN(M242)&gt;0,SUMIF(Candidatura_Tomador!$H:$H,Candidatura_Seguros!M242,Candidatura_Tomador!R:R),"")</f>
        <v/>
      </c>
      <c r="W242" t="str">
        <f t="shared" si="40"/>
        <v/>
      </c>
    </row>
    <row r="243" spans="1:23" x14ac:dyDescent="0.25">
      <c r="A243" t="str">
        <f>+IF(LEN(M243)&gt;0,Candidatura_Tomador!C243,"")</f>
        <v/>
      </c>
      <c r="B243" t="str">
        <f>+IF(LEN(M243)&gt;0,Participação!$D$8,"")</f>
        <v/>
      </c>
      <c r="C243" t="str">
        <f t="shared" si="32"/>
        <v/>
      </c>
      <c r="D243" t="str">
        <f>+IF(LEN(M243)&gt;0,Participação!$D$4,"")</f>
        <v/>
      </c>
      <c r="E243" s="27" t="str">
        <f>+IF(LEN(M243)&gt;0,Participação!$B$7+8,"")</f>
        <v/>
      </c>
      <c r="F243" s="27" t="str">
        <f t="shared" si="33"/>
        <v/>
      </c>
      <c r="G243" t="str">
        <f t="shared" si="34"/>
        <v/>
      </c>
      <c r="H243" t="str">
        <f t="shared" si="35"/>
        <v/>
      </c>
      <c r="I243" t="str">
        <f t="shared" si="36"/>
        <v/>
      </c>
      <c r="L243" t="str">
        <f>+IF(LEN(Candidatura_Tomador!A243)&gt;0,VLOOKUP(M243,Candidatura_Tomador!H:P,9,0),"")</f>
        <v/>
      </c>
      <c r="M243" t="str">
        <f>IF(LEN(M242)=0,"",IF(M242=MAX(Candidatura_Tomador!H:H),"",M242+1))</f>
        <v/>
      </c>
      <c r="N243" t="str">
        <f>+IF(LEN(M243)&gt;0,Participação!$D$6*100,"")</f>
        <v/>
      </c>
      <c r="O243" t="str">
        <f t="shared" si="37"/>
        <v/>
      </c>
      <c r="P243" t="str">
        <f>+IF(LEN(M243)&gt;0,IF(Participação!$B$6="Com Escaldão","09","01"),"")</f>
        <v/>
      </c>
      <c r="Q243" s="28" t="str">
        <f>+IF(LEN(M243)&gt;0,SUMIF(Candidatura_Tomador!$H:$H,Candidatura_Seguros!M243,Candidatura_Tomador!I:I),"")</f>
        <v/>
      </c>
      <c r="R243" t="str">
        <f>+IF(LEN(M243)&gt;0,VLOOKUP(M243,Candidatura_Tomador!H:J,3,0),"")</f>
        <v/>
      </c>
      <c r="S243" t="str">
        <f>+IF(LEN(M243)&gt;0,SUMIF(Candidatura_Tomador!$H:$H,Candidatura_Seguros!M243,Candidatura_Tomador!Q:Q),"")</f>
        <v/>
      </c>
      <c r="T243" t="str">
        <f t="shared" si="38"/>
        <v/>
      </c>
      <c r="U243" t="str">
        <f t="shared" si="39"/>
        <v/>
      </c>
      <c r="V243" t="str">
        <f>+IF(LEN(M243)&gt;0,SUMIF(Candidatura_Tomador!$H:$H,Candidatura_Seguros!M243,Candidatura_Tomador!R:R),"")</f>
        <v/>
      </c>
      <c r="W243" t="str">
        <f t="shared" si="40"/>
        <v/>
      </c>
    </row>
    <row r="244" spans="1:23" x14ac:dyDescent="0.25">
      <c r="A244" t="str">
        <f>+IF(LEN(M244)&gt;0,Candidatura_Tomador!C244,"")</f>
        <v/>
      </c>
      <c r="B244" t="str">
        <f>+IF(LEN(M244)&gt;0,Participação!$D$8,"")</f>
        <v/>
      </c>
      <c r="C244" t="str">
        <f t="shared" si="32"/>
        <v/>
      </c>
      <c r="D244" t="str">
        <f>+IF(LEN(M244)&gt;0,Participação!$D$4,"")</f>
        <v/>
      </c>
      <c r="E244" s="27" t="str">
        <f>+IF(LEN(M244)&gt;0,Participação!$B$7+8,"")</f>
        <v/>
      </c>
      <c r="F244" s="27" t="str">
        <f t="shared" si="33"/>
        <v/>
      </c>
      <c r="G244" t="str">
        <f t="shared" si="34"/>
        <v/>
      </c>
      <c r="H244" t="str">
        <f t="shared" si="35"/>
        <v/>
      </c>
      <c r="I244" t="str">
        <f t="shared" si="36"/>
        <v/>
      </c>
      <c r="L244" t="str">
        <f>+IF(LEN(Candidatura_Tomador!A244)&gt;0,VLOOKUP(M244,Candidatura_Tomador!H:P,9,0),"")</f>
        <v/>
      </c>
      <c r="M244" t="str">
        <f>IF(LEN(M243)=0,"",IF(M243=MAX(Candidatura_Tomador!H:H),"",M243+1))</f>
        <v/>
      </c>
      <c r="N244" t="str">
        <f>+IF(LEN(M244)&gt;0,Participação!$D$6*100,"")</f>
        <v/>
      </c>
      <c r="O244" t="str">
        <f t="shared" si="37"/>
        <v/>
      </c>
      <c r="P244" t="str">
        <f>+IF(LEN(M244)&gt;0,IF(Participação!$B$6="Com Escaldão","09","01"),"")</f>
        <v/>
      </c>
      <c r="Q244" s="28" t="str">
        <f>+IF(LEN(M244)&gt;0,SUMIF(Candidatura_Tomador!$H:$H,Candidatura_Seguros!M244,Candidatura_Tomador!I:I),"")</f>
        <v/>
      </c>
      <c r="R244" t="str">
        <f>+IF(LEN(M244)&gt;0,VLOOKUP(M244,Candidatura_Tomador!H:J,3,0),"")</f>
        <v/>
      </c>
      <c r="S244" t="str">
        <f>+IF(LEN(M244)&gt;0,SUMIF(Candidatura_Tomador!$H:$H,Candidatura_Seguros!M244,Candidatura_Tomador!Q:Q),"")</f>
        <v/>
      </c>
      <c r="T244" t="str">
        <f t="shared" si="38"/>
        <v/>
      </c>
      <c r="U244" t="str">
        <f t="shared" si="39"/>
        <v/>
      </c>
      <c r="V244" t="str">
        <f>+IF(LEN(M244)&gt;0,SUMIF(Candidatura_Tomador!$H:$H,Candidatura_Seguros!M244,Candidatura_Tomador!R:R),"")</f>
        <v/>
      </c>
      <c r="W244" t="str">
        <f t="shared" si="40"/>
        <v/>
      </c>
    </row>
    <row r="245" spans="1:23" x14ac:dyDescent="0.25">
      <c r="A245" t="str">
        <f>+IF(LEN(M245)&gt;0,Candidatura_Tomador!C245,"")</f>
        <v/>
      </c>
      <c r="B245" t="str">
        <f>+IF(LEN(M245)&gt;0,Participação!$D$8,"")</f>
        <v/>
      </c>
      <c r="C245" t="str">
        <f t="shared" si="32"/>
        <v/>
      </c>
      <c r="D245" t="str">
        <f>+IF(LEN(M245)&gt;0,Participação!$D$4,"")</f>
        <v/>
      </c>
      <c r="E245" s="27" t="str">
        <f>+IF(LEN(M245)&gt;0,Participação!$B$7+8,"")</f>
        <v/>
      </c>
      <c r="F245" s="27" t="str">
        <f t="shared" si="33"/>
        <v/>
      </c>
      <c r="G245" t="str">
        <f t="shared" si="34"/>
        <v/>
      </c>
      <c r="H245" t="str">
        <f t="shared" si="35"/>
        <v/>
      </c>
      <c r="I245" t="str">
        <f t="shared" si="36"/>
        <v/>
      </c>
      <c r="L245" t="str">
        <f>+IF(LEN(Candidatura_Tomador!A245)&gt;0,VLOOKUP(M245,Candidatura_Tomador!H:P,9,0),"")</f>
        <v/>
      </c>
      <c r="M245" t="str">
        <f>IF(LEN(M244)=0,"",IF(M244=MAX(Candidatura_Tomador!H:H),"",M244+1))</f>
        <v/>
      </c>
      <c r="N245" t="str">
        <f>+IF(LEN(M245)&gt;0,Participação!$D$6*100,"")</f>
        <v/>
      </c>
      <c r="O245" t="str">
        <f t="shared" si="37"/>
        <v/>
      </c>
      <c r="P245" t="str">
        <f>+IF(LEN(M245)&gt;0,IF(Participação!$B$6="Com Escaldão","09","01"),"")</f>
        <v/>
      </c>
      <c r="Q245" s="28" t="str">
        <f>+IF(LEN(M245)&gt;0,SUMIF(Candidatura_Tomador!$H:$H,Candidatura_Seguros!M245,Candidatura_Tomador!I:I),"")</f>
        <v/>
      </c>
      <c r="R245" t="str">
        <f>+IF(LEN(M245)&gt;0,VLOOKUP(M245,Candidatura_Tomador!H:J,3,0),"")</f>
        <v/>
      </c>
      <c r="S245" t="str">
        <f>+IF(LEN(M245)&gt;0,SUMIF(Candidatura_Tomador!$H:$H,Candidatura_Seguros!M245,Candidatura_Tomador!Q:Q),"")</f>
        <v/>
      </c>
      <c r="T245" t="str">
        <f t="shared" si="38"/>
        <v/>
      </c>
      <c r="U245" t="str">
        <f t="shared" si="39"/>
        <v/>
      </c>
      <c r="V245" t="str">
        <f>+IF(LEN(M245)&gt;0,SUMIF(Candidatura_Tomador!$H:$H,Candidatura_Seguros!M245,Candidatura_Tomador!R:R),"")</f>
        <v/>
      </c>
      <c r="W245" t="str">
        <f t="shared" si="40"/>
        <v/>
      </c>
    </row>
    <row r="246" spans="1:23" x14ac:dyDescent="0.25">
      <c r="A246" t="str">
        <f>+IF(LEN(M246)&gt;0,Candidatura_Tomador!C246,"")</f>
        <v/>
      </c>
      <c r="B246" t="str">
        <f>+IF(LEN(M246)&gt;0,Participação!$D$8,"")</f>
        <v/>
      </c>
      <c r="C246" t="str">
        <f t="shared" si="32"/>
        <v/>
      </c>
      <c r="D246" t="str">
        <f>+IF(LEN(M246)&gt;0,Participação!$D$4,"")</f>
        <v/>
      </c>
      <c r="E246" s="27" t="str">
        <f>+IF(LEN(M246)&gt;0,Participação!$B$7+8,"")</f>
        <v/>
      </c>
      <c r="F246" s="27" t="str">
        <f t="shared" si="33"/>
        <v/>
      </c>
      <c r="G246" t="str">
        <f t="shared" si="34"/>
        <v/>
      </c>
      <c r="H246" t="str">
        <f t="shared" si="35"/>
        <v/>
      </c>
      <c r="I246" t="str">
        <f t="shared" si="36"/>
        <v/>
      </c>
      <c r="L246" t="str">
        <f>+IF(LEN(Candidatura_Tomador!A246)&gt;0,VLOOKUP(M246,Candidatura_Tomador!H:P,9,0),"")</f>
        <v/>
      </c>
      <c r="M246" t="str">
        <f>IF(LEN(M245)=0,"",IF(M245=MAX(Candidatura_Tomador!H:H),"",M245+1))</f>
        <v/>
      </c>
      <c r="N246" t="str">
        <f>+IF(LEN(M246)&gt;0,Participação!$D$6*100,"")</f>
        <v/>
      </c>
      <c r="O246" t="str">
        <f t="shared" si="37"/>
        <v/>
      </c>
      <c r="P246" t="str">
        <f>+IF(LEN(M246)&gt;0,IF(Participação!$B$6="Com Escaldão","09","01"),"")</f>
        <v/>
      </c>
      <c r="Q246" s="28" t="str">
        <f>+IF(LEN(M246)&gt;0,SUMIF(Candidatura_Tomador!$H:$H,Candidatura_Seguros!M246,Candidatura_Tomador!I:I),"")</f>
        <v/>
      </c>
      <c r="R246" t="str">
        <f>+IF(LEN(M246)&gt;0,VLOOKUP(M246,Candidatura_Tomador!H:J,3,0),"")</f>
        <v/>
      </c>
      <c r="S246" t="str">
        <f>+IF(LEN(M246)&gt;0,SUMIF(Candidatura_Tomador!$H:$H,Candidatura_Seguros!M246,Candidatura_Tomador!Q:Q),"")</f>
        <v/>
      </c>
      <c r="T246" t="str">
        <f t="shared" si="38"/>
        <v/>
      </c>
      <c r="U246" t="str">
        <f t="shared" si="39"/>
        <v/>
      </c>
      <c r="V246" t="str">
        <f>+IF(LEN(M246)&gt;0,SUMIF(Candidatura_Tomador!$H:$H,Candidatura_Seguros!M246,Candidatura_Tomador!R:R),"")</f>
        <v/>
      </c>
      <c r="W246" t="str">
        <f t="shared" si="40"/>
        <v/>
      </c>
    </row>
    <row r="247" spans="1:23" x14ac:dyDescent="0.25">
      <c r="A247" t="str">
        <f>+IF(LEN(M247)&gt;0,Candidatura_Tomador!C247,"")</f>
        <v/>
      </c>
      <c r="B247" t="str">
        <f>+IF(LEN(M247)&gt;0,Participação!$D$8,"")</f>
        <v/>
      </c>
      <c r="C247" t="str">
        <f t="shared" si="32"/>
        <v/>
      </c>
      <c r="D247" t="str">
        <f>+IF(LEN(M247)&gt;0,Participação!$D$4,"")</f>
        <v/>
      </c>
      <c r="E247" s="27" t="str">
        <f>+IF(LEN(M247)&gt;0,Participação!$B$7+8,"")</f>
        <v/>
      </c>
      <c r="F247" s="27" t="str">
        <f t="shared" si="33"/>
        <v/>
      </c>
      <c r="G247" t="str">
        <f t="shared" si="34"/>
        <v/>
      </c>
      <c r="H247" t="str">
        <f t="shared" si="35"/>
        <v/>
      </c>
      <c r="I247" t="str">
        <f t="shared" si="36"/>
        <v/>
      </c>
      <c r="L247" t="str">
        <f>+IF(LEN(Candidatura_Tomador!A247)&gt;0,VLOOKUP(M247,Candidatura_Tomador!H:P,9,0),"")</f>
        <v/>
      </c>
      <c r="M247" t="str">
        <f>IF(LEN(M246)=0,"",IF(M246=MAX(Candidatura_Tomador!H:H),"",M246+1))</f>
        <v/>
      </c>
      <c r="N247" t="str">
        <f>+IF(LEN(M247)&gt;0,Participação!$D$6*100,"")</f>
        <v/>
      </c>
      <c r="O247" t="str">
        <f t="shared" si="37"/>
        <v/>
      </c>
      <c r="P247" t="str">
        <f>+IF(LEN(M247)&gt;0,IF(Participação!$B$6="Com Escaldão","09","01"),"")</f>
        <v/>
      </c>
      <c r="Q247" s="28" t="str">
        <f>+IF(LEN(M247)&gt;0,SUMIF(Candidatura_Tomador!$H:$H,Candidatura_Seguros!M247,Candidatura_Tomador!I:I),"")</f>
        <v/>
      </c>
      <c r="R247" t="str">
        <f>+IF(LEN(M247)&gt;0,VLOOKUP(M247,Candidatura_Tomador!H:J,3,0),"")</f>
        <v/>
      </c>
      <c r="S247" t="str">
        <f>+IF(LEN(M247)&gt;0,SUMIF(Candidatura_Tomador!$H:$H,Candidatura_Seguros!M247,Candidatura_Tomador!Q:Q),"")</f>
        <v/>
      </c>
      <c r="T247" t="str">
        <f t="shared" si="38"/>
        <v/>
      </c>
      <c r="U247" t="str">
        <f t="shared" si="39"/>
        <v/>
      </c>
      <c r="V247" t="str">
        <f>+IF(LEN(M247)&gt;0,SUMIF(Candidatura_Tomador!$H:$H,Candidatura_Seguros!M247,Candidatura_Tomador!R:R),"")</f>
        <v/>
      </c>
      <c r="W247" t="str">
        <f t="shared" si="40"/>
        <v/>
      </c>
    </row>
    <row r="248" spans="1:23" x14ac:dyDescent="0.25">
      <c r="A248" t="str">
        <f>+IF(LEN(M248)&gt;0,Candidatura_Tomador!C248,"")</f>
        <v/>
      </c>
      <c r="B248" t="str">
        <f>+IF(LEN(M248)&gt;0,Participação!$D$8,"")</f>
        <v/>
      </c>
      <c r="C248" t="str">
        <f t="shared" si="32"/>
        <v/>
      </c>
      <c r="D248" t="str">
        <f>+IF(LEN(M248)&gt;0,Participação!$D$4,"")</f>
        <v/>
      </c>
      <c r="E248" s="27" t="str">
        <f>+IF(LEN(M248)&gt;0,Participação!$B$7+8,"")</f>
        <v/>
      </c>
      <c r="F248" s="27" t="str">
        <f t="shared" si="33"/>
        <v/>
      </c>
      <c r="G248" t="str">
        <f t="shared" si="34"/>
        <v/>
      </c>
      <c r="H248" t="str">
        <f t="shared" si="35"/>
        <v/>
      </c>
      <c r="I248" t="str">
        <f t="shared" si="36"/>
        <v/>
      </c>
      <c r="L248" t="str">
        <f>+IF(LEN(Candidatura_Tomador!A248)&gt;0,VLOOKUP(M248,Candidatura_Tomador!H:P,9,0),"")</f>
        <v/>
      </c>
      <c r="M248" t="str">
        <f>IF(LEN(M247)=0,"",IF(M247=MAX(Candidatura_Tomador!H:H),"",M247+1))</f>
        <v/>
      </c>
      <c r="N248" t="str">
        <f>+IF(LEN(M248)&gt;0,Participação!$D$6*100,"")</f>
        <v/>
      </c>
      <c r="O248" t="str">
        <f t="shared" si="37"/>
        <v/>
      </c>
      <c r="P248" t="str">
        <f>+IF(LEN(M248)&gt;0,IF(Participação!$B$6="Com Escaldão","09","01"),"")</f>
        <v/>
      </c>
      <c r="Q248" s="28" t="str">
        <f>+IF(LEN(M248)&gt;0,SUMIF(Candidatura_Tomador!$H:$H,Candidatura_Seguros!M248,Candidatura_Tomador!I:I),"")</f>
        <v/>
      </c>
      <c r="R248" t="str">
        <f>+IF(LEN(M248)&gt;0,VLOOKUP(M248,Candidatura_Tomador!H:J,3,0),"")</f>
        <v/>
      </c>
      <c r="S248" t="str">
        <f>+IF(LEN(M248)&gt;0,SUMIF(Candidatura_Tomador!$H:$H,Candidatura_Seguros!M248,Candidatura_Tomador!Q:Q),"")</f>
        <v/>
      </c>
      <c r="T248" t="str">
        <f t="shared" si="38"/>
        <v/>
      </c>
      <c r="U248" t="str">
        <f t="shared" si="39"/>
        <v/>
      </c>
      <c r="V248" t="str">
        <f>+IF(LEN(M248)&gt;0,SUMIF(Candidatura_Tomador!$H:$H,Candidatura_Seguros!M248,Candidatura_Tomador!R:R),"")</f>
        <v/>
      </c>
      <c r="W248" t="str">
        <f t="shared" si="40"/>
        <v/>
      </c>
    </row>
    <row r="249" spans="1:23" x14ac:dyDescent="0.25">
      <c r="A249" t="str">
        <f>+IF(LEN(M249)&gt;0,Candidatura_Tomador!C249,"")</f>
        <v/>
      </c>
      <c r="B249" t="str">
        <f>+IF(LEN(M249)&gt;0,Participação!$D$8,"")</f>
        <v/>
      </c>
      <c r="C249" t="str">
        <f t="shared" si="32"/>
        <v/>
      </c>
      <c r="D249" t="str">
        <f>+IF(LEN(M249)&gt;0,Participação!$D$4,"")</f>
        <v/>
      </c>
      <c r="E249" s="27" t="str">
        <f>+IF(LEN(M249)&gt;0,Participação!$B$7+8,"")</f>
        <v/>
      </c>
      <c r="F249" s="27" t="str">
        <f t="shared" si="33"/>
        <v/>
      </c>
      <c r="G249" t="str">
        <f t="shared" si="34"/>
        <v/>
      </c>
      <c r="H249" t="str">
        <f t="shared" si="35"/>
        <v/>
      </c>
      <c r="I249" t="str">
        <f t="shared" si="36"/>
        <v/>
      </c>
      <c r="L249" t="str">
        <f>+IF(LEN(Candidatura_Tomador!A249)&gt;0,VLOOKUP(M249,Candidatura_Tomador!H:P,9,0),"")</f>
        <v/>
      </c>
      <c r="M249" t="str">
        <f>IF(LEN(M248)=0,"",IF(M248=MAX(Candidatura_Tomador!H:H),"",M248+1))</f>
        <v/>
      </c>
      <c r="N249" t="str">
        <f>+IF(LEN(M249)&gt;0,Participação!$D$6*100,"")</f>
        <v/>
      </c>
      <c r="O249" t="str">
        <f t="shared" si="37"/>
        <v/>
      </c>
      <c r="P249" t="str">
        <f>+IF(LEN(M249)&gt;0,IF(Participação!$B$6="Com Escaldão","09","01"),"")</f>
        <v/>
      </c>
      <c r="Q249" s="28" t="str">
        <f>+IF(LEN(M249)&gt;0,SUMIF(Candidatura_Tomador!$H:$H,Candidatura_Seguros!M249,Candidatura_Tomador!I:I),"")</f>
        <v/>
      </c>
      <c r="R249" t="str">
        <f>+IF(LEN(M249)&gt;0,VLOOKUP(M249,Candidatura_Tomador!H:J,3,0),"")</f>
        <v/>
      </c>
      <c r="S249" t="str">
        <f>+IF(LEN(M249)&gt;0,SUMIF(Candidatura_Tomador!$H:$H,Candidatura_Seguros!M249,Candidatura_Tomador!Q:Q),"")</f>
        <v/>
      </c>
      <c r="T249" t="str">
        <f t="shared" si="38"/>
        <v/>
      </c>
      <c r="U249" t="str">
        <f t="shared" si="39"/>
        <v/>
      </c>
      <c r="V249" t="str">
        <f>+IF(LEN(M249)&gt;0,SUMIF(Candidatura_Tomador!$H:$H,Candidatura_Seguros!M249,Candidatura_Tomador!R:R),"")</f>
        <v/>
      </c>
      <c r="W249" t="str">
        <f t="shared" si="40"/>
        <v/>
      </c>
    </row>
    <row r="250" spans="1:23" x14ac:dyDescent="0.25">
      <c r="A250" t="str">
        <f>+IF(LEN(M250)&gt;0,Candidatura_Tomador!C250,"")</f>
        <v/>
      </c>
      <c r="B250" t="str">
        <f>+IF(LEN(M250)&gt;0,Participação!$D$8,"")</f>
        <v/>
      </c>
      <c r="C250" t="str">
        <f t="shared" si="32"/>
        <v/>
      </c>
      <c r="D250" t="str">
        <f>+IF(LEN(M250)&gt;0,Participação!$D$4,"")</f>
        <v/>
      </c>
      <c r="E250" s="27" t="str">
        <f>+IF(LEN(M250)&gt;0,Participação!$B$7+8,"")</f>
        <v/>
      </c>
      <c r="F250" s="27" t="str">
        <f t="shared" si="33"/>
        <v/>
      </c>
      <c r="G250" t="str">
        <f t="shared" si="34"/>
        <v/>
      </c>
      <c r="H250" t="str">
        <f t="shared" si="35"/>
        <v/>
      </c>
      <c r="I250" t="str">
        <f t="shared" si="36"/>
        <v/>
      </c>
      <c r="L250" t="str">
        <f>+IF(LEN(Candidatura_Tomador!A250)&gt;0,VLOOKUP(M250,Candidatura_Tomador!H:P,9,0),"")</f>
        <v/>
      </c>
      <c r="M250" t="str">
        <f>IF(LEN(M249)=0,"",IF(M249=MAX(Candidatura_Tomador!H:H),"",M249+1))</f>
        <v/>
      </c>
      <c r="N250" t="str">
        <f>+IF(LEN(M250)&gt;0,Participação!$D$6*100,"")</f>
        <v/>
      </c>
      <c r="O250" t="str">
        <f t="shared" si="37"/>
        <v/>
      </c>
      <c r="P250" t="str">
        <f>+IF(LEN(M250)&gt;0,IF(Participação!$B$6="Com Escaldão","09","01"),"")</f>
        <v/>
      </c>
      <c r="Q250" s="28" t="str">
        <f>+IF(LEN(M250)&gt;0,SUMIF(Candidatura_Tomador!$H:$H,Candidatura_Seguros!M250,Candidatura_Tomador!I:I),"")</f>
        <v/>
      </c>
      <c r="R250" t="str">
        <f>+IF(LEN(M250)&gt;0,VLOOKUP(M250,Candidatura_Tomador!H:J,3,0),"")</f>
        <v/>
      </c>
      <c r="S250" t="str">
        <f>+IF(LEN(M250)&gt;0,SUMIF(Candidatura_Tomador!$H:$H,Candidatura_Seguros!M250,Candidatura_Tomador!Q:Q),"")</f>
        <v/>
      </c>
      <c r="T250" t="str">
        <f t="shared" si="38"/>
        <v/>
      </c>
      <c r="U250" t="str">
        <f t="shared" si="39"/>
        <v/>
      </c>
      <c r="V250" t="str">
        <f>+IF(LEN(M250)&gt;0,SUMIF(Candidatura_Tomador!$H:$H,Candidatura_Seguros!M250,Candidatura_Tomador!R:R),"")</f>
        <v/>
      </c>
      <c r="W250" t="str">
        <f t="shared" si="40"/>
        <v/>
      </c>
    </row>
    <row r="251" spans="1:23" x14ac:dyDescent="0.25">
      <c r="A251" t="str">
        <f>+IF(LEN(M251)&gt;0,Candidatura_Tomador!C251,"")</f>
        <v/>
      </c>
      <c r="B251" t="str">
        <f>+IF(LEN(M251)&gt;0,Participação!$D$8,"")</f>
        <v/>
      </c>
      <c r="C251" t="str">
        <f t="shared" si="32"/>
        <v/>
      </c>
      <c r="D251" t="str">
        <f>+IF(LEN(M251)&gt;0,Participação!$D$4,"")</f>
        <v/>
      </c>
      <c r="E251" s="27" t="str">
        <f>+IF(LEN(M251)&gt;0,Participação!$B$7+8,"")</f>
        <v/>
      </c>
      <c r="F251" s="27" t="str">
        <f t="shared" si="33"/>
        <v/>
      </c>
      <c r="G251" t="str">
        <f t="shared" si="34"/>
        <v/>
      </c>
      <c r="H251" t="str">
        <f t="shared" si="35"/>
        <v/>
      </c>
      <c r="I251" t="str">
        <f t="shared" si="36"/>
        <v/>
      </c>
      <c r="L251" t="str">
        <f>+IF(LEN(Candidatura_Tomador!A251)&gt;0,VLOOKUP(M251,Candidatura_Tomador!H:P,9,0),"")</f>
        <v/>
      </c>
      <c r="M251" t="str">
        <f>IF(LEN(M250)=0,"",IF(M250=MAX(Candidatura_Tomador!H:H),"",M250+1))</f>
        <v/>
      </c>
      <c r="N251" t="str">
        <f>+IF(LEN(M251)&gt;0,Participação!$D$6*100,"")</f>
        <v/>
      </c>
      <c r="O251" t="str">
        <f t="shared" si="37"/>
        <v/>
      </c>
      <c r="P251" t="str">
        <f>+IF(LEN(M251)&gt;0,IF(Participação!$B$6="Com Escaldão","09","01"),"")</f>
        <v/>
      </c>
      <c r="Q251" s="28" t="str">
        <f>+IF(LEN(M251)&gt;0,SUMIF(Candidatura_Tomador!$H:$H,Candidatura_Seguros!M251,Candidatura_Tomador!I:I),"")</f>
        <v/>
      </c>
      <c r="R251" t="str">
        <f>+IF(LEN(M251)&gt;0,VLOOKUP(M251,Candidatura_Tomador!H:J,3,0),"")</f>
        <v/>
      </c>
      <c r="S251" t="str">
        <f>+IF(LEN(M251)&gt;0,SUMIF(Candidatura_Tomador!$H:$H,Candidatura_Seguros!M251,Candidatura_Tomador!Q:Q),"")</f>
        <v/>
      </c>
      <c r="T251" t="str">
        <f t="shared" si="38"/>
        <v/>
      </c>
      <c r="U251" t="str">
        <f t="shared" si="39"/>
        <v/>
      </c>
      <c r="V251" t="str">
        <f>+IF(LEN(M251)&gt;0,SUMIF(Candidatura_Tomador!$H:$H,Candidatura_Seguros!M251,Candidatura_Tomador!R:R),"")</f>
        <v/>
      </c>
      <c r="W251" t="str">
        <f t="shared" si="40"/>
        <v/>
      </c>
    </row>
    <row r="252" spans="1:23" x14ac:dyDescent="0.25">
      <c r="A252" t="str">
        <f>+IF(LEN(M252)&gt;0,Candidatura_Tomador!C252,"")</f>
        <v/>
      </c>
      <c r="B252" t="str">
        <f>+IF(LEN(M252)&gt;0,Participação!$D$8,"")</f>
        <v/>
      </c>
      <c r="C252" t="str">
        <f t="shared" si="32"/>
        <v/>
      </c>
      <c r="D252" t="str">
        <f>+IF(LEN(M252)&gt;0,Participação!$D$4,"")</f>
        <v/>
      </c>
      <c r="E252" s="27" t="str">
        <f>+IF(LEN(M252)&gt;0,Participação!$B$7+8,"")</f>
        <v/>
      </c>
      <c r="F252" s="27" t="str">
        <f t="shared" si="33"/>
        <v/>
      </c>
      <c r="G252" t="str">
        <f t="shared" si="34"/>
        <v/>
      </c>
      <c r="H252" t="str">
        <f t="shared" si="35"/>
        <v/>
      </c>
      <c r="I252" t="str">
        <f t="shared" si="36"/>
        <v/>
      </c>
      <c r="L252" t="str">
        <f>+IF(LEN(Candidatura_Tomador!A252)&gt;0,VLOOKUP(M252,Candidatura_Tomador!H:P,9,0),"")</f>
        <v/>
      </c>
      <c r="M252" t="str">
        <f>IF(LEN(M251)=0,"",IF(M251=MAX(Candidatura_Tomador!H:H),"",M251+1))</f>
        <v/>
      </c>
      <c r="N252" t="str">
        <f>+IF(LEN(M252)&gt;0,Participação!$D$6*100,"")</f>
        <v/>
      </c>
      <c r="O252" t="str">
        <f t="shared" si="37"/>
        <v/>
      </c>
      <c r="P252" t="str">
        <f>+IF(LEN(M252)&gt;0,IF(Participação!$B$6="Com Escaldão","09","01"),"")</f>
        <v/>
      </c>
      <c r="Q252" s="28" t="str">
        <f>+IF(LEN(M252)&gt;0,SUMIF(Candidatura_Tomador!$H:$H,Candidatura_Seguros!M252,Candidatura_Tomador!I:I),"")</f>
        <v/>
      </c>
      <c r="R252" t="str">
        <f>+IF(LEN(M252)&gt;0,VLOOKUP(M252,Candidatura_Tomador!H:J,3,0),"")</f>
        <v/>
      </c>
      <c r="S252" t="str">
        <f>+IF(LEN(M252)&gt;0,SUMIF(Candidatura_Tomador!$H:$H,Candidatura_Seguros!M252,Candidatura_Tomador!Q:Q),"")</f>
        <v/>
      </c>
      <c r="T252" t="str">
        <f t="shared" si="38"/>
        <v/>
      </c>
      <c r="U252" t="str">
        <f t="shared" si="39"/>
        <v/>
      </c>
      <c r="V252" t="str">
        <f>+IF(LEN(M252)&gt;0,SUMIF(Candidatura_Tomador!$H:$H,Candidatura_Seguros!M252,Candidatura_Tomador!R:R),"")</f>
        <v/>
      </c>
      <c r="W252" t="str">
        <f t="shared" si="40"/>
        <v/>
      </c>
    </row>
    <row r="253" spans="1:23" x14ac:dyDescent="0.25">
      <c r="A253" t="str">
        <f>+IF(LEN(M253)&gt;0,Candidatura_Tomador!C253,"")</f>
        <v/>
      </c>
      <c r="B253" t="str">
        <f>+IF(LEN(M253)&gt;0,Participação!$D$8,"")</f>
        <v/>
      </c>
      <c r="C253" t="str">
        <f t="shared" si="32"/>
        <v/>
      </c>
      <c r="D253" t="str">
        <f>+IF(LEN(M253)&gt;0,Participação!$D$4,"")</f>
        <v/>
      </c>
      <c r="E253" s="27" t="str">
        <f>+IF(LEN(M253)&gt;0,Participação!$B$7+8,"")</f>
        <v/>
      </c>
      <c r="F253" s="27" t="str">
        <f t="shared" si="33"/>
        <v/>
      </c>
      <c r="G253" t="str">
        <f t="shared" si="34"/>
        <v/>
      </c>
      <c r="H253" t="str">
        <f t="shared" si="35"/>
        <v/>
      </c>
      <c r="I253" t="str">
        <f t="shared" si="36"/>
        <v/>
      </c>
      <c r="L253" t="str">
        <f>+IF(LEN(Candidatura_Tomador!A253)&gt;0,VLOOKUP(M253,Candidatura_Tomador!H:P,9,0),"")</f>
        <v/>
      </c>
      <c r="M253" t="str">
        <f>IF(LEN(M252)=0,"",IF(M252=MAX(Candidatura_Tomador!H:H),"",M252+1))</f>
        <v/>
      </c>
      <c r="N253" t="str">
        <f>+IF(LEN(M253)&gt;0,Participação!$D$6*100,"")</f>
        <v/>
      </c>
      <c r="O253" t="str">
        <f t="shared" si="37"/>
        <v/>
      </c>
      <c r="P253" t="str">
        <f>+IF(LEN(M253)&gt;0,IF(Participação!$B$6="Com Escaldão","09","01"),"")</f>
        <v/>
      </c>
      <c r="Q253" s="28" t="str">
        <f>+IF(LEN(M253)&gt;0,SUMIF(Candidatura_Tomador!$H:$H,Candidatura_Seguros!M253,Candidatura_Tomador!I:I),"")</f>
        <v/>
      </c>
      <c r="R253" t="str">
        <f>+IF(LEN(M253)&gt;0,VLOOKUP(M253,Candidatura_Tomador!H:J,3,0),"")</f>
        <v/>
      </c>
      <c r="S253" t="str">
        <f>+IF(LEN(M253)&gt;0,SUMIF(Candidatura_Tomador!$H:$H,Candidatura_Seguros!M253,Candidatura_Tomador!Q:Q),"")</f>
        <v/>
      </c>
      <c r="T253" t="str">
        <f t="shared" si="38"/>
        <v/>
      </c>
      <c r="U253" t="str">
        <f t="shared" si="39"/>
        <v/>
      </c>
      <c r="V253" t="str">
        <f>+IF(LEN(M253)&gt;0,SUMIF(Candidatura_Tomador!$H:$H,Candidatura_Seguros!M253,Candidatura_Tomador!R:R),"")</f>
        <v/>
      </c>
      <c r="W253" t="str">
        <f t="shared" si="40"/>
        <v/>
      </c>
    </row>
    <row r="254" spans="1:23" x14ac:dyDescent="0.25">
      <c r="A254" t="str">
        <f>+IF(LEN(M254)&gt;0,Candidatura_Tomador!C254,"")</f>
        <v/>
      </c>
      <c r="B254" t="str">
        <f>+IF(LEN(M254)&gt;0,Participação!$D$8,"")</f>
        <v/>
      </c>
      <c r="C254" t="str">
        <f t="shared" si="32"/>
        <v/>
      </c>
      <c r="D254" t="str">
        <f>+IF(LEN(M254)&gt;0,Participação!$D$4,"")</f>
        <v/>
      </c>
      <c r="E254" s="27" t="str">
        <f>+IF(LEN(M254)&gt;0,Participação!$B$7+8,"")</f>
        <v/>
      </c>
      <c r="F254" s="27" t="str">
        <f t="shared" si="33"/>
        <v/>
      </c>
      <c r="G254" t="str">
        <f t="shared" si="34"/>
        <v/>
      </c>
      <c r="H254" t="str">
        <f t="shared" si="35"/>
        <v/>
      </c>
      <c r="I254" t="str">
        <f t="shared" si="36"/>
        <v/>
      </c>
      <c r="L254" t="str">
        <f>+IF(LEN(Candidatura_Tomador!A254)&gt;0,VLOOKUP(M254,Candidatura_Tomador!H:P,9,0),"")</f>
        <v/>
      </c>
      <c r="M254" t="str">
        <f>IF(LEN(M253)=0,"",IF(M253=MAX(Candidatura_Tomador!H:H),"",M253+1))</f>
        <v/>
      </c>
      <c r="N254" t="str">
        <f>+IF(LEN(M254)&gt;0,Participação!$D$6*100,"")</f>
        <v/>
      </c>
      <c r="O254" t="str">
        <f t="shared" si="37"/>
        <v/>
      </c>
      <c r="P254" t="str">
        <f>+IF(LEN(M254)&gt;0,IF(Participação!$B$6="Com Escaldão","09","01"),"")</f>
        <v/>
      </c>
      <c r="Q254" s="28" t="str">
        <f>+IF(LEN(M254)&gt;0,SUMIF(Candidatura_Tomador!$H:$H,Candidatura_Seguros!M254,Candidatura_Tomador!I:I),"")</f>
        <v/>
      </c>
      <c r="R254" t="str">
        <f>+IF(LEN(M254)&gt;0,VLOOKUP(M254,Candidatura_Tomador!H:J,3,0),"")</f>
        <v/>
      </c>
      <c r="S254" t="str">
        <f>+IF(LEN(M254)&gt;0,SUMIF(Candidatura_Tomador!$H:$H,Candidatura_Seguros!M254,Candidatura_Tomador!Q:Q),"")</f>
        <v/>
      </c>
      <c r="T254" t="str">
        <f t="shared" si="38"/>
        <v/>
      </c>
      <c r="U254" t="str">
        <f t="shared" si="39"/>
        <v/>
      </c>
      <c r="V254" t="str">
        <f>+IF(LEN(M254)&gt;0,SUMIF(Candidatura_Tomador!$H:$H,Candidatura_Seguros!M254,Candidatura_Tomador!R:R),"")</f>
        <v/>
      </c>
      <c r="W254" t="str">
        <f t="shared" si="40"/>
        <v/>
      </c>
    </row>
    <row r="255" spans="1:23" x14ac:dyDescent="0.25">
      <c r="A255" t="str">
        <f>+IF(LEN(M255)&gt;0,Candidatura_Tomador!C255,"")</f>
        <v/>
      </c>
      <c r="B255" t="str">
        <f>+IF(LEN(M255)&gt;0,Participação!$D$8,"")</f>
        <v/>
      </c>
      <c r="C255" t="str">
        <f t="shared" si="32"/>
        <v/>
      </c>
      <c r="D255" t="str">
        <f>+IF(LEN(M255)&gt;0,Participação!$D$4,"")</f>
        <v/>
      </c>
      <c r="E255" s="27" t="str">
        <f>+IF(LEN(M255)&gt;0,Participação!$B$7+8,"")</f>
        <v/>
      </c>
      <c r="F255" s="27" t="str">
        <f t="shared" si="33"/>
        <v/>
      </c>
      <c r="G255" t="str">
        <f t="shared" si="34"/>
        <v/>
      </c>
      <c r="H255" t="str">
        <f t="shared" si="35"/>
        <v/>
      </c>
      <c r="I255" t="str">
        <f t="shared" si="36"/>
        <v/>
      </c>
      <c r="L255" t="str">
        <f>+IF(LEN(Candidatura_Tomador!A255)&gt;0,VLOOKUP(M255,Candidatura_Tomador!H:P,9,0),"")</f>
        <v/>
      </c>
      <c r="M255" t="str">
        <f>IF(LEN(M254)=0,"",IF(M254=MAX(Candidatura_Tomador!H:H),"",M254+1))</f>
        <v/>
      </c>
      <c r="N255" t="str">
        <f>+IF(LEN(M255)&gt;0,Participação!$D$6*100,"")</f>
        <v/>
      </c>
      <c r="O255" t="str">
        <f t="shared" si="37"/>
        <v/>
      </c>
      <c r="P255" t="str">
        <f>+IF(LEN(M255)&gt;0,IF(Participação!$B$6="Com Escaldão","09","01"),"")</f>
        <v/>
      </c>
      <c r="Q255" s="28" t="str">
        <f>+IF(LEN(M255)&gt;0,SUMIF(Candidatura_Tomador!$H:$H,Candidatura_Seguros!M255,Candidatura_Tomador!I:I),"")</f>
        <v/>
      </c>
      <c r="R255" t="str">
        <f>+IF(LEN(M255)&gt;0,VLOOKUP(M255,Candidatura_Tomador!H:J,3,0),"")</f>
        <v/>
      </c>
      <c r="S255" t="str">
        <f>+IF(LEN(M255)&gt;0,SUMIF(Candidatura_Tomador!$H:$H,Candidatura_Seguros!M255,Candidatura_Tomador!Q:Q),"")</f>
        <v/>
      </c>
      <c r="T255" t="str">
        <f t="shared" si="38"/>
        <v/>
      </c>
      <c r="U255" t="str">
        <f t="shared" si="39"/>
        <v/>
      </c>
      <c r="V255" t="str">
        <f>+IF(LEN(M255)&gt;0,SUMIF(Candidatura_Tomador!$H:$H,Candidatura_Seguros!M255,Candidatura_Tomador!R:R),"")</f>
        <v/>
      </c>
      <c r="W255" t="str">
        <f t="shared" si="40"/>
        <v/>
      </c>
    </row>
    <row r="256" spans="1:23" x14ac:dyDescent="0.25">
      <c r="A256" t="str">
        <f>+IF(LEN(M256)&gt;0,Candidatura_Tomador!C256,"")</f>
        <v/>
      </c>
      <c r="B256" t="str">
        <f>+IF(LEN(M256)&gt;0,Participação!$D$8,"")</f>
        <v/>
      </c>
      <c r="C256" t="str">
        <f t="shared" si="32"/>
        <v/>
      </c>
      <c r="D256" t="str">
        <f>+IF(LEN(M256)&gt;0,Participação!$D$4,"")</f>
        <v/>
      </c>
      <c r="E256" s="27" t="str">
        <f>+IF(LEN(M256)&gt;0,Participação!$B$7+8,"")</f>
        <v/>
      </c>
      <c r="F256" s="27" t="str">
        <f t="shared" si="33"/>
        <v/>
      </c>
      <c r="G256" t="str">
        <f t="shared" si="34"/>
        <v/>
      </c>
      <c r="H256" t="str">
        <f t="shared" si="35"/>
        <v/>
      </c>
      <c r="I256" t="str">
        <f t="shared" si="36"/>
        <v/>
      </c>
      <c r="L256" t="str">
        <f>+IF(LEN(Candidatura_Tomador!A256)&gt;0,VLOOKUP(M256,Candidatura_Tomador!H:P,9,0),"")</f>
        <v/>
      </c>
      <c r="M256" t="str">
        <f>IF(LEN(M255)=0,"",IF(M255=MAX(Candidatura_Tomador!H:H),"",M255+1))</f>
        <v/>
      </c>
      <c r="N256" t="str">
        <f>+IF(LEN(M256)&gt;0,Participação!$D$6*100,"")</f>
        <v/>
      </c>
      <c r="O256" t="str">
        <f t="shared" si="37"/>
        <v/>
      </c>
      <c r="P256" t="str">
        <f>+IF(LEN(M256)&gt;0,IF(Participação!$B$6="Com Escaldão","09","01"),"")</f>
        <v/>
      </c>
      <c r="Q256" s="28" t="str">
        <f>+IF(LEN(M256)&gt;0,SUMIF(Candidatura_Tomador!$H:$H,Candidatura_Seguros!M256,Candidatura_Tomador!I:I),"")</f>
        <v/>
      </c>
      <c r="R256" t="str">
        <f>+IF(LEN(M256)&gt;0,VLOOKUP(M256,Candidatura_Tomador!H:J,3,0),"")</f>
        <v/>
      </c>
      <c r="S256" t="str">
        <f>+IF(LEN(M256)&gt;0,SUMIF(Candidatura_Tomador!$H:$H,Candidatura_Seguros!M256,Candidatura_Tomador!Q:Q),"")</f>
        <v/>
      </c>
      <c r="T256" t="str">
        <f t="shared" si="38"/>
        <v/>
      </c>
      <c r="U256" t="str">
        <f t="shared" si="39"/>
        <v/>
      </c>
      <c r="V256" t="str">
        <f>+IF(LEN(M256)&gt;0,SUMIF(Candidatura_Tomador!$H:$H,Candidatura_Seguros!M256,Candidatura_Tomador!R:R),"")</f>
        <v/>
      </c>
      <c r="W256" t="str">
        <f t="shared" si="40"/>
        <v/>
      </c>
    </row>
    <row r="257" spans="1:23" x14ac:dyDescent="0.25">
      <c r="A257" t="str">
        <f>+IF(LEN(M257)&gt;0,Candidatura_Tomador!C257,"")</f>
        <v/>
      </c>
      <c r="B257" t="str">
        <f>+IF(LEN(M257)&gt;0,Participação!$D$8,"")</f>
        <v/>
      </c>
      <c r="C257" t="str">
        <f t="shared" si="32"/>
        <v/>
      </c>
      <c r="D257" t="str">
        <f>+IF(LEN(M257)&gt;0,Participação!$D$4,"")</f>
        <v/>
      </c>
      <c r="E257" s="27" t="str">
        <f>+IF(LEN(M257)&gt;0,Participação!$B$7+8,"")</f>
        <v/>
      </c>
      <c r="F257" s="27" t="str">
        <f t="shared" si="33"/>
        <v/>
      </c>
      <c r="G257" t="str">
        <f t="shared" si="34"/>
        <v/>
      </c>
      <c r="H257" t="str">
        <f t="shared" si="35"/>
        <v/>
      </c>
      <c r="I257" t="str">
        <f t="shared" si="36"/>
        <v/>
      </c>
      <c r="L257" t="str">
        <f>+IF(LEN(Candidatura_Tomador!A257)&gt;0,VLOOKUP(M257,Candidatura_Tomador!H:P,9,0),"")</f>
        <v/>
      </c>
      <c r="M257" t="str">
        <f>IF(LEN(M256)=0,"",IF(M256=MAX(Candidatura_Tomador!H:H),"",M256+1))</f>
        <v/>
      </c>
      <c r="N257" t="str">
        <f>+IF(LEN(M257)&gt;0,Participação!$D$6*100,"")</f>
        <v/>
      </c>
      <c r="O257" t="str">
        <f t="shared" si="37"/>
        <v/>
      </c>
      <c r="P257" t="str">
        <f>+IF(LEN(M257)&gt;0,IF(Participação!$B$6="Com Escaldão","09","01"),"")</f>
        <v/>
      </c>
      <c r="Q257" s="28" t="str">
        <f>+IF(LEN(M257)&gt;0,SUMIF(Candidatura_Tomador!$H:$H,Candidatura_Seguros!M257,Candidatura_Tomador!I:I),"")</f>
        <v/>
      </c>
      <c r="R257" t="str">
        <f>+IF(LEN(M257)&gt;0,VLOOKUP(M257,Candidatura_Tomador!H:J,3,0),"")</f>
        <v/>
      </c>
      <c r="S257" t="str">
        <f>+IF(LEN(M257)&gt;0,SUMIF(Candidatura_Tomador!$H:$H,Candidatura_Seguros!M257,Candidatura_Tomador!Q:Q),"")</f>
        <v/>
      </c>
      <c r="T257" t="str">
        <f t="shared" si="38"/>
        <v/>
      </c>
      <c r="U257" t="str">
        <f t="shared" si="39"/>
        <v/>
      </c>
      <c r="V257" t="str">
        <f>+IF(LEN(M257)&gt;0,SUMIF(Candidatura_Tomador!$H:$H,Candidatura_Seguros!M257,Candidatura_Tomador!R:R),"")</f>
        <v/>
      </c>
      <c r="W257" t="str">
        <f t="shared" si="40"/>
        <v/>
      </c>
    </row>
    <row r="258" spans="1:23" x14ac:dyDescent="0.25">
      <c r="A258" t="str">
        <f>+IF(LEN(M258)&gt;0,Candidatura_Tomador!C258,"")</f>
        <v/>
      </c>
      <c r="B258" t="str">
        <f>+IF(LEN(M258)&gt;0,Participação!$D$8,"")</f>
        <v/>
      </c>
      <c r="C258" t="str">
        <f t="shared" si="32"/>
        <v/>
      </c>
      <c r="D258" t="str">
        <f>+IF(LEN(M258)&gt;0,Participação!$D$4,"")</f>
        <v/>
      </c>
      <c r="E258" s="27" t="str">
        <f>+IF(LEN(M258)&gt;0,Participação!$B$7+8,"")</f>
        <v/>
      </c>
      <c r="F258" s="27" t="str">
        <f t="shared" si="33"/>
        <v/>
      </c>
      <c r="G258" t="str">
        <f t="shared" si="34"/>
        <v/>
      </c>
      <c r="H258" t="str">
        <f t="shared" si="35"/>
        <v/>
      </c>
      <c r="I258" t="str">
        <f t="shared" si="36"/>
        <v/>
      </c>
      <c r="L258" t="str">
        <f>+IF(LEN(Candidatura_Tomador!A258)&gt;0,VLOOKUP(M258,Candidatura_Tomador!H:P,9,0),"")</f>
        <v/>
      </c>
      <c r="M258" t="str">
        <f>IF(LEN(M257)=0,"",IF(M257=MAX(Candidatura_Tomador!H:H),"",M257+1))</f>
        <v/>
      </c>
      <c r="N258" t="str">
        <f>+IF(LEN(M258)&gt;0,Participação!$D$6*100,"")</f>
        <v/>
      </c>
      <c r="O258" t="str">
        <f t="shared" si="37"/>
        <v/>
      </c>
      <c r="P258" t="str">
        <f>+IF(LEN(M258)&gt;0,IF(Participação!$B$6="Com Escaldão","09","01"),"")</f>
        <v/>
      </c>
      <c r="Q258" s="28" t="str">
        <f>+IF(LEN(M258)&gt;0,SUMIF(Candidatura_Tomador!$H:$H,Candidatura_Seguros!M258,Candidatura_Tomador!I:I),"")</f>
        <v/>
      </c>
      <c r="R258" t="str">
        <f>+IF(LEN(M258)&gt;0,VLOOKUP(M258,Candidatura_Tomador!H:J,3,0),"")</f>
        <v/>
      </c>
      <c r="S258" t="str">
        <f>+IF(LEN(M258)&gt;0,SUMIF(Candidatura_Tomador!$H:$H,Candidatura_Seguros!M258,Candidatura_Tomador!Q:Q),"")</f>
        <v/>
      </c>
      <c r="T258" t="str">
        <f t="shared" si="38"/>
        <v/>
      </c>
      <c r="U258" t="str">
        <f t="shared" si="39"/>
        <v/>
      </c>
      <c r="V258" t="str">
        <f>+IF(LEN(M258)&gt;0,SUMIF(Candidatura_Tomador!$H:$H,Candidatura_Seguros!M258,Candidatura_Tomador!R:R),"")</f>
        <v/>
      </c>
      <c r="W258" t="str">
        <f t="shared" si="40"/>
        <v/>
      </c>
    </row>
    <row r="259" spans="1:23" x14ac:dyDescent="0.25">
      <c r="A259" t="str">
        <f>+IF(LEN(M259)&gt;0,Candidatura_Tomador!C259,"")</f>
        <v/>
      </c>
      <c r="B259" t="str">
        <f>+IF(LEN(M259)&gt;0,Participação!$D$8,"")</f>
        <v/>
      </c>
      <c r="C259" t="str">
        <f t="shared" si="32"/>
        <v/>
      </c>
      <c r="D259" t="str">
        <f>+IF(LEN(M259)&gt;0,Participação!$D$4,"")</f>
        <v/>
      </c>
      <c r="E259" s="27" t="str">
        <f>+IF(LEN(M259)&gt;0,Participação!$B$7+8,"")</f>
        <v/>
      </c>
      <c r="F259" s="27" t="str">
        <f t="shared" si="33"/>
        <v/>
      </c>
      <c r="G259" t="str">
        <f t="shared" si="34"/>
        <v/>
      </c>
      <c r="H259" t="str">
        <f t="shared" si="35"/>
        <v/>
      </c>
      <c r="I259" t="str">
        <f t="shared" si="36"/>
        <v/>
      </c>
      <c r="L259" t="str">
        <f>+IF(LEN(Candidatura_Tomador!A259)&gt;0,VLOOKUP(M259,Candidatura_Tomador!H:P,9,0),"")</f>
        <v/>
      </c>
      <c r="M259" t="str">
        <f>IF(LEN(M258)=0,"",IF(M258=MAX(Candidatura_Tomador!H:H),"",M258+1))</f>
        <v/>
      </c>
      <c r="N259" t="str">
        <f>+IF(LEN(M259)&gt;0,Participação!$D$6*100,"")</f>
        <v/>
      </c>
      <c r="O259" t="str">
        <f t="shared" si="37"/>
        <v/>
      </c>
      <c r="P259" t="str">
        <f>+IF(LEN(M259)&gt;0,IF(Participação!$B$6="Com Escaldão","09","01"),"")</f>
        <v/>
      </c>
      <c r="Q259" s="28" t="str">
        <f>+IF(LEN(M259)&gt;0,SUMIF(Candidatura_Tomador!$H:$H,Candidatura_Seguros!M259,Candidatura_Tomador!I:I),"")</f>
        <v/>
      </c>
      <c r="R259" t="str">
        <f>+IF(LEN(M259)&gt;0,VLOOKUP(M259,Candidatura_Tomador!H:J,3,0),"")</f>
        <v/>
      </c>
      <c r="S259" t="str">
        <f>+IF(LEN(M259)&gt;0,SUMIF(Candidatura_Tomador!$H:$H,Candidatura_Seguros!M259,Candidatura_Tomador!Q:Q),"")</f>
        <v/>
      </c>
      <c r="T259" t="str">
        <f t="shared" si="38"/>
        <v/>
      </c>
      <c r="U259" t="str">
        <f t="shared" si="39"/>
        <v/>
      </c>
      <c r="V259" t="str">
        <f>+IF(LEN(M259)&gt;0,SUMIF(Candidatura_Tomador!$H:$H,Candidatura_Seguros!M259,Candidatura_Tomador!R:R),"")</f>
        <v/>
      </c>
      <c r="W259" t="str">
        <f t="shared" si="40"/>
        <v/>
      </c>
    </row>
    <row r="260" spans="1:23" x14ac:dyDescent="0.25">
      <c r="A260" t="str">
        <f>+IF(LEN(M260)&gt;0,Candidatura_Tomador!C260,"")</f>
        <v/>
      </c>
      <c r="B260" t="str">
        <f>+IF(LEN(M260)&gt;0,Participação!$D$8,"")</f>
        <v/>
      </c>
      <c r="C260" t="str">
        <f t="shared" ref="C260:C323" si="41">+IF(LEN(M260)&gt;0,YEAR(F260),"")</f>
        <v/>
      </c>
      <c r="D260" t="str">
        <f>+IF(LEN(M260)&gt;0,Participação!$D$4,"")</f>
        <v/>
      </c>
      <c r="E260" s="27" t="str">
        <f>+IF(LEN(M260)&gt;0,Participação!$B$7+8,"")</f>
        <v/>
      </c>
      <c r="F260" s="27" t="str">
        <f t="shared" ref="F260:F323" si="42">+IF(LEN(M260)&gt;0,DATE(2021,10,15),"")</f>
        <v/>
      </c>
      <c r="G260" t="str">
        <f t="shared" ref="G260:G323" si="43">+IF(LEN(M260)&gt;0,1,"")</f>
        <v/>
      </c>
      <c r="H260" t="str">
        <f t="shared" ref="H260:H323" si="44">+IF(LEN(M260)&gt;0,1,"")</f>
        <v/>
      </c>
      <c r="I260" t="str">
        <f t="shared" ref="I260:I323" si="45">+IF(LEN(M260)&gt;0,"N","")</f>
        <v/>
      </c>
      <c r="L260" t="str">
        <f>+IF(LEN(Candidatura_Tomador!A260)&gt;0,VLOOKUP(M260,Candidatura_Tomador!H:P,9,0),"")</f>
        <v/>
      </c>
      <c r="M260" t="str">
        <f>IF(LEN(M259)=0,"",IF(M259=MAX(Candidatura_Tomador!H:H),"",M259+1))</f>
        <v/>
      </c>
      <c r="N260" t="str">
        <f>+IF(LEN(M260)&gt;0,Participação!$D$6*100,"")</f>
        <v/>
      </c>
      <c r="O260" t="str">
        <f t="shared" ref="O260:O323" si="46">+IF(LEN(M260)&gt;0,1,"")</f>
        <v/>
      </c>
      <c r="P260" t="str">
        <f>+IF(LEN(M260)&gt;0,IF(Participação!$B$6="Com Escaldão","09","01"),"")</f>
        <v/>
      </c>
      <c r="Q260" s="28" t="str">
        <f>+IF(LEN(M260)&gt;0,SUMIF(Candidatura_Tomador!$H:$H,Candidatura_Seguros!M260,Candidatura_Tomador!I:I),"")</f>
        <v/>
      </c>
      <c r="R260" t="str">
        <f>+IF(LEN(M260)&gt;0,VLOOKUP(M260,Candidatura_Tomador!H:J,3,0),"")</f>
        <v/>
      </c>
      <c r="S260" t="str">
        <f>+IF(LEN(M260)&gt;0,SUMIF(Candidatura_Tomador!$H:$H,Candidatura_Seguros!M260,Candidatura_Tomador!Q:Q),"")</f>
        <v/>
      </c>
      <c r="T260" t="str">
        <f t="shared" ref="T260:T323" si="47">+IF(LEN(M260)&gt;0,S260,"")</f>
        <v/>
      </c>
      <c r="U260" t="str">
        <f t="shared" ref="U260:U323" si="48">+IF(LEN(M260)&gt;0,"N","")</f>
        <v/>
      </c>
      <c r="V260" t="str">
        <f>+IF(LEN(M260)&gt;0,SUMIF(Candidatura_Tomador!$H:$H,Candidatura_Seguros!M260,Candidatura_Tomador!R:R),"")</f>
        <v/>
      </c>
      <c r="W260" t="str">
        <f t="shared" ref="W260:W323" si="49">+IF(LEN(M260)&gt;0,0,"")</f>
        <v/>
      </c>
    </row>
    <row r="261" spans="1:23" x14ac:dyDescent="0.25">
      <c r="A261" t="str">
        <f>+IF(LEN(M261)&gt;0,Candidatura_Tomador!C261,"")</f>
        <v/>
      </c>
      <c r="B261" t="str">
        <f>+IF(LEN(M261)&gt;0,Participação!$D$8,"")</f>
        <v/>
      </c>
      <c r="C261" t="str">
        <f t="shared" si="41"/>
        <v/>
      </c>
      <c r="D261" t="str">
        <f>+IF(LEN(M261)&gt;0,Participação!$D$4,"")</f>
        <v/>
      </c>
      <c r="E261" s="27" t="str">
        <f>+IF(LEN(M261)&gt;0,Participação!$B$7+8,"")</f>
        <v/>
      </c>
      <c r="F261" s="27" t="str">
        <f t="shared" si="42"/>
        <v/>
      </c>
      <c r="G261" t="str">
        <f t="shared" si="43"/>
        <v/>
      </c>
      <c r="H261" t="str">
        <f t="shared" si="44"/>
        <v/>
      </c>
      <c r="I261" t="str">
        <f t="shared" si="45"/>
        <v/>
      </c>
      <c r="L261" t="str">
        <f>+IF(LEN(Candidatura_Tomador!A261)&gt;0,VLOOKUP(M261,Candidatura_Tomador!H:P,9,0),"")</f>
        <v/>
      </c>
      <c r="M261" t="str">
        <f>IF(LEN(M260)=0,"",IF(M260=MAX(Candidatura_Tomador!H:H),"",M260+1))</f>
        <v/>
      </c>
      <c r="N261" t="str">
        <f>+IF(LEN(M261)&gt;0,Participação!$D$6*100,"")</f>
        <v/>
      </c>
      <c r="O261" t="str">
        <f t="shared" si="46"/>
        <v/>
      </c>
      <c r="P261" t="str">
        <f>+IF(LEN(M261)&gt;0,IF(Participação!$B$6="Com Escaldão","09","01"),"")</f>
        <v/>
      </c>
      <c r="Q261" s="28" t="str">
        <f>+IF(LEN(M261)&gt;0,SUMIF(Candidatura_Tomador!$H:$H,Candidatura_Seguros!M261,Candidatura_Tomador!I:I),"")</f>
        <v/>
      </c>
      <c r="R261" t="str">
        <f>+IF(LEN(M261)&gt;0,VLOOKUP(M261,Candidatura_Tomador!H:J,3,0),"")</f>
        <v/>
      </c>
      <c r="S261" t="str">
        <f>+IF(LEN(M261)&gt;0,SUMIF(Candidatura_Tomador!$H:$H,Candidatura_Seguros!M261,Candidatura_Tomador!Q:Q),"")</f>
        <v/>
      </c>
      <c r="T261" t="str">
        <f t="shared" si="47"/>
        <v/>
      </c>
      <c r="U261" t="str">
        <f t="shared" si="48"/>
        <v/>
      </c>
      <c r="V261" t="str">
        <f>+IF(LEN(M261)&gt;0,SUMIF(Candidatura_Tomador!$H:$H,Candidatura_Seguros!M261,Candidatura_Tomador!R:R),"")</f>
        <v/>
      </c>
      <c r="W261" t="str">
        <f t="shared" si="49"/>
        <v/>
      </c>
    </row>
    <row r="262" spans="1:23" x14ac:dyDescent="0.25">
      <c r="A262" t="str">
        <f>+IF(LEN(M262)&gt;0,Candidatura_Tomador!C262,"")</f>
        <v/>
      </c>
      <c r="B262" t="str">
        <f>+IF(LEN(M262)&gt;0,Participação!$D$8,"")</f>
        <v/>
      </c>
      <c r="C262" t="str">
        <f t="shared" si="41"/>
        <v/>
      </c>
      <c r="D262" t="str">
        <f>+IF(LEN(M262)&gt;0,Participação!$D$4,"")</f>
        <v/>
      </c>
      <c r="E262" s="27" t="str">
        <f>+IF(LEN(M262)&gt;0,Participação!$B$7+8,"")</f>
        <v/>
      </c>
      <c r="F262" s="27" t="str">
        <f t="shared" si="42"/>
        <v/>
      </c>
      <c r="G262" t="str">
        <f t="shared" si="43"/>
        <v/>
      </c>
      <c r="H262" t="str">
        <f t="shared" si="44"/>
        <v/>
      </c>
      <c r="I262" t="str">
        <f t="shared" si="45"/>
        <v/>
      </c>
      <c r="L262" t="str">
        <f>+IF(LEN(Candidatura_Tomador!A262)&gt;0,VLOOKUP(M262,Candidatura_Tomador!H:P,9,0),"")</f>
        <v/>
      </c>
      <c r="M262" t="str">
        <f>IF(LEN(M261)=0,"",IF(M261=MAX(Candidatura_Tomador!H:H),"",M261+1))</f>
        <v/>
      </c>
      <c r="N262" t="str">
        <f>+IF(LEN(M262)&gt;0,Participação!$D$6*100,"")</f>
        <v/>
      </c>
      <c r="O262" t="str">
        <f t="shared" si="46"/>
        <v/>
      </c>
      <c r="P262" t="str">
        <f>+IF(LEN(M262)&gt;0,IF(Participação!$B$6="Com Escaldão","09","01"),"")</f>
        <v/>
      </c>
      <c r="Q262" s="28" t="str">
        <f>+IF(LEN(M262)&gt;0,SUMIF(Candidatura_Tomador!$H:$H,Candidatura_Seguros!M262,Candidatura_Tomador!I:I),"")</f>
        <v/>
      </c>
      <c r="R262" t="str">
        <f>+IF(LEN(M262)&gt;0,VLOOKUP(M262,Candidatura_Tomador!H:J,3,0),"")</f>
        <v/>
      </c>
      <c r="S262" t="str">
        <f>+IF(LEN(M262)&gt;0,SUMIF(Candidatura_Tomador!$H:$H,Candidatura_Seguros!M262,Candidatura_Tomador!Q:Q),"")</f>
        <v/>
      </c>
      <c r="T262" t="str">
        <f t="shared" si="47"/>
        <v/>
      </c>
      <c r="U262" t="str">
        <f t="shared" si="48"/>
        <v/>
      </c>
      <c r="V262" t="str">
        <f>+IF(LEN(M262)&gt;0,SUMIF(Candidatura_Tomador!$H:$H,Candidatura_Seguros!M262,Candidatura_Tomador!R:R),"")</f>
        <v/>
      </c>
      <c r="W262" t="str">
        <f t="shared" si="49"/>
        <v/>
      </c>
    </row>
    <row r="263" spans="1:23" x14ac:dyDescent="0.25">
      <c r="A263" t="str">
        <f>+IF(LEN(M263)&gt;0,Candidatura_Tomador!C263,"")</f>
        <v/>
      </c>
      <c r="B263" t="str">
        <f>+IF(LEN(M263)&gt;0,Participação!$D$8,"")</f>
        <v/>
      </c>
      <c r="C263" t="str">
        <f t="shared" si="41"/>
        <v/>
      </c>
      <c r="D263" t="str">
        <f>+IF(LEN(M263)&gt;0,Participação!$D$4,"")</f>
        <v/>
      </c>
      <c r="E263" s="27" t="str">
        <f>+IF(LEN(M263)&gt;0,Participação!$B$7+8,"")</f>
        <v/>
      </c>
      <c r="F263" s="27" t="str">
        <f t="shared" si="42"/>
        <v/>
      </c>
      <c r="G263" t="str">
        <f t="shared" si="43"/>
        <v/>
      </c>
      <c r="H263" t="str">
        <f t="shared" si="44"/>
        <v/>
      </c>
      <c r="I263" t="str">
        <f t="shared" si="45"/>
        <v/>
      </c>
      <c r="L263" t="str">
        <f>+IF(LEN(Candidatura_Tomador!A263)&gt;0,VLOOKUP(M263,Candidatura_Tomador!H:P,9,0),"")</f>
        <v/>
      </c>
      <c r="M263" t="str">
        <f>IF(LEN(M262)=0,"",IF(M262=MAX(Candidatura_Tomador!H:H),"",M262+1))</f>
        <v/>
      </c>
      <c r="N263" t="str">
        <f>+IF(LEN(M263)&gt;0,Participação!$D$6*100,"")</f>
        <v/>
      </c>
      <c r="O263" t="str">
        <f t="shared" si="46"/>
        <v/>
      </c>
      <c r="P263" t="str">
        <f>+IF(LEN(M263)&gt;0,IF(Participação!$B$6="Com Escaldão","09","01"),"")</f>
        <v/>
      </c>
      <c r="Q263" s="28" t="str">
        <f>+IF(LEN(M263)&gt;0,SUMIF(Candidatura_Tomador!$H:$H,Candidatura_Seguros!M263,Candidatura_Tomador!I:I),"")</f>
        <v/>
      </c>
      <c r="R263" t="str">
        <f>+IF(LEN(M263)&gt;0,VLOOKUP(M263,Candidatura_Tomador!H:J,3,0),"")</f>
        <v/>
      </c>
      <c r="S263" t="str">
        <f>+IF(LEN(M263)&gt;0,SUMIF(Candidatura_Tomador!$H:$H,Candidatura_Seguros!M263,Candidatura_Tomador!Q:Q),"")</f>
        <v/>
      </c>
      <c r="T263" t="str">
        <f t="shared" si="47"/>
        <v/>
      </c>
      <c r="U263" t="str">
        <f t="shared" si="48"/>
        <v/>
      </c>
      <c r="V263" t="str">
        <f>+IF(LEN(M263)&gt;0,SUMIF(Candidatura_Tomador!$H:$H,Candidatura_Seguros!M263,Candidatura_Tomador!R:R),"")</f>
        <v/>
      </c>
      <c r="W263" t="str">
        <f t="shared" si="49"/>
        <v/>
      </c>
    </row>
    <row r="264" spans="1:23" x14ac:dyDescent="0.25">
      <c r="A264" t="str">
        <f>+IF(LEN(M264)&gt;0,Candidatura_Tomador!C264,"")</f>
        <v/>
      </c>
      <c r="B264" t="str">
        <f>+IF(LEN(M264)&gt;0,Participação!$D$8,"")</f>
        <v/>
      </c>
      <c r="C264" t="str">
        <f t="shared" si="41"/>
        <v/>
      </c>
      <c r="D264" t="str">
        <f>+IF(LEN(M264)&gt;0,Participação!$D$4,"")</f>
        <v/>
      </c>
      <c r="E264" s="27" t="str">
        <f>+IF(LEN(M264)&gt;0,Participação!$B$7+8,"")</f>
        <v/>
      </c>
      <c r="F264" s="27" t="str">
        <f t="shared" si="42"/>
        <v/>
      </c>
      <c r="G264" t="str">
        <f t="shared" si="43"/>
        <v/>
      </c>
      <c r="H264" t="str">
        <f t="shared" si="44"/>
        <v/>
      </c>
      <c r="I264" t="str">
        <f t="shared" si="45"/>
        <v/>
      </c>
      <c r="L264" t="str">
        <f>+IF(LEN(Candidatura_Tomador!A264)&gt;0,VLOOKUP(M264,Candidatura_Tomador!H:P,9,0),"")</f>
        <v/>
      </c>
      <c r="M264" t="str">
        <f>IF(LEN(M263)=0,"",IF(M263=MAX(Candidatura_Tomador!H:H),"",M263+1))</f>
        <v/>
      </c>
      <c r="N264" t="str">
        <f>+IF(LEN(M264)&gt;0,Participação!$D$6*100,"")</f>
        <v/>
      </c>
      <c r="O264" t="str">
        <f t="shared" si="46"/>
        <v/>
      </c>
      <c r="P264" t="str">
        <f>+IF(LEN(M264)&gt;0,IF(Participação!$B$6="Com Escaldão","09","01"),"")</f>
        <v/>
      </c>
      <c r="Q264" s="28" t="str">
        <f>+IF(LEN(M264)&gt;0,SUMIF(Candidatura_Tomador!$H:$H,Candidatura_Seguros!M264,Candidatura_Tomador!I:I),"")</f>
        <v/>
      </c>
      <c r="R264" t="str">
        <f>+IF(LEN(M264)&gt;0,VLOOKUP(M264,Candidatura_Tomador!H:J,3,0),"")</f>
        <v/>
      </c>
      <c r="S264" t="str">
        <f>+IF(LEN(M264)&gt;0,SUMIF(Candidatura_Tomador!$H:$H,Candidatura_Seguros!M264,Candidatura_Tomador!Q:Q),"")</f>
        <v/>
      </c>
      <c r="T264" t="str">
        <f t="shared" si="47"/>
        <v/>
      </c>
      <c r="U264" t="str">
        <f t="shared" si="48"/>
        <v/>
      </c>
      <c r="V264" t="str">
        <f>+IF(LEN(M264)&gt;0,SUMIF(Candidatura_Tomador!$H:$H,Candidatura_Seguros!M264,Candidatura_Tomador!R:R),"")</f>
        <v/>
      </c>
      <c r="W264" t="str">
        <f t="shared" si="49"/>
        <v/>
      </c>
    </row>
    <row r="265" spans="1:23" x14ac:dyDescent="0.25">
      <c r="A265" t="str">
        <f>+IF(LEN(M265)&gt;0,Candidatura_Tomador!C265,"")</f>
        <v/>
      </c>
      <c r="B265" t="str">
        <f>+IF(LEN(M265)&gt;0,Participação!$D$8,"")</f>
        <v/>
      </c>
      <c r="C265" t="str">
        <f t="shared" si="41"/>
        <v/>
      </c>
      <c r="D265" t="str">
        <f>+IF(LEN(M265)&gt;0,Participação!$D$4,"")</f>
        <v/>
      </c>
      <c r="E265" s="27" t="str">
        <f>+IF(LEN(M265)&gt;0,Participação!$B$7+8,"")</f>
        <v/>
      </c>
      <c r="F265" s="27" t="str">
        <f t="shared" si="42"/>
        <v/>
      </c>
      <c r="G265" t="str">
        <f t="shared" si="43"/>
        <v/>
      </c>
      <c r="H265" t="str">
        <f t="shared" si="44"/>
        <v/>
      </c>
      <c r="I265" t="str">
        <f t="shared" si="45"/>
        <v/>
      </c>
      <c r="L265" t="str">
        <f>+IF(LEN(Candidatura_Tomador!A265)&gt;0,VLOOKUP(M265,Candidatura_Tomador!H:P,9,0),"")</f>
        <v/>
      </c>
      <c r="M265" t="str">
        <f>IF(LEN(M264)=0,"",IF(M264=MAX(Candidatura_Tomador!H:H),"",M264+1))</f>
        <v/>
      </c>
      <c r="N265" t="str">
        <f>+IF(LEN(M265)&gt;0,Participação!$D$6*100,"")</f>
        <v/>
      </c>
      <c r="O265" t="str">
        <f t="shared" si="46"/>
        <v/>
      </c>
      <c r="P265" t="str">
        <f>+IF(LEN(M265)&gt;0,IF(Participação!$B$6="Com Escaldão","09","01"),"")</f>
        <v/>
      </c>
      <c r="Q265" s="28" t="str">
        <f>+IF(LEN(M265)&gt;0,SUMIF(Candidatura_Tomador!$H:$H,Candidatura_Seguros!M265,Candidatura_Tomador!I:I),"")</f>
        <v/>
      </c>
      <c r="R265" t="str">
        <f>+IF(LEN(M265)&gt;0,VLOOKUP(M265,Candidatura_Tomador!H:J,3,0),"")</f>
        <v/>
      </c>
      <c r="S265" t="str">
        <f>+IF(LEN(M265)&gt;0,SUMIF(Candidatura_Tomador!$H:$H,Candidatura_Seguros!M265,Candidatura_Tomador!Q:Q),"")</f>
        <v/>
      </c>
      <c r="T265" t="str">
        <f t="shared" si="47"/>
        <v/>
      </c>
      <c r="U265" t="str">
        <f t="shared" si="48"/>
        <v/>
      </c>
      <c r="V265" t="str">
        <f>+IF(LEN(M265)&gt;0,SUMIF(Candidatura_Tomador!$H:$H,Candidatura_Seguros!M265,Candidatura_Tomador!R:R),"")</f>
        <v/>
      </c>
      <c r="W265" t="str">
        <f t="shared" si="49"/>
        <v/>
      </c>
    </row>
    <row r="266" spans="1:23" x14ac:dyDescent="0.25">
      <c r="A266" t="str">
        <f>+IF(LEN(M266)&gt;0,Candidatura_Tomador!C266,"")</f>
        <v/>
      </c>
      <c r="B266" t="str">
        <f>+IF(LEN(M266)&gt;0,Participação!$D$8,"")</f>
        <v/>
      </c>
      <c r="C266" t="str">
        <f t="shared" si="41"/>
        <v/>
      </c>
      <c r="D266" t="str">
        <f>+IF(LEN(M266)&gt;0,Participação!$D$4,"")</f>
        <v/>
      </c>
      <c r="E266" s="27" t="str">
        <f>+IF(LEN(M266)&gt;0,Participação!$B$7+8,"")</f>
        <v/>
      </c>
      <c r="F266" s="27" t="str">
        <f t="shared" si="42"/>
        <v/>
      </c>
      <c r="G266" t="str">
        <f t="shared" si="43"/>
        <v/>
      </c>
      <c r="H266" t="str">
        <f t="shared" si="44"/>
        <v/>
      </c>
      <c r="I266" t="str">
        <f t="shared" si="45"/>
        <v/>
      </c>
      <c r="L266" t="str">
        <f>+IF(LEN(Candidatura_Tomador!A266)&gt;0,VLOOKUP(M266,Candidatura_Tomador!H:P,9,0),"")</f>
        <v/>
      </c>
      <c r="M266" t="str">
        <f>IF(LEN(M265)=0,"",IF(M265=MAX(Candidatura_Tomador!H:H),"",M265+1))</f>
        <v/>
      </c>
      <c r="N266" t="str">
        <f>+IF(LEN(M266)&gt;0,Participação!$D$6*100,"")</f>
        <v/>
      </c>
      <c r="O266" t="str">
        <f t="shared" si="46"/>
        <v/>
      </c>
      <c r="P266" t="str">
        <f>+IF(LEN(M266)&gt;0,IF(Participação!$B$6="Com Escaldão","09","01"),"")</f>
        <v/>
      </c>
      <c r="Q266" s="28" t="str">
        <f>+IF(LEN(M266)&gt;0,SUMIF(Candidatura_Tomador!$H:$H,Candidatura_Seguros!M266,Candidatura_Tomador!I:I),"")</f>
        <v/>
      </c>
      <c r="R266" t="str">
        <f>+IF(LEN(M266)&gt;0,VLOOKUP(M266,Candidatura_Tomador!H:J,3,0),"")</f>
        <v/>
      </c>
      <c r="S266" t="str">
        <f>+IF(LEN(M266)&gt;0,SUMIF(Candidatura_Tomador!$H:$H,Candidatura_Seguros!M266,Candidatura_Tomador!Q:Q),"")</f>
        <v/>
      </c>
      <c r="T266" t="str">
        <f t="shared" si="47"/>
        <v/>
      </c>
      <c r="U266" t="str">
        <f t="shared" si="48"/>
        <v/>
      </c>
      <c r="V266" t="str">
        <f>+IF(LEN(M266)&gt;0,SUMIF(Candidatura_Tomador!$H:$H,Candidatura_Seguros!M266,Candidatura_Tomador!R:R),"")</f>
        <v/>
      </c>
      <c r="W266" t="str">
        <f t="shared" si="49"/>
        <v/>
      </c>
    </row>
    <row r="267" spans="1:23" x14ac:dyDescent="0.25">
      <c r="A267" t="str">
        <f>+IF(LEN(M267)&gt;0,Candidatura_Tomador!C267,"")</f>
        <v/>
      </c>
      <c r="B267" t="str">
        <f>+IF(LEN(M267)&gt;0,Participação!$D$8,"")</f>
        <v/>
      </c>
      <c r="C267" t="str">
        <f t="shared" si="41"/>
        <v/>
      </c>
      <c r="D267" t="str">
        <f>+IF(LEN(M267)&gt;0,Participação!$D$4,"")</f>
        <v/>
      </c>
      <c r="E267" s="27" t="str">
        <f>+IF(LEN(M267)&gt;0,Participação!$B$7+8,"")</f>
        <v/>
      </c>
      <c r="F267" s="27" t="str">
        <f t="shared" si="42"/>
        <v/>
      </c>
      <c r="G267" t="str">
        <f t="shared" si="43"/>
        <v/>
      </c>
      <c r="H267" t="str">
        <f t="shared" si="44"/>
        <v/>
      </c>
      <c r="I267" t="str">
        <f t="shared" si="45"/>
        <v/>
      </c>
      <c r="L267" t="str">
        <f>+IF(LEN(Candidatura_Tomador!A267)&gt;0,VLOOKUP(M267,Candidatura_Tomador!H:P,9,0),"")</f>
        <v/>
      </c>
      <c r="M267" t="str">
        <f>IF(LEN(M266)=0,"",IF(M266=MAX(Candidatura_Tomador!H:H),"",M266+1))</f>
        <v/>
      </c>
      <c r="N267" t="str">
        <f>+IF(LEN(M267)&gt;0,Participação!$D$6*100,"")</f>
        <v/>
      </c>
      <c r="O267" t="str">
        <f t="shared" si="46"/>
        <v/>
      </c>
      <c r="P267" t="str">
        <f>+IF(LEN(M267)&gt;0,IF(Participação!$B$6="Com Escaldão","09","01"),"")</f>
        <v/>
      </c>
      <c r="Q267" s="28" t="str">
        <f>+IF(LEN(M267)&gt;0,SUMIF(Candidatura_Tomador!$H:$H,Candidatura_Seguros!M267,Candidatura_Tomador!I:I),"")</f>
        <v/>
      </c>
      <c r="R267" t="str">
        <f>+IF(LEN(M267)&gt;0,VLOOKUP(M267,Candidatura_Tomador!H:J,3,0),"")</f>
        <v/>
      </c>
      <c r="S267" t="str">
        <f>+IF(LEN(M267)&gt;0,SUMIF(Candidatura_Tomador!$H:$H,Candidatura_Seguros!M267,Candidatura_Tomador!Q:Q),"")</f>
        <v/>
      </c>
      <c r="T267" t="str">
        <f t="shared" si="47"/>
        <v/>
      </c>
      <c r="U267" t="str">
        <f t="shared" si="48"/>
        <v/>
      </c>
      <c r="V267" t="str">
        <f>+IF(LEN(M267)&gt;0,SUMIF(Candidatura_Tomador!$H:$H,Candidatura_Seguros!M267,Candidatura_Tomador!R:R),"")</f>
        <v/>
      </c>
      <c r="W267" t="str">
        <f t="shared" si="49"/>
        <v/>
      </c>
    </row>
    <row r="268" spans="1:23" x14ac:dyDescent="0.25">
      <c r="A268" t="str">
        <f>+IF(LEN(M268)&gt;0,Candidatura_Tomador!C268,"")</f>
        <v/>
      </c>
      <c r="B268" t="str">
        <f>+IF(LEN(M268)&gt;0,Participação!$D$8,"")</f>
        <v/>
      </c>
      <c r="C268" t="str">
        <f t="shared" si="41"/>
        <v/>
      </c>
      <c r="D268" t="str">
        <f>+IF(LEN(M268)&gt;0,Participação!$D$4,"")</f>
        <v/>
      </c>
      <c r="E268" s="27" t="str">
        <f>+IF(LEN(M268)&gt;0,Participação!$B$7+8,"")</f>
        <v/>
      </c>
      <c r="F268" s="27" t="str">
        <f t="shared" si="42"/>
        <v/>
      </c>
      <c r="G268" t="str">
        <f t="shared" si="43"/>
        <v/>
      </c>
      <c r="H268" t="str">
        <f t="shared" si="44"/>
        <v/>
      </c>
      <c r="I268" t="str">
        <f t="shared" si="45"/>
        <v/>
      </c>
      <c r="L268" t="str">
        <f>+IF(LEN(Candidatura_Tomador!A268)&gt;0,VLOOKUP(M268,Candidatura_Tomador!H:P,9,0),"")</f>
        <v/>
      </c>
      <c r="M268" t="str">
        <f>IF(LEN(M267)=0,"",IF(M267=MAX(Candidatura_Tomador!H:H),"",M267+1))</f>
        <v/>
      </c>
      <c r="N268" t="str">
        <f>+IF(LEN(M268)&gt;0,Participação!$D$6*100,"")</f>
        <v/>
      </c>
      <c r="O268" t="str">
        <f t="shared" si="46"/>
        <v/>
      </c>
      <c r="P268" t="str">
        <f>+IF(LEN(M268)&gt;0,IF(Participação!$B$6="Com Escaldão","09","01"),"")</f>
        <v/>
      </c>
      <c r="Q268" s="28" t="str">
        <f>+IF(LEN(M268)&gt;0,SUMIF(Candidatura_Tomador!$H:$H,Candidatura_Seguros!M268,Candidatura_Tomador!I:I),"")</f>
        <v/>
      </c>
      <c r="R268" t="str">
        <f>+IF(LEN(M268)&gt;0,VLOOKUP(M268,Candidatura_Tomador!H:J,3,0),"")</f>
        <v/>
      </c>
      <c r="S268" t="str">
        <f>+IF(LEN(M268)&gt;0,SUMIF(Candidatura_Tomador!$H:$H,Candidatura_Seguros!M268,Candidatura_Tomador!Q:Q),"")</f>
        <v/>
      </c>
      <c r="T268" t="str">
        <f t="shared" si="47"/>
        <v/>
      </c>
      <c r="U268" t="str">
        <f t="shared" si="48"/>
        <v/>
      </c>
      <c r="V268" t="str">
        <f>+IF(LEN(M268)&gt;0,SUMIF(Candidatura_Tomador!$H:$H,Candidatura_Seguros!M268,Candidatura_Tomador!R:R),"")</f>
        <v/>
      </c>
      <c r="W268" t="str">
        <f t="shared" si="49"/>
        <v/>
      </c>
    </row>
    <row r="269" spans="1:23" x14ac:dyDescent="0.25">
      <c r="A269" t="str">
        <f>+IF(LEN(M269)&gt;0,Candidatura_Tomador!C269,"")</f>
        <v/>
      </c>
      <c r="B269" t="str">
        <f>+IF(LEN(M269)&gt;0,Participação!$D$8,"")</f>
        <v/>
      </c>
      <c r="C269" t="str">
        <f t="shared" si="41"/>
        <v/>
      </c>
      <c r="D269" t="str">
        <f>+IF(LEN(M269)&gt;0,Participação!$D$4,"")</f>
        <v/>
      </c>
      <c r="E269" s="27" t="str">
        <f>+IF(LEN(M269)&gt;0,Participação!$B$7+8,"")</f>
        <v/>
      </c>
      <c r="F269" s="27" t="str">
        <f t="shared" si="42"/>
        <v/>
      </c>
      <c r="G269" t="str">
        <f t="shared" si="43"/>
        <v/>
      </c>
      <c r="H269" t="str">
        <f t="shared" si="44"/>
        <v/>
      </c>
      <c r="I269" t="str">
        <f t="shared" si="45"/>
        <v/>
      </c>
      <c r="L269" t="str">
        <f>+IF(LEN(Candidatura_Tomador!A269)&gt;0,VLOOKUP(M269,Candidatura_Tomador!H:P,9,0),"")</f>
        <v/>
      </c>
      <c r="M269" t="str">
        <f>IF(LEN(M268)=0,"",IF(M268=MAX(Candidatura_Tomador!H:H),"",M268+1))</f>
        <v/>
      </c>
      <c r="N269" t="str">
        <f>+IF(LEN(M269)&gt;0,Participação!$D$6*100,"")</f>
        <v/>
      </c>
      <c r="O269" t="str">
        <f t="shared" si="46"/>
        <v/>
      </c>
      <c r="P269" t="str">
        <f>+IF(LEN(M269)&gt;0,IF(Participação!$B$6="Com Escaldão","09","01"),"")</f>
        <v/>
      </c>
      <c r="Q269" s="28" t="str">
        <f>+IF(LEN(M269)&gt;0,SUMIF(Candidatura_Tomador!$H:$H,Candidatura_Seguros!M269,Candidatura_Tomador!I:I),"")</f>
        <v/>
      </c>
      <c r="R269" t="str">
        <f>+IF(LEN(M269)&gt;0,VLOOKUP(M269,Candidatura_Tomador!H:J,3,0),"")</f>
        <v/>
      </c>
      <c r="S269" t="str">
        <f>+IF(LEN(M269)&gt;0,SUMIF(Candidatura_Tomador!$H:$H,Candidatura_Seguros!M269,Candidatura_Tomador!Q:Q),"")</f>
        <v/>
      </c>
      <c r="T269" t="str">
        <f t="shared" si="47"/>
        <v/>
      </c>
      <c r="U269" t="str">
        <f t="shared" si="48"/>
        <v/>
      </c>
      <c r="V269" t="str">
        <f>+IF(LEN(M269)&gt;0,SUMIF(Candidatura_Tomador!$H:$H,Candidatura_Seguros!M269,Candidatura_Tomador!R:R),"")</f>
        <v/>
      </c>
      <c r="W269" t="str">
        <f t="shared" si="49"/>
        <v/>
      </c>
    </row>
    <row r="270" spans="1:23" x14ac:dyDescent="0.25">
      <c r="A270" t="str">
        <f>+IF(LEN(M270)&gt;0,Candidatura_Tomador!C270,"")</f>
        <v/>
      </c>
      <c r="B270" t="str">
        <f>+IF(LEN(M270)&gt;0,Participação!$D$8,"")</f>
        <v/>
      </c>
      <c r="C270" t="str">
        <f t="shared" si="41"/>
        <v/>
      </c>
      <c r="D270" t="str">
        <f>+IF(LEN(M270)&gt;0,Participação!$D$4,"")</f>
        <v/>
      </c>
      <c r="E270" s="27" t="str">
        <f>+IF(LEN(M270)&gt;0,Participação!$B$7+8,"")</f>
        <v/>
      </c>
      <c r="F270" s="27" t="str">
        <f t="shared" si="42"/>
        <v/>
      </c>
      <c r="G270" t="str">
        <f t="shared" si="43"/>
        <v/>
      </c>
      <c r="H270" t="str">
        <f t="shared" si="44"/>
        <v/>
      </c>
      <c r="I270" t="str">
        <f t="shared" si="45"/>
        <v/>
      </c>
      <c r="L270" t="str">
        <f>+IF(LEN(Candidatura_Tomador!A270)&gt;0,VLOOKUP(M270,Candidatura_Tomador!H:P,9,0),"")</f>
        <v/>
      </c>
      <c r="M270" t="str">
        <f>IF(LEN(M269)=0,"",IF(M269=MAX(Candidatura_Tomador!H:H),"",M269+1))</f>
        <v/>
      </c>
      <c r="N270" t="str">
        <f>+IF(LEN(M270)&gt;0,Participação!$D$6*100,"")</f>
        <v/>
      </c>
      <c r="O270" t="str">
        <f t="shared" si="46"/>
        <v/>
      </c>
      <c r="P270" t="str">
        <f>+IF(LEN(M270)&gt;0,IF(Participação!$B$6="Com Escaldão","09","01"),"")</f>
        <v/>
      </c>
      <c r="Q270" s="28" t="str">
        <f>+IF(LEN(M270)&gt;0,SUMIF(Candidatura_Tomador!$H:$H,Candidatura_Seguros!M270,Candidatura_Tomador!I:I),"")</f>
        <v/>
      </c>
      <c r="R270" t="str">
        <f>+IF(LEN(M270)&gt;0,VLOOKUP(M270,Candidatura_Tomador!H:J,3,0),"")</f>
        <v/>
      </c>
      <c r="S270" t="str">
        <f>+IF(LEN(M270)&gt;0,SUMIF(Candidatura_Tomador!$H:$H,Candidatura_Seguros!M270,Candidatura_Tomador!Q:Q),"")</f>
        <v/>
      </c>
      <c r="T270" t="str">
        <f t="shared" si="47"/>
        <v/>
      </c>
      <c r="U270" t="str">
        <f t="shared" si="48"/>
        <v/>
      </c>
      <c r="V270" t="str">
        <f>+IF(LEN(M270)&gt;0,SUMIF(Candidatura_Tomador!$H:$H,Candidatura_Seguros!M270,Candidatura_Tomador!R:R),"")</f>
        <v/>
      </c>
      <c r="W270" t="str">
        <f t="shared" si="49"/>
        <v/>
      </c>
    </row>
    <row r="271" spans="1:23" x14ac:dyDescent="0.25">
      <c r="A271" t="str">
        <f>+IF(LEN(M271)&gt;0,Candidatura_Tomador!C271,"")</f>
        <v/>
      </c>
      <c r="B271" t="str">
        <f>+IF(LEN(M271)&gt;0,Participação!$D$8,"")</f>
        <v/>
      </c>
      <c r="C271" t="str">
        <f t="shared" si="41"/>
        <v/>
      </c>
      <c r="D271" t="str">
        <f>+IF(LEN(M271)&gt;0,Participação!$D$4,"")</f>
        <v/>
      </c>
      <c r="E271" s="27" t="str">
        <f>+IF(LEN(M271)&gt;0,Participação!$B$7+8,"")</f>
        <v/>
      </c>
      <c r="F271" s="27" t="str">
        <f t="shared" si="42"/>
        <v/>
      </c>
      <c r="G271" t="str">
        <f t="shared" si="43"/>
        <v/>
      </c>
      <c r="H271" t="str">
        <f t="shared" si="44"/>
        <v/>
      </c>
      <c r="I271" t="str">
        <f t="shared" si="45"/>
        <v/>
      </c>
      <c r="L271" t="str">
        <f>+IF(LEN(Candidatura_Tomador!A271)&gt;0,VLOOKUP(M271,Candidatura_Tomador!H:P,9,0),"")</f>
        <v/>
      </c>
      <c r="M271" t="str">
        <f>IF(LEN(M270)=0,"",IF(M270=MAX(Candidatura_Tomador!H:H),"",M270+1))</f>
        <v/>
      </c>
      <c r="N271" t="str">
        <f>+IF(LEN(M271)&gt;0,Participação!$D$6*100,"")</f>
        <v/>
      </c>
      <c r="O271" t="str">
        <f t="shared" si="46"/>
        <v/>
      </c>
      <c r="P271" t="str">
        <f>+IF(LEN(M271)&gt;0,IF(Participação!$B$6="Com Escaldão","09","01"),"")</f>
        <v/>
      </c>
      <c r="Q271" s="28" t="str">
        <f>+IF(LEN(M271)&gt;0,SUMIF(Candidatura_Tomador!$H:$H,Candidatura_Seguros!M271,Candidatura_Tomador!I:I),"")</f>
        <v/>
      </c>
      <c r="R271" t="str">
        <f>+IF(LEN(M271)&gt;0,VLOOKUP(M271,Candidatura_Tomador!H:J,3,0),"")</f>
        <v/>
      </c>
      <c r="S271" t="str">
        <f>+IF(LEN(M271)&gt;0,SUMIF(Candidatura_Tomador!$H:$H,Candidatura_Seguros!M271,Candidatura_Tomador!Q:Q),"")</f>
        <v/>
      </c>
      <c r="T271" t="str">
        <f t="shared" si="47"/>
        <v/>
      </c>
      <c r="U271" t="str">
        <f t="shared" si="48"/>
        <v/>
      </c>
      <c r="V271" t="str">
        <f>+IF(LEN(M271)&gt;0,SUMIF(Candidatura_Tomador!$H:$H,Candidatura_Seguros!M271,Candidatura_Tomador!R:R),"")</f>
        <v/>
      </c>
      <c r="W271" t="str">
        <f t="shared" si="49"/>
        <v/>
      </c>
    </row>
    <row r="272" spans="1:23" x14ac:dyDescent="0.25">
      <c r="A272" t="str">
        <f>+IF(LEN(M272)&gt;0,Candidatura_Tomador!C272,"")</f>
        <v/>
      </c>
      <c r="B272" t="str">
        <f>+IF(LEN(M272)&gt;0,Participação!$D$8,"")</f>
        <v/>
      </c>
      <c r="C272" t="str">
        <f t="shared" si="41"/>
        <v/>
      </c>
      <c r="D272" t="str">
        <f>+IF(LEN(M272)&gt;0,Participação!$D$4,"")</f>
        <v/>
      </c>
      <c r="E272" s="27" t="str">
        <f>+IF(LEN(M272)&gt;0,Participação!$B$7+8,"")</f>
        <v/>
      </c>
      <c r="F272" s="27" t="str">
        <f t="shared" si="42"/>
        <v/>
      </c>
      <c r="G272" t="str">
        <f t="shared" si="43"/>
        <v/>
      </c>
      <c r="H272" t="str">
        <f t="shared" si="44"/>
        <v/>
      </c>
      <c r="I272" t="str">
        <f t="shared" si="45"/>
        <v/>
      </c>
      <c r="L272" t="str">
        <f>+IF(LEN(Candidatura_Tomador!A272)&gt;0,VLOOKUP(M272,Candidatura_Tomador!H:P,9,0),"")</f>
        <v/>
      </c>
      <c r="M272" t="str">
        <f>IF(LEN(M271)=0,"",IF(M271=MAX(Candidatura_Tomador!H:H),"",M271+1))</f>
        <v/>
      </c>
      <c r="N272" t="str">
        <f>+IF(LEN(M272)&gt;0,Participação!$D$6*100,"")</f>
        <v/>
      </c>
      <c r="O272" t="str">
        <f t="shared" si="46"/>
        <v/>
      </c>
      <c r="P272" t="str">
        <f>+IF(LEN(M272)&gt;0,IF(Participação!$B$6="Com Escaldão","09","01"),"")</f>
        <v/>
      </c>
      <c r="Q272" s="28" t="str">
        <f>+IF(LEN(M272)&gt;0,SUMIF(Candidatura_Tomador!$H:$H,Candidatura_Seguros!M272,Candidatura_Tomador!I:I),"")</f>
        <v/>
      </c>
      <c r="R272" t="str">
        <f>+IF(LEN(M272)&gt;0,VLOOKUP(M272,Candidatura_Tomador!H:J,3,0),"")</f>
        <v/>
      </c>
      <c r="S272" t="str">
        <f>+IF(LEN(M272)&gt;0,SUMIF(Candidatura_Tomador!$H:$H,Candidatura_Seguros!M272,Candidatura_Tomador!Q:Q),"")</f>
        <v/>
      </c>
      <c r="T272" t="str">
        <f t="shared" si="47"/>
        <v/>
      </c>
      <c r="U272" t="str">
        <f t="shared" si="48"/>
        <v/>
      </c>
      <c r="V272" t="str">
        <f>+IF(LEN(M272)&gt;0,SUMIF(Candidatura_Tomador!$H:$H,Candidatura_Seguros!M272,Candidatura_Tomador!R:R),"")</f>
        <v/>
      </c>
      <c r="W272" t="str">
        <f t="shared" si="49"/>
        <v/>
      </c>
    </row>
    <row r="273" spans="1:23" x14ac:dyDescent="0.25">
      <c r="A273" t="str">
        <f>+IF(LEN(M273)&gt;0,Candidatura_Tomador!C273,"")</f>
        <v/>
      </c>
      <c r="B273" t="str">
        <f>+IF(LEN(M273)&gt;0,Participação!$D$8,"")</f>
        <v/>
      </c>
      <c r="C273" t="str">
        <f t="shared" si="41"/>
        <v/>
      </c>
      <c r="D273" t="str">
        <f>+IF(LEN(M273)&gt;0,Participação!$D$4,"")</f>
        <v/>
      </c>
      <c r="E273" s="27" t="str">
        <f>+IF(LEN(M273)&gt;0,Participação!$B$7+8,"")</f>
        <v/>
      </c>
      <c r="F273" s="27" t="str">
        <f t="shared" si="42"/>
        <v/>
      </c>
      <c r="G273" t="str">
        <f t="shared" si="43"/>
        <v/>
      </c>
      <c r="H273" t="str">
        <f t="shared" si="44"/>
        <v/>
      </c>
      <c r="I273" t="str">
        <f t="shared" si="45"/>
        <v/>
      </c>
      <c r="L273" t="str">
        <f>+IF(LEN(Candidatura_Tomador!A273)&gt;0,VLOOKUP(M273,Candidatura_Tomador!H:P,9,0),"")</f>
        <v/>
      </c>
      <c r="M273" t="str">
        <f>IF(LEN(M272)=0,"",IF(M272=MAX(Candidatura_Tomador!H:H),"",M272+1))</f>
        <v/>
      </c>
      <c r="N273" t="str">
        <f>+IF(LEN(M273)&gt;0,Participação!$D$6*100,"")</f>
        <v/>
      </c>
      <c r="O273" t="str">
        <f t="shared" si="46"/>
        <v/>
      </c>
      <c r="P273" t="str">
        <f>+IF(LEN(M273)&gt;0,IF(Participação!$B$6="Com Escaldão","09","01"),"")</f>
        <v/>
      </c>
      <c r="Q273" s="28" t="str">
        <f>+IF(LEN(M273)&gt;0,SUMIF(Candidatura_Tomador!$H:$H,Candidatura_Seguros!M273,Candidatura_Tomador!I:I),"")</f>
        <v/>
      </c>
      <c r="R273" t="str">
        <f>+IF(LEN(M273)&gt;0,VLOOKUP(M273,Candidatura_Tomador!H:J,3,0),"")</f>
        <v/>
      </c>
      <c r="S273" t="str">
        <f>+IF(LEN(M273)&gt;0,SUMIF(Candidatura_Tomador!$H:$H,Candidatura_Seguros!M273,Candidatura_Tomador!Q:Q),"")</f>
        <v/>
      </c>
      <c r="T273" t="str">
        <f t="shared" si="47"/>
        <v/>
      </c>
      <c r="U273" t="str">
        <f t="shared" si="48"/>
        <v/>
      </c>
      <c r="V273" t="str">
        <f>+IF(LEN(M273)&gt;0,SUMIF(Candidatura_Tomador!$H:$H,Candidatura_Seguros!M273,Candidatura_Tomador!R:R),"")</f>
        <v/>
      </c>
      <c r="W273" t="str">
        <f t="shared" si="49"/>
        <v/>
      </c>
    </row>
    <row r="274" spans="1:23" x14ac:dyDescent="0.25">
      <c r="A274" t="str">
        <f>+IF(LEN(M274)&gt;0,Candidatura_Tomador!C274,"")</f>
        <v/>
      </c>
      <c r="B274" t="str">
        <f>+IF(LEN(M274)&gt;0,Participação!$D$8,"")</f>
        <v/>
      </c>
      <c r="C274" t="str">
        <f t="shared" si="41"/>
        <v/>
      </c>
      <c r="D274" t="str">
        <f>+IF(LEN(M274)&gt;0,Participação!$D$4,"")</f>
        <v/>
      </c>
      <c r="E274" s="27" t="str">
        <f>+IF(LEN(M274)&gt;0,Participação!$B$7+8,"")</f>
        <v/>
      </c>
      <c r="F274" s="27" t="str">
        <f t="shared" si="42"/>
        <v/>
      </c>
      <c r="G274" t="str">
        <f t="shared" si="43"/>
        <v/>
      </c>
      <c r="H274" t="str">
        <f t="shared" si="44"/>
        <v/>
      </c>
      <c r="I274" t="str">
        <f t="shared" si="45"/>
        <v/>
      </c>
      <c r="L274" t="str">
        <f>+IF(LEN(Candidatura_Tomador!A274)&gt;0,VLOOKUP(M274,Candidatura_Tomador!H:P,9,0),"")</f>
        <v/>
      </c>
      <c r="M274" t="str">
        <f>IF(LEN(M273)=0,"",IF(M273=MAX(Candidatura_Tomador!H:H),"",M273+1))</f>
        <v/>
      </c>
      <c r="N274" t="str">
        <f>+IF(LEN(M274)&gt;0,Participação!$D$6*100,"")</f>
        <v/>
      </c>
      <c r="O274" t="str">
        <f t="shared" si="46"/>
        <v/>
      </c>
      <c r="P274" t="str">
        <f>+IF(LEN(M274)&gt;0,IF(Participação!$B$6="Com Escaldão","09","01"),"")</f>
        <v/>
      </c>
      <c r="Q274" s="28" t="str">
        <f>+IF(LEN(M274)&gt;0,SUMIF(Candidatura_Tomador!$H:$H,Candidatura_Seguros!M274,Candidatura_Tomador!I:I),"")</f>
        <v/>
      </c>
      <c r="R274" t="str">
        <f>+IF(LEN(M274)&gt;0,VLOOKUP(M274,Candidatura_Tomador!H:J,3,0),"")</f>
        <v/>
      </c>
      <c r="S274" t="str">
        <f>+IF(LEN(M274)&gt;0,SUMIF(Candidatura_Tomador!$H:$H,Candidatura_Seguros!M274,Candidatura_Tomador!Q:Q),"")</f>
        <v/>
      </c>
      <c r="T274" t="str">
        <f t="shared" si="47"/>
        <v/>
      </c>
      <c r="U274" t="str">
        <f t="shared" si="48"/>
        <v/>
      </c>
      <c r="V274" t="str">
        <f>+IF(LEN(M274)&gt;0,SUMIF(Candidatura_Tomador!$H:$H,Candidatura_Seguros!M274,Candidatura_Tomador!R:R),"")</f>
        <v/>
      </c>
      <c r="W274" t="str">
        <f t="shared" si="49"/>
        <v/>
      </c>
    </row>
    <row r="275" spans="1:23" x14ac:dyDescent="0.25">
      <c r="A275" t="str">
        <f>+IF(LEN(M275)&gt;0,Candidatura_Tomador!C275,"")</f>
        <v/>
      </c>
      <c r="B275" t="str">
        <f>+IF(LEN(M275)&gt;0,Participação!$D$8,"")</f>
        <v/>
      </c>
      <c r="C275" t="str">
        <f t="shared" si="41"/>
        <v/>
      </c>
      <c r="D275" t="str">
        <f>+IF(LEN(M275)&gt;0,Participação!$D$4,"")</f>
        <v/>
      </c>
      <c r="E275" s="27" t="str">
        <f>+IF(LEN(M275)&gt;0,Participação!$B$7+8,"")</f>
        <v/>
      </c>
      <c r="F275" s="27" t="str">
        <f t="shared" si="42"/>
        <v/>
      </c>
      <c r="G275" t="str">
        <f t="shared" si="43"/>
        <v/>
      </c>
      <c r="H275" t="str">
        <f t="shared" si="44"/>
        <v/>
      </c>
      <c r="I275" t="str">
        <f t="shared" si="45"/>
        <v/>
      </c>
      <c r="L275" t="str">
        <f>+IF(LEN(Candidatura_Tomador!A275)&gt;0,VLOOKUP(M275,Candidatura_Tomador!H:P,9,0),"")</f>
        <v/>
      </c>
      <c r="M275" t="str">
        <f>IF(LEN(M274)=0,"",IF(M274=MAX(Candidatura_Tomador!H:H),"",M274+1))</f>
        <v/>
      </c>
      <c r="N275" t="str">
        <f>+IF(LEN(M275)&gt;0,Participação!$D$6*100,"")</f>
        <v/>
      </c>
      <c r="O275" t="str">
        <f t="shared" si="46"/>
        <v/>
      </c>
      <c r="P275" t="str">
        <f>+IF(LEN(M275)&gt;0,IF(Participação!$B$6="Com Escaldão","09","01"),"")</f>
        <v/>
      </c>
      <c r="Q275" s="28" t="str">
        <f>+IF(LEN(M275)&gt;0,SUMIF(Candidatura_Tomador!$H:$H,Candidatura_Seguros!M275,Candidatura_Tomador!I:I),"")</f>
        <v/>
      </c>
      <c r="R275" t="str">
        <f>+IF(LEN(M275)&gt;0,VLOOKUP(M275,Candidatura_Tomador!H:J,3,0),"")</f>
        <v/>
      </c>
      <c r="S275" t="str">
        <f>+IF(LEN(M275)&gt;0,SUMIF(Candidatura_Tomador!$H:$H,Candidatura_Seguros!M275,Candidatura_Tomador!Q:Q),"")</f>
        <v/>
      </c>
      <c r="T275" t="str">
        <f t="shared" si="47"/>
        <v/>
      </c>
      <c r="U275" t="str">
        <f t="shared" si="48"/>
        <v/>
      </c>
      <c r="V275" t="str">
        <f>+IF(LEN(M275)&gt;0,SUMIF(Candidatura_Tomador!$H:$H,Candidatura_Seguros!M275,Candidatura_Tomador!R:R),"")</f>
        <v/>
      </c>
      <c r="W275" t="str">
        <f t="shared" si="49"/>
        <v/>
      </c>
    </row>
    <row r="276" spans="1:23" x14ac:dyDescent="0.25">
      <c r="A276" t="str">
        <f>+IF(LEN(M276)&gt;0,Candidatura_Tomador!C276,"")</f>
        <v/>
      </c>
      <c r="B276" t="str">
        <f>+IF(LEN(M276)&gt;0,Participação!$D$8,"")</f>
        <v/>
      </c>
      <c r="C276" t="str">
        <f t="shared" si="41"/>
        <v/>
      </c>
      <c r="D276" t="str">
        <f>+IF(LEN(M276)&gt;0,Participação!$D$4,"")</f>
        <v/>
      </c>
      <c r="E276" s="27" t="str">
        <f>+IF(LEN(M276)&gt;0,Participação!$B$7+8,"")</f>
        <v/>
      </c>
      <c r="F276" s="27" t="str">
        <f t="shared" si="42"/>
        <v/>
      </c>
      <c r="G276" t="str">
        <f t="shared" si="43"/>
        <v/>
      </c>
      <c r="H276" t="str">
        <f t="shared" si="44"/>
        <v/>
      </c>
      <c r="I276" t="str">
        <f t="shared" si="45"/>
        <v/>
      </c>
      <c r="L276" t="str">
        <f>+IF(LEN(Candidatura_Tomador!A276)&gt;0,VLOOKUP(M276,Candidatura_Tomador!H:P,9,0),"")</f>
        <v/>
      </c>
      <c r="M276" t="str">
        <f>IF(LEN(M275)=0,"",IF(M275=MAX(Candidatura_Tomador!H:H),"",M275+1))</f>
        <v/>
      </c>
      <c r="N276" t="str">
        <f>+IF(LEN(M276)&gt;0,Participação!$D$6*100,"")</f>
        <v/>
      </c>
      <c r="O276" t="str">
        <f t="shared" si="46"/>
        <v/>
      </c>
      <c r="P276" t="str">
        <f>+IF(LEN(M276)&gt;0,IF(Participação!$B$6="Com Escaldão","09","01"),"")</f>
        <v/>
      </c>
      <c r="Q276" s="28" t="str">
        <f>+IF(LEN(M276)&gt;0,SUMIF(Candidatura_Tomador!$H:$H,Candidatura_Seguros!M276,Candidatura_Tomador!I:I),"")</f>
        <v/>
      </c>
      <c r="R276" t="str">
        <f>+IF(LEN(M276)&gt;0,VLOOKUP(M276,Candidatura_Tomador!H:J,3,0),"")</f>
        <v/>
      </c>
      <c r="S276" t="str">
        <f>+IF(LEN(M276)&gt;0,SUMIF(Candidatura_Tomador!$H:$H,Candidatura_Seguros!M276,Candidatura_Tomador!Q:Q),"")</f>
        <v/>
      </c>
      <c r="T276" t="str">
        <f t="shared" si="47"/>
        <v/>
      </c>
      <c r="U276" t="str">
        <f t="shared" si="48"/>
        <v/>
      </c>
      <c r="V276" t="str">
        <f>+IF(LEN(M276)&gt;0,SUMIF(Candidatura_Tomador!$H:$H,Candidatura_Seguros!M276,Candidatura_Tomador!R:R),"")</f>
        <v/>
      </c>
      <c r="W276" t="str">
        <f t="shared" si="49"/>
        <v/>
      </c>
    </row>
    <row r="277" spans="1:23" x14ac:dyDescent="0.25">
      <c r="A277" t="str">
        <f>+IF(LEN(M277)&gt;0,Candidatura_Tomador!C277,"")</f>
        <v/>
      </c>
      <c r="B277" t="str">
        <f>+IF(LEN(M277)&gt;0,Participação!$D$8,"")</f>
        <v/>
      </c>
      <c r="C277" t="str">
        <f t="shared" si="41"/>
        <v/>
      </c>
      <c r="D277" t="str">
        <f>+IF(LEN(M277)&gt;0,Participação!$D$4,"")</f>
        <v/>
      </c>
      <c r="E277" s="27" t="str">
        <f>+IF(LEN(M277)&gt;0,Participação!$B$7+8,"")</f>
        <v/>
      </c>
      <c r="F277" s="27" t="str">
        <f t="shared" si="42"/>
        <v/>
      </c>
      <c r="G277" t="str">
        <f t="shared" si="43"/>
        <v/>
      </c>
      <c r="H277" t="str">
        <f t="shared" si="44"/>
        <v/>
      </c>
      <c r="I277" t="str">
        <f t="shared" si="45"/>
        <v/>
      </c>
      <c r="L277" t="str">
        <f>+IF(LEN(Candidatura_Tomador!A277)&gt;0,VLOOKUP(M277,Candidatura_Tomador!H:P,9,0),"")</f>
        <v/>
      </c>
      <c r="M277" t="str">
        <f>IF(LEN(M276)=0,"",IF(M276=MAX(Candidatura_Tomador!H:H),"",M276+1))</f>
        <v/>
      </c>
      <c r="N277" t="str">
        <f>+IF(LEN(M277)&gt;0,Participação!$D$6*100,"")</f>
        <v/>
      </c>
      <c r="O277" t="str">
        <f t="shared" si="46"/>
        <v/>
      </c>
      <c r="P277" t="str">
        <f>+IF(LEN(M277)&gt;0,IF(Participação!$B$6="Com Escaldão","09","01"),"")</f>
        <v/>
      </c>
      <c r="Q277" s="28" t="str">
        <f>+IF(LEN(M277)&gt;0,SUMIF(Candidatura_Tomador!$H:$H,Candidatura_Seguros!M277,Candidatura_Tomador!I:I),"")</f>
        <v/>
      </c>
      <c r="R277" t="str">
        <f>+IF(LEN(M277)&gt;0,VLOOKUP(M277,Candidatura_Tomador!H:J,3,0),"")</f>
        <v/>
      </c>
      <c r="S277" t="str">
        <f>+IF(LEN(M277)&gt;0,SUMIF(Candidatura_Tomador!$H:$H,Candidatura_Seguros!M277,Candidatura_Tomador!Q:Q),"")</f>
        <v/>
      </c>
      <c r="T277" t="str">
        <f t="shared" si="47"/>
        <v/>
      </c>
      <c r="U277" t="str">
        <f t="shared" si="48"/>
        <v/>
      </c>
      <c r="V277" t="str">
        <f>+IF(LEN(M277)&gt;0,SUMIF(Candidatura_Tomador!$H:$H,Candidatura_Seguros!M277,Candidatura_Tomador!R:R),"")</f>
        <v/>
      </c>
      <c r="W277" t="str">
        <f t="shared" si="49"/>
        <v/>
      </c>
    </row>
    <row r="278" spans="1:23" x14ac:dyDescent="0.25">
      <c r="A278" t="str">
        <f>+IF(LEN(M278)&gt;0,Candidatura_Tomador!C278,"")</f>
        <v/>
      </c>
      <c r="B278" t="str">
        <f>+IF(LEN(M278)&gt;0,Participação!$D$8,"")</f>
        <v/>
      </c>
      <c r="C278" t="str">
        <f t="shared" si="41"/>
        <v/>
      </c>
      <c r="D278" t="str">
        <f>+IF(LEN(M278)&gt;0,Participação!$D$4,"")</f>
        <v/>
      </c>
      <c r="E278" s="27" t="str">
        <f>+IF(LEN(M278)&gt;0,Participação!$B$7+8,"")</f>
        <v/>
      </c>
      <c r="F278" s="27" t="str">
        <f t="shared" si="42"/>
        <v/>
      </c>
      <c r="G278" t="str">
        <f t="shared" si="43"/>
        <v/>
      </c>
      <c r="H278" t="str">
        <f t="shared" si="44"/>
        <v/>
      </c>
      <c r="I278" t="str">
        <f t="shared" si="45"/>
        <v/>
      </c>
      <c r="L278" t="str">
        <f>+IF(LEN(Candidatura_Tomador!A278)&gt;0,VLOOKUP(M278,Candidatura_Tomador!H:P,9,0),"")</f>
        <v/>
      </c>
      <c r="M278" t="str">
        <f>IF(LEN(M277)=0,"",IF(M277=MAX(Candidatura_Tomador!H:H),"",M277+1))</f>
        <v/>
      </c>
      <c r="N278" t="str">
        <f>+IF(LEN(M278)&gt;0,Participação!$D$6*100,"")</f>
        <v/>
      </c>
      <c r="O278" t="str">
        <f t="shared" si="46"/>
        <v/>
      </c>
      <c r="P278" t="str">
        <f>+IF(LEN(M278)&gt;0,IF(Participação!$B$6="Com Escaldão","09","01"),"")</f>
        <v/>
      </c>
      <c r="Q278" s="28" t="str">
        <f>+IF(LEN(M278)&gt;0,SUMIF(Candidatura_Tomador!$H:$H,Candidatura_Seguros!M278,Candidatura_Tomador!I:I),"")</f>
        <v/>
      </c>
      <c r="R278" t="str">
        <f>+IF(LEN(M278)&gt;0,VLOOKUP(M278,Candidatura_Tomador!H:J,3,0),"")</f>
        <v/>
      </c>
      <c r="S278" t="str">
        <f>+IF(LEN(M278)&gt;0,SUMIF(Candidatura_Tomador!$H:$H,Candidatura_Seguros!M278,Candidatura_Tomador!Q:Q),"")</f>
        <v/>
      </c>
      <c r="T278" t="str">
        <f t="shared" si="47"/>
        <v/>
      </c>
      <c r="U278" t="str">
        <f t="shared" si="48"/>
        <v/>
      </c>
      <c r="V278" t="str">
        <f>+IF(LEN(M278)&gt;0,SUMIF(Candidatura_Tomador!$H:$H,Candidatura_Seguros!M278,Candidatura_Tomador!R:R),"")</f>
        <v/>
      </c>
      <c r="W278" t="str">
        <f t="shared" si="49"/>
        <v/>
      </c>
    </row>
    <row r="279" spans="1:23" x14ac:dyDescent="0.25">
      <c r="A279" t="str">
        <f>+IF(LEN(M279)&gt;0,Candidatura_Tomador!C279,"")</f>
        <v/>
      </c>
      <c r="B279" t="str">
        <f>+IF(LEN(M279)&gt;0,Participação!$D$8,"")</f>
        <v/>
      </c>
      <c r="C279" t="str">
        <f t="shared" si="41"/>
        <v/>
      </c>
      <c r="D279" t="str">
        <f>+IF(LEN(M279)&gt;0,Participação!$D$4,"")</f>
        <v/>
      </c>
      <c r="E279" s="27" t="str">
        <f>+IF(LEN(M279)&gt;0,Participação!$B$7+8,"")</f>
        <v/>
      </c>
      <c r="F279" s="27" t="str">
        <f t="shared" si="42"/>
        <v/>
      </c>
      <c r="G279" t="str">
        <f t="shared" si="43"/>
        <v/>
      </c>
      <c r="H279" t="str">
        <f t="shared" si="44"/>
        <v/>
      </c>
      <c r="I279" t="str">
        <f t="shared" si="45"/>
        <v/>
      </c>
      <c r="L279" t="str">
        <f>+IF(LEN(Candidatura_Tomador!A279)&gt;0,VLOOKUP(M279,Candidatura_Tomador!H:P,9,0),"")</f>
        <v/>
      </c>
      <c r="M279" t="str">
        <f>IF(LEN(M278)=0,"",IF(M278=MAX(Candidatura_Tomador!H:H),"",M278+1))</f>
        <v/>
      </c>
      <c r="N279" t="str">
        <f>+IF(LEN(M279)&gt;0,Participação!$D$6*100,"")</f>
        <v/>
      </c>
      <c r="O279" t="str">
        <f t="shared" si="46"/>
        <v/>
      </c>
      <c r="P279" t="str">
        <f>+IF(LEN(M279)&gt;0,IF(Participação!$B$6="Com Escaldão","09","01"),"")</f>
        <v/>
      </c>
      <c r="Q279" s="28" t="str">
        <f>+IF(LEN(M279)&gt;0,SUMIF(Candidatura_Tomador!$H:$H,Candidatura_Seguros!M279,Candidatura_Tomador!I:I),"")</f>
        <v/>
      </c>
      <c r="R279" t="str">
        <f>+IF(LEN(M279)&gt;0,VLOOKUP(M279,Candidatura_Tomador!H:J,3,0),"")</f>
        <v/>
      </c>
      <c r="S279" t="str">
        <f>+IF(LEN(M279)&gt;0,SUMIF(Candidatura_Tomador!$H:$H,Candidatura_Seguros!M279,Candidatura_Tomador!Q:Q),"")</f>
        <v/>
      </c>
      <c r="T279" t="str">
        <f t="shared" si="47"/>
        <v/>
      </c>
      <c r="U279" t="str">
        <f t="shared" si="48"/>
        <v/>
      </c>
      <c r="V279" t="str">
        <f>+IF(LEN(M279)&gt;0,SUMIF(Candidatura_Tomador!$H:$H,Candidatura_Seguros!M279,Candidatura_Tomador!R:R),"")</f>
        <v/>
      </c>
      <c r="W279" t="str">
        <f t="shared" si="49"/>
        <v/>
      </c>
    </row>
    <row r="280" spans="1:23" x14ac:dyDescent="0.25">
      <c r="A280" t="str">
        <f>+IF(LEN(M280)&gt;0,Candidatura_Tomador!C280,"")</f>
        <v/>
      </c>
      <c r="B280" t="str">
        <f>+IF(LEN(M280)&gt;0,Participação!$D$8,"")</f>
        <v/>
      </c>
      <c r="C280" t="str">
        <f t="shared" si="41"/>
        <v/>
      </c>
      <c r="D280" t="str">
        <f>+IF(LEN(M280)&gt;0,Participação!$D$4,"")</f>
        <v/>
      </c>
      <c r="E280" s="27" t="str">
        <f>+IF(LEN(M280)&gt;0,Participação!$B$7+8,"")</f>
        <v/>
      </c>
      <c r="F280" s="27" t="str">
        <f t="shared" si="42"/>
        <v/>
      </c>
      <c r="G280" t="str">
        <f t="shared" si="43"/>
        <v/>
      </c>
      <c r="H280" t="str">
        <f t="shared" si="44"/>
        <v/>
      </c>
      <c r="I280" t="str">
        <f t="shared" si="45"/>
        <v/>
      </c>
      <c r="L280" t="str">
        <f>+IF(LEN(Candidatura_Tomador!A280)&gt;0,VLOOKUP(M280,Candidatura_Tomador!H:P,9,0),"")</f>
        <v/>
      </c>
      <c r="M280" t="str">
        <f>IF(LEN(M279)=0,"",IF(M279=MAX(Candidatura_Tomador!H:H),"",M279+1))</f>
        <v/>
      </c>
      <c r="N280" t="str">
        <f>+IF(LEN(M280)&gt;0,Participação!$D$6*100,"")</f>
        <v/>
      </c>
      <c r="O280" t="str">
        <f t="shared" si="46"/>
        <v/>
      </c>
      <c r="P280" t="str">
        <f>+IF(LEN(M280)&gt;0,IF(Participação!$B$6="Com Escaldão","09","01"),"")</f>
        <v/>
      </c>
      <c r="Q280" s="28" t="str">
        <f>+IF(LEN(M280)&gt;0,SUMIF(Candidatura_Tomador!$H:$H,Candidatura_Seguros!M280,Candidatura_Tomador!I:I),"")</f>
        <v/>
      </c>
      <c r="R280" t="str">
        <f>+IF(LEN(M280)&gt;0,VLOOKUP(M280,Candidatura_Tomador!H:J,3,0),"")</f>
        <v/>
      </c>
      <c r="S280" t="str">
        <f>+IF(LEN(M280)&gt;0,SUMIF(Candidatura_Tomador!$H:$H,Candidatura_Seguros!M280,Candidatura_Tomador!Q:Q),"")</f>
        <v/>
      </c>
      <c r="T280" t="str">
        <f t="shared" si="47"/>
        <v/>
      </c>
      <c r="U280" t="str">
        <f t="shared" si="48"/>
        <v/>
      </c>
      <c r="V280" t="str">
        <f>+IF(LEN(M280)&gt;0,SUMIF(Candidatura_Tomador!$H:$H,Candidatura_Seguros!M280,Candidatura_Tomador!R:R),"")</f>
        <v/>
      </c>
      <c r="W280" t="str">
        <f t="shared" si="49"/>
        <v/>
      </c>
    </row>
    <row r="281" spans="1:23" x14ac:dyDescent="0.25">
      <c r="A281" t="str">
        <f>+IF(LEN(M281)&gt;0,Candidatura_Tomador!C281,"")</f>
        <v/>
      </c>
      <c r="B281" t="str">
        <f>+IF(LEN(M281)&gt;0,Participação!$D$8,"")</f>
        <v/>
      </c>
      <c r="C281" t="str">
        <f t="shared" si="41"/>
        <v/>
      </c>
      <c r="D281" t="str">
        <f>+IF(LEN(M281)&gt;0,Participação!$D$4,"")</f>
        <v/>
      </c>
      <c r="E281" s="27" t="str">
        <f>+IF(LEN(M281)&gt;0,Participação!$B$7+8,"")</f>
        <v/>
      </c>
      <c r="F281" s="27" t="str">
        <f t="shared" si="42"/>
        <v/>
      </c>
      <c r="G281" t="str">
        <f t="shared" si="43"/>
        <v/>
      </c>
      <c r="H281" t="str">
        <f t="shared" si="44"/>
        <v/>
      </c>
      <c r="I281" t="str">
        <f t="shared" si="45"/>
        <v/>
      </c>
      <c r="L281" t="str">
        <f>+IF(LEN(Candidatura_Tomador!A281)&gt;0,VLOOKUP(M281,Candidatura_Tomador!H:P,9,0),"")</f>
        <v/>
      </c>
      <c r="M281" t="str">
        <f>IF(LEN(M280)=0,"",IF(M280=MAX(Candidatura_Tomador!H:H),"",M280+1))</f>
        <v/>
      </c>
      <c r="N281" t="str">
        <f>+IF(LEN(M281)&gt;0,Participação!$D$6*100,"")</f>
        <v/>
      </c>
      <c r="O281" t="str">
        <f t="shared" si="46"/>
        <v/>
      </c>
      <c r="P281" t="str">
        <f>+IF(LEN(M281)&gt;0,IF(Participação!$B$6="Com Escaldão","09","01"),"")</f>
        <v/>
      </c>
      <c r="Q281" s="28" t="str">
        <f>+IF(LEN(M281)&gt;0,SUMIF(Candidatura_Tomador!$H:$H,Candidatura_Seguros!M281,Candidatura_Tomador!I:I),"")</f>
        <v/>
      </c>
      <c r="R281" t="str">
        <f>+IF(LEN(M281)&gt;0,VLOOKUP(M281,Candidatura_Tomador!H:J,3,0),"")</f>
        <v/>
      </c>
      <c r="S281" t="str">
        <f>+IF(LEN(M281)&gt;0,SUMIF(Candidatura_Tomador!$H:$H,Candidatura_Seguros!M281,Candidatura_Tomador!Q:Q),"")</f>
        <v/>
      </c>
      <c r="T281" t="str">
        <f t="shared" si="47"/>
        <v/>
      </c>
      <c r="U281" t="str">
        <f t="shared" si="48"/>
        <v/>
      </c>
      <c r="V281" t="str">
        <f>+IF(LEN(M281)&gt;0,SUMIF(Candidatura_Tomador!$H:$H,Candidatura_Seguros!M281,Candidatura_Tomador!R:R),"")</f>
        <v/>
      </c>
      <c r="W281" t="str">
        <f t="shared" si="49"/>
        <v/>
      </c>
    </row>
    <row r="282" spans="1:23" x14ac:dyDescent="0.25">
      <c r="A282" t="str">
        <f>+IF(LEN(M282)&gt;0,Candidatura_Tomador!C282,"")</f>
        <v/>
      </c>
      <c r="B282" t="str">
        <f>+IF(LEN(M282)&gt;0,Participação!$D$8,"")</f>
        <v/>
      </c>
      <c r="C282" t="str">
        <f t="shared" si="41"/>
        <v/>
      </c>
      <c r="D282" t="str">
        <f>+IF(LEN(M282)&gt;0,Participação!$D$4,"")</f>
        <v/>
      </c>
      <c r="E282" s="27" t="str">
        <f>+IF(LEN(M282)&gt;0,Participação!$B$7+8,"")</f>
        <v/>
      </c>
      <c r="F282" s="27" t="str">
        <f t="shared" si="42"/>
        <v/>
      </c>
      <c r="G282" t="str">
        <f t="shared" si="43"/>
        <v/>
      </c>
      <c r="H282" t="str">
        <f t="shared" si="44"/>
        <v/>
      </c>
      <c r="I282" t="str">
        <f t="shared" si="45"/>
        <v/>
      </c>
      <c r="L282" t="str">
        <f>+IF(LEN(Candidatura_Tomador!A282)&gt;0,VLOOKUP(M282,Candidatura_Tomador!H:P,9,0),"")</f>
        <v/>
      </c>
      <c r="M282" t="str">
        <f>IF(LEN(M281)=0,"",IF(M281=MAX(Candidatura_Tomador!H:H),"",M281+1))</f>
        <v/>
      </c>
      <c r="N282" t="str">
        <f>+IF(LEN(M282)&gt;0,Participação!$D$6*100,"")</f>
        <v/>
      </c>
      <c r="O282" t="str">
        <f t="shared" si="46"/>
        <v/>
      </c>
      <c r="P282" t="str">
        <f>+IF(LEN(M282)&gt;0,IF(Participação!$B$6="Com Escaldão","09","01"),"")</f>
        <v/>
      </c>
      <c r="Q282" s="28" t="str">
        <f>+IF(LEN(M282)&gt;0,SUMIF(Candidatura_Tomador!$H:$H,Candidatura_Seguros!M282,Candidatura_Tomador!I:I),"")</f>
        <v/>
      </c>
      <c r="R282" t="str">
        <f>+IF(LEN(M282)&gt;0,VLOOKUP(M282,Candidatura_Tomador!H:J,3,0),"")</f>
        <v/>
      </c>
      <c r="S282" t="str">
        <f>+IF(LEN(M282)&gt;0,SUMIF(Candidatura_Tomador!$H:$H,Candidatura_Seguros!M282,Candidatura_Tomador!Q:Q),"")</f>
        <v/>
      </c>
      <c r="T282" t="str">
        <f t="shared" si="47"/>
        <v/>
      </c>
      <c r="U282" t="str">
        <f t="shared" si="48"/>
        <v/>
      </c>
      <c r="V282" t="str">
        <f>+IF(LEN(M282)&gt;0,SUMIF(Candidatura_Tomador!$H:$H,Candidatura_Seguros!M282,Candidatura_Tomador!R:R),"")</f>
        <v/>
      </c>
      <c r="W282" t="str">
        <f t="shared" si="49"/>
        <v/>
      </c>
    </row>
    <row r="283" spans="1:23" x14ac:dyDescent="0.25">
      <c r="A283" t="str">
        <f>+IF(LEN(M283)&gt;0,Candidatura_Tomador!C283,"")</f>
        <v/>
      </c>
      <c r="B283" t="str">
        <f>+IF(LEN(M283)&gt;0,Participação!$D$8,"")</f>
        <v/>
      </c>
      <c r="C283" t="str">
        <f t="shared" si="41"/>
        <v/>
      </c>
      <c r="D283" t="str">
        <f>+IF(LEN(M283)&gt;0,Participação!$D$4,"")</f>
        <v/>
      </c>
      <c r="E283" s="27" t="str">
        <f>+IF(LEN(M283)&gt;0,Participação!$B$7+8,"")</f>
        <v/>
      </c>
      <c r="F283" s="27" t="str">
        <f t="shared" si="42"/>
        <v/>
      </c>
      <c r="G283" t="str">
        <f t="shared" si="43"/>
        <v/>
      </c>
      <c r="H283" t="str">
        <f t="shared" si="44"/>
        <v/>
      </c>
      <c r="I283" t="str">
        <f t="shared" si="45"/>
        <v/>
      </c>
      <c r="L283" t="str">
        <f>+IF(LEN(Candidatura_Tomador!A283)&gt;0,VLOOKUP(M283,Candidatura_Tomador!H:P,9,0),"")</f>
        <v/>
      </c>
      <c r="M283" t="str">
        <f>IF(LEN(M282)=0,"",IF(M282=MAX(Candidatura_Tomador!H:H),"",M282+1))</f>
        <v/>
      </c>
      <c r="N283" t="str">
        <f>+IF(LEN(M283)&gt;0,Participação!$D$6*100,"")</f>
        <v/>
      </c>
      <c r="O283" t="str">
        <f t="shared" si="46"/>
        <v/>
      </c>
      <c r="P283" t="str">
        <f>+IF(LEN(M283)&gt;0,IF(Participação!$B$6="Com Escaldão","09","01"),"")</f>
        <v/>
      </c>
      <c r="Q283" s="28" t="str">
        <f>+IF(LEN(M283)&gt;0,SUMIF(Candidatura_Tomador!$H:$H,Candidatura_Seguros!M283,Candidatura_Tomador!I:I),"")</f>
        <v/>
      </c>
      <c r="R283" t="str">
        <f>+IF(LEN(M283)&gt;0,VLOOKUP(M283,Candidatura_Tomador!H:J,3,0),"")</f>
        <v/>
      </c>
      <c r="S283" t="str">
        <f>+IF(LEN(M283)&gt;0,SUMIF(Candidatura_Tomador!$H:$H,Candidatura_Seguros!M283,Candidatura_Tomador!Q:Q),"")</f>
        <v/>
      </c>
      <c r="T283" t="str">
        <f t="shared" si="47"/>
        <v/>
      </c>
      <c r="U283" t="str">
        <f t="shared" si="48"/>
        <v/>
      </c>
      <c r="V283" t="str">
        <f>+IF(LEN(M283)&gt;0,SUMIF(Candidatura_Tomador!$H:$H,Candidatura_Seguros!M283,Candidatura_Tomador!R:R),"")</f>
        <v/>
      </c>
      <c r="W283" t="str">
        <f t="shared" si="49"/>
        <v/>
      </c>
    </row>
    <row r="284" spans="1:23" x14ac:dyDescent="0.25">
      <c r="A284" t="str">
        <f>+IF(LEN(M284)&gt;0,Candidatura_Tomador!C284,"")</f>
        <v/>
      </c>
      <c r="B284" t="str">
        <f>+IF(LEN(M284)&gt;0,Participação!$D$8,"")</f>
        <v/>
      </c>
      <c r="C284" t="str">
        <f t="shared" si="41"/>
        <v/>
      </c>
      <c r="D284" t="str">
        <f>+IF(LEN(M284)&gt;0,Participação!$D$4,"")</f>
        <v/>
      </c>
      <c r="E284" s="27" t="str">
        <f>+IF(LEN(M284)&gt;0,Participação!$B$7+8,"")</f>
        <v/>
      </c>
      <c r="F284" s="27" t="str">
        <f t="shared" si="42"/>
        <v/>
      </c>
      <c r="G284" t="str">
        <f t="shared" si="43"/>
        <v/>
      </c>
      <c r="H284" t="str">
        <f t="shared" si="44"/>
        <v/>
      </c>
      <c r="I284" t="str">
        <f t="shared" si="45"/>
        <v/>
      </c>
      <c r="L284" t="str">
        <f>+IF(LEN(Candidatura_Tomador!A284)&gt;0,VLOOKUP(M284,Candidatura_Tomador!H:P,9,0),"")</f>
        <v/>
      </c>
      <c r="M284" t="str">
        <f>IF(LEN(M283)=0,"",IF(M283=MAX(Candidatura_Tomador!H:H),"",M283+1))</f>
        <v/>
      </c>
      <c r="N284" t="str">
        <f>+IF(LEN(M284)&gt;0,Participação!$D$6*100,"")</f>
        <v/>
      </c>
      <c r="O284" t="str">
        <f t="shared" si="46"/>
        <v/>
      </c>
      <c r="P284" t="str">
        <f>+IF(LEN(M284)&gt;0,IF(Participação!$B$6="Com Escaldão","09","01"),"")</f>
        <v/>
      </c>
      <c r="Q284" s="28" t="str">
        <f>+IF(LEN(M284)&gt;0,SUMIF(Candidatura_Tomador!$H:$H,Candidatura_Seguros!M284,Candidatura_Tomador!I:I),"")</f>
        <v/>
      </c>
      <c r="R284" t="str">
        <f>+IF(LEN(M284)&gt;0,VLOOKUP(M284,Candidatura_Tomador!H:J,3,0),"")</f>
        <v/>
      </c>
      <c r="S284" t="str">
        <f>+IF(LEN(M284)&gt;0,SUMIF(Candidatura_Tomador!$H:$H,Candidatura_Seguros!M284,Candidatura_Tomador!Q:Q),"")</f>
        <v/>
      </c>
      <c r="T284" t="str">
        <f t="shared" si="47"/>
        <v/>
      </c>
      <c r="U284" t="str">
        <f t="shared" si="48"/>
        <v/>
      </c>
      <c r="V284" t="str">
        <f>+IF(LEN(M284)&gt;0,SUMIF(Candidatura_Tomador!$H:$H,Candidatura_Seguros!M284,Candidatura_Tomador!R:R),"")</f>
        <v/>
      </c>
      <c r="W284" t="str">
        <f t="shared" si="49"/>
        <v/>
      </c>
    </row>
    <row r="285" spans="1:23" x14ac:dyDescent="0.25">
      <c r="A285" t="str">
        <f>+IF(LEN(M285)&gt;0,Candidatura_Tomador!C285,"")</f>
        <v/>
      </c>
      <c r="B285" t="str">
        <f>+IF(LEN(M285)&gt;0,Participação!$D$8,"")</f>
        <v/>
      </c>
      <c r="C285" t="str">
        <f t="shared" si="41"/>
        <v/>
      </c>
      <c r="D285" t="str">
        <f>+IF(LEN(M285)&gt;0,Participação!$D$4,"")</f>
        <v/>
      </c>
      <c r="E285" s="27" t="str">
        <f>+IF(LEN(M285)&gt;0,Participação!$B$7+8,"")</f>
        <v/>
      </c>
      <c r="F285" s="27" t="str">
        <f t="shared" si="42"/>
        <v/>
      </c>
      <c r="G285" t="str">
        <f t="shared" si="43"/>
        <v/>
      </c>
      <c r="H285" t="str">
        <f t="shared" si="44"/>
        <v/>
      </c>
      <c r="I285" t="str">
        <f t="shared" si="45"/>
        <v/>
      </c>
      <c r="L285" t="str">
        <f>+IF(LEN(Candidatura_Tomador!A285)&gt;0,VLOOKUP(M285,Candidatura_Tomador!H:P,9,0),"")</f>
        <v/>
      </c>
      <c r="M285" t="str">
        <f>IF(LEN(M284)=0,"",IF(M284=MAX(Candidatura_Tomador!H:H),"",M284+1))</f>
        <v/>
      </c>
      <c r="N285" t="str">
        <f>+IF(LEN(M285)&gt;0,Participação!$D$6*100,"")</f>
        <v/>
      </c>
      <c r="O285" t="str">
        <f t="shared" si="46"/>
        <v/>
      </c>
      <c r="P285" t="str">
        <f>+IF(LEN(M285)&gt;0,IF(Participação!$B$6="Com Escaldão","09","01"),"")</f>
        <v/>
      </c>
      <c r="Q285" s="28" t="str">
        <f>+IF(LEN(M285)&gt;0,SUMIF(Candidatura_Tomador!$H:$H,Candidatura_Seguros!M285,Candidatura_Tomador!I:I),"")</f>
        <v/>
      </c>
      <c r="R285" t="str">
        <f>+IF(LEN(M285)&gt;0,VLOOKUP(M285,Candidatura_Tomador!H:J,3,0),"")</f>
        <v/>
      </c>
      <c r="S285" t="str">
        <f>+IF(LEN(M285)&gt;0,SUMIF(Candidatura_Tomador!$H:$H,Candidatura_Seguros!M285,Candidatura_Tomador!Q:Q),"")</f>
        <v/>
      </c>
      <c r="T285" t="str">
        <f t="shared" si="47"/>
        <v/>
      </c>
      <c r="U285" t="str">
        <f t="shared" si="48"/>
        <v/>
      </c>
      <c r="V285" t="str">
        <f>+IF(LEN(M285)&gt;0,SUMIF(Candidatura_Tomador!$H:$H,Candidatura_Seguros!M285,Candidatura_Tomador!R:R),"")</f>
        <v/>
      </c>
      <c r="W285" t="str">
        <f t="shared" si="49"/>
        <v/>
      </c>
    </row>
    <row r="286" spans="1:23" x14ac:dyDescent="0.25">
      <c r="A286" t="str">
        <f>+IF(LEN(M286)&gt;0,Candidatura_Tomador!C286,"")</f>
        <v/>
      </c>
      <c r="B286" t="str">
        <f>+IF(LEN(M286)&gt;0,Participação!$D$8,"")</f>
        <v/>
      </c>
      <c r="C286" t="str">
        <f t="shared" si="41"/>
        <v/>
      </c>
      <c r="D286" t="str">
        <f>+IF(LEN(M286)&gt;0,Participação!$D$4,"")</f>
        <v/>
      </c>
      <c r="E286" s="27" t="str">
        <f>+IF(LEN(M286)&gt;0,Participação!$B$7+8,"")</f>
        <v/>
      </c>
      <c r="F286" s="27" t="str">
        <f t="shared" si="42"/>
        <v/>
      </c>
      <c r="G286" t="str">
        <f t="shared" si="43"/>
        <v/>
      </c>
      <c r="H286" t="str">
        <f t="shared" si="44"/>
        <v/>
      </c>
      <c r="I286" t="str">
        <f t="shared" si="45"/>
        <v/>
      </c>
      <c r="L286" t="str">
        <f>+IF(LEN(Candidatura_Tomador!A286)&gt;0,VLOOKUP(M286,Candidatura_Tomador!H:P,9,0),"")</f>
        <v/>
      </c>
      <c r="M286" t="str">
        <f>IF(LEN(M285)=0,"",IF(M285=MAX(Candidatura_Tomador!H:H),"",M285+1))</f>
        <v/>
      </c>
      <c r="N286" t="str">
        <f>+IF(LEN(M286)&gt;0,Participação!$D$6*100,"")</f>
        <v/>
      </c>
      <c r="O286" t="str">
        <f t="shared" si="46"/>
        <v/>
      </c>
      <c r="P286" t="str">
        <f>+IF(LEN(M286)&gt;0,IF(Participação!$B$6="Com Escaldão","09","01"),"")</f>
        <v/>
      </c>
      <c r="Q286" s="28" t="str">
        <f>+IF(LEN(M286)&gt;0,SUMIF(Candidatura_Tomador!$H:$H,Candidatura_Seguros!M286,Candidatura_Tomador!I:I),"")</f>
        <v/>
      </c>
      <c r="R286" t="str">
        <f>+IF(LEN(M286)&gt;0,VLOOKUP(M286,Candidatura_Tomador!H:J,3,0),"")</f>
        <v/>
      </c>
      <c r="S286" t="str">
        <f>+IF(LEN(M286)&gt;0,SUMIF(Candidatura_Tomador!$H:$H,Candidatura_Seguros!M286,Candidatura_Tomador!Q:Q),"")</f>
        <v/>
      </c>
      <c r="T286" t="str">
        <f t="shared" si="47"/>
        <v/>
      </c>
      <c r="U286" t="str">
        <f t="shared" si="48"/>
        <v/>
      </c>
      <c r="V286" t="str">
        <f>+IF(LEN(M286)&gt;0,SUMIF(Candidatura_Tomador!$H:$H,Candidatura_Seguros!M286,Candidatura_Tomador!R:R),"")</f>
        <v/>
      </c>
      <c r="W286" t="str">
        <f t="shared" si="49"/>
        <v/>
      </c>
    </row>
    <row r="287" spans="1:23" x14ac:dyDescent="0.25">
      <c r="A287" t="str">
        <f>+IF(LEN(M287)&gt;0,Candidatura_Tomador!C287,"")</f>
        <v/>
      </c>
      <c r="B287" t="str">
        <f>+IF(LEN(M287)&gt;0,Participação!$D$8,"")</f>
        <v/>
      </c>
      <c r="C287" t="str">
        <f t="shared" si="41"/>
        <v/>
      </c>
      <c r="D287" t="str">
        <f>+IF(LEN(M287)&gt;0,Participação!$D$4,"")</f>
        <v/>
      </c>
      <c r="E287" s="27" t="str">
        <f>+IF(LEN(M287)&gt;0,Participação!$B$7+8,"")</f>
        <v/>
      </c>
      <c r="F287" s="27" t="str">
        <f t="shared" si="42"/>
        <v/>
      </c>
      <c r="G287" t="str">
        <f t="shared" si="43"/>
        <v/>
      </c>
      <c r="H287" t="str">
        <f t="shared" si="44"/>
        <v/>
      </c>
      <c r="I287" t="str">
        <f t="shared" si="45"/>
        <v/>
      </c>
      <c r="L287" t="str">
        <f>+IF(LEN(Candidatura_Tomador!A287)&gt;0,VLOOKUP(M287,Candidatura_Tomador!H:P,9,0),"")</f>
        <v/>
      </c>
      <c r="M287" t="str">
        <f>IF(LEN(M286)=0,"",IF(M286=MAX(Candidatura_Tomador!H:H),"",M286+1))</f>
        <v/>
      </c>
      <c r="N287" t="str">
        <f>+IF(LEN(M287)&gt;0,Participação!$D$6*100,"")</f>
        <v/>
      </c>
      <c r="O287" t="str">
        <f t="shared" si="46"/>
        <v/>
      </c>
      <c r="P287" t="str">
        <f>+IF(LEN(M287)&gt;0,IF(Participação!$B$6="Com Escaldão","09","01"),"")</f>
        <v/>
      </c>
      <c r="Q287" s="28" t="str">
        <f>+IF(LEN(M287)&gt;0,SUMIF(Candidatura_Tomador!$H:$H,Candidatura_Seguros!M287,Candidatura_Tomador!I:I),"")</f>
        <v/>
      </c>
      <c r="R287" t="str">
        <f>+IF(LEN(M287)&gt;0,VLOOKUP(M287,Candidatura_Tomador!H:J,3,0),"")</f>
        <v/>
      </c>
      <c r="S287" t="str">
        <f>+IF(LEN(M287)&gt;0,SUMIF(Candidatura_Tomador!$H:$H,Candidatura_Seguros!M287,Candidatura_Tomador!Q:Q),"")</f>
        <v/>
      </c>
      <c r="T287" t="str">
        <f t="shared" si="47"/>
        <v/>
      </c>
      <c r="U287" t="str">
        <f t="shared" si="48"/>
        <v/>
      </c>
      <c r="V287" t="str">
        <f>+IF(LEN(M287)&gt;0,SUMIF(Candidatura_Tomador!$H:$H,Candidatura_Seguros!M287,Candidatura_Tomador!R:R),"")</f>
        <v/>
      </c>
      <c r="W287" t="str">
        <f t="shared" si="49"/>
        <v/>
      </c>
    </row>
    <row r="288" spans="1:23" x14ac:dyDescent="0.25">
      <c r="A288" t="str">
        <f>+IF(LEN(M288)&gt;0,Candidatura_Tomador!C288,"")</f>
        <v/>
      </c>
      <c r="B288" t="str">
        <f>+IF(LEN(M288)&gt;0,Participação!$D$8,"")</f>
        <v/>
      </c>
      <c r="C288" t="str">
        <f t="shared" si="41"/>
        <v/>
      </c>
      <c r="D288" t="str">
        <f>+IF(LEN(M288)&gt;0,Participação!$D$4,"")</f>
        <v/>
      </c>
      <c r="E288" s="27" t="str">
        <f>+IF(LEN(M288)&gt;0,Participação!$B$7+8,"")</f>
        <v/>
      </c>
      <c r="F288" s="27" t="str">
        <f t="shared" si="42"/>
        <v/>
      </c>
      <c r="G288" t="str">
        <f t="shared" si="43"/>
        <v/>
      </c>
      <c r="H288" t="str">
        <f t="shared" si="44"/>
        <v/>
      </c>
      <c r="I288" t="str">
        <f t="shared" si="45"/>
        <v/>
      </c>
      <c r="L288" t="str">
        <f>+IF(LEN(Candidatura_Tomador!A288)&gt;0,VLOOKUP(M288,Candidatura_Tomador!H:P,9,0),"")</f>
        <v/>
      </c>
      <c r="M288" t="str">
        <f>IF(LEN(M287)=0,"",IF(M287=MAX(Candidatura_Tomador!H:H),"",M287+1))</f>
        <v/>
      </c>
      <c r="N288" t="str">
        <f>+IF(LEN(M288)&gt;0,Participação!$D$6*100,"")</f>
        <v/>
      </c>
      <c r="O288" t="str">
        <f t="shared" si="46"/>
        <v/>
      </c>
      <c r="P288" t="str">
        <f>+IF(LEN(M288)&gt;0,IF(Participação!$B$6="Com Escaldão","09","01"),"")</f>
        <v/>
      </c>
      <c r="Q288" s="28" t="str">
        <f>+IF(LEN(M288)&gt;0,SUMIF(Candidatura_Tomador!$H:$H,Candidatura_Seguros!M288,Candidatura_Tomador!I:I),"")</f>
        <v/>
      </c>
      <c r="R288" t="str">
        <f>+IF(LEN(M288)&gt;0,VLOOKUP(M288,Candidatura_Tomador!H:J,3,0),"")</f>
        <v/>
      </c>
      <c r="S288" t="str">
        <f>+IF(LEN(M288)&gt;0,SUMIF(Candidatura_Tomador!$H:$H,Candidatura_Seguros!M288,Candidatura_Tomador!Q:Q),"")</f>
        <v/>
      </c>
      <c r="T288" t="str">
        <f t="shared" si="47"/>
        <v/>
      </c>
      <c r="U288" t="str">
        <f t="shared" si="48"/>
        <v/>
      </c>
      <c r="V288" t="str">
        <f>+IF(LEN(M288)&gt;0,SUMIF(Candidatura_Tomador!$H:$H,Candidatura_Seguros!M288,Candidatura_Tomador!R:R),"")</f>
        <v/>
      </c>
      <c r="W288" t="str">
        <f t="shared" si="49"/>
        <v/>
      </c>
    </row>
    <row r="289" spans="1:23" x14ac:dyDescent="0.25">
      <c r="A289" t="str">
        <f>+IF(LEN(M289)&gt;0,Candidatura_Tomador!C289,"")</f>
        <v/>
      </c>
      <c r="B289" t="str">
        <f>+IF(LEN(M289)&gt;0,Participação!$D$8,"")</f>
        <v/>
      </c>
      <c r="C289" t="str">
        <f t="shared" si="41"/>
        <v/>
      </c>
      <c r="D289" t="str">
        <f>+IF(LEN(M289)&gt;0,Participação!$D$4,"")</f>
        <v/>
      </c>
      <c r="E289" s="27" t="str">
        <f>+IF(LEN(M289)&gt;0,Participação!$B$7+8,"")</f>
        <v/>
      </c>
      <c r="F289" s="27" t="str">
        <f t="shared" si="42"/>
        <v/>
      </c>
      <c r="G289" t="str">
        <f t="shared" si="43"/>
        <v/>
      </c>
      <c r="H289" t="str">
        <f t="shared" si="44"/>
        <v/>
      </c>
      <c r="I289" t="str">
        <f t="shared" si="45"/>
        <v/>
      </c>
      <c r="L289" t="str">
        <f>+IF(LEN(Candidatura_Tomador!A289)&gt;0,VLOOKUP(M289,Candidatura_Tomador!H:P,9,0),"")</f>
        <v/>
      </c>
      <c r="M289" t="str">
        <f>IF(LEN(M288)=0,"",IF(M288=MAX(Candidatura_Tomador!H:H),"",M288+1))</f>
        <v/>
      </c>
      <c r="N289" t="str">
        <f>+IF(LEN(M289)&gt;0,Participação!$D$6*100,"")</f>
        <v/>
      </c>
      <c r="O289" t="str">
        <f t="shared" si="46"/>
        <v/>
      </c>
      <c r="P289" t="str">
        <f>+IF(LEN(M289)&gt;0,IF(Participação!$B$6="Com Escaldão","09","01"),"")</f>
        <v/>
      </c>
      <c r="Q289" s="28" t="str">
        <f>+IF(LEN(M289)&gt;0,SUMIF(Candidatura_Tomador!$H:$H,Candidatura_Seguros!M289,Candidatura_Tomador!I:I),"")</f>
        <v/>
      </c>
      <c r="R289" t="str">
        <f>+IF(LEN(M289)&gt;0,VLOOKUP(M289,Candidatura_Tomador!H:J,3,0),"")</f>
        <v/>
      </c>
      <c r="S289" t="str">
        <f>+IF(LEN(M289)&gt;0,SUMIF(Candidatura_Tomador!$H:$H,Candidatura_Seguros!M289,Candidatura_Tomador!Q:Q),"")</f>
        <v/>
      </c>
      <c r="T289" t="str">
        <f t="shared" si="47"/>
        <v/>
      </c>
      <c r="U289" t="str">
        <f t="shared" si="48"/>
        <v/>
      </c>
      <c r="V289" t="str">
        <f>+IF(LEN(M289)&gt;0,SUMIF(Candidatura_Tomador!$H:$H,Candidatura_Seguros!M289,Candidatura_Tomador!R:R),"")</f>
        <v/>
      </c>
      <c r="W289" t="str">
        <f t="shared" si="49"/>
        <v/>
      </c>
    </row>
    <row r="290" spans="1:23" x14ac:dyDescent="0.25">
      <c r="A290" t="str">
        <f>+IF(LEN(M290)&gt;0,Candidatura_Tomador!C290,"")</f>
        <v/>
      </c>
      <c r="B290" t="str">
        <f>+IF(LEN(M290)&gt;0,Participação!$D$8,"")</f>
        <v/>
      </c>
      <c r="C290" t="str">
        <f t="shared" si="41"/>
        <v/>
      </c>
      <c r="D290" t="str">
        <f>+IF(LEN(M290)&gt;0,Participação!$D$4,"")</f>
        <v/>
      </c>
      <c r="E290" s="27" t="str">
        <f>+IF(LEN(M290)&gt;0,Participação!$B$7+8,"")</f>
        <v/>
      </c>
      <c r="F290" s="27" t="str">
        <f t="shared" si="42"/>
        <v/>
      </c>
      <c r="G290" t="str">
        <f t="shared" si="43"/>
        <v/>
      </c>
      <c r="H290" t="str">
        <f t="shared" si="44"/>
        <v/>
      </c>
      <c r="I290" t="str">
        <f t="shared" si="45"/>
        <v/>
      </c>
      <c r="L290" t="str">
        <f>+IF(LEN(Candidatura_Tomador!A290)&gt;0,VLOOKUP(M290,Candidatura_Tomador!H:P,9,0),"")</f>
        <v/>
      </c>
      <c r="M290" t="str">
        <f>IF(LEN(M289)=0,"",IF(M289=MAX(Candidatura_Tomador!H:H),"",M289+1))</f>
        <v/>
      </c>
      <c r="N290" t="str">
        <f>+IF(LEN(M290)&gt;0,Participação!$D$6*100,"")</f>
        <v/>
      </c>
      <c r="O290" t="str">
        <f t="shared" si="46"/>
        <v/>
      </c>
      <c r="P290" t="str">
        <f>+IF(LEN(M290)&gt;0,IF(Participação!$B$6="Com Escaldão","09","01"),"")</f>
        <v/>
      </c>
      <c r="Q290" s="28" t="str">
        <f>+IF(LEN(M290)&gt;0,SUMIF(Candidatura_Tomador!$H:$H,Candidatura_Seguros!M290,Candidatura_Tomador!I:I),"")</f>
        <v/>
      </c>
      <c r="R290" t="str">
        <f>+IF(LEN(M290)&gt;0,VLOOKUP(M290,Candidatura_Tomador!H:J,3,0),"")</f>
        <v/>
      </c>
      <c r="S290" t="str">
        <f>+IF(LEN(M290)&gt;0,SUMIF(Candidatura_Tomador!$H:$H,Candidatura_Seguros!M290,Candidatura_Tomador!Q:Q),"")</f>
        <v/>
      </c>
      <c r="T290" t="str">
        <f t="shared" si="47"/>
        <v/>
      </c>
      <c r="U290" t="str">
        <f t="shared" si="48"/>
        <v/>
      </c>
      <c r="V290" t="str">
        <f>+IF(LEN(M290)&gt;0,SUMIF(Candidatura_Tomador!$H:$H,Candidatura_Seguros!M290,Candidatura_Tomador!R:R),"")</f>
        <v/>
      </c>
      <c r="W290" t="str">
        <f t="shared" si="49"/>
        <v/>
      </c>
    </row>
    <row r="291" spans="1:23" x14ac:dyDescent="0.25">
      <c r="A291" t="str">
        <f>+IF(LEN(M291)&gt;0,Candidatura_Tomador!C291,"")</f>
        <v/>
      </c>
      <c r="B291" t="str">
        <f>+IF(LEN(M291)&gt;0,Participação!$D$8,"")</f>
        <v/>
      </c>
      <c r="C291" t="str">
        <f t="shared" si="41"/>
        <v/>
      </c>
      <c r="D291" t="str">
        <f>+IF(LEN(M291)&gt;0,Participação!$D$4,"")</f>
        <v/>
      </c>
      <c r="E291" s="27" t="str">
        <f>+IF(LEN(M291)&gt;0,Participação!$B$7+8,"")</f>
        <v/>
      </c>
      <c r="F291" s="27" t="str">
        <f t="shared" si="42"/>
        <v/>
      </c>
      <c r="G291" t="str">
        <f t="shared" si="43"/>
        <v/>
      </c>
      <c r="H291" t="str">
        <f t="shared" si="44"/>
        <v/>
      </c>
      <c r="I291" t="str">
        <f t="shared" si="45"/>
        <v/>
      </c>
      <c r="L291" t="str">
        <f>+IF(LEN(Candidatura_Tomador!A291)&gt;0,VLOOKUP(M291,Candidatura_Tomador!H:P,9,0),"")</f>
        <v/>
      </c>
      <c r="M291" t="str">
        <f>IF(LEN(M290)=0,"",IF(M290=MAX(Candidatura_Tomador!H:H),"",M290+1))</f>
        <v/>
      </c>
      <c r="N291" t="str">
        <f>+IF(LEN(M291)&gt;0,Participação!$D$6*100,"")</f>
        <v/>
      </c>
      <c r="O291" t="str">
        <f t="shared" si="46"/>
        <v/>
      </c>
      <c r="P291" t="str">
        <f>+IF(LEN(M291)&gt;0,IF(Participação!$B$6="Com Escaldão","09","01"),"")</f>
        <v/>
      </c>
      <c r="Q291" s="28" t="str">
        <f>+IF(LEN(M291)&gt;0,SUMIF(Candidatura_Tomador!$H:$H,Candidatura_Seguros!M291,Candidatura_Tomador!I:I),"")</f>
        <v/>
      </c>
      <c r="R291" t="str">
        <f>+IF(LEN(M291)&gt;0,VLOOKUP(M291,Candidatura_Tomador!H:J,3,0),"")</f>
        <v/>
      </c>
      <c r="S291" t="str">
        <f>+IF(LEN(M291)&gt;0,SUMIF(Candidatura_Tomador!$H:$H,Candidatura_Seguros!M291,Candidatura_Tomador!Q:Q),"")</f>
        <v/>
      </c>
      <c r="T291" t="str">
        <f t="shared" si="47"/>
        <v/>
      </c>
      <c r="U291" t="str">
        <f t="shared" si="48"/>
        <v/>
      </c>
      <c r="V291" t="str">
        <f>+IF(LEN(M291)&gt;0,SUMIF(Candidatura_Tomador!$H:$H,Candidatura_Seguros!M291,Candidatura_Tomador!R:R),"")</f>
        <v/>
      </c>
      <c r="W291" t="str">
        <f t="shared" si="49"/>
        <v/>
      </c>
    </row>
    <row r="292" spans="1:23" x14ac:dyDescent="0.25">
      <c r="A292" t="str">
        <f>+IF(LEN(M292)&gt;0,Candidatura_Tomador!C292,"")</f>
        <v/>
      </c>
      <c r="B292" t="str">
        <f>+IF(LEN(M292)&gt;0,Participação!$D$8,"")</f>
        <v/>
      </c>
      <c r="C292" t="str">
        <f t="shared" si="41"/>
        <v/>
      </c>
      <c r="D292" t="str">
        <f>+IF(LEN(M292)&gt;0,Participação!$D$4,"")</f>
        <v/>
      </c>
      <c r="E292" s="27" t="str">
        <f>+IF(LEN(M292)&gt;0,Participação!$B$7+8,"")</f>
        <v/>
      </c>
      <c r="F292" s="27" t="str">
        <f t="shared" si="42"/>
        <v/>
      </c>
      <c r="G292" t="str">
        <f t="shared" si="43"/>
        <v/>
      </c>
      <c r="H292" t="str">
        <f t="shared" si="44"/>
        <v/>
      </c>
      <c r="I292" t="str">
        <f t="shared" si="45"/>
        <v/>
      </c>
      <c r="L292" t="str">
        <f>+IF(LEN(Candidatura_Tomador!A292)&gt;0,VLOOKUP(M292,Candidatura_Tomador!H:P,9,0),"")</f>
        <v/>
      </c>
      <c r="M292" t="str">
        <f>IF(LEN(M291)=0,"",IF(M291=MAX(Candidatura_Tomador!H:H),"",M291+1))</f>
        <v/>
      </c>
      <c r="N292" t="str">
        <f>+IF(LEN(M292)&gt;0,Participação!$D$6*100,"")</f>
        <v/>
      </c>
      <c r="O292" t="str">
        <f t="shared" si="46"/>
        <v/>
      </c>
      <c r="P292" t="str">
        <f>+IF(LEN(M292)&gt;0,IF(Participação!$B$6="Com Escaldão","09","01"),"")</f>
        <v/>
      </c>
      <c r="Q292" s="28" t="str">
        <f>+IF(LEN(M292)&gt;0,SUMIF(Candidatura_Tomador!$H:$H,Candidatura_Seguros!M292,Candidatura_Tomador!I:I),"")</f>
        <v/>
      </c>
      <c r="R292" t="str">
        <f>+IF(LEN(M292)&gt;0,VLOOKUP(M292,Candidatura_Tomador!H:J,3,0),"")</f>
        <v/>
      </c>
      <c r="S292" t="str">
        <f>+IF(LEN(M292)&gt;0,SUMIF(Candidatura_Tomador!$H:$H,Candidatura_Seguros!M292,Candidatura_Tomador!Q:Q),"")</f>
        <v/>
      </c>
      <c r="T292" t="str">
        <f t="shared" si="47"/>
        <v/>
      </c>
      <c r="U292" t="str">
        <f t="shared" si="48"/>
        <v/>
      </c>
      <c r="V292" t="str">
        <f>+IF(LEN(M292)&gt;0,SUMIF(Candidatura_Tomador!$H:$H,Candidatura_Seguros!M292,Candidatura_Tomador!R:R),"")</f>
        <v/>
      </c>
      <c r="W292" t="str">
        <f t="shared" si="49"/>
        <v/>
      </c>
    </row>
    <row r="293" spans="1:23" x14ac:dyDescent="0.25">
      <c r="A293" t="str">
        <f>+IF(LEN(M293)&gt;0,Candidatura_Tomador!C293,"")</f>
        <v/>
      </c>
      <c r="B293" t="str">
        <f>+IF(LEN(M293)&gt;0,Participação!$D$8,"")</f>
        <v/>
      </c>
      <c r="C293" t="str">
        <f t="shared" si="41"/>
        <v/>
      </c>
      <c r="D293" t="str">
        <f>+IF(LEN(M293)&gt;0,Participação!$D$4,"")</f>
        <v/>
      </c>
      <c r="E293" s="27" t="str">
        <f>+IF(LEN(M293)&gt;0,Participação!$B$7+8,"")</f>
        <v/>
      </c>
      <c r="F293" s="27" t="str">
        <f t="shared" si="42"/>
        <v/>
      </c>
      <c r="G293" t="str">
        <f t="shared" si="43"/>
        <v/>
      </c>
      <c r="H293" t="str">
        <f t="shared" si="44"/>
        <v/>
      </c>
      <c r="I293" t="str">
        <f t="shared" si="45"/>
        <v/>
      </c>
      <c r="L293" t="str">
        <f>+IF(LEN(Candidatura_Tomador!A293)&gt;0,VLOOKUP(M293,Candidatura_Tomador!H:P,9,0),"")</f>
        <v/>
      </c>
      <c r="M293" t="str">
        <f>IF(LEN(M292)=0,"",IF(M292=MAX(Candidatura_Tomador!H:H),"",M292+1))</f>
        <v/>
      </c>
      <c r="N293" t="str">
        <f>+IF(LEN(M293)&gt;0,Participação!$D$6*100,"")</f>
        <v/>
      </c>
      <c r="O293" t="str">
        <f t="shared" si="46"/>
        <v/>
      </c>
      <c r="P293" t="str">
        <f>+IF(LEN(M293)&gt;0,IF(Participação!$B$6="Com Escaldão","09","01"),"")</f>
        <v/>
      </c>
      <c r="Q293" s="28" t="str">
        <f>+IF(LEN(M293)&gt;0,SUMIF(Candidatura_Tomador!$H:$H,Candidatura_Seguros!M293,Candidatura_Tomador!I:I),"")</f>
        <v/>
      </c>
      <c r="R293" t="str">
        <f>+IF(LEN(M293)&gt;0,VLOOKUP(M293,Candidatura_Tomador!H:J,3,0),"")</f>
        <v/>
      </c>
      <c r="S293" t="str">
        <f>+IF(LEN(M293)&gt;0,SUMIF(Candidatura_Tomador!$H:$H,Candidatura_Seguros!M293,Candidatura_Tomador!Q:Q),"")</f>
        <v/>
      </c>
      <c r="T293" t="str">
        <f t="shared" si="47"/>
        <v/>
      </c>
      <c r="U293" t="str">
        <f t="shared" si="48"/>
        <v/>
      </c>
      <c r="V293" t="str">
        <f>+IF(LEN(M293)&gt;0,SUMIF(Candidatura_Tomador!$H:$H,Candidatura_Seguros!M293,Candidatura_Tomador!R:R),"")</f>
        <v/>
      </c>
      <c r="W293" t="str">
        <f t="shared" si="49"/>
        <v/>
      </c>
    </row>
    <row r="294" spans="1:23" x14ac:dyDescent="0.25">
      <c r="A294" t="str">
        <f>+IF(LEN(M294)&gt;0,Candidatura_Tomador!C294,"")</f>
        <v/>
      </c>
      <c r="B294" t="str">
        <f>+IF(LEN(M294)&gt;0,Participação!$D$8,"")</f>
        <v/>
      </c>
      <c r="C294" t="str">
        <f t="shared" si="41"/>
        <v/>
      </c>
      <c r="D294" t="str">
        <f>+IF(LEN(M294)&gt;0,Participação!$D$4,"")</f>
        <v/>
      </c>
      <c r="E294" s="27" t="str">
        <f>+IF(LEN(M294)&gt;0,Participação!$B$7+8,"")</f>
        <v/>
      </c>
      <c r="F294" s="27" t="str">
        <f t="shared" si="42"/>
        <v/>
      </c>
      <c r="G294" t="str">
        <f t="shared" si="43"/>
        <v/>
      </c>
      <c r="H294" t="str">
        <f t="shared" si="44"/>
        <v/>
      </c>
      <c r="I294" t="str">
        <f t="shared" si="45"/>
        <v/>
      </c>
      <c r="L294" t="str">
        <f>+IF(LEN(Candidatura_Tomador!A294)&gt;0,VLOOKUP(M294,Candidatura_Tomador!H:P,9,0),"")</f>
        <v/>
      </c>
      <c r="M294" t="str">
        <f>IF(LEN(M293)=0,"",IF(M293=MAX(Candidatura_Tomador!H:H),"",M293+1))</f>
        <v/>
      </c>
      <c r="N294" t="str">
        <f>+IF(LEN(M294)&gt;0,Participação!$D$6*100,"")</f>
        <v/>
      </c>
      <c r="O294" t="str">
        <f t="shared" si="46"/>
        <v/>
      </c>
      <c r="P294" t="str">
        <f>+IF(LEN(M294)&gt;0,IF(Participação!$B$6="Com Escaldão","09","01"),"")</f>
        <v/>
      </c>
      <c r="Q294" s="28" t="str">
        <f>+IF(LEN(M294)&gt;0,SUMIF(Candidatura_Tomador!$H:$H,Candidatura_Seguros!M294,Candidatura_Tomador!I:I),"")</f>
        <v/>
      </c>
      <c r="R294" t="str">
        <f>+IF(LEN(M294)&gt;0,VLOOKUP(M294,Candidatura_Tomador!H:J,3,0),"")</f>
        <v/>
      </c>
      <c r="S294" t="str">
        <f>+IF(LEN(M294)&gt;0,SUMIF(Candidatura_Tomador!$H:$H,Candidatura_Seguros!M294,Candidatura_Tomador!Q:Q),"")</f>
        <v/>
      </c>
      <c r="T294" t="str">
        <f t="shared" si="47"/>
        <v/>
      </c>
      <c r="U294" t="str">
        <f t="shared" si="48"/>
        <v/>
      </c>
      <c r="V294" t="str">
        <f>+IF(LEN(M294)&gt;0,SUMIF(Candidatura_Tomador!$H:$H,Candidatura_Seguros!M294,Candidatura_Tomador!R:R),"")</f>
        <v/>
      </c>
      <c r="W294" t="str">
        <f t="shared" si="49"/>
        <v/>
      </c>
    </row>
    <row r="295" spans="1:23" x14ac:dyDescent="0.25">
      <c r="A295" t="str">
        <f>+IF(LEN(M295)&gt;0,Candidatura_Tomador!C295,"")</f>
        <v/>
      </c>
      <c r="B295" t="str">
        <f>+IF(LEN(M295)&gt;0,Participação!$D$8,"")</f>
        <v/>
      </c>
      <c r="C295" t="str">
        <f t="shared" si="41"/>
        <v/>
      </c>
      <c r="D295" t="str">
        <f>+IF(LEN(M295)&gt;0,Participação!$D$4,"")</f>
        <v/>
      </c>
      <c r="E295" s="27" t="str">
        <f>+IF(LEN(M295)&gt;0,Participação!$B$7+8,"")</f>
        <v/>
      </c>
      <c r="F295" s="27" t="str">
        <f t="shared" si="42"/>
        <v/>
      </c>
      <c r="G295" t="str">
        <f t="shared" si="43"/>
        <v/>
      </c>
      <c r="H295" t="str">
        <f t="shared" si="44"/>
        <v/>
      </c>
      <c r="I295" t="str">
        <f t="shared" si="45"/>
        <v/>
      </c>
      <c r="L295" t="str">
        <f>+IF(LEN(Candidatura_Tomador!A295)&gt;0,VLOOKUP(M295,Candidatura_Tomador!H:P,9,0),"")</f>
        <v/>
      </c>
      <c r="M295" t="str">
        <f>IF(LEN(M294)=0,"",IF(M294=MAX(Candidatura_Tomador!H:H),"",M294+1))</f>
        <v/>
      </c>
      <c r="N295" t="str">
        <f>+IF(LEN(M295)&gt;0,Participação!$D$6*100,"")</f>
        <v/>
      </c>
      <c r="O295" t="str">
        <f t="shared" si="46"/>
        <v/>
      </c>
      <c r="P295" t="str">
        <f>+IF(LEN(M295)&gt;0,IF(Participação!$B$6="Com Escaldão","09","01"),"")</f>
        <v/>
      </c>
      <c r="Q295" s="28" t="str">
        <f>+IF(LEN(M295)&gt;0,SUMIF(Candidatura_Tomador!$H:$H,Candidatura_Seguros!M295,Candidatura_Tomador!I:I),"")</f>
        <v/>
      </c>
      <c r="R295" t="str">
        <f>+IF(LEN(M295)&gt;0,VLOOKUP(M295,Candidatura_Tomador!H:J,3,0),"")</f>
        <v/>
      </c>
      <c r="S295" t="str">
        <f>+IF(LEN(M295)&gt;0,SUMIF(Candidatura_Tomador!$H:$H,Candidatura_Seguros!M295,Candidatura_Tomador!Q:Q),"")</f>
        <v/>
      </c>
      <c r="T295" t="str">
        <f t="shared" si="47"/>
        <v/>
      </c>
      <c r="U295" t="str">
        <f t="shared" si="48"/>
        <v/>
      </c>
      <c r="V295" t="str">
        <f>+IF(LEN(M295)&gt;0,SUMIF(Candidatura_Tomador!$H:$H,Candidatura_Seguros!M295,Candidatura_Tomador!R:R),"")</f>
        <v/>
      </c>
      <c r="W295" t="str">
        <f t="shared" si="49"/>
        <v/>
      </c>
    </row>
    <row r="296" spans="1:23" x14ac:dyDescent="0.25">
      <c r="A296" t="str">
        <f>+IF(LEN(M296)&gt;0,Candidatura_Tomador!C296,"")</f>
        <v/>
      </c>
      <c r="B296" t="str">
        <f>+IF(LEN(M296)&gt;0,Participação!$D$8,"")</f>
        <v/>
      </c>
      <c r="C296" t="str">
        <f t="shared" si="41"/>
        <v/>
      </c>
      <c r="D296" t="str">
        <f>+IF(LEN(M296)&gt;0,Participação!$D$4,"")</f>
        <v/>
      </c>
      <c r="E296" s="27" t="str">
        <f>+IF(LEN(M296)&gt;0,Participação!$B$7+8,"")</f>
        <v/>
      </c>
      <c r="F296" s="27" t="str">
        <f t="shared" si="42"/>
        <v/>
      </c>
      <c r="G296" t="str">
        <f t="shared" si="43"/>
        <v/>
      </c>
      <c r="H296" t="str">
        <f t="shared" si="44"/>
        <v/>
      </c>
      <c r="I296" t="str">
        <f t="shared" si="45"/>
        <v/>
      </c>
      <c r="L296" t="str">
        <f>+IF(LEN(Candidatura_Tomador!A296)&gt;0,VLOOKUP(M296,Candidatura_Tomador!H:P,9,0),"")</f>
        <v/>
      </c>
      <c r="M296" t="str">
        <f>IF(LEN(M295)=0,"",IF(M295=MAX(Candidatura_Tomador!H:H),"",M295+1))</f>
        <v/>
      </c>
      <c r="N296" t="str">
        <f>+IF(LEN(M296)&gt;0,Participação!$D$6*100,"")</f>
        <v/>
      </c>
      <c r="O296" t="str">
        <f t="shared" si="46"/>
        <v/>
      </c>
      <c r="P296" t="str">
        <f>+IF(LEN(M296)&gt;0,IF(Participação!$B$6="Com Escaldão","09","01"),"")</f>
        <v/>
      </c>
      <c r="Q296" s="28" t="str">
        <f>+IF(LEN(M296)&gt;0,SUMIF(Candidatura_Tomador!$H:$H,Candidatura_Seguros!M296,Candidatura_Tomador!I:I),"")</f>
        <v/>
      </c>
      <c r="R296" t="str">
        <f>+IF(LEN(M296)&gt;0,VLOOKUP(M296,Candidatura_Tomador!H:J,3,0),"")</f>
        <v/>
      </c>
      <c r="S296" t="str">
        <f>+IF(LEN(M296)&gt;0,SUMIF(Candidatura_Tomador!$H:$H,Candidatura_Seguros!M296,Candidatura_Tomador!Q:Q),"")</f>
        <v/>
      </c>
      <c r="T296" t="str">
        <f t="shared" si="47"/>
        <v/>
      </c>
      <c r="U296" t="str">
        <f t="shared" si="48"/>
        <v/>
      </c>
      <c r="V296" t="str">
        <f>+IF(LEN(M296)&gt;0,SUMIF(Candidatura_Tomador!$H:$H,Candidatura_Seguros!M296,Candidatura_Tomador!R:R),"")</f>
        <v/>
      </c>
      <c r="W296" t="str">
        <f t="shared" si="49"/>
        <v/>
      </c>
    </row>
    <row r="297" spans="1:23" x14ac:dyDescent="0.25">
      <c r="A297" t="str">
        <f>+IF(LEN(M297)&gt;0,Candidatura_Tomador!C297,"")</f>
        <v/>
      </c>
      <c r="B297" t="str">
        <f>+IF(LEN(M297)&gt;0,Participação!$D$8,"")</f>
        <v/>
      </c>
      <c r="C297" t="str">
        <f t="shared" si="41"/>
        <v/>
      </c>
      <c r="D297" t="str">
        <f>+IF(LEN(M297)&gt;0,Participação!$D$4,"")</f>
        <v/>
      </c>
      <c r="E297" s="27" t="str">
        <f>+IF(LEN(M297)&gt;0,Participação!$B$7+8,"")</f>
        <v/>
      </c>
      <c r="F297" s="27" t="str">
        <f t="shared" si="42"/>
        <v/>
      </c>
      <c r="G297" t="str">
        <f t="shared" si="43"/>
        <v/>
      </c>
      <c r="H297" t="str">
        <f t="shared" si="44"/>
        <v/>
      </c>
      <c r="I297" t="str">
        <f t="shared" si="45"/>
        <v/>
      </c>
      <c r="L297" t="str">
        <f>+IF(LEN(Candidatura_Tomador!A297)&gt;0,VLOOKUP(M297,Candidatura_Tomador!H:P,9,0),"")</f>
        <v/>
      </c>
      <c r="M297" t="str">
        <f>IF(LEN(M296)=0,"",IF(M296=MAX(Candidatura_Tomador!H:H),"",M296+1))</f>
        <v/>
      </c>
      <c r="N297" t="str">
        <f>+IF(LEN(M297)&gt;0,Participação!$D$6*100,"")</f>
        <v/>
      </c>
      <c r="O297" t="str">
        <f t="shared" si="46"/>
        <v/>
      </c>
      <c r="P297" t="str">
        <f>+IF(LEN(M297)&gt;0,IF(Participação!$B$6="Com Escaldão","09","01"),"")</f>
        <v/>
      </c>
      <c r="Q297" s="28" t="str">
        <f>+IF(LEN(M297)&gt;0,SUMIF(Candidatura_Tomador!$H:$H,Candidatura_Seguros!M297,Candidatura_Tomador!I:I),"")</f>
        <v/>
      </c>
      <c r="R297" t="str">
        <f>+IF(LEN(M297)&gt;0,VLOOKUP(M297,Candidatura_Tomador!H:J,3,0),"")</f>
        <v/>
      </c>
      <c r="S297" t="str">
        <f>+IF(LEN(M297)&gt;0,SUMIF(Candidatura_Tomador!$H:$H,Candidatura_Seguros!M297,Candidatura_Tomador!Q:Q),"")</f>
        <v/>
      </c>
      <c r="T297" t="str">
        <f t="shared" si="47"/>
        <v/>
      </c>
      <c r="U297" t="str">
        <f t="shared" si="48"/>
        <v/>
      </c>
      <c r="V297" t="str">
        <f>+IF(LEN(M297)&gt;0,SUMIF(Candidatura_Tomador!$H:$H,Candidatura_Seguros!M297,Candidatura_Tomador!R:R),"")</f>
        <v/>
      </c>
      <c r="W297" t="str">
        <f t="shared" si="49"/>
        <v/>
      </c>
    </row>
    <row r="298" spans="1:23" x14ac:dyDescent="0.25">
      <c r="A298" t="str">
        <f>+IF(LEN(M298)&gt;0,Candidatura_Tomador!C298,"")</f>
        <v/>
      </c>
      <c r="B298" t="str">
        <f>+IF(LEN(M298)&gt;0,Participação!$D$8,"")</f>
        <v/>
      </c>
      <c r="C298" t="str">
        <f t="shared" si="41"/>
        <v/>
      </c>
      <c r="D298" t="str">
        <f>+IF(LEN(M298)&gt;0,Participação!$D$4,"")</f>
        <v/>
      </c>
      <c r="E298" s="27" t="str">
        <f>+IF(LEN(M298)&gt;0,Participação!$B$7+8,"")</f>
        <v/>
      </c>
      <c r="F298" s="27" t="str">
        <f t="shared" si="42"/>
        <v/>
      </c>
      <c r="G298" t="str">
        <f t="shared" si="43"/>
        <v/>
      </c>
      <c r="H298" t="str">
        <f t="shared" si="44"/>
        <v/>
      </c>
      <c r="I298" t="str">
        <f t="shared" si="45"/>
        <v/>
      </c>
      <c r="L298" t="str">
        <f>+IF(LEN(Candidatura_Tomador!A298)&gt;0,VLOOKUP(M298,Candidatura_Tomador!H:P,9,0),"")</f>
        <v/>
      </c>
      <c r="M298" t="str">
        <f>IF(LEN(M297)=0,"",IF(M297=MAX(Candidatura_Tomador!H:H),"",M297+1))</f>
        <v/>
      </c>
      <c r="N298" t="str">
        <f>+IF(LEN(M298)&gt;0,Participação!$D$6*100,"")</f>
        <v/>
      </c>
      <c r="O298" t="str">
        <f t="shared" si="46"/>
        <v/>
      </c>
      <c r="P298" t="str">
        <f>+IF(LEN(M298)&gt;0,IF(Participação!$B$6="Com Escaldão","09","01"),"")</f>
        <v/>
      </c>
      <c r="Q298" s="28" t="str">
        <f>+IF(LEN(M298)&gt;0,SUMIF(Candidatura_Tomador!$H:$H,Candidatura_Seguros!M298,Candidatura_Tomador!I:I),"")</f>
        <v/>
      </c>
      <c r="R298" t="str">
        <f>+IF(LEN(M298)&gt;0,VLOOKUP(M298,Candidatura_Tomador!H:J,3,0),"")</f>
        <v/>
      </c>
      <c r="S298" t="str">
        <f>+IF(LEN(M298)&gt;0,SUMIF(Candidatura_Tomador!$H:$H,Candidatura_Seguros!M298,Candidatura_Tomador!Q:Q),"")</f>
        <v/>
      </c>
      <c r="T298" t="str">
        <f t="shared" si="47"/>
        <v/>
      </c>
      <c r="U298" t="str">
        <f t="shared" si="48"/>
        <v/>
      </c>
      <c r="V298" t="str">
        <f>+IF(LEN(M298)&gt;0,SUMIF(Candidatura_Tomador!$H:$H,Candidatura_Seguros!M298,Candidatura_Tomador!R:R),"")</f>
        <v/>
      </c>
      <c r="W298" t="str">
        <f t="shared" si="49"/>
        <v/>
      </c>
    </row>
    <row r="299" spans="1:23" x14ac:dyDescent="0.25">
      <c r="A299" t="str">
        <f>+IF(LEN(M299)&gt;0,Candidatura_Tomador!C299,"")</f>
        <v/>
      </c>
      <c r="B299" t="str">
        <f>+IF(LEN(M299)&gt;0,Participação!$D$8,"")</f>
        <v/>
      </c>
      <c r="C299" t="str">
        <f t="shared" si="41"/>
        <v/>
      </c>
      <c r="D299" t="str">
        <f>+IF(LEN(M299)&gt;0,Participação!$D$4,"")</f>
        <v/>
      </c>
      <c r="E299" s="27" t="str">
        <f>+IF(LEN(M299)&gt;0,Participação!$B$7+8,"")</f>
        <v/>
      </c>
      <c r="F299" s="27" t="str">
        <f t="shared" si="42"/>
        <v/>
      </c>
      <c r="G299" t="str">
        <f t="shared" si="43"/>
        <v/>
      </c>
      <c r="H299" t="str">
        <f t="shared" si="44"/>
        <v/>
      </c>
      <c r="I299" t="str">
        <f t="shared" si="45"/>
        <v/>
      </c>
      <c r="L299" t="str">
        <f>+IF(LEN(Candidatura_Tomador!A299)&gt;0,VLOOKUP(M299,Candidatura_Tomador!H:P,9,0),"")</f>
        <v/>
      </c>
      <c r="M299" t="str">
        <f>IF(LEN(M298)=0,"",IF(M298=MAX(Candidatura_Tomador!H:H),"",M298+1))</f>
        <v/>
      </c>
      <c r="N299" t="str">
        <f>+IF(LEN(M299)&gt;0,Participação!$D$6*100,"")</f>
        <v/>
      </c>
      <c r="O299" t="str">
        <f t="shared" si="46"/>
        <v/>
      </c>
      <c r="P299" t="str">
        <f>+IF(LEN(M299)&gt;0,IF(Participação!$B$6="Com Escaldão","09","01"),"")</f>
        <v/>
      </c>
      <c r="Q299" s="28" t="str">
        <f>+IF(LEN(M299)&gt;0,SUMIF(Candidatura_Tomador!$H:$H,Candidatura_Seguros!M299,Candidatura_Tomador!I:I),"")</f>
        <v/>
      </c>
      <c r="R299" t="str">
        <f>+IF(LEN(M299)&gt;0,VLOOKUP(M299,Candidatura_Tomador!H:J,3,0),"")</f>
        <v/>
      </c>
      <c r="S299" t="str">
        <f>+IF(LEN(M299)&gt;0,SUMIF(Candidatura_Tomador!$H:$H,Candidatura_Seguros!M299,Candidatura_Tomador!Q:Q),"")</f>
        <v/>
      </c>
      <c r="T299" t="str">
        <f t="shared" si="47"/>
        <v/>
      </c>
      <c r="U299" t="str">
        <f t="shared" si="48"/>
        <v/>
      </c>
      <c r="V299" t="str">
        <f>+IF(LEN(M299)&gt;0,SUMIF(Candidatura_Tomador!$H:$H,Candidatura_Seguros!M299,Candidatura_Tomador!R:R),"")</f>
        <v/>
      </c>
      <c r="W299" t="str">
        <f t="shared" si="49"/>
        <v/>
      </c>
    </row>
    <row r="300" spans="1:23" x14ac:dyDescent="0.25">
      <c r="A300" t="str">
        <f>+IF(LEN(M300)&gt;0,Candidatura_Tomador!C300,"")</f>
        <v/>
      </c>
      <c r="B300" t="str">
        <f>+IF(LEN(M300)&gt;0,Participação!$D$8,"")</f>
        <v/>
      </c>
      <c r="C300" t="str">
        <f t="shared" si="41"/>
        <v/>
      </c>
      <c r="D300" t="str">
        <f>+IF(LEN(M300)&gt;0,Participação!$D$4,"")</f>
        <v/>
      </c>
      <c r="E300" s="27" t="str">
        <f>+IF(LEN(M300)&gt;0,Participação!$B$7+8,"")</f>
        <v/>
      </c>
      <c r="F300" s="27" t="str">
        <f t="shared" si="42"/>
        <v/>
      </c>
      <c r="G300" t="str">
        <f t="shared" si="43"/>
        <v/>
      </c>
      <c r="H300" t="str">
        <f t="shared" si="44"/>
        <v/>
      </c>
      <c r="I300" t="str">
        <f t="shared" si="45"/>
        <v/>
      </c>
      <c r="L300" t="str">
        <f>+IF(LEN(Candidatura_Tomador!A300)&gt;0,VLOOKUP(M300,Candidatura_Tomador!H:P,9,0),"")</f>
        <v/>
      </c>
      <c r="M300" t="str">
        <f>IF(LEN(M299)=0,"",IF(M299=MAX(Candidatura_Tomador!H:H),"",M299+1))</f>
        <v/>
      </c>
      <c r="N300" t="str">
        <f>+IF(LEN(M300)&gt;0,Participação!$D$6*100,"")</f>
        <v/>
      </c>
      <c r="O300" t="str">
        <f t="shared" si="46"/>
        <v/>
      </c>
      <c r="P300" t="str">
        <f>+IF(LEN(M300)&gt;0,IF(Participação!$B$6="Com Escaldão","09","01"),"")</f>
        <v/>
      </c>
      <c r="Q300" s="28" t="str">
        <f>+IF(LEN(M300)&gt;0,SUMIF(Candidatura_Tomador!$H:$H,Candidatura_Seguros!M300,Candidatura_Tomador!I:I),"")</f>
        <v/>
      </c>
      <c r="R300" t="str">
        <f>+IF(LEN(M300)&gt;0,VLOOKUP(M300,Candidatura_Tomador!H:J,3,0),"")</f>
        <v/>
      </c>
      <c r="S300" t="str">
        <f>+IF(LEN(M300)&gt;0,SUMIF(Candidatura_Tomador!$H:$H,Candidatura_Seguros!M300,Candidatura_Tomador!Q:Q),"")</f>
        <v/>
      </c>
      <c r="T300" t="str">
        <f t="shared" si="47"/>
        <v/>
      </c>
      <c r="U300" t="str">
        <f t="shared" si="48"/>
        <v/>
      </c>
      <c r="V300" t="str">
        <f>+IF(LEN(M300)&gt;0,SUMIF(Candidatura_Tomador!$H:$H,Candidatura_Seguros!M300,Candidatura_Tomador!R:R),"")</f>
        <v/>
      </c>
      <c r="W300" t="str">
        <f t="shared" si="49"/>
        <v/>
      </c>
    </row>
    <row r="301" spans="1:23" x14ac:dyDescent="0.25">
      <c r="A301" t="str">
        <f>+IF(LEN(M301)&gt;0,Candidatura_Tomador!C301,"")</f>
        <v/>
      </c>
      <c r="B301" t="str">
        <f>+IF(LEN(M301)&gt;0,Participação!$D$8,"")</f>
        <v/>
      </c>
      <c r="C301" t="str">
        <f t="shared" si="41"/>
        <v/>
      </c>
      <c r="D301" t="str">
        <f>+IF(LEN(M301)&gt;0,Participação!$D$4,"")</f>
        <v/>
      </c>
      <c r="E301" s="27" t="str">
        <f>+IF(LEN(M301)&gt;0,Participação!$B$7+8,"")</f>
        <v/>
      </c>
      <c r="F301" s="27" t="str">
        <f t="shared" si="42"/>
        <v/>
      </c>
      <c r="G301" t="str">
        <f t="shared" si="43"/>
        <v/>
      </c>
      <c r="H301" t="str">
        <f t="shared" si="44"/>
        <v/>
      </c>
      <c r="I301" t="str">
        <f t="shared" si="45"/>
        <v/>
      </c>
      <c r="L301" t="str">
        <f>+IF(LEN(Candidatura_Tomador!A301)&gt;0,VLOOKUP(M301,Candidatura_Tomador!H:P,9,0),"")</f>
        <v/>
      </c>
      <c r="M301" t="str">
        <f>IF(LEN(M300)=0,"",IF(M300=MAX(Candidatura_Tomador!H:H),"",M300+1))</f>
        <v/>
      </c>
      <c r="N301" t="str">
        <f>+IF(LEN(M301)&gt;0,Participação!$D$6*100,"")</f>
        <v/>
      </c>
      <c r="O301" t="str">
        <f t="shared" si="46"/>
        <v/>
      </c>
      <c r="P301" t="str">
        <f>+IF(LEN(M301)&gt;0,IF(Participação!$B$6="Com Escaldão","09","01"),"")</f>
        <v/>
      </c>
      <c r="Q301" s="28" t="str">
        <f>+IF(LEN(M301)&gt;0,SUMIF(Candidatura_Tomador!$H:$H,Candidatura_Seguros!M301,Candidatura_Tomador!I:I),"")</f>
        <v/>
      </c>
      <c r="R301" t="str">
        <f>+IF(LEN(M301)&gt;0,VLOOKUP(M301,Candidatura_Tomador!H:J,3,0),"")</f>
        <v/>
      </c>
      <c r="S301" t="str">
        <f>+IF(LEN(M301)&gt;0,SUMIF(Candidatura_Tomador!$H:$H,Candidatura_Seguros!M301,Candidatura_Tomador!Q:Q),"")</f>
        <v/>
      </c>
      <c r="T301" t="str">
        <f t="shared" si="47"/>
        <v/>
      </c>
      <c r="U301" t="str">
        <f t="shared" si="48"/>
        <v/>
      </c>
      <c r="V301" t="str">
        <f>+IF(LEN(M301)&gt;0,SUMIF(Candidatura_Tomador!$H:$H,Candidatura_Seguros!M301,Candidatura_Tomador!R:R),"")</f>
        <v/>
      </c>
      <c r="W301" t="str">
        <f t="shared" si="49"/>
        <v/>
      </c>
    </row>
    <row r="302" spans="1:23" x14ac:dyDescent="0.25">
      <c r="A302" t="str">
        <f>+IF(LEN(M302)&gt;0,Candidatura_Tomador!C302,"")</f>
        <v/>
      </c>
      <c r="B302" t="str">
        <f>+IF(LEN(M302)&gt;0,Participação!$D$8,"")</f>
        <v/>
      </c>
      <c r="C302" t="str">
        <f t="shared" si="41"/>
        <v/>
      </c>
      <c r="D302" t="str">
        <f>+IF(LEN(M302)&gt;0,Participação!$D$4,"")</f>
        <v/>
      </c>
      <c r="E302" s="27" t="str">
        <f>+IF(LEN(M302)&gt;0,Participação!$B$7+8,"")</f>
        <v/>
      </c>
      <c r="F302" s="27" t="str">
        <f t="shared" si="42"/>
        <v/>
      </c>
      <c r="G302" t="str">
        <f t="shared" si="43"/>
        <v/>
      </c>
      <c r="H302" t="str">
        <f t="shared" si="44"/>
        <v/>
      </c>
      <c r="I302" t="str">
        <f t="shared" si="45"/>
        <v/>
      </c>
      <c r="L302" t="str">
        <f>+IF(LEN(Candidatura_Tomador!A302)&gt;0,VLOOKUP(M302,Candidatura_Tomador!H:P,9,0),"")</f>
        <v/>
      </c>
      <c r="M302" t="str">
        <f>IF(LEN(M301)=0,"",IF(M301=MAX(Candidatura_Tomador!H:H),"",M301+1))</f>
        <v/>
      </c>
      <c r="N302" t="str">
        <f>+IF(LEN(M302)&gt;0,Participação!$D$6*100,"")</f>
        <v/>
      </c>
      <c r="O302" t="str">
        <f t="shared" si="46"/>
        <v/>
      </c>
      <c r="P302" t="str">
        <f>+IF(LEN(M302)&gt;0,IF(Participação!$B$6="Com Escaldão","09","01"),"")</f>
        <v/>
      </c>
      <c r="Q302" s="28" t="str">
        <f>+IF(LEN(M302)&gt;0,SUMIF(Candidatura_Tomador!$H:$H,Candidatura_Seguros!M302,Candidatura_Tomador!I:I),"")</f>
        <v/>
      </c>
      <c r="R302" t="str">
        <f>+IF(LEN(M302)&gt;0,VLOOKUP(M302,Candidatura_Tomador!H:J,3,0),"")</f>
        <v/>
      </c>
      <c r="S302" t="str">
        <f>+IF(LEN(M302)&gt;0,SUMIF(Candidatura_Tomador!$H:$H,Candidatura_Seguros!M302,Candidatura_Tomador!Q:Q),"")</f>
        <v/>
      </c>
      <c r="T302" t="str">
        <f t="shared" si="47"/>
        <v/>
      </c>
      <c r="U302" t="str">
        <f t="shared" si="48"/>
        <v/>
      </c>
      <c r="V302" t="str">
        <f>+IF(LEN(M302)&gt;0,SUMIF(Candidatura_Tomador!$H:$H,Candidatura_Seguros!M302,Candidatura_Tomador!R:R),"")</f>
        <v/>
      </c>
      <c r="W302" t="str">
        <f t="shared" si="49"/>
        <v/>
      </c>
    </row>
    <row r="303" spans="1:23" x14ac:dyDescent="0.25">
      <c r="A303" t="str">
        <f>+IF(LEN(M303)&gt;0,Candidatura_Tomador!C303,"")</f>
        <v/>
      </c>
      <c r="B303" t="str">
        <f>+IF(LEN(M303)&gt;0,Participação!$D$8,"")</f>
        <v/>
      </c>
      <c r="C303" t="str">
        <f t="shared" si="41"/>
        <v/>
      </c>
      <c r="D303" t="str">
        <f>+IF(LEN(M303)&gt;0,Participação!$D$4,"")</f>
        <v/>
      </c>
      <c r="E303" s="27" t="str">
        <f>+IF(LEN(M303)&gt;0,Participação!$B$7+8,"")</f>
        <v/>
      </c>
      <c r="F303" s="27" t="str">
        <f t="shared" si="42"/>
        <v/>
      </c>
      <c r="G303" t="str">
        <f t="shared" si="43"/>
        <v/>
      </c>
      <c r="H303" t="str">
        <f t="shared" si="44"/>
        <v/>
      </c>
      <c r="I303" t="str">
        <f t="shared" si="45"/>
        <v/>
      </c>
      <c r="L303" t="str">
        <f>+IF(LEN(Candidatura_Tomador!A303)&gt;0,VLOOKUP(M303,Candidatura_Tomador!H:P,9,0),"")</f>
        <v/>
      </c>
      <c r="M303" t="str">
        <f>IF(LEN(M302)=0,"",IF(M302=MAX(Candidatura_Tomador!H:H),"",M302+1))</f>
        <v/>
      </c>
      <c r="N303" t="str">
        <f>+IF(LEN(M303)&gt;0,Participação!$D$6*100,"")</f>
        <v/>
      </c>
      <c r="O303" t="str">
        <f t="shared" si="46"/>
        <v/>
      </c>
      <c r="P303" t="str">
        <f>+IF(LEN(M303)&gt;0,IF(Participação!$B$6="Com Escaldão","09","01"),"")</f>
        <v/>
      </c>
      <c r="Q303" s="28" t="str">
        <f>+IF(LEN(M303)&gt;0,SUMIF(Candidatura_Tomador!$H:$H,Candidatura_Seguros!M303,Candidatura_Tomador!I:I),"")</f>
        <v/>
      </c>
      <c r="R303" t="str">
        <f>+IF(LEN(M303)&gt;0,VLOOKUP(M303,Candidatura_Tomador!H:J,3,0),"")</f>
        <v/>
      </c>
      <c r="S303" t="str">
        <f>+IF(LEN(M303)&gt;0,SUMIF(Candidatura_Tomador!$H:$H,Candidatura_Seguros!M303,Candidatura_Tomador!Q:Q),"")</f>
        <v/>
      </c>
      <c r="T303" t="str">
        <f t="shared" si="47"/>
        <v/>
      </c>
      <c r="U303" t="str">
        <f t="shared" si="48"/>
        <v/>
      </c>
      <c r="V303" t="str">
        <f>+IF(LEN(M303)&gt;0,SUMIF(Candidatura_Tomador!$H:$H,Candidatura_Seguros!M303,Candidatura_Tomador!R:R),"")</f>
        <v/>
      </c>
      <c r="W303" t="str">
        <f t="shared" si="49"/>
        <v/>
      </c>
    </row>
    <row r="304" spans="1:23" x14ac:dyDescent="0.25">
      <c r="A304" t="str">
        <f>+IF(LEN(M304)&gt;0,Candidatura_Tomador!C304,"")</f>
        <v/>
      </c>
      <c r="B304" t="str">
        <f>+IF(LEN(M304)&gt;0,Participação!$D$8,"")</f>
        <v/>
      </c>
      <c r="C304" t="str">
        <f t="shared" si="41"/>
        <v/>
      </c>
      <c r="D304" t="str">
        <f>+IF(LEN(M304)&gt;0,Participação!$D$4,"")</f>
        <v/>
      </c>
      <c r="E304" s="27" t="str">
        <f>+IF(LEN(M304)&gt;0,Participação!$B$7+8,"")</f>
        <v/>
      </c>
      <c r="F304" s="27" t="str">
        <f t="shared" si="42"/>
        <v/>
      </c>
      <c r="G304" t="str">
        <f t="shared" si="43"/>
        <v/>
      </c>
      <c r="H304" t="str">
        <f t="shared" si="44"/>
        <v/>
      </c>
      <c r="I304" t="str">
        <f t="shared" si="45"/>
        <v/>
      </c>
      <c r="L304" t="str">
        <f>+IF(LEN(Candidatura_Tomador!A304)&gt;0,VLOOKUP(M304,Candidatura_Tomador!H:P,9,0),"")</f>
        <v/>
      </c>
      <c r="M304" t="str">
        <f>IF(LEN(M303)=0,"",IF(M303=MAX(Candidatura_Tomador!H:H),"",M303+1))</f>
        <v/>
      </c>
      <c r="N304" t="str">
        <f>+IF(LEN(M304)&gt;0,Participação!$D$6*100,"")</f>
        <v/>
      </c>
      <c r="O304" t="str">
        <f t="shared" si="46"/>
        <v/>
      </c>
      <c r="P304" t="str">
        <f>+IF(LEN(M304)&gt;0,IF(Participação!$B$6="Com Escaldão","09","01"),"")</f>
        <v/>
      </c>
      <c r="Q304" s="28" t="str">
        <f>+IF(LEN(M304)&gt;0,SUMIF(Candidatura_Tomador!$H:$H,Candidatura_Seguros!M304,Candidatura_Tomador!I:I),"")</f>
        <v/>
      </c>
      <c r="R304" t="str">
        <f>+IF(LEN(M304)&gt;0,VLOOKUP(M304,Candidatura_Tomador!H:J,3,0),"")</f>
        <v/>
      </c>
      <c r="S304" t="str">
        <f>+IF(LEN(M304)&gt;0,SUMIF(Candidatura_Tomador!$H:$H,Candidatura_Seguros!M304,Candidatura_Tomador!Q:Q),"")</f>
        <v/>
      </c>
      <c r="T304" t="str">
        <f t="shared" si="47"/>
        <v/>
      </c>
      <c r="U304" t="str">
        <f t="shared" si="48"/>
        <v/>
      </c>
      <c r="V304" t="str">
        <f>+IF(LEN(M304)&gt;0,SUMIF(Candidatura_Tomador!$H:$H,Candidatura_Seguros!M304,Candidatura_Tomador!R:R),"")</f>
        <v/>
      </c>
      <c r="W304" t="str">
        <f t="shared" si="49"/>
        <v/>
      </c>
    </row>
    <row r="305" spans="1:23" x14ac:dyDescent="0.25">
      <c r="A305" t="str">
        <f>+IF(LEN(M305)&gt;0,Candidatura_Tomador!C305,"")</f>
        <v/>
      </c>
      <c r="B305" t="str">
        <f>+IF(LEN(M305)&gt;0,Participação!$D$8,"")</f>
        <v/>
      </c>
      <c r="C305" t="str">
        <f t="shared" si="41"/>
        <v/>
      </c>
      <c r="D305" t="str">
        <f>+IF(LEN(M305)&gt;0,Participação!$D$4,"")</f>
        <v/>
      </c>
      <c r="E305" s="27" t="str">
        <f>+IF(LEN(M305)&gt;0,Participação!$B$7+8,"")</f>
        <v/>
      </c>
      <c r="F305" s="27" t="str">
        <f t="shared" si="42"/>
        <v/>
      </c>
      <c r="G305" t="str">
        <f t="shared" si="43"/>
        <v/>
      </c>
      <c r="H305" t="str">
        <f t="shared" si="44"/>
        <v/>
      </c>
      <c r="I305" t="str">
        <f t="shared" si="45"/>
        <v/>
      </c>
      <c r="L305" t="str">
        <f>+IF(LEN(Candidatura_Tomador!A305)&gt;0,VLOOKUP(M305,Candidatura_Tomador!H:P,9,0),"")</f>
        <v/>
      </c>
      <c r="M305" t="str">
        <f>IF(LEN(M304)=0,"",IF(M304=MAX(Candidatura_Tomador!H:H),"",M304+1))</f>
        <v/>
      </c>
      <c r="N305" t="str">
        <f>+IF(LEN(M305)&gt;0,Participação!$D$6*100,"")</f>
        <v/>
      </c>
      <c r="O305" t="str">
        <f t="shared" si="46"/>
        <v/>
      </c>
      <c r="P305" t="str">
        <f>+IF(LEN(M305)&gt;0,IF(Participação!$B$6="Com Escaldão","09","01"),"")</f>
        <v/>
      </c>
      <c r="Q305" s="28" t="str">
        <f>+IF(LEN(M305)&gt;0,SUMIF(Candidatura_Tomador!$H:$H,Candidatura_Seguros!M305,Candidatura_Tomador!I:I),"")</f>
        <v/>
      </c>
      <c r="R305" t="str">
        <f>+IF(LEN(M305)&gt;0,VLOOKUP(M305,Candidatura_Tomador!H:J,3,0),"")</f>
        <v/>
      </c>
      <c r="S305" t="str">
        <f>+IF(LEN(M305)&gt;0,SUMIF(Candidatura_Tomador!$H:$H,Candidatura_Seguros!M305,Candidatura_Tomador!Q:Q),"")</f>
        <v/>
      </c>
      <c r="T305" t="str">
        <f t="shared" si="47"/>
        <v/>
      </c>
      <c r="U305" t="str">
        <f t="shared" si="48"/>
        <v/>
      </c>
      <c r="V305" t="str">
        <f>+IF(LEN(M305)&gt;0,SUMIF(Candidatura_Tomador!$H:$H,Candidatura_Seguros!M305,Candidatura_Tomador!R:R),"")</f>
        <v/>
      </c>
      <c r="W305" t="str">
        <f t="shared" si="49"/>
        <v/>
      </c>
    </row>
    <row r="306" spans="1:23" x14ac:dyDescent="0.25">
      <c r="A306" t="str">
        <f>+IF(LEN(M306)&gt;0,Candidatura_Tomador!C306,"")</f>
        <v/>
      </c>
      <c r="B306" t="str">
        <f>+IF(LEN(M306)&gt;0,Participação!$D$8,"")</f>
        <v/>
      </c>
      <c r="C306" t="str">
        <f t="shared" si="41"/>
        <v/>
      </c>
      <c r="D306" t="str">
        <f>+IF(LEN(M306)&gt;0,Participação!$D$4,"")</f>
        <v/>
      </c>
      <c r="E306" s="27" t="str">
        <f>+IF(LEN(M306)&gt;0,Participação!$B$7+8,"")</f>
        <v/>
      </c>
      <c r="F306" s="27" t="str">
        <f t="shared" si="42"/>
        <v/>
      </c>
      <c r="G306" t="str">
        <f t="shared" si="43"/>
        <v/>
      </c>
      <c r="H306" t="str">
        <f t="shared" si="44"/>
        <v/>
      </c>
      <c r="I306" t="str">
        <f t="shared" si="45"/>
        <v/>
      </c>
      <c r="L306" t="str">
        <f>+IF(LEN(Candidatura_Tomador!A306)&gt;0,VLOOKUP(M306,Candidatura_Tomador!H:P,9,0),"")</f>
        <v/>
      </c>
      <c r="M306" t="str">
        <f>IF(LEN(M305)=0,"",IF(M305=MAX(Candidatura_Tomador!H:H),"",M305+1))</f>
        <v/>
      </c>
      <c r="N306" t="str">
        <f>+IF(LEN(M306)&gt;0,Participação!$D$6*100,"")</f>
        <v/>
      </c>
      <c r="O306" t="str">
        <f t="shared" si="46"/>
        <v/>
      </c>
      <c r="P306" t="str">
        <f>+IF(LEN(M306)&gt;0,IF(Participação!$B$6="Com Escaldão","09","01"),"")</f>
        <v/>
      </c>
      <c r="Q306" s="28" t="str">
        <f>+IF(LEN(M306)&gt;0,SUMIF(Candidatura_Tomador!$H:$H,Candidatura_Seguros!M306,Candidatura_Tomador!I:I),"")</f>
        <v/>
      </c>
      <c r="R306" t="str">
        <f>+IF(LEN(M306)&gt;0,VLOOKUP(M306,Candidatura_Tomador!H:J,3,0),"")</f>
        <v/>
      </c>
      <c r="S306" t="str">
        <f>+IF(LEN(M306)&gt;0,SUMIF(Candidatura_Tomador!$H:$H,Candidatura_Seguros!M306,Candidatura_Tomador!Q:Q),"")</f>
        <v/>
      </c>
      <c r="T306" t="str">
        <f t="shared" si="47"/>
        <v/>
      </c>
      <c r="U306" t="str">
        <f t="shared" si="48"/>
        <v/>
      </c>
      <c r="V306" t="str">
        <f>+IF(LEN(M306)&gt;0,SUMIF(Candidatura_Tomador!$H:$H,Candidatura_Seguros!M306,Candidatura_Tomador!R:R),"")</f>
        <v/>
      </c>
      <c r="W306" t="str">
        <f t="shared" si="49"/>
        <v/>
      </c>
    </row>
    <row r="307" spans="1:23" x14ac:dyDescent="0.25">
      <c r="A307" t="str">
        <f>+IF(LEN(M307)&gt;0,Candidatura_Tomador!C307,"")</f>
        <v/>
      </c>
      <c r="B307" t="str">
        <f>+IF(LEN(M307)&gt;0,Participação!$D$8,"")</f>
        <v/>
      </c>
      <c r="C307" t="str">
        <f t="shared" si="41"/>
        <v/>
      </c>
      <c r="D307" t="str">
        <f>+IF(LEN(M307)&gt;0,Participação!$D$4,"")</f>
        <v/>
      </c>
      <c r="E307" s="27" t="str">
        <f>+IF(LEN(M307)&gt;0,Participação!$B$7+8,"")</f>
        <v/>
      </c>
      <c r="F307" s="27" t="str">
        <f t="shared" si="42"/>
        <v/>
      </c>
      <c r="G307" t="str">
        <f t="shared" si="43"/>
        <v/>
      </c>
      <c r="H307" t="str">
        <f t="shared" si="44"/>
        <v/>
      </c>
      <c r="I307" t="str">
        <f t="shared" si="45"/>
        <v/>
      </c>
      <c r="L307" t="str">
        <f>+IF(LEN(Candidatura_Tomador!A307)&gt;0,VLOOKUP(M307,Candidatura_Tomador!H:P,9,0),"")</f>
        <v/>
      </c>
      <c r="M307" t="str">
        <f>IF(LEN(M306)=0,"",IF(M306=MAX(Candidatura_Tomador!H:H),"",M306+1))</f>
        <v/>
      </c>
      <c r="N307" t="str">
        <f>+IF(LEN(M307)&gt;0,Participação!$D$6*100,"")</f>
        <v/>
      </c>
      <c r="O307" t="str">
        <f t="shared" si="46"/>
        <v/>
      </c>
      <c r="P307" t="str">
        <f>+IF(LEN(M307)&gt;0,IF(Participação!$B$6="Com Escaldão","09","01"),"")</f>
        <v/>
      </c>
      <c r="Q307" s="28" t="str">
        <f>+IF(LEN(M307)&gt;0,SUMIF(Candidatura_Tomador!$H:$H,Candidatura_Seguros!M307,Candidatura_Tomador!I:I),"")</f>
        <v/>
      </c>
      <c r="R307" t="str">
        <f>+IF(LEN(M307)&gt;0,VLOOKUP(M307,Candidatura_Tomador!H:J,3,0),"")</f>
        <v/>
      </c>
      <c r="S307" t="str">
        <f>+IF(LEN(M307)&gt;0,SUMIF(Candidatura_Tomador!$H:$H,Candidatura_Seguros!M307,Candidatura_Tomador!Q:Q),"")</f>
        <v/>
      </c>
      <c r="T307" t="str">
        <f t="shared" si="47"/>
        <v/>
      </c>
      <c r="U307" t="str">
        <f t="shared" si="48"/>
        <v/>
      </c>
      <c r="V307" t="str">
        <f>+IF(LEN(M307)&gt;0,SUMIF(Candidatura_Tomador!$H:$H,Candidatura_Seguros!M307,Candidatura_Tomador!R:R),"")</f>
        <v/>
      </c>
      <c r="W307" t="str">
        <f t="shared" si="49"/>
        <v/>
      </c>
    </row>
    <row r="308" spans="1:23" x14ac:dyDescent="0.25">
      <c r="A308" t="str">
        <f>+IF(LEN(M308)&gt;0,Candidatura_Tomador!C308,"")</f>
        <v/>
      </c>
      <c r="B308" t="str">
        <f>+IF(LEN(M308)&gt;0,Participação!$D$8,"")</f>
        <v/>
      </c>
      <c r="C308" t="str">
        <f t="shared" si="41"/>
        <v/>
      </c>
      <c r="D308" t="str">
        <f>+IF(LEN(M308)&gt;0,Participação!$D$4,"")</f>
        <v/>
      </c>
      <c r="E308" s="27" t="str">
        <f>+IF(LEN(M308)&gt;0,Participação!$B$7+8,"")</f>
        <v/>
      </c>
      <c r="F308" s="27" t="str">
        <f t="shared" si="42"/>
        <v/>
      </c>
      <c r="G308" t="str">
        <f t="shared" si="43"/>
        <v/>
      </c>
      <c r="H308" t="str">
        <f t="shared" si="44"/>
        <v/>
      </c>
      <c r="I308" t="str">
        <f t="shared" si="45"/>
        <v/>
      </c>
      <c r="L308" t="str">
        <f>+IF(LEN(Candidatura_Tomador!A308)&gt;0,VLOOKUP(M308,Candidatura_Tomador!H:P,9,0),"")</f>
        <v/>
      </c>
      <c r="M308" t="str">
        <f>IF(LEN(M307)=0,"",IF(M307=MAX(Candidatura_Tomador!H:H),"",M307+1))</f>
        <v/>
      </c>
      <c r="N308" t="str">
        <f>+IF(LEN(M308)&gt;0,Participação!$D$6*100,"")</f>
        <v/>
      </c>
      <c r="O308" t="str">
        <f t="shared" si="46"/>
        <v/>
      </c>
      <c r="P308" t="str">
        <f>+IF(LEN(M308)&gt;0,IF(Participação!$B$6="Com Escaldão","09","01"),"")</f>
        <v/>
      </c>
      <c r="Q308" s="28" t="str">
        <f>+IF(LEN(M308)&gt;0,SUMIF(Candidatura_Tomador!$H:$H,Candidatura_Seguros!M308,Candidatura_Tomador!I:I),"")</f>
        <v/>
      </c>
      <c r="R308" t="str">
        <f>+IF(LEN(M308)&gt;0,VLOOKUP(M308,Candidatura_Tomador!H:J,3,0),"")</f>
        <v/>
      </c>
      <c r="S308" t="str">
        <f>+IF(LEN(M308)&gt;0,SUMIF(Candidatura_Tomador!$H:$H,Candidatura_Seguros!M308,Candidatura_Tomador!Q:Q),"")</f>
        <v/>
      </c>
      <c r="T308" t="str">
        <f t="shared" si="47"/>
        <v/>
      </c>
      <c r="U308" t="str">
        <f t="shared" si="48"/>
        <v/>
      </c>
      <c r="V308" t="str">
        <f>+IF(LEN(M308)&gt;0,SUMIF(Candidatura_Tomador!$H:$H,Candidatura_Seguros!M308,Candidatura_Tomador!R:R),"")</f>
        <v/>
      </c>
      <c r="W308" t="str">
        <f t="shared" si="49"/>
        <v/>
      </c>
    </row>
    <row r="309" spans="1:23" x14ac:dyDescent="0.25">
      <c r="A309" t="str">
        <f>+IF(LEN(M309)&gt;0,Candidatura_Tomador!C309,"")</f>
        <v/>
      </c>
      <c r="B309" t="str">
        <f>+IF(LEN(M309)&gt;0,Participação!$D$8,"")</f>
        <v/>
      </c>
      <c r="C309" t="str">
        <f t="shared" si="41"/>
        <v/>
      </c>
      <c r="D309" t="str">
        <f>+IF(LEN(M309)&gt;0,Participação!$D$4,"")</f>
        <v/>
      </c>
      <c r="E309" s="27" t="str">
        <f>+IF(LEN(M309)&gt;0,Participação!$B$7+8,"")</f>
        <v/>
      </c>
      <c r="F309" s="27" t="str">
        <f t="shared" si="42"/>
        <v/>
      </c>
      <c r="G309" t="str">
        <f t="shared" si="43"/>
        <v/>
      </c>
      <c r="H309" t="str">
        <f t="shared" si="44"/>
        <v/>
      </c>
      <c r="I309" t="str">
        <f t="shared" si="45"/>
        <v/>
      </c>
      <c r="L309" t="str">
        <f>+IF(LEN(Candidatura_Tomador!A309)&gt;0,VLOOKUP(M309,Candidatura_Tomador!H:P,9,0),"")</f>
        <v/>
      </c>
      <c r="M309" t="str">
        <f>IF(LEN(M308)=0,"",IF(M308=MAX(Candidatura_Tomador!H:H),"",M308+1))</f>
        <v/>
      </c>
      <c r="N309" t="str">
        <f>+IF(LEN(M309)&gt;0,Participação!$D$6*100,"")</f>
        <v/>
      </c>
      <c r="O309" t="str">
        <f t="shared" si="46"/>
        <v/>
      </c>
      <c r="P309" t="str">
        <f>+IF(LEN(M309)&gt;0,IF(Participação!$B$6="Com Escaldão","09","01"),"")</f>
        <v/>
      </c>
      <c r="Q309" s="28" t="str">
        <f>+IF(LEN(M309)&gt;0,SUMIF(Candidatura_Tomador!$H:$H,Candidatura_Seguros!M309,Candidatura_Tomador!I:I),"")</f>
        <v/>
      </c>
      <c r="R309" t="str">
        <f>+IF(LEN(M309)&gt;0,VLOOKUP(M309,Candidatura_Tomador!H:J,3,0),"")</f>
        <v/>
      </c>
      <c r="S309" t="str">
        <f>+IF(LEN(M309)&gt;0,SUMIF(Candidatura_Tomador!$H:$H,Candidatura_Seguros!M309,Candidatura_Tomador!Q:Q),"")</f>
        <v/>
      </c>
      <c r="T309" t="str">
        <f t="shared" si="47"/>
        <v/>
      </c>
      <c r="U309" t="str">
        <f t="shared" si="48"/>
        <v/>
      </c>
      <c r="V309" t="str">
        <f>+IF(LEN(M309)&gt;0,SUMIF(Candidatura_Tomador!$H:$H,Candidatura_Seguros!M309,Candidatura_Tomador!R:R),"")</f>
        <v/>
      </c>
      <c r="W309" t="str">
        <f t="shared" si="49"/>
        <v/>
      </c>
    </row>
    <row r="310" spans="1:23" x14ac:dyDescent="0.25">
      <c r="A310" t="str">
        <f>+IF(LEN(M310)&gt;0,Candidatura_Tomador!C310,"")</f>
        <v/>
      </c>
      <c r="B310" t="str">
        <f>+IF(LEN(M310)&gt;0,Participação!$D$8,"")</f>
        <v/>
      </c>
      <c r="C310" t="str">
        <f t="shared" si="41"/>
        <v/>
      </c>
      <c r="D310" t="str">
        <f>+IF(LEN(M310)&gt;0,Participação!$D$4,"")</f>
        <v/>
      </c>
      <c r="E310" s="27" t="str">
        <f>+IF(LEN(M310)&gt;0,Participação!$B$7+8,"")</f>
        <v/>
      </c>
      <c r="F310" s="27" t="str">
        <f t="shared" si="42"/>
        <v/>
      </c>
      <c r="G310" t="str">
        <f t="shared" si="43"/>
        <v/>
      </c>
      <c r="H310" t="str">
        <f t="shared" si="44"/>
        <v/>
      </c>
      <c r="I310" t="str">
        <f t="shared" si="45"/>
        <v/>
      </c>
      <c r="L310" t="str">
        <f>+IF(LEN(Candidatura_Tomador!A310)&gt;0,VLOOKUP(M310,Candidatura_Tomador!H:P,9,0),"")</f>
        <v/>
      </c>
      <c r="M310" t="str">
        <f>IF(LEN(M309)=0,"",IF(M309=MAX(Candidatura_Tomador!H:H),"",M309+1))</f>
        <v/>
      </c>
      <c r="N310" t="str">
        <f>+IF(LEN(M310)&gt;0,Participação!$D$6*100,"")</f>
        <v/>
      </c>
      <c r="O310" t="str">
        <f t="shared" si="46"/>
        <v/>
      </c>
      <c r="P310" t="str">
        <f>+IF(LEN(M310)&gt;0,IF(Participação!$B$6="Com Escaldão","09","01"),"")</f>
        <v/>
      </c>
      <c r="Q310" s="28" t="str">
        <f>+IF(LEN(M310)&gt;0,SUMIF(Candidatura_Tomador!$H:$H,Candidatura_Seguros!M310,Candidatura_Tomador!I:I),"")</f>
        <v/>
      </c>
      <c r="R310" t="str">
        <f>+IF(LEN(M310)&gt;0,VLOOKUP(M310,Candidatura_Tomador!H:J,3,0),"")</f>
        <v/>
      </c>
      <c r="S310" t="str">
        <f>+IF(LEN(M310)&gt;0,SUMIF(Candidatura_Tomador!$H:$H,Candidatura_Seguros!M310,Candidatura_Tomador!Q:Q),"")</f>
        <v/>
      </c>
      <c r="T310" t="str">
        <f t="shared" si="47"/>
        <v/>
      </c>
      <c r="U310" t="str">
        <f t="shared" si="48"/>
        <v/>
      </c>
      <c r="V310" t="str">
        <f>+IF(LEN(M310)&gt;0,SUMIF(Candidatura_Tomador!$H:$H,Candidatura_Seguros!M310,Candidatura_Tomador!R:R),"")</f>
        <v/>
      </c>
      <c r="W310" t="str">
        <f t="shared" si="49"/>
        <v/>
      </c>
    </row>
    <row r="311" spans="1:23" x14ac:dyDescent="0.25">
      <c r="A311" t="str">
        <f>+IF(LEN(M311)&gt;0,Candidatura_Tomador!C311,"")</f>
        <v/>
      </c>
      <c r="B311" t="str">
        <f>+IF(LEN(M311)&gt;0,Participação!$D$8,"")</f>
        <v/>
      </c>
      <c r="C311" t="str">
        <f t="shared" si="41"/>
        <v/>
      </c>
      <c r="D311" t="str">
        <f>+IF(LEN(M311)&gt;0,Participação!$D$4,"")</f>
        <v/>
      </c>
      <c r="E311" s="27" t="str">
        <f>+IF(LEN(M311)&gt;0,Participação!$B$7+8,"")</f>
        <v/>
      </c>
      <c r="F311" s="27" t="str">
        <f t="shared" si="42"/>
        <v/>
      </c>
      <c r="G311" t="str">
        <f t="shared" si="43"/>
        <v/>
      </c>
      <c r="H311" t="str">
        <f t="shared" si="44"/>
        <v/>
      </c>
      <c r="I311" t="str">
        <f t="shared" si="45"/>
        <v/>
      </c>
      <c r="L311" t="str">
        <f>+IF(LEN(Candidatura_Tomador!A311)&gt;0,VLOOKUP(M311,Candidatura_Tomador!H:P,9,0),"")</f>
        <v/>
      </c>
      <c r="M311" t="str">
        <f>IF(LEN(M310)=0,"",IF(M310=MAX(Candidatura_Tomador!H:H),"",M310+1))</f>
        <v/>
      </c>
      <c r="N311" t="str">
        <f>+IF(LEN(M311)&gt;0,Participação!$D$6*100,"")</f>
        <v/>
      </c>
      <c r="O311" t="str">
        <f t="shared" si="46"/>
        <v/>
      </c>
      <c r="P311" t="str">
        <f>+IF(LEN(M311)&gt;0,IF(Participação!$B$6="Com Escaldão","09","01"),"")</f>
        <v/>
      </c>
      <c r="Q311" s="28" t="str">
        <f>+IF(LEN(M311)&gt;0,SUMIF(Candidatura_Tomador!$H:$H,Candidatura_Seguros!M311,Candidatura_Tomador!I:I),"")</f>
        <v/>
      </c>
      <c r="R311" t="str">
        <f>+IF(LEN(M311)&gt;0,VLOOKUP(M311,Candidatura_Tomador!H:J,3,0),"")</f>
        <v/>
      </c>
      <c r="S311" t="str">
        <f>+IF(LEN(M311)&gt;0,SUMIF(Candidatura_Tomador!$H:$H,Candidatura_Seguros!M311,Candidatura_Tomador!Q:Q),"")</f>
        <v/>
      </c>
      <c r="T311" t="str">
        <f t="shared" si="47"/>
        <v/>
      </c>
      <c r="U311" t="str">
        <f t="shared" si="48"/>
        <v/>
      </c>
      <c r="V311" t="str">
        <f>+IF(LEN(M311)&gt;0,SUMIF(Candidatura_Tomador!$H:$H,Candidatura_Seguros!M311,Candidatura_Tomador!R:R),"")</f>
        <v/>
      </c>
      <c r="W311" t="str">
        <f t="shared" si="49"/>
        <v/>
      </c>
    </row>
    <row r="312" spans="1:23" x14ac:dyDescent="0.25">
      <c r="A312" t="str">
        <f>+IF(LEN(M312)&gt;0,Candidatura_Tomador!C312,"")</f>
        <v/>
      </c>
      <c r="B312" t="str">
        <f>+IF(LEN(M312)&gt;0,Participação!$D$8,"")</f>
        <v/>
      </c>
      <c r="C312" t="str">
        <f t="shared" si="41"/>
        <v/>
      </c>
      <c r="D312" t="str">
        <f>+IF(LEN(M312)&gt;0,Participação!$D$4,"")</f>
        <v/>
      </c>
      <c r="E312" s="27" t="str">
        <f>+IF(LEN(M312)&gt;0,Participação!$B$7+8,"")</f>
        <v/>
      </c>
      <c r="F312" s="27" t="str">
        <f t="shared" si="42"/>
        <v/>
      </c>
      <c r="G312" t="str">
        <f t="shared" si="43"/>
        <v/>
      </c>
      <c r="H312" t="str">
        <f t="shared" si="44"/>
        <v/>
      </c>
      <c r="I312" t="str">
        <f t="shared" si="45"/>
        <v/>
      </c>
      <c r="L312" t="str">
        <f>+IF(LEN(Candidatura_Tomador!A312)&gt;0,VLOOKUP(M312,Candidatura_Tomador!H:P,9,0),"")</f>
        <v/>
      </c>
      <c r="M312" t="str">
        <f>IF(LEN(M311)=0,"",IF(M311=MAX(Candidatura_Tomador!H:H),"",M311+1))</f>
        <v/>
      </c>
      <c r="N312" t="str">
        <f>+IF(LEN(M312)&gt;0,Participação!$D$6*100,"")</f>
        <v/>
      </c>
      <c r="O312" t="str">
        <f t="shared" si="46"/>
        <v/>
      </c>
      <c r="P312" t="str">
        <f>+IF(LEN(M312)&gt;0,IF(Participação!$B$6="Com Escaldão","09","01"),"")</f>
        <v/>
      </c>
      <c r="Q312" s="28" t="str">
        <f>+IF(LEN(M312)&gt;0,SUMIF(Candidatura_Tomador!$H:$H,Candidatura_Seguros!M312,Candidatura_Tomador!I:I),"")</f>
        <v/>
      </c>
      <c r="R312" t="str">
        <f>+IF(LEN(M312)&gt;0,VLOOKUP(M312,Candidatura_Tomador!H:J,3,0),"")</f>
        <v/>
      </c>
      <c r="S312" t="str">
        <f>+IF(LEN(M312)&gt;0,SUMIF(Candidatura_Tomador!$H:$H,Candidatura_Seguros!M312,Candidatura_Tomador!Q:Q),"")</f>
        <v/>
      </c>
      <c r="T312" t="str">
        <f t="shared" si="47"/>
        <v/>
      </c>
      <c r="U312" t="str">
        <f t="shared" si="48"/>
        <v/>
      </c>
      <c r="V312" t="str">
        <f>+IF(LEN(M312)&gt;0,SUMIF(Candidatura_Tomador!$H:$H,Candidatura_Seguros!M312,Candidatura_Tomador!R:R),"")</f>
        <v/>
      </c>
      <c r="W312" t="str">
        <f t="shared" si="49"/>
        <v/>
      </c>
    </row>
    <row r="313" spans="1:23" x14ac:dyDescent="0.25">
      <c r="A313" t="str">
        <f>+IF(LEN(M313)&gt;0,Candidatura_Tomador!C313,"")</f>
        <v/>
      </c>
      <c r="B313" t="str">
        <f>+IF(LEN(M313)&gt;0,Participação!$D$8,"")</f>
        <v/>
      </c>
      <c r="C313" t="str">
        <f t="shared" si="41"/>
        <v/>
      </c>
      <c r="D313" t="str">
        <f>+IF(LEN(M313)&gt;0,Participação!$D$4,"")</f>
        <v/>
      </c>
      <c r="E313" s="27" t="str">
        <f>+IF(LEN(M313)&gt;0,Participação!$B$7+8,"")</f>
        <v/>
      </c>
      <c r="F313" s="27" t="str">
        <f t="shared" si="42"/>
        <v/>
      </c>
      <c r="G313" t="str">
        <f t="shared" si="43"/>
        <v/>
      </c>
      <c r="H313" t="str">
        <f t="shared" si="44"/>
        <v/>
      </c>
      <c r="I313" t="str">
        <f t="shared" si="45"/>
        <v/>
      </c>
      <c r="L313" t="str">
        <f>+IF(LEN(Candidatura_Tomador!A313)&gt;0,VLOOKUP(M313,Candidatura_Tomador!H:P,9,0),"")</f>
        <v/>
      </c>
      <c r="M313" t="str">
        <f>IF(LEN(M312)=0,"",IF(M312=MAX(Candidatura_Tomador!H:H),"",M312+1))</f>
        <v/>
      </c>
      <c r="N313" t="str">
        <f>+IF(LEN(M313)&gt;0,Participação!$D$6*100,"")</f>
        <v/>
      </c>
      <c r="O313" t="str">
        <f t="shared" si="46"/>
        <v/>
      </c>
      <c r="P313" t="str">
        <f>+IF(LEN(M313)&gt;0,IF(Participação!$B$6="Com Escaldão","09","01"),"")</f>
        <v/>
      </c>
      <c r="Q313" s="28" t="str">
        <f>+IF(LEN(M313)&gt;0,SUMIF(Candidatura_Tomador!$H:$H,Candidatura_Seguros!M313,Candidatura_Tomador!I:I),"")</f>
        <v/>
      </c>
      <c r="R313" t="str">
        <f>+IF(LEN(M313)&gt;0,VLOOKUP(M313,Candidatura_Tomador!H:J,3,0),"")</f>
        <v/>
      </c>
      <c r="S313" t="str">
        <f>+IF(LEN(M313)&gt;0,SUMIF(Candidatura_Tomador!$H:$H,Candidatura_Seguros!M313,Candidatura_Tomador!Q:Q),"")</f>
        <v/>
      </c>
      <c r="T313" t="str">
        <f t="shared" si="47"/>
        <v/>
      </c>
      <c r="U313" t="str">
        <f t="shared" si="48"/>
        <v/>
      </c>
      <c r="V313" t="str">
        <f>+IF(LEN(M313)&gt;0,SUMIF(Candidatura_Tomador!$H:$H,Candidatura_Seguros!M313,Candidatura_Tomador!R:R),"")</f>
        <v/>
      </c>
      <c r="W313" t="str">
        <f t="shared" si="49"/>
        <v/>
      </c>
    </row>
    <row r="314" spans="1:23" x14ac:dyDescent="0.25">
      <c r="A314" t="str">
        <f>+IF(LEN(M314)&gt;0,Candidatura_Tomador!C314,"")</f>
        <v/>
      </c>
      <c r="B314" t="str">
        <f>+IF(LEN(M314)&gt;0,Participação!$D$8,"")</f>
        <v/>
      </c>
      <c r="C314" t="str">
        <f t="shared" si="41"/>
        <v/>
      </c>
      <c r="D314" t="str">
        <f>+IF(LEN(M314)&gt;0,Participação!$D$4,"")</f>
        <v/>
      </c>
      <c r="E314" s="27" t="str">
        <f>+IF(LEN(M314)&gt;0,Participação!$B$7+8,"")</f>
        <v/>
      </c>
      <c r="F314" s="27" t="str">
        <f t="shared" si="42"/>
        <v/>
      </c>
      <c r="G314" t="str">
        <f t="shared" si="43"/>
        <v/>
      </c>
      <c r="H314" t="str">
        <f t="shared" si="44"/>
        <v/>
      </c>
      <c r="I314" t="str">
        <f t="shared" si="45"/>
        <v/>
      </c>
      <c r="L314" t="str">
        <f>+IF(LEN(Candidatura_Tomador!A314)&gt;0,VLOOKUP(M314,Candidatura_Tomador!H:P,9,0),"")</f>
        <v/>
      </c>
      <c r="M314" t="str">
        <f>IF(LEN(M313)=0,"",IF(M313=MAX(Candidatura_Tomador!H:H),"",M313+1))</f>
        <v/>
      </c>
      <c r="N314" t="str">
        <f>+IF(LEN(M314)&gt;0,Participação!$D$6*100,"")</f>
        <v/>
      </c>
      <c r="O314" t="str">
        <f t="shared" si="46"/>
        <v/>
      </c>
      <c r="P314" t="str">
        <f>+IF(LEN(M314)&gt;0,IF(Participação!$B$6="Com Escaldão","09","01"),"")</f>
        <v/>
      </c>
      <c r="Q314" s="28" t="str">
        <f>+IF(LEN(M314)&gt;0,SUMIF(Candidatura_Tomador!$H:$H,Candidatura_Seguros!M314,Candidatura_Tomador!I:I),"")</f>
        <v/>
      </c>
      <c r="R314" t="str">
        <f>+IF(LEN(M314)&gt;0,VLOOKUP(M314,Candidatura_Tomador!H:J,3,0),"")</f>
        <v/>
      </c>
      <c r="S314" t="str">
        <f>+IF(LEN(M314)&gt;0,SUMIF(Candidatura_Tomador!$H:$H,Candidatura_Seguros!M314,Candidatura_Tomador!Q:Q),"")</f>
        <v/>
      </c>
      <c r="T314" t="str">
        <f t="shared" si="47"/>
        <v/>
      </c>
      <c r="U314" t="str">
        <f t="shared" si="48"/>
        <v/>
      </c>
      <c r="V314" t="str">
        <f>+IF(LEN(M314)&gt;0,SUMIF(Candidatura_Tomador!$H:$H,Candidatura_Seguros!M314,Candidatura_Tomador!R:R),"")</f>
        <v/>
      </c>
      <c r="W314" t="str">
        <f t="shared" si="49"/>
        <v/>
      </c>
    </row>
    <row r="315" spans="1:23" x14ac:dyDescent="0.25">
      <c r="A315" t="str">
        <f>+IF(LEN(M315)&gt;0,Candidatura_Tomador!C315,"")</f>
        <v/>
      </c>
      <c r="B315" t="str">
        <f>+IF(LEN(M315)&gt;0,Participação!$D$8,"")</f>
        <v/>
      </c>
      <c r="C315" t="str">
        <f t="shared" si="41"/>
        <v/>
      </c>
      <c r="D315" t="str">
        <f>+IF(LEN(M315)&gt;0,Participação!$D$4,"")</f>
        <v/>
      </c>
      <c r="E315" s="27" t="str">
        <f>+IF(LEN(M315)&gt;0,Participação!$B$7+8,"")</f>
        <v/>
      </c>
      <c r="F315" s="27" t="str">
        <f t="shared" si="42"/>
        <v/>
      </c>
      <c r="G315" t="str">
        <f t="shared" si="43"/>
        <v/>
      </c>
      <c r="H315" t="str">
        <f t="shared" si="44"/>
        <v/>
      </c>
      <c r="I315" t="str">
        <f t="shared" si="45"/>
        <v/>
      </c>
      <c r="L315" t="str">
        <f>+IF(LEN(Candidatura_Tomador!A315)&gt;0,VLOOKUP(M315,Candidatura_Tomador!H:P,9,0),"")</f>
        <v/>
      </c>
      <c r="M315" t="str">
        <f>IF(LEN(M314)=0,"",IF(M314=MAX(Candidatura_Tomador!H:H),"",M314+1))</f>
        <v/>
      </c>
      <c r="N315" t="str">
        <f>+IF(LEN(M315)&gt;0,Participação!$D$6*100,"")</f>
        <v/>
      </c>
      <c r="O315" t="str">
        <f t="shared" si="46"/>
        <v/>
      </c>
      <c r="P315" t="str">
        <f>+IF(LEN(M315)&gt;0,IF(Participação!$B$6="Com Escaldão","09","01"),"")</f>
        <v/>
      </c>
      <c r="Q315" s="28" t="str">
        <f>+IF(LEN(M315)&gt;0,SUMIF(Candidatura_Tomador!$H:$H,Candidatura_Seguros!M315,Candidatura_Tomador!I:I),"")</f>
        <v/>
      </c>
      <c r="R315" t="str">
        <f>+IF(LEN(M315)&gt;0,VLOOKUP(M315,Candidatura_Tomador!H:J,3,0),"")</f>
        <v/>
      </c>
      <c r="S315" t="str">
        <f>+IF(LEN(M315)&gt;0,SUMIF(Candidatura_Tomador!$H:$H,Candidatura_Seguros!M315,Candidatura_Tomador!Q:Q),"")</f>
        <v/>
      </c>
      <c r="T315" t="str">
        <f t="shared" si="47"/>
        <v/>
      </c>
      <c r="U315" t="str">
        <f t="shared" si="48"/>
        <v/>
      </c>
      <c r="V315" t="str">
        <f>+IF(LEN(M315)&gt;0,SUMIF(Candidatura_Tomador!$H:$H,Candidatura_Seguros!M315,Candidatura_Tomador!R:R),"")</f>
        <v/>
      </c>
      <c r="W315" t="str">
        <f t="shared" si="49"/>
        <v/>
      </c>
    </row>
    <row r="316" spans="1:23" x14ac:dyDescent="0.25">
      <c r="A316" t="str">
        <f>+IF(LEN(M316)&gt;0,Candidatura_Tomador!C316,"")</f>
        <v/>
      </c>
      <c r="B316" t="str">
        <f>+IF(LEN(M316)&gt;0,Participação!$D$8,"")</f>
        <v/>
      </c>
      <c r="C316" t="str">
        <f t="shared" si="41"/>
        <v/>
      </c>
      <c r="D316" t="str">
        <f>+IF(LEN(M316)&gt;0,Participação!$D$4,"")</f>
        <v/>
      </c>
      <c r="E316" s="27" t="str">
        <f>+IF(LEN(M316)&gt;0,Participação!$B$7+8,"")</f>
        <v/>
      </c>
      <c r="F316" s="27" t="str">
        <f t="shared" si="42"/>
        <v/>
      </c>
      <c r="G316" t="str">
        <f t="shared" si="43"/>
        <v/>
      </c>
      <c r="H316" t="str">
        <f t="shared" si="44"/>
        <v/>
      </c>
      <c r="I316" t="str">
        <f t="shared" si="45"/>
        <v/>
      </c>
      <c r="L316" t="str">
        <f>+IF(LEN(Candidatura_Tomador!A316)&gt;0,VLOOKUP(M316,Candidatura_Tomador!H:P,9,0),"")</f>
        <v/>
      </c>
      <c r="M316" t="str">
        <f>IF(LEN(M315)=0,"",IF(M315=MAX(Candidatura_Tomador!H:H),"",M315+1))</f>
        <v/>
      </c>
      <c r="N316" t="str">
        <f>+IF(LEN(M316)&gt;0,Participação!$D$6*100,"")</f>
        <v/>
      </c>
      <c r="O316" t="str">
        <f t="shared" si="46"/>
        <v/>
      </c>
      <c r="P316" t="str">
        <f>+IF(LEN(M316)&gt;0,IF(Participação!$B$6="Com Escaldão","09","01"),"")</f>
        <v/>
      </c>
      <c r="Q316" s="28" t="str">
        <f>+IF(LEN(M316)&gt;0,SUMIF(Candidatura_Tomador!$H:$H,Candidatura_Seguros!M316,Candidatura_Tomador!I:I),"")</f>
        <v/>
      </c>
      <c r="R316" t="str">
        <f>+IF(LEN(M316)&gt;0,VLOOKUP(M316,Candidatura_Tomador!H:J,3,0),"")</f>
        <v/>
      </c>
      <c r="S316" t="str">
        <f>+IF(LEN(M316)&gt;0,SUMIF(Candidatura_Tomador!$H:$H,Candidatura_Seguros!M316,Candidatura_Tomador!Q:Q),"")</f>
        <v/>
      </c>
      <c r="T316" t="str">
        <f t="shared" si="47"/>
        <v/>
      </c>
      <c r="U316" t="str">
        <f t="shared" si="48"/>
        <v/>
      </c>
      <c r="V316" t="str">
        <f>+IF(LEN(M316)&gt;0,SUMIF(Candidatura_Tomador!$H:$H,Candidatura_Seguros!M316,Candidatura_Tomador!R:R),"")</f>
        <v/>
      </c>
      <c r="W316" t="str">
        <f t="shared" si="49"/>
        <v/>
      </c>
    </row>
    <row r="317" spans="1:23" x14ac:dyDescent="0.25">
      <c r="A317" t="str">
        <f>+IF(LEN(M317)&gt;0,Candidatura_Tomador!C317,"")</f>
        <v/>
      </c>
      <c r="B317" t="str">
        <f>+IF(LEN(M317)&gt;0,Participação!$D$8,"")</f>
        <v/>
      </c>
      <c r="C317" t="str">
        <f t="shared" si="41"/>
        <v/>
      </c>
      <c r="D317" t="str">
        <f>+IF(LEN(M317)&gt;0,Participação!$D$4,"")</f>
        <v/>
      </c>
      <c r="E317" s="27" t="str">
        <f>+IF(LEN(M317)&gt;0,Participação!$B$7+8,"")</f>
        <v/>
      </c>
      <c r="F317" s="27" t="str">
        <f t="shared" si="42"/>
        <v/>
      </c>
      <c r="G317" t="str">
        <f t="shared" si="43"/>
        <v/>
      </c>
      <c r="H317" t="str">
        <f t="shared" si="44"/>
        <v/>
      </c>
      <c r="I317" t="str">
        <f t="shared" si="45"/>
        <v/>
      </c>
      <c r="L317" t="str">
        <f>+IF(LEN(Candidatura_Tomador!A317)&gt;0,VLOOKUP(M317,Candidatura_Tomador!H:P,9,0),"")</f>
        <v/>
      </c>
      <c r="M317" t="str">
        <f>IF(LEN(M316)=0,"",IF(M316=MAX(Candidatura_Tomador!H:H),"",M316+1))</f>
        <v/>
      </c>
      <c r="N317" t="str">
        <f>+IF(LEN(M317)&gt;0,Participação!$D$6*100,"")</f>
        <v/>
      </c>
      <c r="O317" t="str">
        <f t="shared" si="46"/>
        <v/>
      </c>
      <c r="P317" t="str">
        <f>+IF(LEN(M317)&gt;0,IF(Participação!$B$6="Com Escaldão","09","01"),"")</f>
        <v/>
      </c>
      <c r="Q317" s="28" t="str">
        <f>+IF(LEN(M317)&gt;0,SUMIF(Candidatura_Tomador!$H:$H,Candidatura_Seguros!M317,Candidatura_Tomador!I:I),"")</f>
        <v/>
      </c>
      <c r="R317" t="str">
        <f>+IF(LEN(M317)&gt;0,VLOOKUP(M317,Candidatura_Tomador!H:J,3,0),"")</f>
        <v/>
      </c>
      <c r="S317" t="str">
        <f>+IF(LEN(M317)&gt;0,SUMIF(Candidatura_Tomador!$H:$H,Candidatura_Seguros!M317,Candidatura_Tomador!Q:Q),"")</f>
        <v/>
      </c>
      <c r="T317" t="str">
        <f t="shared" si="47"/>
        <v/>
      </c>
      <c r="U317" t="str">
        <f t="shared" si="48"/>
        <v/>
      </c>
      <c r="V317" t="str">
        <f>+IF(LEN(M317)&gt;0,SUMIF(Candidatura_Tomador!$H:$H,Candidatura_Seguros!M317,Candidatura_Tomador!R:R),"")</f>
        <v/>
      </c>
      <c r="W317" t="str">
        <f t="shared" si="49"/>
        <v/>
      </c>
    </row>
    <row r="318" spans="1:23" x14ac:dyDescent="0.25">
      <c r="A318" t="str">
        <f>+IF(LEN(M318)&gt;0,Candidatura_Tomador!C318,"")</f>
        <v/>
      </c>
      <c r="B318" t="str">
        <f>+IF(LEN(M318)&gt;0,Participação!$D$8,"")</f>
        <v/>
      </c>
      <c r="C318" t="str">
        <f t="shared" si="41"/>
        <v/>
      </c>
      <c r="D318" t="str">
        <f>+IF(LEN(M318)&gt;0,Participação!$D$4,"")</f>
        <v/>
      </c>
      <c r="E318" s="27" t="str">
        <f>+IF(LEN(M318)&gt;0,Participação!$B$7+8,"")</f>
        <v/>
      </c>
      <c r="F318" s="27" t="str">
        <f t="shared" si="42"/>
        <v/>
      </c>
      <c r="G318" t="str">
        <f t="shared" si="43"/>
        <v/>
      </c>
      <c r="H318" t="str">
        <f t="shared" si="44"/>
        <v/>
      </c>
      <c r="I318" t="str">
        <f t="shared" si="45"/>
        <v/>
      </c>
      <c r="L318" t="str">
        <f>+IF(LEN(Candidatura_Tomador!A318)&gt;0,VLOOKUP(M318,Candidatura_Tomador!H:P,9,0),"")</f>
        <v/>
      </c>
      <c r="M318" t="str">
        <f>IF(LEN(M317)=0,"",IF(M317=MAX(Candidatura_Tomador!H:H),"",M317+1))</f>
        <v/>
      </c>
      <c r="N318" t="str">
        <f>+IF(LEN(M318)&gt;0,Participação!$D$6*100,"")</f>
        <v/>
      </c>
      <c r="O318" t="str">
        <f t="shared" si="46"/>
        <v/>
      </c>
      <c r="P318" t="str">
        <f>+IF(LEN(M318)&gt;0,IF(Participação!$B$6="Com Escaldão","09","01"),"")</f>
        <v/>
      </c>
      <c r="Q318" s="28" t="str">
        <f>+IF(LEN(M318)&gt;0,SUMIF(Candidatura_Tomador!$H:$H,Candidatura_Seguros!M318,Candidatura_Tomador!I:I),"")</f>
        <v/>
      </c>
      <c r="R318" t="str">
        <f>+IF(LEN(M318)&gt;0,VLOOKUP(M318,Candidatura_Tomador!H:J,3,0),"")</f>
        <v/>
      </c>
      <c r="S318" t="str">
        <f>+IF(LEN(M318)&gt;0,SUMIF(Candidatura_Tomador!$H:$H,Candidatura_Seguros!M318,Candidatura_Tomador!Q:Q),"")</f>
        <v/>
      </c>
      <c r="T318" t="str">
        <f t="shared" si="47"/>
        <v/>
      </c>
      <c r="U318" t="str">
        <f t="shared" si="48"/>
        <v/>
      </c>
      <c r="V318" t="str">
        <f>+IF(LEN(M318)&gt;0,SUMIF(Candidatura_Tomador!$H:$H,Candidatura_Seguros!M318,Candidatura_Tomador!R:R),"")</f>
        <v/>
      </c>
      <c r="W318" t="str">
        <f t="shared" si="49"/>
        <v/>
      </c>
    </row>
    <row r="319" spans="1:23" x14ac:dyDescent="0.25">
      <c r="A319" t="str">
        <f>+IF(LEN(M319)&gt;0,Candidatura_Tomador!C319,"")</f>
        <v/>
      </c>
      <c r="B319" t="str">
        <f>+IF(LEN(M319)&gt;0,Participação!$D$8,"")</f>
        <v/>
      </c>
      <c r="C319" t="str">
        <f t="shared" si="41"/>
        <v/>
      </c>
      <c r="D319" t="str">
        <f>+IF(LEN(M319)&gt;0,Participação!$D$4,"")</f>
        <v/>
      </c>
      <c r="E319" s="27" t="str">
        <f>+IF(LEN(M319)&gt;0,Participação!$B$7+8,"")</f>
        <v/>
      </c>
      <c r="F319" s="27" t="str">
        <f t="shared" si="42"/>
        <v/>
      </c>
      <c r="G319" t="str">
        <f t="shared" si="43"/>
        <v/>
      </c>
      <c r="H319" t="str">
        <f t="shared" si="44"/>
        <v/>
      </c>
      <c r="I319" t="str">
        <f t="shared" si="45"/>
        <v/>
      </c>
      <c r="L319" t="str">
        <f>+IF(LEN(Candidatura_Tomador!A319)&gt;0,VLOOKUP(M319,Candidatura_Tomador!H:P,9,0),"")</f>
        <v/>
      </c>
      <c r="M319" t="str">
        <f>IF(LEN(M318)=0,"",IF(M318=MAX(Candidatura_Tomador!H:H),"",M318+1))</f>
        <v/>
      </c>
      <c r="N319" t="str">
        <f>+IF(LEN(M319)&gt;0,Participação!$D$6*100,"")</f>
        <v/>
      </c>
      <c r="O319" t="str">
        <f t="shared" si="46"/>
        <v/>
      </c>
      <c r="P319" t="str">
        <f>+IF(LEN(M319)&gt;0,IF(Participação!$B$6="Com Escaldão","09","01"),"")</f>
        <v/>
      </c>
      <c r="Q319" s="28" t="str">
        <f>+IF(LEN(M319)&gt;0,SUMIF(Candidatura_Tomador!$H:$H,Candidatura_Seguros!M319,Candidatura_Tomador!I:I),"")</f>
        <v/>
      </c>
      <c r="R319" t="str">
        <f>+IF(LEN(M319)&gt;0,VLOOKUP(M319,Candidatura_Tomador!H:J,3,0),"")</f>
        <v/>
      </c>
      <c r="S319" t="str">
        <f>+IF(LEN(M319)&gt;0,SUMIF(Candidatura_Tomador!$H:$H,Candidatura_Seguros!M319,Candidatura_Tomador!Q:Q),"")</f>
        <v/>
      </c>
      <c r="T319" t="str">
        <f t="shared" si="47"/>
        <v/>
      </c>
      <c r="U319" t="str">
        <f t="shared" si="48"/>
        <v/>
      </c>
      <c r="V319" t="str">
        <f>+IF(LEN(M319)&gt;0,SUMIF(Candidatura_Tomador!$H:$H,Candidatura_Seguros!M319,Candidatura_Tomador!R:R),"")</f>
        <v/>
      </c>
      <c r="W319" t="str">
        <f t="shared" si="49"/>
        <v/>
      </c>
    </row>
    <row r="320" spans="1:23" x14ac:dyDescent="0.25">
      <c r="A320" t="str">
        <f>+IF(LEN(M320)&gt;0,Candidatura_Tomador!C320,"")</f>
        <v/>
      </c>
      <c r="B320" t="str">
        <f>+IF(LEN(M320)&gt;0,Participação!$D$8,"")</f>
        <v/>
      </c>
      <c r="C320" t="str">
        <f t="shared" si="41"/>
        <v/>
      </c>
      <c r="D320" t="str">
        <f>+IF(LEN(M320)&gt;0,Participação!$D$4,"")</f>
        <v/>
      </c>
      <c r="E320" s="27" t="str">
        <f>+IF(LEN(M320)&gt;0,Participação!$B$7+8,"")</f>
        <v/>
      </c>
      <c r="F320" s="27" t="str">
        <f t="shared" si="42"/>
        <v/>
      </c>
      <c r="G320" t="str">
        <f t="shared" si="43"/>
        <v/>
      </c>
      <c r="H320" t="str">
        <f t="shared" si="44"/>
        <v/>
      </c>
      <c r="I320" t="str">
        <f t="shared" si="45"/>
        <v/>
      </c>
      <c r="L320" t="str">
        <f>+IF(LEN(Candidatura_Tomador!A320)&gt;0,VLOOKUP(M320,Candidatura_Tomador!H:P,9,0),"")</f>
        <v/>
      </c>
      <c r="M320" t="str">
        <f>IF(LEN(M319)=0,"",IF(M319=MAX(Candidatura_Tomador!H:H),"",M319+1))</f>
        <v/>
      </c>
      <c r="N320" t="str">
        <f>+IF(LEN(M320)&gt;0,Participação!$D$6*100,"")</f>
        <v/>
      </c>
      <c r="O320" t="str">
        <f t="shared" si="46"/>
        <v/>
      </c>
      <c r="P320" t="str">
        <f>+IF(LEN(M320)&gt;0,IF(Participação!$B$6="Com Escaldão","09","01"),"")</f>
        <v/>
      </c>
      <c r="Q320" s="28" t="str">
        <f>+IF(LEN(M320)&gt;0,SUMIF(Candidatura_Tomador!$H:$H,Candidatura_Seguros!M320,Candidatura_Tomador!I:I),"")</f>
        <v/>
      </c>
      <c r="R320" t="str">
        <f>+IF(LEN(M320)&gt;0,VLOOKUP(M320,Candidatura_Tomador!H:J,3,0),"")</f>
        <v/>
      </c>
      <c r="S320" t="str">
        <f>+IF(LEN(M320)&gt;0,SUMIF(Candidatura_Tomador!$H:$H,Candidatura_Seguros!M320,Candidatura_Tomador!Q:Q),"")</f>
        <v/>
      </c>
      <c r="T320" t="str">
        <f t="shared" si="47"/>
        <v/>
      </c>
      <c r="U320" t="str">
        <f t="shared" si="48"/>
        <v/>
      </c>
      <c r="V320" t="str">
        <f>+IF(LEN(M320)&gt;0,SUMIF(Candidatura_Tomador!$H:$H,Candidatura_Seguros!M320,Candidatura_Tomador!R:R),"")</f>
        <v/>
      </c>
      <c r="W320" t="str">
        <f t="shared" si="49"/>
        <v/>
      </c>
    </row>
    <row r="321" spans="1:23" x14ac:dyDescent="0.25">
      <c r="A321" t="str">
        <f>+IF(LEN(M321)&gt;0,Candidatura_Tomador!C321,"")</f>
        <v/>
      </c>
      <c r="B321" t="str">
        <f>+IF(LEN(M321)&gt;0,Participação!$D$8,"")</f>
        <v/>
      </c>
      <c r="C321" t="str">
        <f t="shared" si="41"/>
        <v/>
      </c>
      <c r="D321" t="str">
        <f>+IF(LEN(M321)&gt;0,Participação!$D$4,"")</f>
        <v/>
      </c>
      <c r="E321" s="27" t="str">
        <f>+IF(LEN(M321)&gt;0,Participação!$B$7+8,"")</f>
        <v/>
      </c>
      <c r="F321" s="27" t="str">
        <f t="shared" si="42"/>
        <v/>
      </c>
      <c r="G321" t="str">
        <f t="shared" si="43"/>
        <v/>
      </c>
      <c r="H321" t="str">
        <f t="shared" si="44"/>
        <v/>
      </c>
      <c r="I321" t="str">
        <f t="shared" si="45"/>
        <v/>
      </c>
      <c r="L321" t="str">
        <f>+IF(LEN(Candidatura_Tomador!A321)&gt;0,VLOOKUP(M321,Candidatura_Tomador!H:P,9,0),"")</f>
        <v/>
      </c>
      <c r="M321" t="str">
        <f>IF(LEN(M320)=0,"",IF(M320=MAX(Candidatura_Tomador!H:H),"",M320+1))</f>
        <v/>
      </c>
      <c r="N321" t="str">
        <f>+IF(LEN(M321)&gt;0,Participação!$D$6*100,"")</f>
        <v/>
      </c>
      <c r="O321" t="str">
        <f t="shared" si="46"/>
        <v/>
      </c>
      <c r="P321" t="str">
        <f>+IF(LEN(M321)&gt;0,IF(Participação!$B$6="Com Escaldão","09","01"),"")</f>
        <v/>
      </c>
      <c r="Q321" s="28" t="str">
        <f>+IF(LEN(M321)&gt;0,SUMIF(Candidatura_Tomador!$H:$H,Candidatura_Seguros!M321,Candidatura_Tomador!I:I),"")</f>
        <v/>
      </c>
      <c r="R321" t="str">
        <f>+IF(LEN(M321)&gt;0,VLOOKUP(M321,Candidatura_Tomador!H:J,3,0),"")</f>
        <v/>
      </c>
      <c r="S321" t="str">
        <f>+IF(LEN(M321)&gt;0,SUMIF(Candidatura_Tomador!$H:$H,Candidatura_Seguros!M321,Candidatura_Tomador!Q:Q),"")</f>
        <v/>
      </c>
      <c r="T321" t="str">
        <f t="shared" si="47"/>
        <v/>
      </c>
      <c r="U321" t="str">
        <f t="shared" si="48"/>
        <v/>
      </c>
      <c r="V321" t="str">
        <f>+IF(LEN(M321)&gt;0,SUMIF(Candidatura_Tomador!$H:$H,Candidatura_Seguros!M321,Candidatura_Tomador!R:R),"")</f>
        <v/>
      </c>
      <c r="W321" t="str">
        <f t="shared" si="49"/>
        <v/>
      </c>
    </row>
    <row r="322" spans="1:23" x14ac:dyDescent="0.25">
      <c r="A322" t="str">
        <f>+IF(LEN(M322)&gt;0,Candidatura_Tomador!C322,"")</f>
        <v/>
      </c>
      <c r="B322" t="str">
        <f>+IF(LEN(M322)&gt;0,Participação!$D$8,"")</f>
        <v/>
      </c>
      <c r="C322" t="str">
        <f t="shared" si="41"/>
        <v/>
      </c>
      <c r="D322" t="str">
        <f>+IF(LEN(M322)&gt;0,Participação!$D$4,"")</f>
        <v/>
      </c>
      <c r="E322" s="27" t="str">
        <f>+IF(LEN(M322)&gt;0,Participação!$B$7+8,"")</f>
        <v/>
      </c>
      <c r="F322" s="27" t="str">
        <f t="shared" si="42"/>
        <v/>
      </c>
      <c r="G322" t="str">
        <f t="shared" si="43"/>
        <v/>
      </c>
      <c r="H322" t="str">
        <f t="shared" si="44"/>
        <v/>
      </c>
      <c r="I322" t="str">
        <f t="shared" si="45"/>
        <v/>
      </c>
      <c r="L322" t="str">
        <f>+IF(LEN(Candidatura_Tomador!A322)&gt;0,VLOOKUP(M322,Candidatura_Tomador!H:P,9,0),"")</f>
        <v/>
      </c>
      <c r="M322" t="str">
        <f>IF(LEN(M321)=0,"",IF(M321=MAX(Candidatura_Tomador!H:H),"",M321+1))</f>
        <v/>
      </c>
      <c r="N322" t="str">
        <f>+IF(LEN(M322)&gt;0,Participação!$D$6*100,"")</f>
        <v/>
      </c>
      <c r="O322" t="str">
        <f t="shared" si="46"/>
        <v/>
      </c>
      <c r="P322" t="str">
        <f>+IF(LEN(M322)&gt;0,IF(Participação!$B$6="Com Escaldão","09","01"),"")</f>
        <v/>
      </c>
      <c r="Q322" s="28" t="str">
        <f>+IF(LEN(M322)&gt;0,SUMIF(Candidatura_Tomador!$H:$H,Candidatura_Seguros!M322,Candidatura_Tomador!I:I),"")</f>
        <v/>
      </c>
      <c r="R322" t="str">
        <f>+IF(LEN(M322)&gt;0,VLOOKUP(M322,Candidatura_Tomador!H:J,3,0),"")</f>
        <v/>
      </c>
      <c r="S322" t="str">
        <f>+IF(LEN(M322)&gt;0,SUMIF(Candidatura_Tomador!$H:$H,Candidatura_Seguros!M322,Candidatura_Tomador!Q:Q),"")</f>
        <v/>
      </c>
      <c r="T322" t="str">
        <f t="shared" si="47"/>
        <v/>
      </c>
      <c r="U322" t="str">
        <f t="shared" si="48"/>
        <v/>
      </c>
      <c r="V322" t="str">
        <f>+IF(LEN(M322)&gt;0,SUMIF(Candidatura_Tomador!$H:$H,Candidatura_Seguros!M322,Candidatura_Tomador!R:R),"")</f>
        <v/>
      </c>
      <c r="W322" t="str">
        <f t="shared" si="49"/>
        <v/>
      </c>
    </row>
    <row r="323" spans="1:23" x14ac:dyDescent="0.25">
      <c r="A323" t="str">
        <f>+IF(LEN(M323)&gt;0,Candidatura_Tomador!C323,"")</f>
        <v/>
      </c>
      <c r="B323" t="str">
        <f>+IF(LEN(M323)&gt;0,Participação!$D$8,"")</f>
        <v/>
      </c>
      <c r="C323" t="str">
        <f t="shared" si="41"/>
        <v/>
      </c>
      <c r="D323" t="str">
        <f>+IF(LEN(M323)&gt;0,Participação!$D$4,"")</f>
        <v/>
      </c>
      <c r="E323" s="27" t="str">
        <f>+IF(LEN(M323)&gt;0,Participação!$B$7+8,"")</f>
        <v/>
      </c>
      <c r="F323" s="27" t="str">
        <f t="shared" si="42"/>
        <v/>
      </c>
      <c r="G323" t="str">
        <f t="shared" si="43"/>
        <v/>
      </c>
      <c r="H323" t="str">
        <f t="shared" si="44"/>
        <v/>
      </c>
      <c r="I323" t="str">
        <f t="shared" si="45"/>
        <v/>
      </c>
      <c r="L323" t="str">
        <f>+IF(LEN(Candidatura_Tomador!A323)&gt;0,VLOOKUP(M323,Candidatura_Tomador!H:P,9,0),"")</f>
        <v/>
      </c>
      <c r="M323" t="str">
        <f>IF(LEN(M322)=0,"",IF(M322=MAX(Candidatura_Tomador!H:H),"",M322+1))</f>
        <v/>
      </c>
      <c r="N323" t="str">
        <f>+IF(LEN(M323)&gt;0,Participação!$D$6*100,"")</f>
        <v/>
      </c>
      <c r="O323" t="str">
        <f t="shared" si="46"/>
        <v/>
      </c>
      <c r="P323" t="str">
        <f>+IF(LEN(M323)&gt;0,IF(Participação!$B$6="Com Escaldão","09","01"),"")</f>
        <v/>
      </c>
      <c r="Q323" s="28" t="str">
        <f>+IF(LEN(M323)&gt;0,SUMIF(Candidatura_Tomador!$H:$H,Candidatura_Seguros!M323,Candidatura_Tomador!I:I),"")</f>
        <v/>
      </c>
      <c r="R323" t="str">
        <f>+IF(LEN(M323)&gt;0,VLOOKUP(M323,Candidatura_Tomador!H:J,3,0),"")</f>
        <v/>
      </c>
      <c r="S323" t="str">
        <f>+IF(LEN(M323)&gt;0,SUMIF(Candidatura_Tomador!$H:$H,Candidatura_Seguros!M323,Candidatura_Tomador!Q:Q),"")</f>
        <v/>
      </c>
      <c r="T323" t="str">
        <f t="shared" si="47"/>
        <v/>
      </c>
      <c r="U323" t="str">
        <f t="shared" si="48"/>
        <v/>
      </c>
      <c r="V323" t="str">
        <f>+IF(LEN(M323)&gt;0,SUMIF(Candidatura_Tomador!$H:$H,Candidatura_Seguros!M323,Candidatura_Tomador!R:R),"")</f>
        <v/>
      </c>
      <c r="W323" t="str">
        <f t="shared" si="49"/>
        <v/>
      </c>
    </row>
    <row r="324" spans="1:23" x14ac:dyDescent="0.25">
      <c r="A324" t="str">
        <f>+IF(LEN(M324)&gt;0,Candidatura_Tomador!C324,"")</f>
        <v/>
      </c>
      <c r="B324" t="str">
        <f>+IF(LEN(M324)&gt;0,Participação!$D$8,"")</f>
        <v/>
      </c>
      <c r="C324" t="str">
        <f t="shared" ref="C324:C387" si="50">+IF(LEN(M324)&gt;0,YEAR(F324),"")</f>
        <v/>
      </c>
      <c r="D324" t="str">
        <f>+IF(LEN(M324)&gt;0,Participação!$D$4,"")</f>
        <v/>
      </c>
      <c r="E324" s="27" t="str">
        <f>+IF(LEN(M324)&gt;0,Participação!$B$7+8,"")</f>
        <v/>
      </c>
      <c r="F324" s="27" t="str">
        <f t="shared" ref="F324:F387" si="51">+IF(LEN(M324)&gt;0,DATE(2021,10,15),"")</f>
        <v/>
      </c>
      <c r="G324" t="str">
        <f t="shared" ref="G324:G387" si="52">+IF(LEN(M324)&gt;0,1,"")</f>
        <v/>
      </c>
      <c r="H324" t="str">
        <f t="shared" ref="H324:H387" si="53">+IF(LEN(M324)&gt;0,1,"")</f>
        <v/>
      </c>
      <c r="I324" t="str">
        <f t="shared" ref="I324:I387" si="54">+IF(LEN(M324)&gt;0,"N","")</f>
        <v/>
      </c>
      <c r="L324" t="str">
        <f>+IF(LEN(Candidatura_Tomador!A324)&gt;0,VLOOKUP(M324,Candidatura_Tomador!H:P,9,0),"")</f>
        <v/>
      </c>
      <c r="M324" t="str">
        <f>IF(LEN(M323)=0,"",IF(M323=MAX(Candidatura_Tomador!H:H),"",M323+1))</f>
        <v/>
      </c>
      <c r="N324" t="str">
        <f>+IF(LEN(M324)&gt;0,Participação!$D$6*100,"")</f>
        <v/>
      </c>
      <c r="O324" t="str">
        <f t="shared" ref="O324:O387" si="55">+IF(LEN(M324)&gt;0,1,"")</f>
        <v/>
      </c>
      <c r="P324" t="str">
        <f>+IF(LEN(M324)&gt;0,IF(Participação!$B$6="Com Escaldão","09","01"),"")</f>
        <v/>
      </c>
      <c r="Q324" s="28" t="str">
        <f>+IF(LEN(M324)&gt;0,SUMIF(Candidatura_Tomador!$H:$H,Candidatura_Seguros!M324,Candidatura_Tomador!I:I),"")</f>
        <v/>
      </c>
      <c r="R324" t="str">
        <f>+IF(LEN(M324)&gt;0,VLOOKUP(M324,Candidatura_Tomador!H:J,3,0),"")</f>
        <v/>
      </c>
      <c r="S324" t="str">
        <f>+IF(LEN(M324)&gt;0,SUMIF(Candidatura_Tomador!$H:$H,Candidatura_Seguros!M324,Candidatura_Tomador!Q:Q),"")</f>
        <v/>
      </c>
      <c r="T324" t="str">
        <f t="shared" ref="T324:T387" si="56">+IF(LEN(M324)&gt;0,S324,"")</f>
        <v/>
      </c>
      <c r="U324" t="str">
        <f t="shared" ref="U324:U387" si="57">+IF(LEN(M324)&gt;0,"N","")</f>
        <v/>
      </c>
      <c r="V324" t="str">
        <f>+IF(LEN(M324)&gt;0,SUMIF(Candidatura_Tomador!$H:$H,Candidatura_Seguros!M324,Candidatura_Tomador!R:R),"")</f>
        <v/>
      </c>
      <c r="W324" t="str">
        <f t="shared" ref="W324:W387" si="58">+IF(LEN(M324)&gt;0,0,"")</f>
        <v/>
      </c>
    </row>
    <row r="325" spans="1:23" x14ac:dyDescent="0.25">
      <c r="A325" t="str">
        <f>+IF(LEN(M325)&gt;0,Candidatura_Tomador!C325,"")</f>
        <v/>
      </c>
      <c r="B325" t="str">
        <f>+IF(LEN(M325)&gt;0,Participação!$D$8,"")</f>
        <v/>
      </c>
      <c r="C325" t="str">
        <f t="shared" si="50"/>
        <v/>
      </c>
      <c r="D325" t="str">
        <f>+IF(LEN(M325)&gt;0,Participação!$D$4,"")</f>
        <v/>
      </c>
      <c r="E325" s="27" t="str">
        <f>+IF(LEN(M325)&gt;0,Participação!$B$7+8,"")</f>
        <v/>
      </c>
      <c r="F325" s="27" t="str">
        <f t="shared" si="51"/>
        <v/>
      </c>
      <c r="G325" t="str">
        <f t="shared" si="52"/>
        <v/>
      </c>
      <c r="H325" t="str">
        <f t="shared" si="53"/>
        <v/>
      </c>
      <c r="I325" t="str">
        <f t="shared" si="54"/>
        <v/>
      </c>
      <c r="L325" t="str">
        <f>+IF(LEN(Candidatura_Tomador!A325)&gt;0,VLOOKUP(M325,Candidatura_Tomador!H:P,9,0),"")</f>
        <v/>
      </c>
      <c r="M325" t="str">
        <f>IF(LEN(M324)=0,"",IF(M324=MAX(Candidatura_Tomador!H:H),"",M324+1))</f>
        <v/>
      </c>
      <c r="N325" t="str">
        <f>+IF(LEN(M325)&gt;0,Participação!$D$6*100,"")</f>
        <v/>
      </c>
      <c r="O325" t="str">
        <f t="shared" si="55"/>
        <v/>
      </c>
      <c r="P325" t="str">
        <f>+IF(LEN(M325)&gt;0,IF(Participação!$B$6="Com Escaldão","09","01"),"")</f>
        <v/>
      </c>
      <c r="Q325" s="28" t="str">
        <f>+IF(LEN(M325)&gt;0,SUMIF(Candidatura_Tomador!$H:$H,Candidatura_Seguros!M325,Candidatura_Tomador!I:I),"")</f>
        <v/>
      </c>
      <c r="R325" t="str">
        <f>+IF(LEN(M325)&gt;0,VLOOKUP(M325,Candidatura_Tomador!H:J,3,0),"")</f>
        <v/>
      </c>
      <c r="S325" t="str">
        <f>+IF(LEN(M325)&gt;0,SUMIF(Candidatura_Tomador!$H:$H,Candidatura_Seguros!M325,Candidatura_Tomador!Q:Q),"")</f>
        <v/>
      </c>
      <c r="T325" t="str">
        <f t="shared" si="56"/>
        <v/>
      </c>
      <c r="U325" t="str">
        <f t="shared" si="57"/>
        <v/>
      </c>
      <c r="V325" t="str">
        <f>+IF(LEN(M325)&gt;0,SUMIF(Candidatura_Tomador!$H:$H,Candidatura_Seguros!M325,Candidatura_Tomador!R:R),"")</f>
        <v/>
      </c>
      <c r="W325" t="str">
        <f t="shared" si="58"/>
        <v/>
      </c>
    </row>
    <row r="326" spans="1:23" x14ac:dyDescent="0.25">
      <c r="A326" t="str">
        <f>+IF(LEN(M326)&gt;0,Candidatura_Tomador!C326,"")</f>
        <v/>
      </c>
      <c r="B326" t="str">
        <f>+IF(LEN(M326)&gt;0,Participação!$D$8,"")</f>
        <v/>
      </c>
      <c r="C326" t="str">
        <f t="shared" si="50"/>
        <v/>
      </c>
      <c r="D326" t="str">
        <f>+IF(LEN(M326)&gt;0,Participação!$D$4,"")</f>
        <v/>
      </c>
      <c r="E326" s="27" t="str">
        <f>+IF(LEN(M326)&gt;0,Participação!$B$7+8,"")</f>
        <v/>
      </c>
      <c r="F326" s="27" t="str">
        <f t="shared" si="51"/>
        <v/>
      </c>
      <c r="G326" t="str">
        <f t="shared" si="52"/>
        <v/>
      </c>
      <c r="H326" t="str">
        <f t="shared" si="53"/>
        <v/>
      </c>
      <c r="I326" t="str">
        <f t="shared" si="54"/>
        <v/>
      </c>
      <c r="L326" t="str">
        <f>+IF(LEN(Candidatura_Tomador!A326)&gt;0,VLOOKUP(M326,Candidatura_Tomador!H:P,9,0),"")</f>
        <v/>
      </c>
      <c r="M326" t="str">
        <f>IF(LEN(M325)=0,"",IF(M325=MAX(Candidatura_Tomador!H:H),"",M325+1))</f>
        <v/>
      </c>
      <c r="N326" t="str">
        <f>+IF(LEN(M326)&gt;0,Participação!$D$6*100,"")</f>
        <v/>
      </c>
      <c r="O326" t="str">
        <f t="shared" si="55"/>
        <v/>
      </c>
      <c r="P326" t="str">
        <f>+IF(LEN(M326)&gt;0,IF(Participação!$B$6="Com Escaldão","09","01"),"")</f>
        <v/>
      </c>
      <c r="Q326" s="28" t="str">
        <f>+IF(LEN(M326)&gt;0,SUMIF(Candidatura_Tomador!$H:$H,Candidatura_Seguros!M326,Candidatura_Tomador!I:I),"")</f>
        <v/>
      </c>
      <c r="R326" t="str">
        <f>+IF(LEN(M326)&gt;0,VLOOKUP(M326,Candidatura_Tomador!H:J,3,0),"")</f>
        <v/>
      </c>
      <c r="S326" t="str">
        <f>+IF(LEN(M326)&gt;0,SUMIF(Candidatura_Tomador!$H:$H,Candidatura_Seguros!M326,Candidatura_Tomador!Q:Q),"")</f>
        <v/>
      </c>
      <c r="T326" t="str">
        <f t="shared" si="56"/>
        <v/>
      </c>
      <c r="U326" t="str">
        <f t="shared" si="57"/>
        <v/>
      </c>
      <c r="V326" t="str">
        <f>+IF(LEN(M326)&gt;0,SUMIF(Candidatura_Tomador!$H:$H,Candidatura_Seguros!M326,Candidatura_Tomador!R:R),"")</f>
        <v/>
      </c>
      <c r="W326" t="str">
        <f t="shared" si="58"/>
        <v/>
      </c>
    </row>
    <row r="327" spans="1:23" x14ac:dyDescent="0.25">
      <c r="A327" t="str">
        <f>+IF(LEN(M327)&gt;0,Candidatura_Tomador!C327,"")</f>
        <v/>
      </c>
      <c r="B327" t="str">
        <f>+IF(LEN(M327)&gt;0,Participação!$D$8,"")</f>
        <v/>
      </c>
      <c r="C327" t="str">
        <f t="shared" si="50"/>
        <v/>
      </c>
      <c r="D327" t="str">
        <f>+IF(LEN(M327)&gt;0,Participação!$D$4,"")</f>
        <v/>
      </c>
      <c r="E327" s="27" t="str">
        <f>+IF(LEN(M327)&gt;0,Participação!$B$7+8,"")</f>
        <v/>
      </c>
      <c r="F327" s="27" t="str">
        <f t="shared" si="51"/>
        <v/>
      </c>
      <c r="G327" t="str">
        <f t="shared" si="52"/>
        <v/>
      </c>
      <c r="H327" t="str">
        <f t="shared" si="53"/>
        <v/>
      </c>
      <c r="I327" t="str">
        <f t="shared" si="54"/>
        <v/>
      </c>
      <c r="L327" t="str">
        <f>+IF(LEN(Candidatura_Tomador!A327)&gt;0,VLOOKUP(M327,Candidatura_Tomador!H:P,9,0),"")</f>
        <v/>
      </c>
      <c r="M327" t="str">
        <f>IF(LEN(M326)=0,"",IF(M326=MAX(Candidatura_Tomador!H:H),"",M326+1))</f>
        <v/>
      </c>
      <c r="N327" t="str">
        <f>+IF(LEN(M327)&gt;0,Participação!$D$6*100,"")</f>
        <v/>
      </c>
      <c r="O327" t="str">
        <f t="shared" si="55"/>
        <v/>
      </c>
      <c r="P327" t="str">
        <f>+IF(LEN(M327)&gt;0,IF(Participação!$B$6="Com Escaldão","09","01"),"")</f>
        <v/>
      </c>
      <c r="Q327" s="28" t="str">
        <f>+IF(LEN(M327)&gt;0,SUMIF(Candidatura_Tomador!$H:$H,Candidatura_Seguros!M327,Candidatura_Tomador!I:I),"")</f>
        <v/>
      </c>
      <c r="R327" t="str">
        <f>+IF(LEN(M327)&gt;0,VLOOKUP(M327,Candidatura_Tomador!H:J,3,0),"")</f>
        <v/>
      </c>
      <c r="S327" t="str">
        <f>+IF(LEN(M327)&gt;0,SUMIF(Candidatura_Tomador!$H:$H,Candidatura_Seguros!M327,Candidatura_Tomador!Q:Q),"")</f>
        <v/>
      </c>
      <c r="T327" t="str">
        <f t="shared" si="56"/>
        <v/>
      </c>
      <c r="U327" t="str">
        <f t="shared" si="57"/>
        <v/>
      </c>
      <c r="V327" t="str">
        <f>+IF(LEN(M327)&gt;0,SUMIF(Candidatura_Tomador!$H:$H,Candidatura_Seguros!M327,Candidatura_Tomador!R:R),"")</f>
        <v/>
      </c>
      <c r="W327" t="str">
        <f t="shared" si="58"/>
        <v/>
      </c>
    </row>
    <row r="328" spans="1:23" x14ac:dyDescent="0.25">
      <c r="A328" t="str">
        <f>+IF(LEN(M328)&gt;0,Candidatura_Tomador!C328,"")</f>
        <v/>
      </c>
      <c r="B328" t="str">
        <f>+IF(LEN(M328)&gt;0,Participação!$D$8,"")</f>
        <v/>
      </c>
      <c r="C328" t="str">
        <f t="shared" si="50"/>
        <v/>
      </c>
      <c r="D328" t="str">
        <f>+IF(LEN(M328)&gt;0,Participação!$D$4,"")</f>
        <v/>
      </c>
      <c r="E328" s="27" t="str">
        <f>+IF(LEN(M328)&gt;0,Participação!$B$7+8,"")</f>
        <v/>
      </c>
      <c r="F328" s="27" t="str">
        <f t="shared" si="51"/>
        <v/>
      </c>
      <c r="G328" t="str">
        <f t="shared" si="52"/>
        <v/>
      </c>
      <c r="H328" t="str">
        <f t="shared" si="53"/>
        <v/>
      </c>
      <c r="I328" t="str">
        <f t="shared" si="54"/>
        <v/>
      </c>
      <c r="L328" t="str">
        <f>+IF(LEN(Candidatura_Tomador!A328)&gt;0,VLOOKUP(M328,Candidatura_Tomador!H:P,9,0),"")</f>
        <v/>
      </c>
      <c r="M328" t="str">
        <f>IF(LEN(M327)=0,"",IF(M327=MAX(Candidatura_Tomador!H:H),"",M327+1))</f>
        <v/>
      </c>
      <c r="N328" t="str">
        <f>+IF(LEN(M328)&gt;0,Participação!$D$6*100,"")</f>
        <v/>
      </c>
      <c r="O328" t="str">
        <f t="shared" si="55"/>
        <v/>
      </c>
      <c r="P328" t="str">
        <f>+IF(LEN(M328)&gt;0,IF(Participação!$B$6="Com Escaldão","09","01"),"")</f>
        <v/>
      </c>
      <c r="Q328" s="28" t="str">
        <f>+IF(LEN(M328)&gt;0,SUMIF(Candidatura_Tomador!$H:$H,Candidatura_Seguros!M328,Candidatura_Tomador!I:I),"")</f>
        <v/>
      </c>
      <c r="R328" t="str">
        <f>+IF(LEN(M328)&gt;0,VLOOKUP(M328,Candidatura_Tomador!H:J,3,0),"")</f>
        <v/>
      </c>
      <c r="S328" t="str">
        <f>+IF(LEN(M328)&gt;0,SUMIF(Candidatura_Tomador!$H:$H,Candidatura_Seguros!M328,Candidatura_Tomador!Q:Q),"")</f>
        <v/>
      </c>
      <c r="T328" t="str">
        <f t="shared" si="56"/>
        <v/>
      </c>
      <c r="U328" t="str">
        <f t="shared" si="57"/>
        <v/>
      </c>
      <c r="V328" t="str">
        <f>+IF(LEN(M328)&gt;0,SUMIF(Candidatura_Tomador!$H:$H,Candidatura_Seguros!M328,Candidatura_Tomador!R:R),"")</f>
        <v/>
      </c>
      <c r="W328" t="str">
        <f t="shared" si="58"/>
        <v/>
      </c>
    </row>
    <row r="329" spans="1:23" x14ac:dyDescent="0.25">
      <c r="A329" t="str">
        <f>+IF(LEN(M329)&gt;0,Candidatura_Tomador!C329,"")</f>
        <v/>
      </c>
      <c r="B329" t="str">
        <f>+IF(LEN(M329)&gt;0,Participação!$D$8,"")</f>
        <v/>
      </c>
      <c r="C329" t="str">
        <f t="shared" si="50"/>
        <v/>
      </c>
      <c r="D329" t="str">
        <f>+IF(LEN(M329)&gt;0,Participação!$D$4,"")</f>
        <v/>
      </c>
      <c r="E329" s="27" t="str">
        <f>+IF(LEN(M329)&gt;0,Participação!$B$7+8,"")</f>
        <v/>
      </c>
      <c r="F329" s="27" t="str">
        <f t="shared" si="51"/>
        <v/>
      </c>
      <c r="G329" t="str">
        <f t="shared" si="52"/>
        <v/>
      </c>
      <c r="H329" t="str">
        <f t="shared" si="53"/>
        <v/>
      </c>
      <c r="I329" t="str">
        <f t="shared" si="54"/>
        <v/>
      </c>
      <c r="L329" t="str">
        <f>+IF(LEN(Candidatura_Tomador!A329)&gt;0,VLOOKUP(M329,Candidatura_Tomador!H:P,9,0),"")</f>
        <v/>
      </c>
      <c r="M329" t="str">
        <f>IF(LEN(M328)=0,"",IF(M328=MAX(Candidatura_Tomador!H:H),"",M328+1))</f>
        <v/>
      </c>
      <c r="N329" t="str">
        <f>+IF(LEN(M329)&gt;0,Participação!$D$6*100,"")</f>
        <v/>
      </c>
      <c r="O329" t="str">
        <f t="shared" si="55"/>
        <v/>
      </c>
      <c r="P329" t="str">
        <f>+IF(LEN(M329)&gt;0,IF(Participação!$B$6="Com Escaldão","09","01"),"")</f>
        <v/>
      </c>
      <c r="Q329" s="28" t="str">
        <f>+IF(LEN(M329)&gt;0,SUMIF(Candidatura_Tomador!$H:$H,Candidatura_Seguros!M329,Candidatura_Tomador!I:I),"")</f>
        <v/>
      </c>
      <c r="R329" t="str">
        <f>+IF(LEN(M329)&gt;0,VLOOKUP(M329,Candidatura_Tomador!H:J,3,0),"")</f>
        <v/>
      </c>
      <c r="S329" t="str">
        <f>+IF(LEN(M329)&gt;0,SUMIF(Candidatura_Tomador!$H:$H,Candidatura_Seguros!M329,Candidatura_Tomador!Q:Q),"")</f>
        <v/>
      </c>
      <c r="T329" t="str">
        <f t="shared" si="56"/>
        <v/>
      </c>
      <c r="U329" t="str">
        <f t="shared" si="57"/>
        <v/>
      </c>
      <c r="V329" t="str">
        <f>+IF(LEN(M329)&gt;0,SUMIF(Candidatura_Tomador!$H:$H,Candidatura_Seguros!M329,Candidatura_Tomador!R:R),"")</f>
        <v/>
      </c>
      <c r="W329" t="str">
        <f t="shared" si="58"/>
        <v/>
      </c>
    </row>
    <row r="330" spans="1:23" x14ac:dyDescent="0.25">
      <c r="A330" t="str">
        <f>+IF(LEN(M330)&gt;0,Candidatura_Tomador!C330,"")</f>
        <v/>
      </c>
      <c r="B330" t="str">
        <f>+IF(LEN(M330)&gt;0,Participação!$D$8,"")</f>
        <v/>
      </c>
      <c r="C330" t="str">
        <f t="shared" si="50"/>
        <v/>
      </c>
      <c r="D330" t="str">
        <f>+IF(LEN(M330)&gt;0,Participação!$D$4,"")</f>
        <v/>
      </c>
      <c r="E330" s="27" t="str">
        <f>+IF(LEN(M330)&gt;0,Participação!$B$7+8,"")</f>
        <v/>
      </c>
      <c r="F330" s="27" t="str">
        <f t="shared" si="51"/>
        <v/>
      </c>
      <c r="G330" t="str">
        <f t="shared" si="52"/>
        <v/>
      </c>
      <c r="H330" t="str">
        <f t="shared" si="53"/>
        <v/>
      </c>
      <c r="I330" t="str">
        <f t="shared" si="54"/>
        <v/>
      </c>
      <c r="L330" t="str">
        <f>+IF(LEN(Candidatura_Tomador!A330)&gt;0,VLOOKUP(M330,Candidatura_Tomador!H:P,9,0),"")</f>
        <v/>
      </c>
      <c r="M330" t="str">
        <f>IF(LEN(M329)=0,"",IF(M329=MAX(Candidatura_Tomador!H:H),"",M329+1))</f>
        <v/>
      </c>
      <c r="N330" t="str">
        <f>+IF(LEN(M330)&gt;0,Participação!$D$6*100,"")</f>
        <v/>
      </c>
      <c r="O330" t="str">
        <f t="shared" si="55"/>
        <v/>
      </c>
      <c r="P330" t="str">
        <f>+IF(LEN(M330)&gt;0,IF(Participação!$B$6="Com Escaldão","09","01"),"")</f>
        <v/>
      </c>
      <c r="Q330" s="28" t="str">
        <f>+IF(LEN(M330)&gt;0,SUMIF(Candidatura_Tomador!$H:$H,Candidatura_Seguros!M330,Candidatura_Tomador!I:I),"")</f>
        <v/>
      </c>
      <c r="R330" t="str">
        <f>+IF(LEN(M330)&gt;0,VLOOKUP(M330,Candidatura_Tomador!H:J,3,0),"")</f>
        <v/>
      </c>
      <c r="S330" t="str">
        <f>+IF(LEN(M330)&gt;0,SUMIF(Candidatura_Tomador!$H:$H,Candidatura_Seguros!M330,Candidatura_Tomador!Q:Q),"")</f>
        <v/>
      </c>
      <c r="T330" t="str">
        <f t="shared" si="56"/>
        <v/>
      </c>
      <c r="U330" t="str">
        <f t="shared" si="57"/>
        <v/>
      </c>
      <c r="V330" t="str">
        <f>+IF(LEN(M330)&gt;0,SUMIF(Candidatura_Tomador!$H:$H,Candidatura_Seguros!M330,Candidatura_Tomador!R:R),"")</f>
        <v/>
      </c>
      <c r="W330" t="str">
        <f t="shared" si="58"/>
        <v/>
      </c>
    </row>
    <row r="331" spans="1:23" x14ac:dyDescent="0.25">
      <c r="A331" t="str">
        <f>+IF(LEN(M331)&gt;0,Candidatura_Tomador!C331,"")</f>
        <v/>
      </c>
      <c r="B331" t="str">
        <f>+IF(LEN(M331)&gt;0,Participação!$D$8,"")</f>
        <v/>
      </c>
      <c r="C331" t="str">
        <f t="shared" si="50"/>
        <v/>
      </c>
      <c r="D331" t="str">
        <f>+IF(LEN(M331)&gt;0,Participação!$D$4,"")</f>
        <v/>
      </c>
      <c r="E331" s="27" t="str">
        <f>+IF(LEN(M331)&gt;0,Participação!$B$7+8,"")</f>
        <v/>
      </c>
      <c r="F331" s="27" t="str">
        <f t="shared" si="51"/>
        <v/>
      </c>
      <c r="G331" t="str">
        <f t="shared" si="52"/>
        <v/>
      </c>
      <c r="H331" t="str">
        <f t="shared" si="53"/>
        <v/>
      </c>
      <c r="I331" t="str">
        <f t="shared" si="54"/>
        <v/>
      </c>
      <c r="L331" t="str">
        <f>+IF(LEN(Candidatura_Tomador!A331)&gt;0,VLOOKUP(M331,Candidatura_Tomador!H:P,9,0),"")</f>
        <v/>
      </c>
      <c r="M331" t="str">
        <f>IF(LEN(M330)=0,"",IF(M330=MAX(Candidatura_Tomador!H:H),"",M330+1))</f>
        <v/>
      </c>
      <c r="N331" t="str">
        <f>+IF(LEN(M331)&gt;0,Participação!$D$6*100,"")</f>
        <v/>
      </c>
      <c r="O331" t="str">
        <f t="shared" si="55"/>
        <v/>
      </c>
      <c r="P331" t="str">
        <f>+IF(LEN(M331)&gt;0,IF(Participação!$B$6="Com Escaldão","09","01"),"")</f>
        <v/>
      </c>
      <c r="Q331" s="28" t="str">
        <f>+IF(LEN(M331)&gt;0,SUMIF(Candidatura_Tomador!$H:$H,Candidatura_Seguros!M331,Candidatura_Tomador!I:I),"")</f>
        <v/>
      </c>
      <c r="R331" t="str">
        <f>+IF(LEN(M331)&gt;0,VLOOKUP(M331,Candidatura_Tomador!H:J,3,0),"")</f>
        <v/>
      </c>
      <c r="S331" t="str">
        <f>+IF(LEN(M331)&gt;0,SUMIF(Candidatura_Tomador!$H:$H,Candidatura_Seguros!M331,Candidatura_Tomador!Q:Q),"")</f>
        <v/>
      </c>
      <c r="T331" t="str">
        <f t="shared" si="56"/>
        <v/>
      </c>
      <c r="U331" t="str">
        <f t="shared" si="57"/>
        <v/>
      </c>
      <c r="V331" t="str">
        <f>+IF(LEN(M331)&gt;0,SUMIF(Candidatura_Tomador!$H:$H,Candidatura_Seguros!M331,Candidatura_Tomador!R:R),"")</f>
        <v/>
      </c>
      <c r="W331" t="str">
        <f t="shared" si="58"/>
        <v/>
      </c>
    </row>
    <row r="332" spans="1:23" x14ac:dyDescent="0.25">
      <c r="A332" t="str">
        <f>+IF(LEN(M332)&gt;0,Candidatura_Tomador!C332,"")</f>
        <v/>
      </c>
      <c r="B332" t="str">
        <f>+IF(LEN(M332)&gt;0,Participação!$D$8,"")</f>
        <v/>
      </c>
      <c r="C332" t="str">
        <f t="shared" si="50"/>
        <v/>
      </c>
      <c r="D332" t="str">
        <f>+IF(LEN(M332)&gt;0,Participação!$D$4,"")</f>
        <v/>
      </c>
      <c r="E332" s="27" t="str">
        <f>+IF(LEN(M332)&gt;0,Participação!$B$7+8,"")</f>
        <v/>
      </c>
      <c r="F332" s="27" t="str">
        <f t="shared" si="51"/>
        <v/>
      </c>
      <c r="G332" t="str">
        <f t="shared" si="52"/>
        <v/>
      </c>
      <c r="H332" t="str">
        <f t="shared" si="53"/>
        <v/>
      </c>
      <c r="I332" t="str">
        <f t="shared" si="54"/>
        <v/>
      </c>
      <c r="L332" t="str">
        <f>+IF(LEN(Candidatura_Tomador!A332)&gt;0,VLOOKUP(M332,Candidatura_Tomador!H:P,9,0),"")</f>
        <v/>
      </c>
      <c r="M332" t="str">
        <f>IF(LEN(M331)=0,"",IF(M331=MAX(Candidatura_Tomador!H:H),"",M331+1))</f>
        <v/>
      </c>
      <c r="N332" t="str">
        <f>+IF(LEN(M332)&gt;0,Participação!$D$6*100,"")</f>
        <v/>
      </c>
      <c r="O332" t="str">
        <f t="shared" si="55"/>
        <v/>
      </c>
      <c r="P332" t="str">
        <f>+IF(LEN(M332)&gt;0,IF(Participação!$B$6="Com Escaldão","09","01"),"")</f>
        <v/>
      </c>
      <c r="Q332" s="28" t="str">
        <f>+IF(LEN(M332)&gt;0,SUMIF(Candidatura_Tomador!$H:$H,Candidatura_Seguros!M332,Candidatura_Tomador!I:I),"")</f>
        <v/>
      </c>
      <c r="R332" t="str">
        <f>+IF(LEN(M332)&gt;0,VLOOKUP(M332,Candidatura_Tomador!H:J,3,0),"")</f>
        <v/>
      </c>
      <c r="S332" t="str">
        <f>+IF(LEN(M332)&gt;0,SUMIF(Candidatura_Tomador!$H:$H,Candidatura_Seguros!M332,Candidatura_Tomador!Q:Q),"")</f>
        <v/>
      </c>
      <c r="T332" t="str">
        <f t="shared" si="56"/>
        <v/>
      </c>
      <c r="U332" t="str">
        <f t="shared" si="57"/>
        <v/>
      </c>
      <c r="V332" t="str">
        <f>+IF(LEN(M332)&gt;0,SUMIF(Candidatura_Tomador!$H:$H,Candidatura_Seguros!M332,Candidatura_Tomador!R:R),"")</f>
        <v/>
      </c>
      <c r="W332" t="str">
        <f t="shared" si="58"/>
        <v/>
      </c>
    </row>
    <row r="333" spans="1:23" x14ac:dyDescent="0.25">
      <c r="A333" t="str">
        <f>+IF(LEN(M333)&gt;0,Candidatura_Tomador!C333,"")</f>
        <v/>
      </c>
      <c r="B333" t="str">
        <f>+IF(LEN(M333)&gt;0,Participação!$D$8,"")</f>
        <v/>
      </c>
      <c r="C333" t="str">
        <f t="shared" si="50"/>
        <v/>
      </c>
      <c r="D333" t="str">
        <f>+IF(LEN(M333)&gt;0,Participação!$D$4,"")</f>
        <v/>
      </c>
      <c r="E333" s="27" t="str">
        <f>+IF(LEN(M333)&gt;0,Participação!$B$7+8,"")</f>
        <v/>
      </c>
      <c r="F333" s="27" t="str">
        <f t="shared" si="51"/>
        <v/>
      </c>
      <c r="G333" t="str">
        <f t="shared" si="52"/>
        <v/>
      </c>
      <c r="H333" t="str">
        <f t="shared" si="53"/>
        <v/>
      </c>
      <c r="I333" t="str">
        <f t="shared" si="54"/>
        <v/>
      </c>
      <c r="L333" t="str">
        <f>+IF(LEN(Candidatura_Tomador!A333)&gt;0,VLOOKUP(M333,Candidatura_Tomador!H:P,9,0),"")</f>
        <v/>
      </c>
      <c r="M333" t="str">
        <f>IF(LEN(M332)=0,"",IF(M332=MAX(Candidatura_Tomador!H:H),"",M332+1))</f>
        <v/>
      </c>
      <c r="N333" t="str">
        <f>+IF(LEN(M333)&gt;0,Participação!$D$6*100,"")</f>
        <v/>
      </c>
      <c r="O333" t="str">
        <f t="shared" si="55"/>
        <v/>
      </c>
      <c r="P333" t="str">
        <f>+IF(LEN(M333)&gt;0,IF(Participação!$B$6="Com Escaldão","09","01"),"")</f>
        <v/>
      </c>
      <c r="Q333" s="28" t="str">
        <f>+IF(LEN(M333)&gt;0,SUMIF(Candidatura_Tomador!$H:$H,Candidatura_Seguros!M333,Candidatura_Tomador!I:I),"")</f>
        <v/>
      </c>
      <c r="R333" t="str">
        <f>+IF(LEN(M333)&gt;0,VLOOKUP(M333,Candidatura_Tomador!H:J,3,0),"")</f>
        <v/>
      </c>
      <c r="S333" t="str">
        <f>+IF(LEN(M333)&gt;0,SUMIF(Candidatura_Tomador!$H:$H,Candidatura_Seguros!M333,Candidatura_Tomador!Q:Q),"")</f>
        <v/>
      </c>
      <c r="T333" t="str">
        <f t="shared" si="56"/>
        <v/>
      </c>
      <c r="U333" t="str">
        <f t="shared" si="57"/>
        <v/>
      </c>
      <c r="V333" t="str">
        <f>+IF(LEN(M333)&gt;0,SUMIF(Candidatura_Tomador!$H:$H,Candidatura_Seguros!M333,Candidatura_Tomador!R:R),"")</f>
        <v/>
      </c>
      <c r="W333" t="str">
        <f t="shared" si="58"/>
        <v/>
      </c>
    </row>
    <row r="334" spans="1:23" x14ac:dyDescent="0.25">
      <c r="A334" t="str">
        <f>+IF(LEN(M334)&gt;0,Candidatura_Tomador!C334,"")</f>
        <v/>
      </c>
      <c r="B334" t="str">
        <f>+IF(LEN(M334)&gt;0,Participação!$D$8,"")</f>
        <v/>
      </c>
      <c r="C334" t="str">
        <f t="shared" si="50"/>
        <v/>
      </c>
      <c r="D334" t="str">
        <f>+IF(LEN(M334)&gt;0,Participação!$D$4,"")</f>
        <v/>
      </c>
      <c r="E334" s="27" t="str">
        <f>+IF(LEN(M334)&gt;0,Participação!$B$7+8,"")</f>
        <v/>
      </c>
      <c r="F334" s="27" t="str">
        <f t="shared" si="51"/>
        <v/>
      </c>
      <c r="G334" t="str">
        <f t="shared" si="52"/>
        <v/>
      </c>
      <c r="H334" t="str">
        <f t="shared" si="53"/>
        <v/>
      </c>
      <c r="I334" t="str">
        <f t="shared" si="54"/>
        <v/>
      </c>
      <c r="L334" t="str">
        <f>+IF(LEN(Candidatura_Tomador!A334)&gt;0,VLOOKUP(M334,Candidatura_Tomador!H:P,9,0),"")</f>
        <v/>
      </c>
      <c r="M334" t="str">
        <f>IF(LEN(M333)=0,"",IF(M333=MAX(Candidatura_Tomador!H:H),"",M333+1))</f>
        <v/>
      </c>
      <c r="N334" t="str">
        <f>+IF(LEN(M334)&gt;0,Participação!$D$6*100,"")</f>
        <v/>
      </c>
      <c r="O334" t="str">
        <f t="shared" si="55"/>
        <v/>
      </c>
      <c r="P334" t="str">
        <f>+IF(LEN(M334)&gt;0,IF(Participação!$B$6="Com Escaldão","09","01"),"")</f>
        <v/>
      </c>
      <c r="Q334" s="28" t="str">
        <f>+IF(LEN(M334)&gt;0,SUMIF(Candidatura_Tomador!$H:$H,Candidatura_Seguros!M334,Candidatura_Tomador!I:I),"")</f>
        <v/>
      </c>
      <c r="R334" t="str">
        <f>+IF(LEN(M334)&gt;0,VLOOKUP(M334,Candidatura_Tomador!H:J,3,0),"")</f>
        <v/>
      </c>
      <c r="S334" t="str">
        <f>+IF(LEN(M334)&gt;0,SUMIF(Candidatura_Tomador!$H:$H,Candidatura_Seguros!M334,Candidatura_Tomador!Q:Q),"")</f>
        <v/>
      </c>
      <c r="T334" t="str">
        <f t="shared" si="56"/>
        <v/>
      </c>
      <c r="U334" t="str">
        <f t="shared" si="57"/>
        <v/>
      </c>
      <c r="V334" t="str">
        <f>+IF(LEN(M334)&gt;0,SUMIF(Candidatura_Tomador!$H:$H,Candidatura_Seguros!M334,Candidatura_Tomador!R:R),"")</f>
        <v/>
      </c>
      <c r="W334" t="str">
        <f t="shared" si="58"/>
        <v/>
      </c>
    </row>
    <row r="335" spans="1:23" x14ac:dyDescent="0.25">
      <c r="A335" t="str">
        <f>+IF(LEN(M335)&gt;0,Candidatura_Tomador!C335,"")</f>
        <v/>
      </c>
      <c r="B335" t="str">
        <f>+IF(LEN(M335)&gt;0,Participação!$D$8,"")</f>
        <v/>
      </c>
      <c r="C335" t="str">
        <f t="shared" si="50"/>
        <v/>
      </c>
      <c r="D335" t="str">
        <f>+IF(LEN(M335)&gt;0,Participação!$D$4,"")</f>
        <v/>
      </c>
      <c r="E335" s="27" t="str">
        <f>+IF(LEN(M335)&gt;0,Participação!$B$7+8,"")</f>
        <v/>
      </c>
      <c r="F335" s="27" t="str">
        <f t="shared" si="51"/>
        <v/>
      </c>
      <c r="G335" t="str">
        <f t="shared" si="52"/>
        <v/>
      </c>
      <c r="H335" t="str">
        <f t="shared" si="53"/>
        <v/>
      </c>
      <c r="I335" t="str">
        <f t="shared" si="54"/>
        <v/>
      </c>
      <c r="L335" t="str">
        <f>+IF(LEN(Candidatura_Tomador!A335)&gt;0,VLOOKUP(M335,Candidatura_Tomador!H:P,9,0),"")</f>
        <v/>
      </c>
      <c r="M335" t="str">
        <f>IF(LEN(M334)=0,"",IF(M334=MAX(Candidatura_Tomador!H:H),"",M334+1))</f>
        <v/>
      </c>
      <c r="N335" t="str">
        <f>+IF(LEN(M335)&gt;0,Participação!$D$6*100,"")</f>
        <v/>
      </c>
      <c r="O335" t="str">
        <f t="shared" si="55"/>
        <v/>
      </c>
      <c r="P335" t="str">
        <f>+IF(LEN(M335)&gt;0,IF(Participação!$B$6="Com Escaldão","09","01"),"")</f>
        <v/>
      </c>
      <c r="Q335" s="28" t="str">
        <f>+IF(LEN(M335)&gt;0,SUMIF(Candidatura_Tomador!$H:$H,Candidatura_Seguros!M335,Candidatura_Tomador!I:I),"")</f>
        <v/>
      </c>
      <c r="R335" t="str">
        <f>+IF(LEN(M335)&gt;0,VLOOKUP(M335,Candidatura_Tomador!H:J,3,0),"")</f>
        <v/>
      </c>
      <c r="S335" t="str">
        <f>+IF(LEN(M335)&gt;0,SUMIF(Candidatura_Tomador!$H:$H,Candidatura_Seguros!M335,Candidatura_Tomador!Q:Q),"")</f>
        <v/>
      </c>
      <c r="T335" t="str">
        <f t="shared" si="56"/>
        <v/>
      </c>
      <c r="U335" t="str">
        <f t="shared" si="57"/>
        <v/>
      </c>
      <c r="V335" t="str">
        <f>+IF(LEN(M335)&gt;0,SUMIF(Candidatura_Tomador!$H:$H,Candidatura_Seguros!M335,Candidatura_Tomador!R:R),"")</f>
        <v/>
      </c>
      <c r="W335" t="str">
        <f t="shared" si="58"/>
        <v/>
      </c>
    </row>
    <row r="336" spans="1:23" x14ac:dyDescent="0.25">
      <c r="A336" t="str">
        <f>+IF(LEN(M336)&gt;0,Candidatura_Tomador!C336,"")</f>
        <v/>
      </c>
      <c r="B336" t="str">
        <f>+IF(LEN(M336)&gt;0,Participação!$D$8,"")</f>
        <v/>
      </c>
      <c r="C336" t="str">
        <f t="shared" si="50"/>
        <v/>
      </c>
      <c r="D336" t="str">
        <f>+IF(LEN(M336)&gt;0,Participação!$D$4,"")</f>
        <v/>
      </c>
      <c r="E336" s="27" t="str">
        <f>+IF(LEN(M336)&gt;0,Participação!$B$7+8,"")</f>
        <v/>
      </c>
      <c r="F336" s="27" t="str">
        <f t="shared" si="51"/>
        <v/>
      </c>
      <c r="G336" t="str">
        <f t="shared" si="52"/>
        <v/>
      </c>
      <c r="H336" t="str">
        <f t="shared" si="53"/>
        <v/>
      </c>
      <c r="I336" t="str">
        <f t="shared" si="54"/>
        <v/>
      </c>
      <c r="L336" t="str">
        <f>+IF(LEN(Candidatura_Tomador!A336)&gt;0,VLOOKUP(M336,Candidatura_Tomador!H:P,9,0),"")</f>
        <v/>
      </c>
      <c r="M336" t="str">
        <f>IF(LEN(M335)=0,"",IF(M335=MAX(Candidatura_Tomador!H:H),"",M335+1))</f>
        <v/>
      </c>
      <c r="N336" t="str">
        <f>+IF(LEN(M336)&gt;0,Participação!$D$6*100,"")</f>
        <v/>
      </c>
      <c r="O336" t="str">
        <f t="shared" si="55"/>
        <v/>
      </c>
      <c r="P336" t="str">
        <f>+IF(LEN(M336)&gt;0,IF(Participação!$B$6="Com Escaldão","09","01"),"")</f>
        <v/>
      </c>
      <c r="Q336" s="28" t="str">
        <f>+IF(LEN(M336)&gt;0,SUMIF(Candidatura_Tomador!$H:$H,Candidatura_Seguros!M336,Candidatura_Tomador!I:I),"")</f>
        <v/>
      </c>
      <c r="R336" t="str">
        <f>+IF(LEN(M336)&gt;0,VLOOKUP(M336,Candidatura_Tomador!H:J,3,0),"")</f>
        <v/>
      </c>
      <c r="S336" t="str">
        <f>+IF(LEN(M336)&gt;0,SUMIF(Candidatura_Tomador!$H:$H,Candidatura_Seguros!M336,Candidatura_Tomador!Q:Q),"")</f>
        <v/>
      </c>
      <c r="T336" t="str">
        <f t="shared" si="56"/>
        <v/>
      </c>
      <c r="U336" t="str">
        <f t="shared" si="57"/>
        <v/>
      </c>
      <c r="V336" t="str">
        <f>+IF(LEN(M336)&gt;0,SUMIF(Candidatura_Tomador!$H:$H,Candidatura_Seguros!M336,Candidatura_Tomador!R:R),"")</f>
        <v/>
      </c>
      <c r="W336" t="str">
        <f t="shared" si="58"/>
        <v/>
      </c>
    </row>
    <row r="337" spans="1:23" x14ac:dyDescent="0.25">
      <c r="A337" t="str">
        <f>+IF(LEN(M337)&gt;0,Candidatura_Tomador!C337,"")</f>
        <v/>
      </c>
      <c r="B337" t="str">
        <f>+IF(LEN(M337)&gt;0,Participação!$D$8,"")</f>
        <v/>
      </c>
      <c r="C337" t="str">
        <f t="shared" si="50"/>
        <v/>
      </c>
      <c r="D337" t="str">
        <f>+IF(LEN(M337)&gt;0,Participação!$D$4,"")</f>
        <v/>
      </c>
      <c r="E337" s="27" t="str">
        <f>+IF(LEN(M337)&gt;0,Participação!$B$7+8,"")</f>
        <v/>
      </c>
      <c r="F337" s="27" t="str">
        <f t="shared" si="51"/>
        <v/>
      </c>
      <c r="G337" t="str">
        <f t="shared" si="52"/>
        <v/>
      </c>
      <c r="H337" t="str">
        <f t="shared" si="53"/>
        <v/>
      </c>
      <c r="I337" t="str">
        <f t="shared" si="54"/>
        <v/>
      </c>
      <c r="L337" t="str">
        <f>+IF(LEN(Candidatura_Tomador!A337)&gt;0,VLOOKUP(M337,Candidatura_Tomador!H:P,9,0),"")</f>
        <v/>
      </c>
      <c r="M337" t="str">
        <f>IF(LEN(M336)=0,"",IF(M336=MAX(Candidatura_Tomador!H:H),"",M336+1))</f>
        <v/>
      </c>
      <c r="N337" t="str">
        <f>+IF(LEN(M337)&gt;0,Participação!$D$6*100,"")</f>
        <v/>
      </c>
      <c r="O337" t="str">
        <f t="shared" si="55"/>
        <v/>
      </c>
      <c r="P337" t="str">
        <f>+IF(LEN(M337)&gt;0,IF(Participação!$B$6="Com Escaldão","09","01"),"")</f>
        <v/>
      </c>
      <c r="Q337" s="28" t="str">
        <f>+IF(LEN(M337)&gt;0,SUMIF(Candidatura_Tomador!$H:$H,Candidatura_Seguros!M337,Candidatura_Tomador!I:I),"")</f>
        <v/>
      </c>
      <c r="R337" t="str">
        <f>+IF(LEN(M337)&gt;0,VLOOKUP(M337,Candidatura_Tomador!H:J,3,0),"")</f>
        <v/>
      </c>
      <c r="S337" t="str">
        <f>+IF(LEN(M337)&gt;0,SUMIF(Candidatura_Tomador!$H:$H,Candidatura_Seguros!M337,Candidatura_Tomador!Q:Q),"")</f>
        <v/>
      </c>
      <c r="T337" t="str">
        <f t="shared" si="56"/>
        <v/>
      </c>
      <c r="U337" t="str">
        <f t="shared" si="57"/>
        <v/>
      </c>
      <c r="V337" t="str">
        <f>+IF(LEN(M337)&gt;0,SUMIF(Candidatura_Tomador!$H:$H,Candidatura_Seguros!M337,Candidatura_Tomador!R:R),"")</f>
        <v/>
      </c>
      <c r="W337" t="str">
        <f t="shared" si="58"/>
        <v/>
      </c>
    </row>
    <row r="338" spans="1:23" x14ac:dyDescent="0.25">
      <c r="A338" t="str">
        <f>+IF(LEN(M338)&gt;0,Candidatura_Tomador!C338,"")</f>
        <v/>
      </c>
      <c r="B338" t="str">
        <f>+IF(LEN(M338)&gt;0,Participação!$D$8,"")</f>
        <v/>
      </c>
      <c r="C338" t="str">
        <f t="shared" si="50"/>
        <v/>
      </c>
      <c r="D338" t="str">
        <f>+IF(LEN(M338)&gt;0,Participação!$D$4,"")</f>
        <v/>
      </c>
      <c r="E338" s="27" t="str">
        <f>+IF(LEN(M338)&gt;0,Participação!$B$7+8,"")</f>
        <v/>
      </c>
      <c r="F338" s="27" t="str">
        <f t="shared" si="51"/>
        <v/>
      </c>
      <c r="G338" t="str">
        <f t="shared" si="52"/>
        <v/>
      </c>
      <c r="H338" t="str">
        <f t="shared" si="53"/>
        <v/>
      </c>
      <c r="I338" t="str">
        <f t="shared" si="54"/>
        <v/>
      </c>
      <c r="L338" t="str">
        <f>+IF(LEN(Candidatura_Tomador!A338)&gt;0,VLOOKUP(M338,Candidatura_Tomador!H:P,9,0),"")</f>
        <v/>
      </c>
      <c r="M338" t="str">
        <f>IF(LEN(M337)=0,"",IF(M337=MAX(Candidatura_Tomador!H:H),"",M337+1))</f>
        <v/>
      </c>
      <c r="N338" t="str">
        <f>+IF(LEN(M338)&gt;0,Participação!$D$6*100,"")</f>
        <v/>
      </c>
      <c r="O338" t="str">
        <f t="shared" si="55"/>
        <v/>
      </c>
      <c r="P338" t="str">
        <f>+IF(LEN(M338)&gt;0,IF(Participação!$B$6="Com Escaldão","09","01"),"")</f>
        <v/>
      </c>
      <c r="Q338" s="28" t="str">
        <f>+IF(LEN(M338)&gt;0,SUMIF(Candidatura_Tomador!$H:$H,Candidatura_Seguros!M338,Candidatura_Tomador!I:I),"")</f>
        <v/>
      </c>
      <c r="R338" t="str">
        <f>+IF(LEN(M338)&gt;0,VLOOKUP(M338,Candidatura_Tomador!H:J,3,0),"")</f>
        <v/>
      </c>
      <c r="S338" t="str">
        <f>+IF(LEN(M338)&gt;0,SUMIF(Candidatura_Tomador!$H:$H,Candidatura_Seguros!M338,Candidatura_Tomador!Q:Q),"")</f>
        <v/>
      </c>
      <c r="T338" t="str">
        <f t="shared" si="56"/>
        <v/>
      </c>
      <c r="U338" t="str">
        <f t="shared" si="57"/>
        <v/>
      </c>
      <c r="V338" t="str">
        <f>+IF(LEN(M338)&gt;0,SUMIF(Candidatura_Tomador!$H:$H,Candidatura_Seguros!M338,Candidatura_Tomador!R:R),"")</f>
        <v/>
      </c>
      <c r="W338" t="str">
        <f t="shared" si="58"/>
        <v/>
      </c>
    </row>
    <row r="339" spans="1:23" x14ac:dyDescent="0.25">
      <c r="A339" t="str">
        <f>+IF(LEN(M339)&gt;0,Candidatura_Tomador!C339,"")</f>
        <v/>
      </c>
      <c r="B339" t="str">
        <f>+IF(LEN(M339)&gt;0,Participação!$D$8,"")</f>
        <v/>
      </c>
      <c r="C339" t="str">
        <f t="shared" si="50"/>
        <v/>
      </c>
      <c r="D339" t="str">
        <f>+IF(LEN(M339)&gt;0,Participação!$D$4,"")</f>
        <v/>
      </c>
      <c r="E339" s="27" t="str">
        <f>+IF(LEN(M339)&gt;0,Participação!$B$7+8,"")</f>
        <v/>
      </c>
      <c r="F339" s="27" t="str">
        <f t="shared" si="51"/>
        <v/>
      </c>
      <c r="G339" t="str">
        <f t="shared" si="52"/>
        <v/>
      </c>
      <c r="H339" t="str">
        <f t="shared" si="53"/>
        <v/>
      </c>
      <c r="I339" t="str">
        <f t="shared" si="54"/>
        <v/>
      </c>
      <c r="L339" t="str">
        <f>+IF(LEN(Candidatura_Tomador!A339)&gt;0,VLOOKUP(M339,Candidatura_Tomador!H:P,9,0),"")</f>
        <v/>
      </c>
      <c r="M339" t="str">
        <f>IF(LEN(M338)=0,"",IF(M338=MAX(Candidatura_Tomador!H:H),"",M338+1))</f>
        <v/>
      </c>
      <c r="N339" t="str">
        <f>+IF(LEN(M339)&gt;0,Participação!$D$6*100,"")</f>
        <v/>
      </c>
      <c r="O339" t="str">
        <f t="shared" si="55"/>
        <v/>
      </c>
      <c r="P339" t="str">
        <f>+IF(LEN(M339)&gt;0,IF(Participação!$B$6="Com Escaldão","09","01"),"")</f>
        <v/>
      </c>
      <c r="Q339" s="28" t="str">
        <f>+IF(LEN(M339)&gt;0,SUMIF(Candidatura_Tomador!$H:$H,Candidatura_Seguros!M339,Candidatura_Tomador!I:I),"")</f>
        <v/>
      </c>
      <c r="R339" t="str">
        <f>+IF(LEN(M339)&gt;0,VLOOKUP(M339,Candidatura_Tomador!H:J,3,0),"")</f>
        <v/>
      </c>
      <c r="S339" t="str">
        <f>+IF(LEN(M339)&gt;0,SUMIF(Candidatura_Tomador!$H:$H,Candidatura_Seguros!M339,Candidatura_Tomador!Q:Q),"")</f>
        <v/>
      </c>
      <c r="T339" t="str">
        <f t="shared" si="56"/>
        <v/>
      </c>
      <c r="U339" t="str">
        <f t="shared" si="57"/>
        <v/>
      </c>
      <c r="V339" t="str">
        <f>+IF(LEN(M339)&gt;0,SUMIF(Candidatura_Tomador!$H:$H,Candidatura_Seguros!M339,Candidatura_Tomador!R:R),"")</f>
        <v/>
      </c>
      <c r="W339" t="str">
        <f t="shared" si="58"/>
        <v/>
      </c>
    </row>
    <row r="340" spans="1:23" x14ac:dyDescent="0.25">
      <c r="A340" t="str">
        <f>+IF(LEN(M340)&gt;0,Candidatura_Tomador!C340,"")</f>
        <v/>
      </c>
      <c r="B340" t="str">
        <f>+IF(LEN(M340)&gt;0,Participação!$D$8,"")</f>
        <v/>
      </c>
      <c r="C340" t="str">
        <f t="shared" si="50"/>
        <v/>
      </c>
      <c r="D340" t="str">
        <f>+IF(LEN(M340)&gt;0,Participação!$D$4,"")</f>
        <v/>
      </c>
      <c r="E340" s="27" t="str">
        <f>+IF(LEN(M340)&gt;0,Participação!$B$7+8,"")</f>
        <v/>
      </c>
      <c r="F340" s="27" t="str">
        <f t="shared" si="51"/>
        <v/>
      </c>
      <c r="G340" t="str">
        <f t="shared" si="52"/>
        <v/>
      </c>
      <c r="H340" t="str">
        <f t="shared" si="53"/>
        <v/>
      </c>
      <c r="I340" t="str">
        <f t="shared" si="54"/>
        <v/>
      </c>
      <c r="L340" t="str">
        <f>+IF(LEN(Candidatura_Tomador!A340)&gt;0,VLOOKUP(M340,Candidatura_Tomador!H:P,9,0),"")</f>
        <v/>
      </c>
      <c r="M340" t="str">
        <f>IF(LEN(M339)=0,"",IF(M339=MAX(Candidatura_Tomador!H:H),"",M339+1))</f>
        <v/>
      </c>
      <c r="N340" t="str">
        <f>+IF(LEN(M340)&gt;0,Participação!$D$6*100,"")</f>
        <v/>
      </c>
      <c r="O340" t="str">
        <f t="shared" si="55"/>
        <v/>
      </c>
      <c r="P340" t="str">
        <f>+IF(LEN(M340)&gt;0,IF(Participação!$B$6="Com Escaldão","09","01"),"")</f>
        <v/>
      </c>
      <c r="Q340" s="28" t="str">
        <f>+IF(LEN(M340)&gt;0,SUMIF(Candidatura_Tomador!$H:$H,Candidatura_Seguros!M340,Candidatura_Tomador!I:I),"")</f>
        <v/>
      </c>
      <c r="R340" t="str">
        <f>+IF(LEN(M340)&gt;0,VLOOKUP(M340,Candidatura_Tomador!H:J,3,0),"")</f>
        <v/>
      </c>
      <c r="S340" t="str">
        <f>+IF(LEN(M340)&gt;0,SUMIF(Candidatura_Tomador!$H:$H,Candidatura_Seguros!M340,Candidatura_Tomador!Q:Q),"")</f>
        <v/>
      </c>
      <c r="T340" t="str">
        <f t="shared" si="56"/>
        <v/>
      </c>
      <c r="U340" t="str">
        <f t="shared" si="57"/>
        <v/>
      </c>
      <c r="V340" t="str">
        <f>+IF(LEN(M340)&gt;0,SUMIF(Candidatura_Tomador!$H:$H,Candidatura_Seguros!M340,Candidatura_Tomador!R:R),"")</f>
        <v/>
      </c>
      <c r="W340" t="str">
        <f t="shared" si="58"/>
        <v/>
      </c>
    </row>
    <row r="341" spans="1:23" x14ac:dyDescent="0.25">
      <c r="A341" t="str">
        <f>+IF(LEN(M341)&gt;0,Candidatura_Tomador!C341,"")</f>
        <v/>
      </c>
      <c r="B341" t="str">
        <f>+IF(LEN(M341)&gt;0,Participação!$D$8,"")</f>
        <v/>
      </c>
      <c r="C341" t="str">
        <f t="shared" si="50"/>
        <v/>
      </c>
      <c r="D341" t="str">
        <f>+IF(LEN(M341)&gt;0,Participação!$D$4,"")</f>
        <v/>
      </c>
      <c r="E341" s="27" t="str">
        <f>+IF(LEN(M341)&gt;0,Participação!$B$7+8,"")</f>
        <v/>
      </c>
      <c r="F341" s="27" t="str">
        <f t="shared" si="51"/>
        <v/>
      </c>
      <c r="G341" t="str">
        <f t="shared" si="52"/>
        <v/>
      </c>
      <c r="H341" t="str">
        <f t="shared" si="53"/>
        <v/>
      </c>
      <c r="I341" t="str">
        <f t="shared" si="54"/>
        <v/>
      </c>
      <c r="L341" t="str">
        <f>+IF(LEN(Candidatura_Tomador!A341)&gt;0,VLOOKUP(M341,Candidatura_Tomador!H:P,9,0),"")</f>
        <v/>
      </c>
      <c r="M341" t="str">
        <f>IF(LEN(M340)=0,"",IF(M340=MAX(Candidatura_Tomador!H:H),"",M340+1))</f>
        <v/>
      </c>
      <c r="N341" t="str">
        <f>+IF(LEN(M341)&gt;0,Participação!$D$6*100,"")</f>
        <v/>
      </c>
      <c r="O341" t="str">
        <f t="shared" si="55"/>
        <v/>
      </c>
      <c r="P341" t="str">
        <f>+IF(LEN(M341)&gt;0,IF(Participação!$B$6="Com Escaldão","09","01"),"")</f>
        <v/>
      </c>
      <c r="Q341" s="28" t="str">
        <f>+IF(LEN(M341)&gt;0,SUMIF(Candidatura_Tomador!$H:$H,Candidatura_Seguros!M341,Candidatura_Tomador!I:I),"")</f>
        <v/>
      </c>
      <c r="R341" t="str">
        <f>+IF(LEN(M341)&gt;0,VLOOKUP(M341,Candidatura_Tomador!H:J,3,0),"")</f>
        <v/>
      </c>
      <c r="S341" t="str">
        <f>+IF(LEN(M341)&gt;0,SUMIF(Candidatura_Tomador!$H:$H,Candidatura_Seguros!M341,Candidatura_Tomador!Q:Q),"")</f>
        <v/>
      </c>
      <c r="T341" t="str">
        <f t="shared" si="56"/>
        <v/>
      </c>
      <c r="U341" t="str">
        <f t="shared" si="57"/>
        <v/>
      </c>
      <c r="V341" t="str">
        <f>+IF(LEN(M341)&gt;0,SUMIF(Candidatura_Tomador!$H:$H,Candidatura_Seguros!M341,Candidatura_Tomador!R:R),"")</f>
        <v/>
      </c>
      <c r="W341" t="str">
        <f t="shared" si="58"/>
        <v/>
      </c>
    </row>
    <row r="342" spans="1:23" x14ac:dyDescent="0.25">
      <c r="A342" t="str">
        <f>+IF(LEN(M342)&gt;0,Candidatura_Tomador!C342,"")</f>
        <v/>
      </c>
      <c r="B342" t="str">
        <f>+IF(LEN(M342)&gt;0,Participação!$D$8,"")</f>
        <v/>
      </c>
      <c r="C342" t="str">
        <f t="shared" si="50"/>
        <v/>
      </c>
      <c r="D342" t="str">
        <f>+IF(LEN(M342)&gt;0,Participação!$D$4,"")</f>
        <v/>
      </c>
      <c r="E342" s="27" t="str">
        <f>+IF(LEN(M342)&gt;0,Participação!$B$7+8,"")</f>
        <v/>
      </c>
      <c r="F342" s="27" t="str">
        <f t="shared" si="51"/>
        <v/>
      </c>
      <c r="G342" t="str">
        <f t="shared" si="52"/>
        <v/>
      </c>
      <c r="H342" t="str">
        <f t="shared" si="53"/>
        <v/>
      </c>
      <c r="I342" t="str">
        <f t="shared" si="54"/>
        <v/>
      </c>
      <c r="L342" t="str">
        <f>+IF(LEN(Candidatura_Tomador!A342)&gt;0,VLOOKUP(M342,Candidatura_Tomador!H:P,9,0),"")</f>
        <v/>
      </c>
      <c r="M342" t="str">
        <f>IF(LEN(M341)=0,"",IF(M341=MAX(Candidatura_Tomador!H:H),"",M341+1))</f>
        <v/>
      </c>
      <c r="N342" t="str">
        <f>+IF(LEN(M342)&gt;0,Participação!$D$6*100,"")</f>
        <v/>
      </c>
      <c r="O342" t="str">
        <f t="shared" si="55"/>
        <v/>
      </c>
      <c r="P342" t="str">
        <f>+IF(LEN(M342)&gt;0,IF(Participação!$B$6="Com Escaldão","09","01"),"")</f>
        <v/>
      </c>
      <c r="Q342" s="28" t="str">
        <f>+IF(LEN(M342)&gt;0,SUMIF(Candidatura_Tomador!$H:$H,Candidatura_Seguros!M342,Candidatura_Tomador!I:I),"")</f>
        <v/>
      </c>
      <c r="R342" t="str">
        <f>+IF(LEN(M342)&gt;0,VLOOKUP(M342,Candidatura_Tomador!H:J,3,0),"")</f>
        <v/>
      </c>
      <c r="S342" t="str">
        <f>+IF(LEN(M342)&gt;0,SUMIF(Candidatura_Tomador!$H:$H,Candidatura_Seguros!M342,Candidatura_Tomador!Q:Q),"")</f>
        <v/>
      </c>
      <c r="T342" t="str">
        <f t="shared" si="56"/>
        <v/>
      </c>
      <c r="U342" t="str">
        <f t="shared" si="57"/>
        <v/>
      </c>
      <c r="V342" t="str">
        <f>+IF(LEN(M342)&gt;0,SUMIF(Candidatura_Tomador!$H:$H,Candidatura_Seguros!M342,Candidatura_Tomador!R:R),"")</f>
        <v/>
      </c>
      <c r="W342" t="str">
        <f t="shared" si="58"/>
        <v/>
      </c>
    </row>
    <row r="343" spans="1:23" x14ac:dyDescent="0.25">
      <c r="A343" t="str">
        <f>+IF(LEN(M343)&gt;0,Candidatura_Tomador!C343,"")</f>
        <v/>
      </c>
      <c r="B343" t="str">
        <f>+IF(LEN(M343)&gt;0,Participação!$D$8,"")</f>
        <v/>
      </c>
      <c r="C343" t="str">
        <f t="shared" si="50"/>
        <v/>
      </c>
      <c r="D343" t="str">
        <f>+IF(LEN(M343)&gt;0,Participação!$D$4,"")</f>
        <v/>
      </c>
      <c r="E343" s="27" t="str">
        <f>+IF(LEN(M343)&gt;0,Participação!$B$7+8,"")</f>
        <v/>
      </c>
      <c r="F343" s="27" t="str">
        <f t="shared" si="51"/>
        <v/>
      </c>
      <c r="G343" t="str">
        <f t="shared" si="52"/>
        <v/>
      </c>
      <c r="H343" t="str">
        <f t="shared" si="53"/>
        <v/>
      </c>
      <c r="I343" t="str">
        <f t="shared" si="54"/>
        <v/>
      </c>
      <c r="L343" t="str">
        <f>+IF(LEN(Candidatura_Tomador!A343)&gt;0,VLOOKUP(M343,Candidatura_Tomador!H:P,9,0),"")</f>
        <v/>
      </c>
      <c r="M343" t="str">
        <f>IF(LEN(M342)=0,"",IF(M342=MAX(Candidatura_Tomador!H:H),"",M342+1))</f>
        <v/>
      </c>
      <c r="N343" t="str">
        <f>+IF(LEN(M343)&gt;0,Participação!$D$6*100,"")</f>
        <v/>
      </c>
      <c r="O343" t="str">
        <f t="shared" si="55"/>
        <v/>
      </c>
      <c r="P343" t="str">
        <f>+IF(LEN(M343)&gt;0,IF(Participação!$B$6="Com Escaldão","09","01"),"")</f>
        <v/>
      </c>
      <c r="Q343" s="28" t="str">
        <f>+IF(LEN(M343)&gt;0,SUMIF(Candidatura_Tomador!$H:$H,Candidatura_Seguros!M343,Candidatura_Tomador!I:I),"")</f>
        <v/>
      </c>
      <c r="R343" t="str">
        <f>+IF(LEN(M343)&gt;0,VLOOKUP(M343,Candidatura_Tomador!H:J,3,0),"")</f>
        <v/>
      </c>
      <c r="S343" t="str">
        <f>+IF(LEN(M343)&gt;0,SUMIF(Candidatura_Tomador!$H:$H,Candidatura_Seguros!M343,Candidatura_Tomador!Q:Q),"")</f>
        <v/>
      </c>
      <c r="T343" t="str">
        <f t="shared" si="56"/>
        <v/>
      </c>
      <c r="U343" t="str">
        <f t="shared" si="57"/>
        <v/>
      </c>
      <c r="V343" t="str">
        <f>+IF(LEN(M343)&gt;0,SUMIF(Candidatura_Tomador!$H:$H,Candidatura_Seguros!M343,Candidatura_Tomador!R:R),"")</f>
        <v/>
      </c>
      <c r="W343" t="str">
        <f t="shared" si="58"/>
        <v/>
      </c>
    </row>
    <row r="344" spans="1:23" x14ac:dyDescent="0.25">
      <c r="A344" t="str">
        <f>+IF(LEN(M344)&gt;0,Candidatura_Tomador!C344,"")</f>
        <v/>
      </c>
      <c r="B344" t="str">
        <f>+IF(LEN(M344)&gt;0,Participação!$D$8,"")</f>
        <v/>
      </c>
      <c r="C344" t="str">
        <f t="shared" si="50"/>
        <v/>
      </c>
      <c r="D344" t="str">
        <f>+IF(LEN(M344)&gt;0,Participação!$D$4,"")</f>
        <v/>
      </c>
      <c r="E344" s="27" t="str">
        <f>+IF(LEN(M344)&gt;0,Participação!$B$7+8,"")</f>
        <v/>
      </c>
      <c r="F344" s="27" t="str">
        <f t="shared" si="51"/>
        <v/>
      </c>
      <c r="G344" t="str">
        <f t="shared" si="52"/>
        <v/>
      </c>
      <c r="H344" t="str">
        <f t="shared" si="53"/>
        <v/>
      </c>
      <c r="I344" t="str">
        <f t="shared" si="54"/>
        <v/>
      </c>
      <c r="L344" t="str">
        <f>+IF(LEN(Candidatura_Tomador!A344)&gt;0,VLOOKUP(M344,Candidatura_Tomador!H:P,9,0),"")</f>
        <v/>
      </c>
      <c r="M344" t="str">
        <f>IF(LEN(M343)=0,"",IF(M343=MAX(Candidatura_Tomador!H:H),"",M343+1))</f>
        <v/>
      </c>
      <c r="N344" t="str">
        <f>+IF(LEN(M344)&gt;0,Participação!$D$6*100,"")</f>
        <v/>
      </c>
      <c r="O344" t="str">
        <f t="shared" si="55"/>
        <v/>
      </c>
      <c r="P344" t="str">
        <f>+IF(LEN(M344)&gt;0,IF(Participação!$B$6="Com Escaldão","09","01"),"")</f>
        <v/>
      </c>
      <c r="Q344" s="28" t="str">
        <f>+IF(LEN(M344)&gt;0,SUMIF(Candidatura_Tomador!$H:$H,Candidatura_Seguros!M344,Candidatura_Tomador!I:I),"")</f>
        <v/>
      </c>
      <c r="R344" t="str">
        <f>+IF(LEN(M344)&gt;0,VLOOKUP(M344,Candidatura_Tomador!H:J,3,0),"")</f>
        <v/>
      </c>
      <c r="S344" t="str">
        <f>+IF(LEN(M344)&gt;0,SUMIF(Candidatura_Tomador!$H:$H,Candidatura_Seguros!M344,Candidatura_Tomador!Q:Q),"")</f>
        <v/>
      </c>
      <c r="T344" t="str">
        <f t="shared" si="56"/>
        <v/>
      </c>
      <c r="U344" t="str">
        <f t="shared" si="57"/>
        <v/>
      </c>
      <c r="V344" t="str">
        <f>+IF(LEN(M344)&gt;0,SUMIF(Candidatura_Tomador!$H:$H,Candidatura_Seguros!M344,Candidatura_Tomador!R:R),"")</f>
        <v/>
      </c>
      <c r="W344" t="str">
        <f t="shared" si="58"/>
        <v/>
      </c>
    </row>
    <row r="345" spans="1:23" x14ac:dyDescent="0.25">
      <c r="A345" t="str">
        <f>+IF(LEN(M345)&gt;0,Candidatura_Tomador!C345,"")</f>
        <v/>
      </c>
      <c r="B345" t="str">
        <f>+IF(LEN(M345)&gt;0,Participação!$D$8,"")</f>
        <v/>
      </c>
      <c r="C345" t="str">
        <f t="shared" si="50"/>
        <v/>
      </c>
      <c r="D345" t="str">
        <f>+IF(LEN(M345)&gt;0,Participação!$D$4,"")</f>
        <v/>
      </c>
      <c r="E345" s="27" t="str">
        <f>+IF(LEN(M345)&gt;0,Participação!$B$7+8,"")</f>
        <v/>
      </c>
      <c r="F345" s="27" t="str">
        <f t="shared" si="51"/>
        <v/>
      </c>
      <c r="G345" t="str">
        <f t="shared" si="52"/>
        <v/>
      </c>
      <c r="H345" t="str">
        <f t="shared" si="53"/>
        <v/>
      </c>
      <c r="I345" t="str">
        <f t="shared" si="54"/>
        <v/>
      </c>
      <c r="L345" t="str">
        <f>+IF(LEN(Candidatura_Tomador!A345)&gt;0,VLOOKUP(M345,Candidatura_Tomador!H:P,9,0),"")</f>
        <v/>
      </c>
      <c r="M345" t="str">
        <f>IF(LEN(M344)=0,"",IF(M344=MAX(Candidatura_Tomador!H:H),"",M344+1))</f>
        <v/>
      </c>
      <c r="N345" t="str">
        <f>+IF(LEN(M345)&gt;0,Participação!$D$6*100,"")</f>
        <v/>
      </c>
      <c r="O345" t="str">
        <f t="shared" si="55"/>
        <v/>
      </c>
      <c r="P345" t="str">
        <f>+IF(LEN(M345)&gt;0,IF(Participação!$B$6="Com Escaldão","09","01"),"")</f>
        <v/>
      </c>
      <c r="Q345" s="28" t="str">
        <f>+IF(LEN(M345)&gt;0,SUMIF(Candidatura_Tomador!$H:$H,Candidatura_Seguros!M345,Candidatura_Tomador!I:I),"")</f>
        <v/>
      </c>
      <c r="R345" t="str">
        <f>+IF(LEN(M345)&gt;0,VLOOKUP(M345,Candidatura_Tomador!H:J,3,0),"")</f>
        <v/>
      </c>
      <c r="S345" t="str">
        <f>+IF(LEN(M345)&gt;0,SUMIF(Candidatura_Tomador!$H:$H,Candidatura_Seguros!M345,Candidatura_Tomador!Q:Q),"")</f>
        <v/>
      </c>
      <c r="T345" t="str">
        <f t="shared" si="56"/>
        <v/>
      </c>
      <c r="U345" t="str">
        <f t="shared" si="57"/>
        <v/>
      </c>
      <c r="V345" t="str">
        <f>+IF(LEN(M345)&gt;0,SUMIF(Candidatura_Tomador!$H:$H,Candidatura_Seguros!M345,Candidatura_Tomador!R:R),"")</f>
        <v/>
      </c>
      <c r="W345" t="str">
        <f t="shared" si="58"/>
        <v/>
      </c>
    </row>
    <row r="346" spans="1:23" x14ac:dyDescent="0.25">
      <c r="A346" t="str">
        <f>+IF(LEN(M346)&gt;0,Candidatura_Tomador!C346,"")</f>
        <v/>
      </c>
      <c r="B346" t="str">
        <f>+IF(LEN(M346)&gt;0,Participação!$D$8,"")</f>
        <v/>
      </c>
      <c r="C346" t="str">
        <f t="shared" si="50"/>
        <v/>
      </c>
      <c r="D346" t="str">
        <f>+IF(LEN(M346)&gt;0,Participação!$D$4,"")</f>
        <v/>
      </c>
      <c r="E346" s="27" t="str">
        <f>+IF(LEN(M346)&gt;0,Participação!$B$7+8,"")</f>
        <v/>
      </c>
      <c r="F346" s="27" t="str">
        <f t="shared" si="51"/>
        <v/>
      </c>
      <c r="G346" t="str">
        <f t="shared" si="52"/>
        <v/>
      </c>
      <c r="H346" t="str">
        <f t="shared" si="53"/>
        <v/>
      </c>
      <c r="I346" t="str">
        <f t="shared" si="54"/>
        <v/>
      </c>
      <c r="L346" t="str">
        <f>+IF(LEN(Candidatura_Tomador!A346)&gt;0,VLOOKUP(M346,Candidatura_Tomador!H:P,9,0),"")</f>
        <v/>
      </c>
      <c r="M346" t="str">
        <f>IF(LEN(M345)=0,"",IF(M345=MAX(Candidatura_Tomador!H:H),"",M345+1))</f>
        <v/>
      </c>
      <c r="N346" t="str">
        <f>+IF(LEN(M346)&gt;0,Participação!$D$6*100,"")</f>
        <v/>
      </c>
      <c r="O346" t="str">
        <f t="shared" si="55"/>
        <v/>
      </c>
      <c r="P346" t="str">
        <f>+IF(LEN(M346)&gt;0,IF(Participação!$B$6="Com Escaldão","09","01"),"")</f>
        <v/>
      </c>
      <c r="Q346" s="28" t="str">
        <f>+IF(LEN(M346)&gt;0,SUMIF(Candidatura_Tomador!$H:$H,Candidatura_Seguros!M346,Candidatura_Tomador!I:I),"")</f>
        <v/>
      </c>
      <c r="R346" t="str">
        <f>+IF(LEN(M346)&gt;0,VLOOKUP(M346,Candidatura_Tomador!H:J,3,0),"")</f>
        <v/>
      </c>
      <c r="S346" t="str">
        <f>+IF(LEN(M346)&gt;0,SUMIF(Candidatura_Tomador!$H:$H,Candidatura_Seguros!M346,Candidatura_Tomador!Q:Q),"")</f>
        <v/>
      </c>
      <c r="T346" t="str">
        <f t="shared" si="56"/>
        <v/>
      </c>
      <c r="U346" t="str">
        <f t="shared" si="57"/>
        <v/>
      </c>
      <c r="V346" t="str">
        <f>+IF(LEN(M346)&gt;0,SUMIF(Candidatura_Tomador!$H:$H,Candidatura_Seguros!M346,Candidatura_Tomador!R:R),"")</f>
        <v/>
      </c>
      <c r="W346" t="str">
        <f t="shared" si="58"/>
        <v/>
      </c>
    </row>
    <row r="347" spans="1:23" x14ac:dyDescent="0.25">
      <c r="A347" t="str">
        <f>+IF(LEN(M347)&gt;0,Candidatura_Tomador!C347,"")</f>
        <v/>
      </c>
      <c r="B347" t="str">
        <f>+IF(LEN(M347)&gt;0,Participação!$D$8,"")</f>
        <v/>
      </c>
      <c r="C347" t="str">
        <f t="shared" si="50"/>
        <v/>
      </c>
      <c r="D347" t="str">
        <f>+IF(LEN(M347)&gt;0,Participação!$D$4,"")</f>
        <v/>
      </c>
      <c r="E347" s="27" t="str">
        <f>+IF(LEN(M347)&gt;0,Participação!$B$7+8,"")</f>
        <v/>
      </c>
      <c r="F347" s="27" t="str">
        <f t="shared" si="51"/>
        <v/>
      </c>
      <c r="G347" t="str">
        <f t="shared" si="52"/>
        <v/>
      </c>
      <c r="H347" t="str">
        <f t="shared" si="53"/>
        <v/>
      </c>
      <c r="I347" t="str">
        <f t="shared" si="54"/>
        <v/>
      </c>
      <c r="L347" t="str">
        <f>+IF(LEN(Candidatura_Tomador!A347)&gt;0,VLOOKUP(M347,Candidatura_Tomador!H:P,9,0),"")</f>
        <v/>
      </c>
      <c r="M347" t="str">
        <f>IF(LEN(M346)=0,"",IF(M346=MAX(Candidatura_Tomador!H:H),"",M346+1))</f>
        <v/>
      </c>
      <c r="N347" t="str">
        <f>+IF(LEN(M347)&gt;0,Participação!$D$6*100,"")</f>
        <v/>
      </c>
      <c r="O347" t="str">
        <f t="shared" si="55"/>
        <v/>
      </c>
      <c r="P347" t="str">
        <f>+IF(LEN(M347)&gt;0,IF(Participação!$B$6="Com Escaldão","09","01"),"")</f>
        <v/>
      </c>
      <c r="Q347" s="28" t="str">
        <f>+IF(LEN(M347)&gt;0,SUMIF(Candidatura_Tomador!$H:$H,Candidatura_Seguros!M347,Candidatura_Tomador!I:I),"")</f>
        <v/>
      </c>
      <c r="R347" t="str">
        <f>+IF(LEN(M347)&gt;0,VLOOKUP(M347,Candidatura_Tomador!H:J,3,0),"")</f>
        <v/>
      </c>
      <c r="S347" t="str">
        <f>+IF(LEN(M347)&gt;0,SUMIF(Candidatura_Tomador!$H:$H,Candidatura_Seguros!M347,Candidatura_Tomador!Q:Q),"")</f>
        <v/>
      </c>
      <c r="T347" t="str">
        <f t="shared" si="56"/>
        <v/>
      </c>
      <c r="U347" t="str">
        <f t="shared" si="57"/>
        <v/>
      </c>
      <c r="V347" t="str">
        <f>+IF(LEN(M347)&gt;0,SUMIF(Candidatura_Tomador!$H:$H,Candidatura_Seguros!M347,Candidatura_Tomador!R:R),"")</f>
        <v/>
      </c>
      <c r="W347" t="str">
        <f t="shared" si="58"/>
        <v/>
      </c>
    </row>
    <row r="348" spans="1:23" x14ac:dyDescent="0.25">
      <c r="A348" t="str">
        <f>+IF(LEN(M348)&gt;0,Candidatura_Tomador!C348,"")</f>
        <v/>
      </c>
      <c r="B348" t="str">
        <f>+IF(LEN(M348)&gt;0,Participação!$D$8,"")</f>
        <v/>
      </c>
      <c r="C348" t="str">
        <f t="shared" si="50"/>
        <v/>
      </c>
      <c r="D348" t="str">
        <f>+IF(LEN(M348)&gt;0,Participação!$D$4,"")</f>
        <v/>
      </c>
      <c r="E348" s="27" t="str">
        <f>+IF(LEN(M348)&gt;0,Participação!$B$7+8,"")</f>
        <v/>
      </c>
      <c r="F348" s="27" t="str">
        <f t="shared" si="51"/>
        <v/>
      </c>
      <c r="G348" t="str">
        <f t="shared" si="52"/>
        <v/>
      </c>
      <c r="H348" t="str">
        <f t="shared" si="53"/>
        <v/>
      </c>
      <c r="I348" t="str">
        <f t="shared" si="54"/>
        <v/>
      </c>
      <c r="L348" t="str">
        <f>+IF(LEN(Candidatura_Tomador!A348)&gt;0,VLOOKUP(M348,Candidatura_Tomador!H:P,9,0),"")</f>
        <v/>
      </c>
      <c r="M348" t="str">
        <f>IF(LEN(M347)=0,"",IF(M347=MAX(Candidatura_Tomador!H:H),"",M347+1))</f>
        <v/>
      </c>
      <c r="N348" t="str">
        <f>+IF(LEN(M348)&gt;0,Participação!$D$6*100,"")</f>
        <v/>
      </c>
      <c r="O348" t="str">
        <f t="shared" si="55"/>
        <v/>
      </c>
      <c r="P348" t="str">
        <f>+IF(LEN(M348)&gt;0,IF(Participação!$B$6="Com Escaldão","09","01"),"")</f>
        <v/>
      </c>
      <c r="Q348" s="28" t="str">
        <f>+IF(LEN(M348)&gt;0,SUMIF(Candidatura_Tomador!$H:$H,Candidatura_Seguros!M348,Candidatura_Tomador!I:I),"")</f>
        <v/>
      </c>
      <c r="R348" t="str">
        <f>+IF(LEN(M348)&gt;0,VLOOKUP(M348,Candidatura_Tomador!H:J,3,0),"")</f>
        <v/>
      </c>
      <c r="S348" t="str">
        <f>+IF(LEN(M348)&gt;0,SUMIF(Candidatura_Tomador!$H:$H,Candidatura_Seguros!M348,Candidatura_Tomador!Q:Q),"")</f>
        <v/>
      </c>
      <c r="T348" t="str">
        <f t="shared" si="56"/>
        <v/>
      </c>
      <c r="U348" t="str">
        <f t="shared" si="57"/>
        <v/>
      </c>
      <c r="V348" t="str">
        <f>+IF(LEN(M348)&gt;0,SUMIF(Candidatura_Tomador!$H:$H,Candidatura_Seguros!M348,Candidatura_Tomador!R:R),"")</f>
        <v/>
      </c>
      <c r="W348" t="str">
        <f t="shared" si="58"/>
        <v/>
      </c>
    </row>
    <row r="349" spans="1:23" x14ac:dyDescent="0.25">
      <c r="A349" t="str">
        <f>+IF(LEN(M349)&gt;0,Candidatura_Tomador!C349,"")</f>
        <v/>
      </c>
      <c r="B349" t="str">
        <f>+IF(LEN(M349)&gt;0,Participação!$D$8,"")</f>
        <v/>
      </c>
      <c r="C349" t="str">
        <f t="shared" si="50"/>
        <v/>
      </c>
      <c r="D349" t="str">
        <f>+IF(LEN(M349)&gt;0,Participação!$D$4,"")</f>
        <v/>
      </c>
      <c r="E349" s="27" t="str">
        <f>+IF(LEN(M349)&gt;0,Participação!$B$7+8,"")</f>
        <v/>
      </c>
      <c r="F349" s="27" t="str">
        <f t="shared" si="51"/>
        <v/>
      </c>
      <c r="G349" t="str">
        <f t="shared" si="52"/>
        <v/>
      </c>
      <c r="H349" t="str">
        <f t="shared" si="53"/>
        <v/>
      </c>
      <c r="I349" t="str">
        <f t="shared" si="54"/>
        <v/>
      </c>
      <c r="L349" t="str">
        <f>+IF(LEN(Candidatura_Tomador!A349)&gt;0,VLOOKUP(M349,Candidatura_Tomador!H:P,9,0),"")</f>
        <v/>
      </c>
      <c r="M349" t="str">
        <f>IF(LEN(M348)=0,"",IF(M348=MAX(Candidatura_Tomador!H:H),"",M348+1))</f>
        <v/>
      </c>
      <c r="N349" t="str">
        <f>+IF(LEN(M349)&gt;0,Participação!$D$6*100,"")</f>
        <v/>
      </c>
      <c r="O349" t="str">
        <f t="shared" si="55"/>
        <v/>
      </c>
      <c r="P349" t="str">
        <f>+IF(LEN(M349)&gt;0,IF(Participação!$B$6="Com Escaldão","09","01"),"")</f>
        <v/>
      </c>
      <c r="Q349" s="28" t="str">
        <f>+IF(LEN(M349)&gt;0,SUMIF(Candidatura_Tomador!$H:$H,Candidatura_Seguros!M349,Candidatura_Tomador!I:I),"")</f>
        <v/>
      </c>
      <c r="R349" t="str">
        <f>+IF(LEN(M349)&gt;0,VLOOKUP(M349,Candidatura_Tomador!H:J,3,0),"")</f>
        <v/>
      </c>
      <c r="S349" t="str">
        <f>+IF(LEN(M349)&gt;0,SUMIF(Candidatura_Tomador!$H:$H,Candidatura_Seguros!M349,Candidatura_Tomador!Q:Q),"")</f>
        <v/>
      </c>
      <c r="T349" t="str">
        <f t="shared" si="56"/>
        <v/>
      </c>
      <c r="U349" t="str">
        <f t="shared" si="57"/>
        <v/>
      </c>
      <c r="V349" t="str">
        <f>+IF(LEN(M349)&gt;0,SUMIF(Candidatura_Tomador!$H:$H,Candidatura_Seguros!M349,Candidatura_Tomador!R:R),"")</f>
        <v/>
      </c>
      <c r="W349" t="str">
        <f t="shared" si="58"/>
        <v/>
      </c>
    </row>
    <row r="350" spans="1:23" x14ac:dyDescent="0.25">
      <c r="A350" t="str">
        <f>+IF(LEN(M350)&gt;0,Candidatura_Tomador!C350,"")</f>
        <v/>
      </c>
      <c r="B350" t="str">
        <f>+IF(LEN(M350)&gt;0,Participação!$D$8,"")</f>
        <v/>
      </c>
      <c r="C350" t="str">
        <f t="shared" si="50"/>
        <v/>
      </c>
      <c r="D350" t="str">
        <f>+IF(LEN(M350)&gt;0,Participação!$D$4,"")</f>
        <v/>
      </c>
      <c r="E350" s="27" t="str">
        <f>+IF(LEN(M350)&gt;0,Participação!$B$7+8,"")</f>
        <v/>
      </c>
      <c r="F350" s="27" t="str">
        <f t="shared" si="51"/>
        <v/>
      </c>
      <c r="G350" t="str">
        <f t="shared" si="52"/>
        <v/>
      </c>
      <c r="H350" t="str">
        <f t="shared" si="53"/>
        <v/>
      </c>
      <c r="I350" t="str">
        <f t="shared" si="54"/>
        <v/>
      </c>
      <c r="L350" t="str">
        <f>+IF(LEN(Candidatura_Tomador!A350)&gt;0,VLOOKUP(M350,Candidatura_Tomador!H:P,9,0),"")</f>
        <v/>
      </c>
      <c r="M350" t="str">
        <f>IF(LEN(M349)=0,"",IF(M349=MAX(Candidatura_Tomador!H:H),"",M349+1))</f>
        <v/>
      </c>
      <c r="N350" t="str">
        <f>+IF(LEN(M350)&gt;0,Participação!$D$6*100,"")</f>
        <v/>
      </c>
      <c r="O350" t="str">
        <f t="shared" si="55"/>
        <v/>
      </c>
      <c r="P350" t="str">
        <f>+IF(LEN(M350)&gt;0,IF(Participação!$B$6="Com Escaldão","09","01"),"")</f>
        <v/>
      </c>
      <c r="Q350" s="28" t="str">
        <f>+IF(LEN(M350)&gt;0,SUMIF(Candidatura_Tomador!$H:$H,Candidatura_Seguros!M350,Candidatura_Tomador!I:I),"")</f>
        <v/>
      </c>
      <c r="R350" t="str">
        <f>+IF(LEN(M350)&gt;0,VLOOKUP(M350,Candidatura_Tomador!H:J,3,0),"")</f>
        <v/>
      </c>
      <c r="S350" t="str">
        <f>+IF(LEN(M350)&gt;0,SUMIF(Candidatura_Tomador!$H:$H,Candidatura_Seguros!M350,Candidatura_Tomador!Q:Q),"")</f>
        <v/>
      </c>
      <c r="T350" t="str">
        <f t="shared" si="56"/>
        <v/>
      </c>
      <c r="U350" t="str">
        <f t="shared" si="57"/>
        <v/>
      </c>
      <c r="V350" t="str">
        <f>+IF(LEN(M350)&gt;0,SUMIF(Candidatura_Tomador!$H:$H,Candidatura_Seguros!M350,Candidatura_Tomador!R:R),"")</f>
        <v/>
      </c>
      <c r="W350" t="str">
        <f t="shared" si="58"/>
        <v/>
      </c>
    </row>
    <row r="351" spans="1:23" x14ac:dyDescent="0.25">
      <c r="A351" t="str">
        <f>+IF(LEN(M351)&gt;0,Candidatura_Tomador!C351,"")</f>
        <v/>
      </c>
      <c r="B351" t="str">
        <f>+IF(LEN(M351)&gt;0,Participação!$D$8,"")</f>
        <v/>
      </c>
      <c r="C351" t="str">
        <f t="shared" si="50"/>
        <v/>
      </c>
      <c r="D351" t="str">
        <f>+IF(LEN(M351)&gt;0,Participação!$D$4,"")</f>
        <v/>
      </c>
      <c r="E351" s="27" t="str">
        <f>+IF(LEN(M351)&gt;0,Participação!$B$7+8,"")</f>
        <v/>
      </c>
      <c r="F351" s="27" t="str">
        <f t="shared" si="51"/>
        <v/>
      </c>
      <c r="G351" t="str">
        <f t="shared" si="52"/>
        <v/>
      </c>
      <c r="H351" t="str">
        <f t="shared" si="53"/>
        <v/>
      </c>
      <c r="I351" t="str">
        <f t="shared" si="54"/>
        <v/>
      </c>
      <c r="L351" t="str">
        <f>+IF(LEN(Candidatura_Tomador!A351)&gt;0,VLOOKUP(M351,Candidatura_Tomador!H:P,9,0),"")</f>
        <v/>
      </c>
      <c r="M351" t="str">
        <f>IF(LEN(M350)=0,"",IF(M350=MAX(Candidatura_Tomador!H:H),"",M350+1))</f>
        <v/>
      </c>
      <c r="N351" t="str">
        <f>+IF(LEN(M351)&gt;0,Participação!$D$6*100,"")</f>
        <v/>
      </c>
      <c r="O351" t="str">
        <f t="shared" si="55"/>
        <v/>
      </c>
      <c r="P351" t="str">
        <f>+IF(LEN(M351)&gt;0,IF(Participação!$B$6="Com Escaldão","09","01"),"")</f>
        <v/>
      </c>
      <c r="Q351" s="28" t="str">
        <f>+IF(LEN(M351)&gt;0,SUMIF(Candidatura_Tomador!$H:$H,Candidatura_Seguros!M351,Candidatura_Tomador!I:I),"")</f>
        <v/>
      </c>
      <c r="R351" t="str">
        <f>+IF(LEN(M351)&gt;0,VLOOKUP(M351,Candidatura_Tomador!H:J,3,0),"")</f>
        <v/>
      </c>
      <c r="S351" t="str">
        <f>+IF(LEN(M351)&gt;0,SUMIF(Candidatura_Tomador!$H:$H,Candidatura_Seguros!M351,Candidatura_Tomador!Q:Q),"")</f>
        <v/>
      </c>
      <c r="T351" t="str">
        <f t="shared" si="56"/>
        <v/>
      </c>
      <c r="U351" t="str">
        <f t="shared" si="57"/>
        <v/>
      </c>
      <c r="V351" t="str">
        <f>+IF(LEN(M351)&gt;0,SUMIF(Candidatura_Tomador!$H:$H,Candidatura_Seguros!M351,Candidatura_Tomador!R:R),"")</f>
        <v/>
      </c>
      <c r="W351" t="str">
        <f t="shared" si="58"/>
        <v/>
      </c>
    </row>
    <row r="352" spans="1:23" x14ac:dyDescent="0.25">
      <c r="A352" t="str">
        <f>+IF(LEN(M352)&gt;0,Candidatura_Tomador!C352,"")</f>
        <v/>
      </c>
      <c r="B352" t="str">
        <f>+IF(LEN(M352)&gt;0,Participação!$D$8,"")</f>
        <v/>
      </c>
      <c r="C352" t="str">
        <f t="shared" si="50"/>
        <v/>
      </c>
      <c r="D352" t="str">
        <f>+IF(LEN(M352)&gt;0,Participação!$D$4,"")</f>
        <v/>
      </c>
      <c r="E352" s="27" t="str">
        <f>+IF(LEN(M352)&gt;0,Participação!$B$7+8,"")</f>
        <v/>
      </c>
      <c r="F352" s="27" t="str">
        <f t="shared" si="51"/>
        <v/>
      </c>
      <c r="G352" t="str">
        <f t="shared" si="52"/>
        <v/>
      </c>
      <c r="H352" t="str">
        <f t="shared" si="53"/>
        <v/>
      </c>
      <c r="I352" t="str">
        <f t="shared" si="54"/>
        <v/>
      </c>
      <c r="L352" t="str">
        <f>+IF(LEN(Candidatura_Tomador!A352)&gt;0,VLOOKUP(M352,Candidatura_Tomador!H:P,9,0),"")</f>
        <v/>
      </c>
      <c r="M352" t="str">
        <f>IF(LEN(M351)=0,"",IF(M351=MAX(Candidatura_Tomador!H:H),"",M351+1))</f>
        <v/>
      </c>
      <c r="N352" t="str">
        <f>+IF(LEN(M352)&gt;0,Participação!$D$6*100,"")</f>
        <v/>
      </c>
      <c r="O352" t="str">
        <f t="shared" si="55"/>
        <v/>
      </c>
      <c r="P352" t="str">
        <f>+IF(LEN(M352)&gt;0,IF(Participação!$B$6="Com Escaldão","09","01"),"")</f>
        <v/>
      </c>
      <c r="Q352" s="28" t="str">
        <f>+IF(LEN(M352)&gt;0,SUMIF(Candidatura_Tomador!$H:$H,Candidatura_Seguros!M352,Candidatura_Tomador!I:I),"")</f>
        <v/>
      </c>
      <c r="R352" t="str">
        <f>+IF(LEN(M352)&gt;0,VLOOKUP(M352,Candidatura_Tomador!H:J,3,0),"")</f>
        <v/>
      </c>
      <c r="S352" t="str">
        <f>+IF(LEN(M352)&gt;0,SUMIF(Candidatura_Tomador!$H:$H,Candidatura_Seguros!M352,Candidatura_Tomador!Q:Q),"")</f>
        <v/>
      </c>
      <c r="T352" t="str">
        <f t="shared" si="56"/>
        <v/>
      </c>
      <c r="U352" t="str">
        <f t="shared" si="57"/>
        <v/>
      </c>
      <c r="V352" t="str">
        <f>+IF(LEN(M352)&gt;0,SUMIF(Candidatura_Tomador!$H:$H,Candidatura_Seguros!M352,Candidatura_Tomador!R:R),"")</f>
        <v/>
      </c>
      <c r="W352" t="str">
        <f t="shared" si="58"/>
        <v/>
      </c>
    </row>
    <row r="353" spans="1:23" x14ac:dyDescent="0.25">
      <c r="A353" t="str">
        <f>+IF(LEN(M353)&gt;0,Candidatura_Tomador!C353,"")</f>
        <v/>
      </c>
      <c r="B353" t="str">
        <f>+IF(LEN(M353)&gt;0,Participação!$D$8,"")</f>
        <v/>
      </c>
      <c r="C353" t="str">
        <f t="shared" si="50"/>
        <v/>
      </c>
      <c r="D353" t="str">
        <f>+IF(LEN(M353)&gt;0,Participação!$D$4,"")</f>
        <v/>
      </c>
      <c r="E353" s="27" t="str">
        <f>+IF(LEN(M353)&gt;0,Participação!$B$7+8,"")</f>
        <v/>
      </c>
      <c r="F353" s="27" t="str">
        <f t="shared" si="51"/>
        <v/>
      </c>
      <c r="G353" t="str">
        <f t="shared" si="52"/>
        <v/>
      </c>
      <c r="H353" t="str">
        <f t="shared" si="53"/>
        <v/>
      </c>
      <c r="I353" t="str">
        <f t="shared" si="54"/>
        <v/>
      </c>
      <c r="L353" t="str">
        <f>+IF(LEN(Candidatura_Tomador!A353)&gt;0,VLOOKUP(M353,Candidatura_Tomador!H:P,9,0),"")</f>
        <v/>
      </c>
      <c r="M353" t="str">
        <f>IF(LEN(M352)=0,"",IF(M352=MAX(Candidatura_Tomador!H:H),"",M352+1))</f>
        <v/>
      </c>
      <c r="N353" t="str">
        <f>+IF(LEN(M353)&gt;0,Participação!$D$6*100,"")</f>
        <v/>
      </c>
      <c r="O353" t="str">
        <f t="shared" si="55"/>
        <v/>
      </c>
      <c r="P353" t="str">
        <f>+IF(LEN(M353)&gt;0,IF(Participação!$B$6="Com Escaldão","09","01"),"")</f>
        <v/>
      </c>
      <c r="Q353" s="28" t="str">
        <f>+IF(LEN(M353)&gt;0,SUMIF(Candidatura_Tomador!$H:$H,Candidatura_Seguros!M353,Candidatura_Tomador!I:I),"")</f>
        <v/>
      </c>
      <c r="R353" t="str">
        <f>+IF(LEN(M353)&gt;0,VLOOKUP(M353,Candidatura_Tomador!H:J,3,0),"")</f>
        <v/>
      </c>
      <c r="S353" t="str">
        <f>+IF(LEN(M353)&gt;0,SUMIF(Candidatura_Tomador!$H:$H,Candidatura_Seguros!M353,Candidatura_Tomador!Q:Q),"")</f>
        <v/>
      </c>
      <c r="T353" t="str">
        <f t="shared" si="56"/>
        <v/>
      </c>
      <c r="U353" t="str">
        <f t="shared" si="57"/>
        <v/>
      </c>
      <c r="V353" t="str">
        <f>+IF(LEN(M353)&gt;0,SUMIF(Candidatura_Tomador!$H:$H,Candidatura_Seguros!M353,Candidatura_Tomador!R:R),"")</f>
        <v/>
      </c>
      <c r="W353" t="str">
        <f t="shared" si="58"/>
        <v/>
      </c>
    </row>
    <row r="354" spans="1:23" x14ac:dyDescent="0.25">
      <c r="A354" t="str">
        <f>+IF(LEN(M354)&gt;0,Candidatura_Tomador!C354,"")</f>
        <v/>
      </c>
      <c r="B354" t="str">
        <f>+IF(LEN(M354)&gt;0,Participação!$D$8,"")</f>
        <v/>
      </c>
      <c r="C354" t="str">
        <f t="shared" si="50"/>
        <v/>
      </c>
      <c r="D354" t="str">
        <f>+IF(LEN(M354)&gt;0,Participação!$D$4,"")</f>
        <v/>
      </c>
      <c r="E354" s="27" t="str">
        <f>+IF(LEN(M354)&gt;0,Participação!$B$7+8,"")</f>
        <v/>
      </c>
      <c r="F354" s="27" t="str">
        <f t="shared" si="51"/>
        <v/>
      </c>
      <c r="G354" t="str">
        <f t="shared" si="52"/>
        <v/>
      </c>
      <c r="H354" t="str">
        <f t="shared" si="53"/>
        <v/>
      </c>
      <c r="I354" t="str">
        <f t="shared" si="54"/>
        <v/>
      </c>
      <c r="L354" t="str">
        <f>+IF(LEN(Candidatura_Tomador!A354)&gt;0,VLOOKUP(M354,Candidatura_Tomador!H:P,9,0),"")</f>
        <v/>
      </c>
      <c r="M354" t="str">
        <f>IF(LEN(M353)=0,"",IF(M353=MAX(Candidatura_Tomador!H:H),"",M353+1))</f>
        <v/>
      </c>
      <c r="N354" t="str">
        <f>+IF(LEN(M354)&gt;0,Participação!$D$6*100,"")</f>
        <v/>
      </c>
      <c r="O354" t="str">
        <f t="shared" si="55"/>
        <v/>
      </c>
      <c r="P354" t="str">
        <f>+IF(LEN(M354)&gt;0,IF(Participação!$B$6="Com Escaldão","09","01"),"")</f>
        <v/>
      </c>
      <c r="Q354" s="28" t="str">
        <f>+IF(LEN(M354)&gt;0,SUMIF(Candidatura_Tomador!$H:$H,Candidatura_Seguros!M354,Candidatura_Tomador!I:I),"")</f>
        <v/>
      </c>
      <c r="R354" t="str">
        <f>+IF(LEN(M354)&gt;0,VLOOKUP(M354,Candidatura_Tomador!H:J,3,0),"")</f>
        <v/>
      </c>
      <c r="S354" t="str">
        <f>+IF(LEN(M354)&gt;0,SUMIF(Candidatura_Tomador!$H:$H,Candidatura_Seguros!M354,Candidatura_Tomador!Q:Q),"")</f>
        <v/>
      </c>
      <c r="T354" t="str">
        <f t="shared" si="56"/>
        <v/>
      </c>
      <c r="U354" t="str">
        <f t="shared" si="57"/>
        <v/>
      </c>
      <c r="V354" t="str">
        <f>+IF(LEN(M354)&gt;0,SUMIF(Candidatura_Tomador!$H:$H,Candidatura_Seguros!M354,Candidatura_Tomador!R:R),"")</f>
        <v/>
      </c>
      <c r="W354" t="str">
        <f t="shared" si="58"/>
        <v/>
      </c>
    </row>
    <row r="355" spans="1:23" x14ac:dyDescent="0.25">
      <c r="A355" t="str">
        <f>+IF(LEN(M355)&gt;0,Candidatura_Tomador!C355,"")</f>
        <v/>
      </c>
      <c r="B355" t="str">
        <f>+IF(LEN(M355)&gt;0,Participação!$D$8,"")</f>
        <v/>
      </c>
      <c r="C355" t="str">
        <f t="shared" si="50"/>
        <v/>
      </c>
      <c r="D355" t="str">
        <f>+IF(LEN(M355)&gt;0,Participação!$D$4,"")</f>
        <v/>
      </c>
      <c r="E355" s="27" t="str">
        <f>+IF(LEN(M355)&gt;0,Participação!$B$7+8,"")</f>
        <v/>
      </c>
      <c r="F355" s="27" t="str">
        <f t="shared" si="51"/>
        <v/>
      </c>
      <c r="G355" t="str">
        <f t="shared" si="52"/>
        <v/>
      </c>
      <c r="H355" t="str">
        <f t="shared" si="53"/>
        <v/>
      </c>
      <c r="I355" t="str">
        <f t="shared" si="54"/>
        <v/>
      </c>
      <c r="L355" t="str">
        <f>+IF(LEN(Candidatura_Tomador!A355)&gt;0,VLOOKUP(M355,Candidatura_Tomador!H:P,9,0),"")</f>
        <v/>
      </c>
      <c r="M355" t="str">
        <f>IF(LEN(M354)=0,"",IF(M354=MAX(Candidatura_Tomador!H:H),"",M354+1))</f>
        <v/>
      </c>
      <c r="N355" t="str">
        <f>+IF(LEN(M355)&gt;0,Participação!$D$6*100,"")</f>
        <v/>
      </c>
      <c r="O355" t="str">
        <f t="shared" si="55"/>
        <v/>
      </c>
      <c r="P355" t="str">
        <f>+IF(LEN(M355)&gt;0,IF(Participação!$B$6="Com Escaldão","09","01"),"")</f>
        <v/>
      </c>
      <c r="Q355" s="28" t="str">
        <f>+IF(LEN(M355)&gt;0,SUMIF(Candidatura_Tomador!$H:$H,Candidatura_Seguros!M355,Candidatura_Tomador!I:I),"")</f>
        <v/>
      </c>
      <c r="R355" t="str">
        <f>+IF(LEN(M355)&gt;0,VLOOKUP(M355,Candidatura_Tomador!H:J,3,0),"")</f>
        <v/>
      </c>
      <c r="S355" t="str">
        <f>+IF(LEN(M355)&gt;0,SUMIF(Candidatura_Tomador!$H:$H,Candidatura_Seguros!M355,Candidatura_Tomador!Q:Q),"")</f>
        <v/>
      </c>
      <c r="T355" t="str">
        <f t="shared" si="56"/>
        <v/>
      </c>
      <c r="U355" t="str">
        <f t="shared" si="57"/>
        <v/>
      </c>
      <c r="V355" t="str">
        <f>+IF(LEN(M355)&gt;0,SUMIF(Candidatura_Tomador!$H:$H,Candidatura_Seguros!M355,Candidatura_Tomador!R:R),"")</f>
        <v/>
      </c>
      <c r="W355" t="str">
        <f t="shared" si="58"/>
        <v/>
      </c>
    </row>
    <row r="356" spans="1:23" x14ac:dyDescent="0.25">
      <c r="A356" t="str">
        <f>+IF(LEN(M356)&gt;0,Candidatura_Tomador!C356,"")</f>
        <v/>
      </c>
      <c r="B356" t="str">
        <f>+IF(LEN(M356)&gt;0,Participação!$D$8,"")</f>
        <v/>
      </c>
      <c r="C356" t="str">
        <f t="shared" si="50"/>
        <v/>
      </c>
      <c r="D356" t="str">
        <f>+IF(LEN(M356)&gt;0,Participação!$D$4,"")</f>
        <v/>
      </c>
      <c r="E356" s="27" t="str">
        <f>+IF(LEN(M356)&gt;0,Participação!$B$7+8,"")</f>
        <v/>
      </c>
      <c r="F356" s="27" t="str">
        <f t="shared" si="51"/>
        <v/>
      </c>
      <c r="G356" t="str">
        <f t="shared" si="52"/>
        <v/>
      </c>
      <c r="H356" t="str">
        <f t="shared" si="53"/>
        <v/>
      </c>
      <c r="I356" t="str">
        <f t="shared" si="54"/>
        <v/>
      </c>
      <c r="L356" t="str">
        <f>+IF(LEN(Candidatura_Tomador!A356)&gt;0,VLOOKUP(M356,Candidatura_Tomador!H:P,9,0),"")</f>
        <v/>
      </c>
      <c r="M356" t="str">
        <f>IF(LEN(M355)=0,"",IF(M355=MAX(Candidatura_Tomador!H:H),"",M355+1))</f>
        <v/>
      </c>
      <c r="N356" t="str">
        <f>+IF(LEN(M356)&gt;0,Participação!$D$6*100,"")</f>
        <v/>
      </c>
      <c r="O356" t="str">
        <f t="shared" si="55"/>
        <v/>
      </c>
      <c r="P356" t="str">
        <f>+IF(LEN(M356)&gt;0,IF(Participação!$B$6="Com Escaldão","09","01"),"")</f>
        <v/>
      </c>
      <c r="Q356" s="28" t="str">
        <f>+IF(LEN(M356)&gt;0,SUMIF(Candidatura_Tomador!$H:$H,Candidatura_Seguros!M356,Candidatura_Tomador!I:I),"")</f>
        <v/>
      </c>
      <c r="R356" t="str">
        <f>+IF(LEN(M356)&gt;0,VLOOKUP(M356,Candidatura_Tomador!H:J,3,0),"")</f>
        <v/>
      </c>
      <c r="S356" t="str">
        <f>+IF(LEN(M356)&gt;0,SUMIF(Candidatura_Tomador!$H:$H,Candidatura_Seguros!M356,Candidatura_Tomador!Q:Q),"")</f>
        <v/>
      </c>
      <c r="T356" t="str">
        <f t="shared" si="56"/>
        <v/>
      </c>
      <c r="U356" t="str">
        <f t="shared" si="57"/>
        <v/>
      </c>
      <c r="V356" t="str">
        <f>+IF(LEN(M356)&gt;0,SUMIF(Candidatura_Tomador!$H:$H,Candidatura_Seguros!M356,Candidatura_Tomador!R:R),"")</f>
        <v/>
      </c>
      <c r="W356" t="str">
        <f t="shared" si="58"/>
        <v/>
      </c>
    </row>
    <row r="357" spans="1:23" x14ac:dyDescent="0.25">
      <c r="A357" t="str">
        <f>+IF(LEN(M357)&gt;0,Candidatura_Tomador!C357,"")</f>
        <v/>
      </c>
      <c r="B357" t="str">
        <f>+IF(LEN(M357)&gt;0,Participação!$D$8,"")</f>
        <v/>
      </c>
      <c r="C357" t="str">
        <f t="shared" si="50"/>
        <v/>
      </c>
      <c r="D357" t="str">
        <f>+IF(LEN(M357)&gt;0,Participação!$D$4,"")</f>
        <v/>
      </c>
      <c r="E357" s="27" t="str">
        <f>+IF(LEN(M357)&gt;0,Participação!$B$7+8,"")</f>
        <v/>
      </c>
      <c r="F357" s="27" t="str">
        <f t="shared" si="51"/>
        <v/>
      </c>
      <c r="G357" t="str">
        <f t="shared" si="52"/>
        <v/>
      </c>
      <c r="H357" t="str">
        <f t="shared" si="53"/>
        <v/>
      </c>
      <c r="I357" t="str">
        <f t="shared" si="54"/>
        <v/>
      </c>
      <c r="L357" t="str">
        <f>+IF(LEN(Candidatura_Tomador!A357)&gt;0,VLOOKUP(M357,Candidatura_Tomador!H:P,9,0),"")</f>
        <v/>
      </c>
      <c r="M357" t="str">
        <f>IF(LEN(M356)=0,"",IF(M356=MAX(Candidatura_Tomador!H:H),"",M356+1))</f>
        <v/>
      </c>
      <c r="N357" t="str">
        <f>+IF(LEN(M357)&gt;0,Participação!$D$6*100,"")</f>
        <v/>
      </c>
      <c r="O357" t="str">
        <f t="shared" si="55"/>
        <v/>
      </c>
      <c r="P357" t="str">
        <f>+IF(LEN(M357)&gt;0,IF(Participação!$B$6="Com Escaldão","09","01"),"")</f>
        <v/>
      </c>
      <c r="Q357" s="28" t="str">
        <f>+IF(LEN(M357)&gt;0,SUMIF(Candidatura_Tomador!$H:$H,Candidatura_Seguros!M357,Candidatura_Tomador!I:I),"")</f>
        <v/>
      </c>
      <c r="R357" t="str">
        <f>+IF(LEN(M357)&gt;0,VLOOKUP(M357,Candidatura_Tomador!H:J,3,0),"")</f>
        <v/>
      </c>
      <c r="S357" t="str">
        <f>+IF(LEN(M357)&gt;0,SUMIF(Candidatura_Tomador!$H:$H,Candidatura_Seguros!M357,Candidatura_Tomador!Q:Q),"")</f>
        <v/>
      </c>
      <c r="T357" t="str">
        <f t="shared" si="56"/>
        <v/>
      </c>
      <c r="U357" t="str">
        <f t="shared" si="57"/>
        <v/>
      </c>
      <c r="V357" t="str">
        <f>+IF(LEN(M357)&gt;0,SUMIF(Candidatura_Tomador!$H:$H,Candidatura_Seguros!M357,Candidatura_Tomador!R:R),"")</f>
        <v/>
      </c>
      <c r="W357" t="str">
        <f t="shared" si="58"/>
        <v/>
      </c>
    </row>
    <row r="358" spans="1:23" x14ac:dyDescent="0.25">
      <c r="A358" t="str">
        <f>+IF(LEN(M358)&gt;0,Candidatura_Tomador!C358,"")</f>
        <v/>
      </c>
      <c r="B358" t="str">
        <f>+IF(LEN(M358)&gt;0,Participação!$D$8,"")</f>
        <v/>
      </c>
      <c r="C358" t="str">
        <f t="shared" si="50"/>
        <v/>
      </c>
      <c r="D358" t="str">
        <f>+IF(LEN(M358)&gt;0,Participação!$D$4,"")</f>
        <v/>
      </c>
      <c r="E358" s="27" t="str">
        <f>+IF(LEN(M358)&gt;0,Participação!$B$7+8,"")</f>
        <v/>
      </c>
      <c r="F358" s="27" t="str">
        <f t="shared" si="51"/>
        <v/>
      </c>
      <c r="G358" t="str">
        <f t="shared" si="52"/>
        <v/>
      </c>
      <c r="H358" t="str">
        <f t="shared" si="53"/>
        <v/>
      </c>
      <c r="I358" t="str">
        <f t="shared" si="54"/>
        <v/>
      </c>
      <c r="L358" t="str">
        <f>+IF(LEN(Candidatura_Tomador!A358)&gt;0,VLOOKUP(M358,Candidatura_Tomador!H:P,9,0),"")</f>
        <v/>
      </c>
      <c r="M358" t="str">
        <f>IF(LEN(M357)=0,"",IF(M357=MAX(Candidatura_Tomador!H:H),"",M357+1))</f>
        <v/>
      </c>
      <c r="N358" t="str">
        <f>+IF(LEN(M358)&gt;0,Participação!$D$6*100,"")</f>
        <v/>
      </c>
      <c r="O358" t="str">
        <f t="shared" si="55"/>
        <v/>
      </c>
      <c r="P358" t="str">
        <f>+IF(LEN(M358)&gt;0,IF(Participação!$B$6="Com Escaldão","09","01"),"")</f>
        <v/>
      </c>
      <c r="Q358" s="28" t="str">
        <f>+IF(LEN(M358)&gt;0,SUMIF(Candidatura_Tomador!$H:$H,Candidatura_Seguros!M358,Candidatura_Tomador!I:I),"")</f>
        <v/>
      </c>
      <c r="R358" t="str">
        <f>+IF(LEN(M358)&gt;0,VLOOKUP(M358,Candidatura_Tomador!H:J,3,0),"")</f>
        <v/>
      </c>
      <c r="S358" t="str">
        <f>+IF(LEN(M358)&gt;0,SUMIF(Candidatura_Tomador!$H:$H,Candidatura_Seguros!M358,Candidatura_Tomador!Q:Q),"")</f>
        <v/>
      </c>
      <c r="T358" t="str">
        <f t="shared" si="56"/>
        <v/>
      </c>
      <c r="U358" t="str">
        <f t="shared" si="57"/>
        <v/>
      </c>
      <c r="V358" t="str">
        <f>+IF(LEN(M358)&gt;0,SUMIF(Candidatura_Tomador!$H:$H,Candidatura_Seguros!M358,Candidatura_Tomador!R:R),"")</f>
        <v/>
      </c>
      <c r="W358" t="str">
        <f t="shared" si="58"/>
        <v/>
      </c>
    </row>
    <row r="359" spans="1:23" x14ac:dyDescent="0.25">
      <c r="A359" t="str">
        <f>+IF(LEN(M359)&gt;0,Candidatura_Tomador!C359,"")</f>
        <v/>
      </c>
      <c r="B359" t="str">
        <f>+IF(LEN(M359)&gt;0,Participação!$D$8,"")</f>
        <v/>
      </c>
      <c r="C359" t="str">
        <f t="shared" si="50"/>
        <v/>
      </c>
      <c r="D359" t="str">
        <f>+IF(LEN(M359)&gt;0,Participação!$D$4,"")</f>
        <v/>
      </c>
      <c r="E359" s="27" t="str">
        <f>+IF(LEN(M359)&gt;0,Participação!$B$7+8,"")</f>
        <v/>
      </c>
      <c r="F359" s="27" t="str">
        <f t="shared" si="51"/>
        <v/>
      </c>
      <c r="G359" t="str">
        <f t="shared" si="52"/>
        <v/>
      </c>
      <c r="H359" t="str">
        <f t="shared" si="53"/>
        <v/>
      </c>
      <c r="I359" t="str">
        <f t="shared" si="54"/>
        <v/>
      </c>
      <c r="L359" t="str">
        <f>+IF(LEN(Candidatura_Tomador!A359)&gt;0,VLOOKUP(M359,Candidatura_Tomador!H:P,9,0),"")</f>
        <v/>
      </c>
      <c r="M359" t="str">
        <f>IF(LEN(M358)=0,"",IF(M358=MAX(Candidatura_Tomador!H:H),"",M358+1))</f>
        <v/>
      </c>
      <c r="N359" t="str">
        <f>+IF(LEN(M359)&gt;0,Participação!$D$6*100,"")</f>
        <v/>
      </c>
      <c r="O359" t="str">
        <f t="shared" si="55"/>
        <v/>
      </c>
      <c r="P359" t="str">
        <f>+IF(LEN(M359)&gt;0,IF(Participação!$B$6="Com Escaldão","09","01"),"")</f>
        <v/>
      </c>
      <c r="Q359" s="28" t="str">
        <f>+IF(LEN(M359)&gt;0,SUMIF(Candidatura_Tomador!$H:$H,Candidatura_Seguros!M359,Candidatura_Tomador!I:I),"")</f>
        <v/>
      </c>
      <c r="R359" t="str">
        <f>+IF(LEN(M359)&gt;0,VLOOKUP(M359,Candidatura_Tomador!H:J,3,0),"")</f>
        <v/>
      </c>
      <c r="S359" t="str">
        <f>+IF(LEN(M359)&gt;0,SUMIF(Candidatura_Tomador!$H:$H,Candidatura_Seguros!M359,Candidatura_Tomador!Q:Q),"")</f>
        <v/>
      </c>
      <c r="T359" t="str">
        <f t="shared" si="56"/>
        <v/>
      </c>
      <c r="U359" t="str">
        <f t="shared" si="57"/>
        <v/>
      </c>
      <c r="V359" t="str">
        <f>+IF(LEN(M359)&gt;0,SUMIF(Candidatura_Tomador!$H:$H,Candidatura_Seguros!M359,Candidatura_Tomador!R:R),"")</f>
        <v/>
      </c>
      <c r="W359" t="str">
        <f t="shared" si="58"/>
        <v/>
      </c>
    </row>
    <row r="360" spans="1:23" x14ac:dyDescent="0.25">
      <c r="A360" t="str">
        <f>+IF(LEN(M360)&gt;0,Candidatura_Tomador!C360,"")</f>
        <v/>
      </c>
      <c r="B360" t="str">
        <f>+IF(LEN(M360)&gt;0,Participação!$D$8,"")</f>
        <v/>
      </c>
      <c r="C360" t="str">
        <f t="shared" si="50"/>
        <v/>
      </c>
      <c r="D360" t="str">
        <f>+IF(LEN(M360)&gt;0,Participação!$D$4,"")</f>
        <v/>
      </c>
      <c r="E360" s="27" t="str">
        <f>+IF(LEN(M360)&gt;0,Participação!$B$7+8,"")</f>
        <v/>
      </c>
      <c r="F360" s="27" t="str">
        <f t="shared" si="51"/>
        <v/>
      </c>
      <c r="G360" t="str">
        <f t="shared" si="52"/>
        <v/>
      </c>
      <c r="H360" t="str">
        <f t="shared" si="53"/>
        <v/>
      </c>
      <c r="I360" t="str">
        <f t="shared" si="54"/>
        <v/>
      </c>
      <c r="L360" t="str">
        <f>+IF(LEN(Candidatura_Tomador!A360)&gt;0,VLOOKUP(M360,Candidatura_Tomador!H:P,9,0),"")</f>
        <v/>
      </c>
      <c r="M360" t="str">
        <f>IF(LEN(M359)=0,"",IF(M359=MAX(Candidatura_Tomador!H:H),"",M359+1))</f>
        <v/>
      </c>
      <c r="N360" t="str">
        <f>+IF(LEN(M360)&gt;0,Participação!$D$6*100,"")</f>
        <v/>
      </c>
      <c r="O360" t="str">
        <f t="shared" si="55"/>
        <v/>
      </c>
      <c r="P360" t="str">
        <f>+IF(LEN(M360)&gt;0,IF(Participação!$B$6="Com Escaldão","09","01"),"")</f>
        <v/>
      </c>
      <c r="Q360" s="28" t="str">
        <f>+IF(LEN(M360)&gt;0,SUMIF(Candidatura_Tomador!$H:$H,Candidatura_Seguros!M360,Candidatura_Tomador!I:I),"")</f>
        <v/>
      </c>
      <c r="R360" t="str">
        <f>+IF(LEN(M360)&gt;0,VLOOKUP(M360,Candidatura_Tomador!H:J,3,0),"")</f>
        <v/>
      </c>
      <c r="S360" t="str">
        <f>+IF(LEN(M360)&gt;0,SUMIF(Candidatura_Tomador!$H:$H,Candidatura_Seguros!M360,Candidatura_Tomador!Q:Q),"")</f>
        <v/>
      </c>
      <c r="T360" t="str">
        <f t="shared" si="56"/>
        <v/>
      </c>
      <c r="U360" t="str">
        <f t="shared" si="57"/>
        <v/>
      </c>
      <c r="V360" t="str">
        <f>+IF(LEN(M360)&gt;0,SUMIF(Candidatura_Tomador!$H:$H,Candidatura_Seguros!M360,Candidatura_Tomador!R:R),"")</f>
        <v/>
      </c>
      <c r="W360" t="str">
        <f t="shared" si="58"/>
        <v/>
      </c>
    </row>
    <row r="361" spans="1:23" x14ac:dyDescent="0.25">
      <c r="A361" t="str">
        <f>+IF(LEN(M361)&gt;0,Candidatura_Tomador!C361,"")</f>
        <v/>
      </c>
      <c r="B361" t="str">
        <f>+IF(LEN(M361)&gt;0,Participação!$D$8,"")</f>
        <v/>
      </c>
      <c r="C361" t="str">
        <f t="shared" si="50"/>
        <v/>
      </c>
      <c r="D361" t="str">
        <f>+IF(LEN(M361)&gt;0,Participação!$D$4,"")</f>
        <v/>
      </c>
      <c r="E361" s="27" t="str">
        <f>+IF(LEN(M361)&gt;0,Participação!$B$7+8,"")</f>
        <v/>
      </c>
      <c r="F361" s="27" t="str">
        <f t="shared" si="51"/>
        <v/>
      </c>
      <c r="G361" t="str">
        <f t="shared" si="52"/>
        <v/>
      </c>
      <c r="H361" t="str">
        <f t="shared" si="53"/>
        <v/>
      </c>
      <c r="I361" t="str">
        <f t="shared" si="54"/>
        <v/>
      </c>
      <c r="L361" t="str">
        <f>+IF(LEN(Candidatura_Tomador!A361)&gt;0,VLOOKUP(M361,Candidatura_Tomador!H:P,9,0),"")</f>
        <v/>
      </c>
      <c r="M361" t="str">
        <f>IF(LEN(M360)=0,"",IF(M360=MAX(Candidatura_Tomador!H:H),"",M360+1))</f>
        <v/>
      </c>
      <c r="N361" t="str">
        <f>+IF(LEN(M361)&gt;0,Participação!$D$6*100,"")</f>
        <v/>
      </c>
      <c r="O361" t="str">
        <f t="shared" si="55"/>
        <v/>
      </c>
      <c r="P361" t="str">
        <f>+IF(LEN(M361)&gt;0,IF(Participação!$B$6="Com Escaldão","09","01"),"")</f>
        <v/>
      </c>
      <c r="Q361" s="28" t="str">
        <f>+IF(LEN(M361)&gt;0,SUMIF(Candidatura_Tomador!$H:$H,Candidatura_Seguros!M361,Candidatura_Tomador!I:I),"")</f>
        <v/>
      </c>
      <c r="R361" t="str">
        <f>+IF(LEN(M361)&gt;0,VLOOKUP(M361,Candidatura_Tomador!H:J,3,0),"")</f>
        <v/>
      </c>
      <c r="S361" t="str">
        <f>+IF(LEN(M361)&gt;0,SUMIF(Candidatura_Tomador!$H:$H,Candidatura_Seguros!M361,Candidatura_Tomador!Q:Q),"")</f>
        <v/>
      </c>
      <c r="T361" t="str">
        <f t="shared" si="56"/>
        <v/>
      </c>
      <c r="U361" t="str">
        <f t="shared" si="57"/>
        <v/>
      </c>
      <c r="V361" t="str">
        <f>+IF(LEN(M361)&gt;0,SUMIF(Candidatura_Tomador!$H:$H,Candidatura_Seguros!M361,Candidatura_Tomador!R:R),"")</f>
        <v/>
      </c>
      <c r="W361" t="str">
        <f t="shared" si="58"/>
        <v/>
      </c>
    </row>
    <row r="362" spans="1:23" x14ac:dyDescent="0.25">
      <c r="A362" t="str">
        <f>+IF(LEN(M362)&gt;0,Candidatura_Tomador!C362,"")</f>
        <v/>
      </c>
      <c r="B362" t="str">
        <f>+IF(LEN(M362)&gt;0,Participação!$D$8,"")</f>
        <v/>
      </c>
      <c r="C362" t="str">
        <f t="shared" si="50"/>
        <v/>
      </c>
      <c r="D362" t="str">
        <f>+IF(LEN(M362)&gt;0,Participação!$D$4,"")</f>
        <v/>
      </c>
      <c r="E362" s="27" t="str">
        <f>+IF(LEN(M362)&gt;0,Participação!$B$7+8,"")</f>
        <v/>
      </c>
      <c r="F362" s="27" t="str">
        <f t="shared" si="51"/>
        <v/>
      </c>
      <c r="G362" t="str">
        <f t="shared" si="52"/>
        <v/>
      </c>
      <c r="H362" t="str">
        <f t="shared" si="53"/>
        <v/>
      </c>
      <c r="I362" t="str">
        <f t="shared" si="54"/>
        <v/>
      </c>
      <c r="L362" t="str">
        <f>+IF(LEN(Candidatura_Tomador!A362)&gt;0,VLOOKUP(M362,Candidatura_Tomador!H:P,9,0),"")</f>
        <v/>
      </c>
      <c r="M362" t="str">
        <f>IF(LEN(M361)=0,"",IF(M361=MAX(Candidatura_Tomador!H:H),"",M361+1))</f>
        <v/>
      </c>
      <c r="N362" t="str">
        <f>+IF(LEN(M362)&gt;0,Participação!$D$6*100,"")</f>
        <v/>
      </c>
      <c r="O362" t="str">
        <f t="shared" si="55"/>
        <v/>
      </c>
      <c r="P362" t="str">
        <f>+IF(LEN(M362)&gt;0,IF(Participação!$B$6="Com Escaldão","09","01"),"")</f>
        <v/>
      </c>
      <c r="Q362" s="28" t="str">
        <f>+IF(LEN(M362)&gt;0,SUMIF(Candidatura_Tomador!$H:$H,Candidatura_Seguros!M362,Candidatura_Tomador!I:I),"")</f>
        <v/>
      </c>
      <c r="R362" t="str">
        <f>+IF(LEN(M362)&gt;0,VLOOKUP(M362,Candidatura_Tomador!H:J,3,0),"")</f>
        <v/>
      </c>
      <c r="S362" t="str">
        <f>+IF(LEN(M362)&gt;0,SUMIF(Candidatura_Tomador!$H:$H,Candidatura_Seguros!M362,Candidatura_Tomador!Q:Q),"")</f>
        <v/>
      </c>
      <c r="T362" t="str">
        <f t="shared" si="56"/>
        <v/>
      </c>
      <c r="U362" t="str">
        <f t="shared" si="57"/>
        <v/>
      </c>
      <c r="V362" t="str">
        <f>+IF(LEN(M362)&gt;0,SUMIF(Candidatura_Tomador!$H:$H,Candidatura_Seguros!M362,Candidatura_Tomador!R:R),"")</f>
        <v/>
      </c>
      <c r="W362" t="str">
        <f t="shared" si="58"/>
        <v/>
      </c>
    </row>
    <row r="363" spans="1:23" x14ac:dyDescent="0.25">
      <c r="A363" t="str">
        <f>+IF(LEN(M363)&gt;0,Candidatura_Tomador!C363,"")</f>
        <v/>
      </c>
      <c r="B363" t="str">
        <f>+IF(LEN(M363)&gt;0,Participação!$D$8,"")</f>
        <v/>
      </c>
      <c r="C363" t="str">
        <f t="shared" si="50"/>
        <v/>
      </c>
      <c r="D363" t="str">
        <f>+IF(LEN(M363)&gt;0,Participação!$D$4,"")</f>
        <v/>
      </c>
      <c r="E363" s="27" t="str">
        <f>+IF(LEN(M363)&gt;0,Participação!$B$7+8,"")</f>
        <v/>
      </c>
      <c r="F363" s="27" t="str">
        <f t="shared" si="51"/>
        <v/>
      </c>
      <c r="G363" t="str">
        <f t="shared" si="52"/>
        <v/>
      </c>
      <c r="H363" t="str">
        <f t="shared" si="53"/>
        <v/>
      </c>
      <c r="I363" t="str">
        <f t="shared" si="54"/>
        <v/>
      </c>
      <c r="L363" t="str">
        <f>+IF(LEN(Candidatura_Tomador!A363)&gt;0,VLOOKUP(M363,Candidatura_Tomador!H:P,9,0),"")</f>
        <v/>
      </c>
      <c r="M363" t="str">
        <f>IF(LEN(M362)=0,"",IF(M362=MAX(Candidatura_Tomador!H:H),"",M362+1))</f>
        <v/>
      </c>
      <c r="N363" t="str">
        <f>+IF(LEN(M363)&gt;0,Participação!$D$6*100,"")</f>
        <v/>
      </c>
      <c r="O363" t="str">
        <f t="shared" si="55"/>
        <v/>
      </c>
      <c r="P363" t="str">
        <f>+IF(LEN(M363)&gt;0,IF(Participação!$B$6="Com Escaldão","09","01"),"")</f>
        <v/>
      </c>
      <c r="Q363" s="28" t="str">
        <f>+IF(LEN(M363)&gt;0,SUMIF(Candidatura_Tomador!$H:$H,Candidatura_Seguros!M363,Candidatura_Tomador!I:I),"")</f>
        <v/>
      </c>
      <c r="R363" t="str">
        <f>+IF(LEN(M363)&gt;0,VLOOKUP(M363,Candidatura_Tomador!H:J,3,0),"")</f>
        <v/>
      </c>
      <c r="S363" t="str">
        <f>+IF(LEN(M363)&gt;0,SUMIF(Candidatura_Tomador!$H:$H,Candidatura_Seguros!M363,Candidatura_Tomador!Q:Q),"")</f>
        <v/>
      </c>
      <c r="T363" t="str">
        <f t="shared" si="56"/>
        <v/>
      </c>
      <c r="U363" t="str">
        <f t="shared" si="57"/>
        <v/>
      </c>
      <c r="V363" t="str">
        <f>+IF(LEN(M363)&gt;0,SUMIF(Candidatura_Tomador!$H:$H,Candidatura_Seguros!M363,Candidatura_Tomador!R:R),"")</f>
        <v/>
      </c>
      <c r="W363" t="str">
        <f t="shared" si="58"/>
        <v/>
      </c>
    </row>
    <row r="364" spans="1:23" x14ac:dyDescent="0.25">
      <c r="A364" t="str">
        <f>+IF(LEN(M364)&gt;0,Candidatura_Tomador!C364,"")</f>
        <v/>
      </c>
      <c r="B364" t="str">
        <f>+IF(LEN(M364)&gt;0,Participação!$D$8,"")</f>
        <v/>
      </c>
      <c r="C364" t="str">
        <f t="shared" si="50"/>
        <v/>
      </c>
      <c r="D364" t="str">
        <f>+IF(LEN(M364)&gt;0,Participação!$D$4,"")</f>
        <v/>
      </c>
      <c r="E364" s="27" t="str">
        <f>+IF(LEN(M364)&gt;0,Participação!$B$7+8,"")</f>
        <v/>
      </c>
      <c r="F364" s="27" t="str">
        <f t="shared" si="51"/>
        <v/>
      </c>
      <c r="G364" t="str">
        <f t="shared" si="52"/>
        <v/>
      </c>
      <c r="H364" t="str">
        <f t="shared" si="53"/>
        <v/>
      </c>
      <c r="I364" t="str">
        <f t="shared" si="54"/>
        <v/>
      </c>
      <c r="L364" t="str">
        <f>+IF(LEN(Candidatura_Tomador!A364)&gt;0,VLOOKUP(M364,Candidatura_Tomador!H:P,9,0),"")</f>
        <v/>
      </c>
      <c r="M364" t="str">
        <f>IF(LEN(M363)=0,"",IF(M363=MAX(Candidatura_Tomador!H:H),"",M363+1))</f>
        <v/>
      </c>
      <c r="N364" t="str">
        <f>+IF(LEN(M364)&gt;0,Participação!$D$6*100,"")</f>
        <v/>
      </c>
      <c r="O364" t="str">
        <f t="shared" si="55"/>
        <v/>
      </c>
      <c r="P364" t="str">
        <f>+IF(LEN(M364)&gt;0,IF(Participação!$B$6="Com Escaldão","09","01"),"")</f>
        <v/>
      </c>
      <c r="Q364" s="28" t="str">
        <f>+IF(LEN(M364)&gt;0,SUMIF(Candidatura_Tomador!$H:$H,Candidatura_Seguros!M364,Candidatura_Tomador!I:I),"")</f>
        <v/>
      </c>
      <c r="R364" t="str">
        <f>+IF(LEN(M364)&gt;0,VLOOKUP(M364,Candidatura_Tomador!H:J,3,0),"")</f>
        <v/>
      </c>
      <c r="S364" t="str">
        <f>+IF(LEN(M364)&gt;0,SUMIF(Candidatura_Tomador!$H:$H,Candidatura_Seguros!M364,Candidatura_Tomador!Q:Q),"")</f>
        <v/>
      </c>
      <c r="T364" t="str">
        <f t="shared" si="56"/>
        <v/>
      </c>
      <c r="U364" t="str">
        <f t="shared" si="57"/>
        <v/>
      </c>
      <c r="V364" t="str">
        <f>+IF(LEN(M364)&gt;0,SUMIF(Candidatura_Tomador!$H:$H,Candidatura_Seguros!M364,Candidatura_Tomador!R:R),"")</f>
        <v/>
      </c>
      <c r="W364" t="str">
        <f t="shared" si="58"/>
        <v/>
      </c>
    </row>
    <row r="365" spans="1:23" x14ac:dyDescent="0.25">
      <c r="A365" t="str">
        <f>+IF(LEN(M365)&gt;0,Candidatura_Tomador!C365,"")</f>
        <v/>
      </c>
      <c r="B365" t="str">
        <f>+IF(LEN(M365)&gt;0,Participação!$D$8,"")</f>
        <v/>
      </c>
      <c r="C365" t="str">
        <f t="shared" si="50"/>
        <v/>
      </c>
      <c r="D365" t="str">
        <f>+IF(LEN(M365)&gt;0,Participação!$D$4,"")</f>
        <v/>
      </c>
      <c r="E365" s="27" t="str">
        <f>+IF(LEN(M365)&gt;0,Participação!$B$7+8,"")</f>
        <v/>
      </c>
      <c r="F365" s="27" t="str">
        <f t="shared" si="51"/>
        <v/>
      </c>
      <c r="G365" t="str">
        <f t="shared" si="52"/>
        <v/>
      </c>
      <c r="H365" t="str">
        <f t="shared" si="53"/>
        <v/>
      </c>
      <c r="I365" t="str">
        <f t="shared" si="54"/>
        <v/>
      </c>
      <c r="L365" t="str">
        <f>+IF(LEN(Candidatura_Tomador!A365)&gt;0,VLOOKUP(M365,Candidatura_Tomador!H:P,9,0),"")</f>
        <v/>
      </c>
      <c r="M365" t="str">
        <f>IF(LEN(M364)=0,"",IF(M364=MAX(Candidatura_Tomador!H:H),"",M364+1))</f>
        <v/>
      </c>
      <c r="N365" t="str">
        <f>+IF(LEN(M365)&gt;0,Participação!$D$6*100,"")</f>
        <v/>
      </c>
      <c r="O365" t="str">
        <f t="shared" si="55"/>
        <v/>
      </c>
      <c r="P365" t="str">
        <f>+IF(LEN(M365)&gt;0,IF(Participação!$B$6="Com Escaldão","09","01"),"")</f>
        <v/>
      </c>
      <c r="Q365" s="28" t="str">
        <f>+IF(LEN(M365)&gt;0,SUMIF(Candidatura_Tomador!$H:$H,Candidatura_Seguros!M365,Candidatura_Tomador!I:I),"")</f>
        <v/>
      </c>
      <c r="R365" t="str">
        <f>+IF(LEN(M365)&gt;0,VLOOKUP(M365,Candidatura_Tomador!H:J,3,0),"")</f>
        <v/>
      </c>
      <c r="S365" t="str">
        <f>+IF(LEN(M365)&gt;0,SUMIF(Candidatura_Tomador!$H:$H,Candidatura_Seguros!M365,Candidatura_Tomador!Q:Q),"")</f>
        <v/>
      </c>
      <c r="T365" t="str">
        <f t="shared" si="56"/>
        <v/>
      </c>
      <c r="U365" t="str">
        <f t="shared" si="57"/>
        <v/>
      </c>
      <c r="V365" t="str">
        <f>+IF(LEN(M365)&gt;0,SUMIF(Candidatura_Tomador!$H:$H,Candidatura_Seguros!M365,Candidatura_Tomador!R:R),"")</f>
        <v/>
      </c>
      <c r="W365" t="str">
        <f t="shared" si="58"/>
        <v/>
      </c>
    </row>
    <row r="366" spans="1:23" x14ac:dyDescent="0.25">
      <c r="A366" t="str">
        <f>+IF(LEN(M366)&gt;0,Candidatura_Tomador!C366,"")</f>
        <v/>
      </c>
      <c r="B366" t="str">
        <f>+IF(LEN(M366)&gt;0,Participação!$D$8,"")</f>
        <v/>
      </c>
      <c r="C366" t="str">
        <f t="shared" si="50"/>
        <v/>
      </c>
      <c r="D366" t="str">
        <f>+IF(LEN(M366)&gt;0,Participação!$D$4,"")</f>
        <v/>
      </c>
      <c r="E366" s="27" t="str">
        <f>+IF(LEN(M366)&gt;0,Participação!$B$7+8,"")</f>
        <v/>
      </c>
      <c r="F366" s="27" t="str">
        <f t="shared" si="51"/>
        <v/>
      </c>
      <c r="G366" t="str">
        <f t="shared" si="52"/>
        <v/>
      </c>
      <c r="H366" t="str">
        <f t="shared" si="53"/>
        <v/>
      </c>
      <c r="I366" t="str">
        <f t="shared" si="54"/>
        <v/>
      </c>
      <c r="L366" t="str">
        <f>+IF(LEN(Candidatura_Tomador!A366)&gt;0,VLOOKUP(M366,Candidatura_Tomador!H:P,9,0),"")</f>
        <v/>
      </c>
      <c r="M366" t="str">
        <f>IF(LEN(M365)=0,"",IF(M365=MAX(Candidatura_Tomador!H:H),"",M365+1))</f>
        <v/>
      </c>
      <c r="N366" t="str">
        <f>+IF(LEN(M366)&gt;0,Participação!$D$6*100,"")</f>
        <v/>
      </c>
      <c r="O366" t="str">
        <f t="shared" si="55"/>
        <v/>
      </c>
      <c r="P366" t="str">
        <f>+IF(LEN(M366)&gt;0,IF(Participação!$B$6="Com Escaldão","09","01"),"")</f>
        <v/>
      </c>
      <c r="Q366" s="28" t="str">
        <f>+IF(LEN(M366)&gt;0,SUMIF(Candidatura_Tomador!$H:$H,Candidatura_Seguros!M366,Candidatura_Tomador!I:I),"")</f>
        <v/>
      </c>
      <c r="R366" t="str">
        <f>+IF(LEN(M366)&gt;0,VLOOKUP(M366,Candidatura_Tomador!H:J,3,0),"")</f>
        <v/>
      </c>
      <c r="S366" t="str">
        <f>+IF(LEN(M366)&gt;0,SUMIF(Candidatura_Tomador!$H:$H,Candidatura_Seguros!M366,Candidatura_Tomador!Q:Q),"")</f>
        <v/>
      </c>
      <c r="T366" t="str">
        <f t="shared" si="56"/>
        <v/>
      </c>
      <c r="U366" t="str">
        <f t="shared" si="57"/>
        <v/>
      </c>
      <c r="V366" t="str">
        <f>+IF(LEN(M366)&gt;0,SUMIF(Candidatura_Tomador!$H:$H,Candidatura_Seguros!M366,Candidatura_Tomador!R:R),"")</f>
        <v/>
      </c>
      <c r="W366" t="str">
        <f t="shared" si="58"/>
        <v/>
      </c>
    </row>
    <row r="367" spans="1:23" x14ac:dyDescent="0.25">
      <c r="A367" t="str">
        <f>+IF(LEN(M367)&gt;0,Candidatura_Tomador!C367,"")</f>
        <v/>
      </c>
      <c r="B367" t="str">
        <f>+IF(LEN(M367)&gt;0,Participação!$D$8,"")</f>
        <v/>
      </c>
      <c r="C367" t="str">
        <f t="shared" si="50"/>
        <v/>
      </c>
      <c r="D367" t="str">
        <f>+IF(LEN(M367)&gt;0,Participação!$D$4,"")</f>
        <v/>
      </c>
      <c r="E367" s="27" t="str">
        <f>+IF(LEN(M367)&gt;0,Participação!$B$7+8,"")</f>
        <v/>
      </c>
      <c r="F367" s="27" t="str">
        <f t="shared" si="51"/>
        <v/>
      </c>
      <c r="G367" t="str">
        <f t="shared" si="52"/>
        <v/>
      </c>
      <c r="H367" t="str">
        <f t="shared" si="53"/>
        <v/>
      </c>
      <c r="I367" t="str">
        <f t="shared" si="54"/>
        <v/>
      </c>
      <c r="L367" t="str">
        <f>+IF(LEN(Candidatura_Tomador!A367)&gt;0,VLOOKUP(M367,Candidatura_Tomador!H:P,9,0),"")</f>
        <v/>
      </c>
      <c r="M367" t="str">
        <f>IF(LEN(M366)=0,"",IF(M366=MAX(Candidatura_Tomador!H:H),"",M366+1))</f>
        <v/>
      </c>
      <c r="N367" t="str">
        <f>+IF(LEN(M367)&gt;0,Participação!$D$6*100,"")</f>
        <v/>
      </c>
      <c r="O367" t="str">
        <f t="shared" si="55"/>
        <v/>
      </c>
      <c r="P367" t="str">
        <f>+IF(LEN(M367)&gt;0,IF(Participação!$B$6="Com Escaldão","09","01"),"")</f>
        <v/>
      </c>
      <c r="Q367" s="28" t="str">
        <f>+IF(LEN(M367)&gt;0,SUMIF(Candidatura_Tomador!$H:$H,Candidatura_Seguros!M367,Candidatura_Tomador!I:I),"")</f>
        <v/>
      </c>
      <c r="R367" t="str">
        <f>+IF(LEN(M367)&gt;0,VLOOKUP(M367,Candidatura_Tomador!H:J,3,0),"")</f>
        <v/>
      </c>
      <c r="S367" t="str">
        <f>+IF(LEN(M367)&gt;0,SUMIF(Candidatura_Tomador!$H:$H,Candidatura_Seguros!M367,Candidatura_Tomador!Q:Q),"")</f>
        <v/>
      </c>
      <c r="T367" t="str">
        <f t="shared" si="56"/>
        <v/>
      </c>
      <c r="U367" t="str">
        <f t="shared" si="57"/>
        <v/>
      </c>
      <c r="V367" t="str">
        <f>+IF(LEN(M367)&gt;0,SUMIF(Candidatura_Tomador!$H:$H,Candidatura_Seguros!M367,Candidatura_Tomador!R:R),"")</f>
        <v/>
      </c>
      <c r="W367" t="str">
        <f t="shared" si="58"/>
        <v/>
      </c>
    </row>
    <row r="368" spans="1:23" x14ac:dyDescent="0.25">
      <c r="A368" t="str">
        <f>+IF(LEN(M368)&gt;0,Candidatura_Tomador!C368,"")</f>
        <v/>
      </c>
      <c r="B368" t="str">
        <f>+IF(LEN(M368)&gt;0,Participação!$D$8,"")</f>
        <v/>
      </c>
      <c r="C368" t="str">
        <f t="shared" si="50"/>
        <v/>
      </c>
      <c r="D368" t="str">
        <f>+IF(LEN(M368)&gt;0,Participação!$D$4,"")</f>
        <v/>
      </c>
      <c r="E368" s="27" t="str">
        <f>+IF(LEN(M368)&gt;0,Participação!$B$7+8,"")</f>
        <v/>
      </c>
      <c r="F368" s="27" t="str">
        <f t="shared" si="51"/>
        <v/>
      </c>
      <c r="G368" t="str">
        <f t="shared" si="52"/>
        <v/>
      </c>
      <c r="H368" t="str">
        <f t="shared" si="53"/>
        <v/>
      </c>
      <c r="I368" t="str">
        <f t="shared" si="54"/>
        <v/>
      </c>
      <c r="L368" t="str">
        <f>+IF(LEN(Candidatura_Tomador!A368)&gt;0,VLOOKUP(M368,Candidatura_Tomador!H:P,9,0),"")</f>
        <v/>
      </c>
      <c r="M368" t="str">
        <f>IF(LEN(M367)=0,"",IF(M367=MAX(Candidatura_Tomador!H:H),"",M367+1))</f>
        <v/>
      </c>
      <c r="N368" t="str">
        <f>+IF(LEN(M368)&gt;0,Participação!$D$6*100,"")</f>
        <v/>
      </c>
      <c r="O368" t="str">
        <f t="shared" si="55"/>
        <v/>
      </c>
      <c r="P368" t="str">
        <f>+IF(LEN(M368)&gt;0,IF(Participação!$B$6="Com Escaldão","09","01"),"")</f>
        <v/>
      </c>
      <c r="Q368" s="28" t="str">
        <f>+IF(LEN(M368)&gt;0,SUMIF(Candidatura_Tomador!$H:$H,Candidatura_Seguros!M368,Candidatura_Tomador!I:I),"")</f>
        <v/>
      </c>
      <c r="R368" t="str">
        <f>+IF(LEN(M368)&gt;0,VLOOKUP(M368,Candidatura_Tomador!H:J,3,0),"")</f>
        <v/>
      </c>
      <c r="S368" t="str">
        <f>+IF(LEN(M368)&gt;0,SUMIF(Candidatura_Tomador!$H:$H,Candidatura_Seguros!M368,Candidatura_Tomador!Q:Q),"")</f>
        <v/>
      </c>
      <c r="T368" t="str">
        <f t="shared" si="56"/>
        <v/>
      </c>
      <c r="U368" t="str">
        <f t="shared" si="57"/>
        <v/>
      </c>
      <c r="V368" t="str">
        <f>+IF(LEN(M368)&gt;0,SUMIF(Candidatura_Tomador!$H:$H,Candidatura_Seguros!M368,Candidatura_Tomador!R:R),"")</f>
        <v/>
      </c>
      <c r="W368" t="str">
        <f t="shared" si="58"/>
        <v/>
      </c>
    </row>
    <row r="369" spans="1:23" x14ac:dyDescent="0.25">
      <c r="A369" t="str">
        <f>+IF(LEN(M369)&gt;0,Candidatura_Tomador!C369,"")</f>
        <v/>
      </c>
      <c r="B369" t="str">
        <f>+IF(LEN(M369)&gt;0,Participação!$D$8,"")</f>
        <v/>
      </c>
      <c r="C369" t="str">
        <f t="shared" si="50"/>
        <v/>
      </c>
      <c r="D369" t="str">
        <f>+IF(LEN(M369)&gt;0,Participação!$D$4,"")</f>
        <v/>
      </c>
      <c r="E369" s="27" t="str">
        <f>+IF(LEN(M369)&gt;0,Participação!$B$7+8,"")</f>
        <v/>
      </c>
      <c r="F369" s="27" t="str">
        <f t="shared" si="51"/>
        <v/>
      </c>
      <c r="G369" t="str">
        <f t="shared" si="52"/>
        <v/>
      </c>
      <c r="H369" t="str">
        <f t="shared" si="53"/>
        <v/>
      </c>
      <c r="I369" t="str">
        <f t="shared" si="54"/>
        <v/>
      </c>
      <c r="L369" t="str">
        <f>+IF(LEN(Candidatura_Tomador!A369)&gt;0,VLOOKUP(M369,Candidatura_Tomador!H:P,9,0),"")</f>
        <v/>
      </c>
      <c r="M369" t="str">
        <f>IF(LEN(M368)=0,"",IF(M368=MAX(Candidatura_Tomador!H:H),"",M368+1))</f>
        <v/>
      </c>
      <c r="N369" t="str">
        <f>+IF(LEN(M369)&gt;0,Participação!$D$6*100,"")</f>
        <v/>
      </c>
      <c r="O369" t="str">
        <f t="shared" si="55"/>
        <v/>
      </c>
      <c r="P369" t="str">
        <f>+IF(LEN(M369)&gt;0,IF(Participação!$B$6="Com Escaldão","09","01"),"")</f>
        <v/>
      </c>
      <c r="Q369" s="28" t="str">
        <f>+IF(LEN(M369)&gt;0,SUMIF(Candidatura_Tomador!$H:$H,Candidatura_Seguros!M369,Candidatura_Tomador!I:I),"")</f>
        <v/>
      </c>
      <c r="R369" t="str">
        <f>+IF(LEN(M369)&gt;0,VLOOKUP(M369,Candidatura_Tomador!H:J,3,0),"")</f>
        <v/>
      </c>
      <c r="S369" t="str">
        <f>+IF(LEN(M369)&gt;0,SUMIF(Candidatura_Tomador!$H:$H,Candidatura_Seguros!M369,Candidatura_Tomador!Q:Q),"")</f>
        <v/>
      </c>
      <c r="T369" t="str">
        <f t="shared" si="56"/>
        <v/>
      </c>
      <c r="U369" t="str">
        <f t="shared" si="57"/>
        <v/>
      </c>
      <c r="V369" t="str">
        <f>+IF(LEN(M369)&gt;0,SUMIF(Candidatura_Tomador!$H:$H,Candidatura_Seguros!M369,Candidatura_Tomador!R:R),"")</f>
        <v/>
      </c>
      <c r="W369" t="str">
        <f t="shared" si="58"/>
        <v/>
      </c>
    </row>
    <row r="370" spans="1:23" x14ac:dyDescent="0.25">
      <c r="A370" t="str">
        <f>+IF(LEN(M370)&gt;0,Candidatura_Tomador!C370,"")</f>
        <v/>
      </c>
      <c r="B370" t="str">
        <f>+IF(LEN(M370)&gt;0,Participação!$D$8,"")</f>
        <v/>
      </c>
      <c r="C370" t="str">
        <f t="shared" si="50"/>
        <v/>
      </c>
      <c r="D370" t="str">
        <f>+IF(LEN(M370)&gt;0,Participação!$D$4,"")</f>
        <v/>
      </c>
      <c r="E370" s="27" t="str">
        <f>+IF(LEN(M370)&gt;0,Participação!$B$7+8,"")</f>
        <v/>
      </c>
      <c r="F370" s="27" t="str">
        <f t="shared" si="51"/>
        <v/>
      </c>
      <c r="G370" t="str">
        <f t="shared" si="52"/>
        <v/>
      </c>
      <c r="H370" t="str">
        <f t="shared" si="53"/>
        <v/>
      </c>
      <c r="I370" t="str">
        <f t="shared" si="54"/>
        <v/>
      </c>
      <c r="L370" t="str">
        <f>+IF(LEN(Candidatura_Tomador!A370)&gt;0,VLOOKUP(M370,Candidatura_Tomador!H:P,9,0),"")</f>
        <v/>
      </c>
      <c r="M370" t="str">
        <f>IF(LEN(M369)=0,"",IF(M369=MAX(Candidatura_Tomador!H:H),"",M369+1))</f>
        <v/>
      </c>
      <c r="N370" t="str">
        <f>+IF(LEN(M370)&gt;0,Participação!$D$6*100,"")</f>
        <v/>
      </c>
      <c r="O370" t="str">
        <f t="shared" si="55"/>
        <v/>
      </c>
      <c r="P370" t="str">
        <f>+IF(LEN(M370)&gt;0,IF(Participação!$B$6="Com Escaldão","09","01"),"")</f>
        <v/>
      </c>
      <c r="Q370" s="28" t="str">
        <f>+IF(LEN(M370)&gt;0,SUMIF(Candidatura_Tomador!$H:$H,Candidatura_Seguros!M370,Candidatura_Tomador!I:I),"")</f>
        <v/>
      </c>
      <c r="R370" t="str">
        <f>+IF(LEN(M370)&gt;0,VLOOKUP(M370,Candidatura_Tomador!H:J,3,0),"")</f>
        <v/>
      </c>
      <c r="S370" t="str">
        <f>+IF(LEN(M370)&gt;0,SUMIF(Candidatura_Tomador!$H:$H,Candidatura_Seguros!M370,Candidatura_Tomador!Q:Q),"")</f>
        <v/>
      </c>
      <c r="T370" t="str">
        <f t="shared" si="56"/>
        <v/>
      </c>
      <c r="U370" t="str">
        <f t="shared" si="57"/>
        <v/>
      </c>
      <c r="V370" t="str">
        <f>+IF(LEN(M370)&gt;0,SUMIF(Candidatura_Tomador!$H:$H,Candidatura_Seguros!M370,Candidatura_Tomador!R:R),"")</f>
        <v/>
      </c>
      <c r="W370" t="str">
        <f t="shared" si="58"/>
        <v/>
      </c>
    </row>
    <row r="371" spans="1:23" x14ac:dyDescent="0.25">
      <c r="A371" t="str">
        <f>+IF(LEN(M371)&gt;0,Candidatura_Tomador!C371,"")</f>
        <v/>
      </c>
      <c r="B371" t="str">
        <f>+IF(LEN(M371)&gt;0,Participação!$D$8,"")</f>
        <v/>
      </c>
      <c r="C371" t="str">
        <f t="shared" si="50"/>
        <v/>
      </c>
      <c r="D371" t="str">
        <f>+IF(LEN(M371)&gt;0,Participação!$D$4,"")</f>
        <v/>
      </c>
      <c r="E371" s="27" t="str">
        <f>+IF(LEN(M371)&gt;0,Participação!$B$7+8,"")</f>
        <v/>
      </c>
      <c r="F371" s="27" t="str">
        <f t="shared" si="51"/>
        <v/>
      </c>
      <c r="G371" t="str">
        <f t="shared" si="52"/>
        <v/>
      </c>
      <c r="H371" t="str">
        <f t="shared" si="53"/>
        <v/>
      </c>
      <c r="I371" t="str">
        <f t="shared" si="54"/>
        <v/>
      </c>
      <c r="L371" t="str">
        <f>+IF(LEN(Candidatura_Tomador!A371)&gt;0,VLOOKUP(M371,Candidatura_Tomador!H:P,9,0),"")</f>
        <v/>
      </c>
      <c r="M371" t="str">
        <f>IF(LEN(M370)=0,"",IF(M370=MAX(Candidatura_Tomador!H:H),"",M370+1))</f>
        <v/>
      </c>
      <c r="N371" t="str">
        <f>+IF(LEN(M371)&gt;0,Participação!$D$6*100,"")</f>
        <v/>
      </c>
      <c r="O371" t="str">
        <f t="shared" si="55"/>
        <v/>
      </c>
      <c r="P371" t="str">
        <f>+IF(LEN(M371)&gt;0,IF(Participação!$B$6="Com Escaldão","09","01"),"")</f>
        <v/>
      </c>
      <c r="Q371" s="28" t="str">
        <f>+IF(LEN(M371)&gt;0,SUMIF(Candidatura_Tomador!$H:$H,Candidatura_Seguros!M371,Candidatura_Tomador!I:I),"")</f>
        <v/>
      </c>
      <c r="R371" t="str">
        <f>+IF(LEN(M371)&gt;0,VLOOKUP(M371,Candidatura_Tomador!H:J,3,0),"")</f>
        <v/>
      </c>
      <c r="S371" t="str">
        <f>+IF(LEN(M371)&gt;0,SUMIF(Candidatura_Tomador!$H:$H,Candidatura_Seguros!M371,Candidatura_Tomador!Q:Q),"")</f>
        <v/>
      </c>
      <c r="T371" t="str">
        <f t="shared" si="56"/>
        <v/>
      </c>
      <c r="U371" t="str">
        <f t="shared" si="57"/>
        <v/>
      </c>
      <c r="V371" t="str">
        <f>+IF(LEN(M371)&gt;0,SUMIF(Candidatura_Tomador!$H:$H,Candidatura_Seguros!M371,Candidatura_Tomador!R:R),"")</f>
        <v/>
      </c>
      <c r="W371" t="str">
        <f t="shared" si="58"/>
        <v/>
      </c>
    </row>
    <row r="372" spans="1:23" x14ac:dyDescent="0.25">
      <c r="A372" t="str">
        <f>+IF(LEN(M372)&gt;0,Candidatura_Tomador!C372,"")</f>
        <v/>
      </c>
      <c r="B372" t="str">
        <f>+IF(LEN(M372)&gt;0,Participação!$D$8,"")</f>
        <v/>
      </c>
      <c r="C372" t="str">
        <f t="shared" si="50"/>
        <v/>
      </c>
      <c r="D372" t="str">
        <f>+IF(LEN(M372)&gt;0,Participação!$D$4,"")</f>
        <v/>
      </c>
      <c r="E372" s="27" t="str">
        <f>+IF(LEN(M372)&gt;0,Participação!$B$7+8,"")</f>
        <v/>
      </c>
      <c r="F372" s="27" t="str">
        <f t="shared" si="51"/>
        <v/>
      </c>
      <c r="G372" t="str">
        <f t="shared" si="52"/>
        <v/>
      </c>
      <c r="H372" t="str">
        <f t="shared" si="53"/>
        <v/>
      </c>
      <c r="I372" t="str">
        <f t="shared" si="54"/>
        <v/>
      </c>
      <c r="L372" t="str">
        <f>+IF(LEN(Candidatura_Tomador!A372)&gt;0,VLOOKUP(M372,Candidatura_Tomador!H:P,9,0),"")</f>
        <v/>
      </c>
      <c r="M372" t="str">
        <f>IF(LEN(M371)=0,"",IF(M371=MAX(Candidatura_Tomador!H:H),"",M371+1))</f>
        <v/>
      </c>
      <c r="N372" t="str">
        <f>+IF(LEN(M372)&gt;0,Participação!$D$6*100,"")</f>
        <v/>
      </c>
      <c r="O372" t="str">
        <f t="shared" si="55"/>
        <v/>
      </c>
      <c r="P372" t="str">
        <f>+IF(LEN(M372)&gt;0,IF(Participação!$B$6="Com Escaldão","09","01"),"")</f>
        <v/>
      </c>
      <c r="Q372" s="28" t="str">
        <f>+IF(LEN(M372)&gt;0,SUMIF(Candidatura_Tomador!$H:$H,Candidatura_Seguros!M372,Candidatura_Tomador!I:I),"")</f>
        <v/>
      </c>
      <c r="R372" t="str">
        <f>+IF(LEN(M372)&gt;0,VLOOKUP(M372,Candidatura_Tomador!H:J,3,0),"")</f>
        <v/>
      </c>
      <c r="S372" t="str">
        <f>+IF(LEN(M372)&gt;0,SUMIF(Candidatura_Tomador!$H:$H,Candidatura_Seguros!M372,Candidatura_Tomador!Q:Q),"")</f>
        <v/>
      </c>
      <c r="T372" t="str">
        <f t="shared" si="56"/>
        <v/>
      </c>
      <c r="U372" t="str">
        <f t="shared" si="57"/>
        <v/>
      </c>
      <c r="V372" t="str">
        <f>+IF(LEN(M372)&gt;0,SUMIF(Candidatura_Tomador!$H:$H,Candidatura_Seguros!M372,Candidatura_Tomador!R:R),"")</f>
        <v/>
      </c>
      <c r="W372" t="str">
        <f t="shared" si="58"/>
        <v/>
      </c>
    </row>
    <row r="373" spans="1:23" x14ac:dyDescent="0.25">
      <c r="A373" t="str">
        <f>+IF(LEN(M373)&gt;0,Candidatura_Tomador!C373,"")</f>
        <v/>
      </c>
      <c r="B373" t="str">
        <f>+IF(LEN(M373)&gt;0,Participação!$D$8,"")</f>
        <v/>
      </c>
      <c r="C373" t="str">
        <f t="shared" si="50"/>
        <v/>
      </c>
      <c r="D373" t="str">
        <f>+IF(LEN(M373)&gt;0,Participação!$D$4,"")</f>
        <v/>
      </c>
      <c r="E373" s="27" t="str">
        <f>+IF(LEN(M373)&gt;0,Participação!$B$7+8,"")</f>
        <v/>
      </c>
      <c r="F373" s="27" t="str">
        <f t="shared" si="51"/>
        <v/>
      </c>
      <c r="G373" t="str">
        <f t="shared" si="52"/>
        <v/>
      </c>
      <c r="H373" t="str">
        <f t="shared" si="53"/>
        <v/>
      </c>
      <c r="I373" t="str">
        <f t="shared" si="54"/>
        <v/>
      </c>
      <c r="L373" t="str">
        <f>+IF(LEN(Candidatura_Tomador!A373)&gt;0,VLOOKUP(M373,Candidatura_Tomador!H:P,9,0),"")</f>
        <v/>
      </c>
      <c r="M373" t="str">
        <f>IF(LEN(M372)=0,"",IF(M372=MAX(Candidatura_Tomador!H:H),"",M372+1))</f>
        <v/>
      </c>
      <c r="N373" t="str">
        <f>+IF(LEN(M373)&gt;0,Participação!$D$6*100,"")</f>
        <v/>
      </c>
      <c r="O373" t="str">
        <f t="shared" si="55"/>
        <v/>
      </c>
      <c r="P373" t="str">
        <f>+IF(LEN(M373)&gt;0,IF(Participação!$B$6="Com Escaldão","09","01"),"")</f>
        <v/>
      </c>
      <c r="Q373" s="28" t="str">
        <f>+IF(LEN(M373)&gt;0,SUMIF(Candidatura_Tomador!$H:$H,Candidatura_Seguros!M373,Candidatura_Tomador!I:I),"")</f>
        <v/>
      </c>
      <c r="R373" t="str">
        <f>+IF(LEN(M373)&gt;0,VLOOKUP(M373,Candidatura_Tomador!H:J,3,0),"")</f>
        <v/>
      </c>
      <c r="S373" t="str">
        <f>+IF(LEN(M373)&gt;0,SUMIF(Candidatura_Tomador!$H:$H,Candidatura_Seguros!M373,Candidatura_Tomador!Q:Q),"")</f>
        <v/>
      </c>
      <c r="T373" t="str">
        <f t="shared" si="56"/>
        <v/>
      </c>
      <c r="U373" t="str">
        <f t="shared" si="57"/>
        <v/>
      </c>
      <c r="V373" t="str">
        <f>+IF(LEN(M373)&gt;0,SUMIF(Candidatura_Tomador!$H:$H,Candidatura_Seguros!M373,Candidatura_Tomador!R:R),"")</f>
        <v/>
      </c>
      <c r="W373" t="str">
        <f t="shared" si="58"/>
        <v/>
      </c>
    </row>
    <row r="374" spans="1:23" x14ac:dyDescent="0.25">
      <c r="A374" t="str">
        <f>+IF(LEN(M374)&gt;0,Candidatura_Tomador!C374,"")</f>
        <v/>
      </c>
      <c r="B374" t="str">
        <f>+IF(LEN(M374)&gt;0,Participação!$D$8,"")</f>
        <v/>
      </c>
      <c r="C374" t="str">
        <f t="shared" si="50"/>
        <v/>
      </c>
      <c r="D374" t="str">
        <f>+IF(LEN(M374)&gt;0,Participação!$D$4,"")</f>
        <v/>
      </c>
      <c r="E374" s="27" t="str">
        <f>+IF(LEN(M374)&gt;0,Participação!$B$7+8,"")</f>
        <v/>
      </c>
      <c r="F374" s="27" t="str">
        <f t="shared" si="51"/>
        <v/>
      </c>
      <c r="G374" t="str">
        <f t="shared" si="52"/>
        <v/>
      </c>
      <c r="H374" t="str">
        <f t="shared" si="53"/>
        <v/>
      </c>
      <c r="I374" t="str">
        <f t="shared" si="54"/>
        <v/>
      </c>
      <c r="L374" t="str">
        <f>+IF(LEN(Candidatura_Tomador!A374)&gt;0,VLOOKUP(M374,Candidatura_Tomador!H:P,9,0),"")</f>
        <v/>
      </c>
      <c r="M374" t="str">
        <f>IF(LEN(M373)=0,"",IF(M373=MAX(Candidatura_Tomador!H:H),"",M373+1))</f>
        <v/>
      </c>
      <c r="N374" t="str">
        <f>+IF(LEN(M374)&gt;0,Participação!$D$6*100,"")</f>
        <v/>
      </c>
      <c r="O374" t="str">
        <f t="shared" si="55"/>
        <v/>
      </c>
      <c r="P374" t="str">
        <f>+IF(LEN(M374)&gt;0,IF(Participação!$B$6="Com Escaldão","09","01"),"")</f>
        <v/>
      </c>
      <c r="Q374" s="28" t="str">
        <f>+IF(LEN(M374)&gt;0,SUMIF(Candidatura_Tomador!$H:$H,Candidatura_Seguros!M374,Candidatura_Tomador!I:I),"")</f>
        <v/>
      </c>
      <c r="R374" t="str">
        <f>+IF(LEN(M374)&gt;0,VLOOKUP(M374,Candidatura_Tomador!H:J,3,0),"")</f>
        <v/>
      </c>
      <c r="S374" t="str">
        <f>+IF(LEN(M374)&gt;0,SUMIF(Candidatura_Tomador!$H:$H,Candidatura_Seguros!M374,Candidatura_Tomador!Q:Q),"")</f>
        <v/>
      </c>
      <c r="T374" t="str">
        <f t="shared" si="56"/>
        <v/>
      </c>
      <c r="U374" t="str">
        <f t="shared" si="57"/>
        <v/>
      </c>
      <c r="V374" t="str">
        <f>+IF(LEN(M374)&gt;0,SUMIF(Candidatura_Tomador!$H:$H,Candidatura_Seguros!M374,Candidatura_Tomador!R:R),"")</f>
        <v/>
      </c>
      <c r="W374" t="str">
        <f t="shared" si="58"/>
        <v/>
      </c>
    </row>
    <row r="375" spans="1:23" x14ac:dyDescent="0.25">
      <c r="A375" t="str">
        <f>+IF(LEN(M375)&gt;0,Candidatura_Tomador!C375,"")</f>
        <v/>
      </c>
      <c r="B375" t="str">
        <f>+IF(LEN(M375)&gt;0,Participação!$D$8,"")</f>
        <v/>
      </c>
      <c r="C375" t="str">
        <f t="shared" si="50"/>
        <v/>
      </c>
      <c r="D375" t="str">
        <f>+IF(LEN(M375)&gt;0,Participação!$D$4,"")</f>
        <v/>
      </c>
      <c r="E375" s="27" t="str">
        <f>+IF(LEN(M375)&gt;0,Participação!$B$7+8,"")</f>
        <v/>
      </c>
      <c r="F375" s="27" t="str">
        <f t="shared" si="51"/>
        <v/>
      </c>
      <c r="G375" t="str">
        <f t="shared" si="52"/>
        <v/>
      </c>
      <c r="H375" t="str">
        <f t="shared" si="53"/>
        <v/>
      </c>
      <c r="I375" t="str">
        <f t="shared" si="54"/>
        <v/>
      </c>
      <c r="L375" t="str">
        <f>+IF(LEN(Candidatura_Tomador!A375)&gt;0,VLOOKUP(M375,Candidatura_Tomador!H:P,9,0),"")</f>
        <v/>
      </c>
      <c r="M375" t="str">
        <f>IF(LEN(M374)=0,"",IF(M374=MAX(Candidatura_Tomador!H:H),"",M374+1))</f>
        <v/>
      </c>
      <c r="N375" t="str">
        <f>+IF(LEN(M375)&gt;0,Participação!$D$6*100,"")</f>
        <v/>
      </c>
      <c r="O375" t="str">
        <f t="shared" si="55"/>
        <v/>
      </c>
      <c r="P375" t="str">
        <f>+IF(LEN(M375)&gt;0,IF(Participação!$B$6="Com Escaldão","09","01"),"")</f>
        <v/>
      </c>
      <c r="Q375" s="28" t="str">
        <f>+IF(LEN(M375)&gt;0,SUMIF(Candidatura_Tomador!$H:$H,Candidatura_Seguros!M375,Candidatura_Tomador!I:I),"")</f>
        <v/>
      </c>
      <c r="R375" t="str">
        <f>+IF(LEN(M375)&gt;0,VLOOKUP(M375,Candidatura_Tomador!H:J,3,0),"")</f>
        <v/>
      </c>
      <c r="S375" t="str">
        <f>+IF(LEN(M375)&gt;0,SUMIF(Candidatura_Tomador!$H:$H,Candidatura_Seguros!M375,Candidatura_Tomador!Q:Q),"")</f>
        <v/>
      </c>
      <c r="T375" t="str">
        <f t="shared" si="56"/>
        <v/>
      </c>
      <c r="U375" t="str">
        <f t="shared" si="57"/>
        <v/>
      </c>
      <c r="V375" t="str">
        <f>+IF(LEN(M375)&gt;0,SUMIF(Candidatura_Tomador!$H:$H,Candidatura_Seguros!M375,Candidatura_Tomador!R:R),"")</f>
        <v/>
      </c>
      <c r="W375" t="str">
        <f t="shared" si="58"/>
        <v/>
      </c>
    </row>
    <row r="376" spans="1:23" x14ac:dyDescent="0.25">
      <c r="A376" t="str">
        <f>+IF(LEN(M376)&gt;0,Candidatura_Tomador!C376,"")</f>
        <v/>
      </c>
      <c r="B376" t="str">
        <f>+IF(LEN(M376)&gt;0,Participação!$D$8,"")</f>
        <v/>
      </c>
      <c r="C376" t="str">
        <f t="shared" si="50"/>
        <v/>
      </c>
      <c r="D376" t="str">
        <f>+IF(LEN(M376)&gt;0,Participação!$D$4,"")</f>
        <v/>
      </c>
      <c r="E376" s="27" t="str">
        <f>+IF(LEN(M376)&gt;0,Participação!$B$7+8,"")</f>
        <v/>
      </c>
      <c r="F376" s="27" t="str">
        <f t="shared" si="51"/>
        <v/>
      </c>
      <c r="G376" t="str">
        <f t="shared" si="52"/>
        <v/>
      </c>
      <c r="H376" t="str">
        <f t="shared" si="53"/>
        <v/>
      </c>
      <c r="I376" t="str">
        <f t="shared" si="54"/>
        <v/>
      </c>
      <c r="L376" t="str">
        <f>+IF(LEN(Candidatura_Tomador!A376)&gt;0,VLOOKUP(M376,Candidatura_Tomador!H:P,9,0),"")</f>
        <v/>
      </c>
      <c r="M376" t="str">
        <f>IF(LEN(M375)=0,"",IF(M375=MAX(Candidatura_Tomador!H:H),"",M375+1))</f>
        <v/>
      </c>
      <c r="N376" t="str">
        <f>+IF(LEN(M376)&gt;0,Participação!$D$6*100,"")</f>
        <v/>
      </c>
      <c r="O376" t="str">
        <f t="shared" si="55"/>
        <v/>
      </c>
      <c r="P376" t="str">
        <f>+IF(LEN(M376)&gt;0,IF(Participação!$B$6="Com Escaldão","09","01"),"")</f>
        <v/>
      </c>
      <c r="Q376" s="28" t="str">
        <f>+IF(LEN(M376)&gt;0,SUMIF(Candidatura_Tomador!$H:$H,Candidatura_Seguros!M376,Candidatura_Tomador!I:I),"")</f>
        <v/>
      </c>
      <c r="R376" t="str">
        <f>+IF(LEN(M376)&gt;0,VLOOKUP(M376,Candidatura_Tomador!H:J,3,0),"")</f>
        <v/>
      </c>
      <c r="S376" t="str">
        <f>+IF(LEN(M376)&gt;0,SUMIF(Candidatura_Tomador!$H:$H,Candidatura_Seguros!M376,Candidatura_Tomador!Q:Q),"")</f>
        <v/>
      </c>
      <c r="T376" t="str">
        <f t="shared" si="56"/>
        <v/>
      </c>
      <c r="U376" t="str">
        <f t="shared" si="57"/>
        <v/>
      </c>
      <c r="V376" t="str">
        <f>+IF(LEN(M376)&gt;0,SUMIF(Candidatura_Tomador!$H:$H,Candidatura_Seguros!M376,Candidatura_Tomador!R:R),"")</f>
        <v/>
      </c>
      <c r="W376" t="str">
        <f t="shared" si="58"/>
        <v/>
      </c>
    </row>
    <row r="377" spans="1:23" x14ac:dyDescent="0.25">
      <c r="A377" t="str">
        <f>+IF(LEN(M377)&gt;0,Candidatura_Tomador!C377,"")</f>
        <v/>
      </c>
      <c r="B377" t="str">
        <f>+IF(LEN(M377)&gt;0,Participação!$D$8,"")</f>
        <v/>
      </c>
      <c r="C377" t="str">
        <f t="shared" si="50"/>
        <v/>
      </c>
      <c r="D377" t="str">
        <f>+IF(LEN(M377)&gt;0,Participação!$D$4,"")</f>
        <v/>
      </c>
      <c r="E377" s="27" t="str">
        <f>+IF(LEN(M377)&gt;0,Participação!$B$7+8,"")</f>
        <v/>
      </c>
      <c r="F377" s="27" t="str">
        <f t="shared" si="51"/>
        <v/>
      </c>
      <c r="G377" t="str">
        <f t="shared" si="52"/>
        <v/>
      </c>
      <c r="H377" t="str">
        <f t="shared" si="53"/>
        <v/>
      </c>
      <c r="I377" t="str">
        <f t="shared" si="54"/>
        <v/>
      </c>
      <c r="L377" t="str">
        <f>+IF(LEN(Candidatura_Tomador!A377)&gt;0,VLOOKUP(M377,Candidatura_Tomador!H:P,9,0),"")</f>
        <v/>
      </c>
      <c r="M377" t="str">
        <f>IF(LEN(M376)=0,"",IF(M376=MAX(Candidatura_Tomador!H:H),"",M376+1))</f>
        <v/>
      </c>
      <c r="N377" t="str">
        <f>+IF(LEN(M377)&gt;0,Participação!$D$6*100,"")</f>
        <v/>
      </c>
      <c r="O377" t="str">
        <f t="shared" si="55"/>
        <v/>
      </c>
      <c r="P377" t="str">
        <f>+IF(LEN(M377)&gt;0,IF(Participação!$B$6="Com Escaldão","09","01"),"")</f>
        <v/>
      </c>
      <c r="Q377" s="28" t="str">
        <f>+IF(LEN(M377)&gt;0,SUMIF(Candidatura_Tomador!$H:$H,Candidatura_Seguros!M377,Candidatura_Tomador!I:I),"")</f>
        <v/>
      </c>
      <c r="R377" t="str">
        <f>+IF(LEN(M377)&gt;0,VLOOKUP(M377,Candidatura_Tomador!H:J,3,0),"")</f>
        <v/>
      </c>
      <c r="S377" t="str">
        <f>+IF(LEN(M377)&gt;0,SUMIF(Candidatura_Tomador!$H:$H,Candidatura_Seguros!M377,Candidatura_Tomador!Q:Q),"")</f>
        <v/>
      </c>
      <c r="T377" t="str">
        <f t="shared" si="56"/>
        <v/>
      </c>
      <c r="U377" t="str">
        <f t="shared" si="57"/>
        <v/>
      </c>
      <c r="V377" t="str">
        <f>+IF(LEN(M377)&gt;0,SUMIF(Candidatura_Tomador!$H:$H,Candidatura_Seguros!M377,Candidatura_Tomador!R:R),"")</f>
        <v/>
      </c>
      <c r="W377" t="str">
        <f t="shared" si="58"/>
        <v/>
      </c>
    </row>
    <row r="378" spans="1:23" x14ac:dyDescent="0.25">
      <c r="A378" t="str">
        <f>+IF(LEN(M378)&gt;0,Candidatura_Tomador!C378,"")</f>
        <v/>
      </c>
      <c r="B378" t="str">
        <f>+IF(LEN(M378)&gt;0,Participação!$D$8,"")</f>
        <v/>
      </c>
      <c r="C378" t="str">
        <f t="shared" si="50"/>
        <v/>
      </c>
      <c r="D378" t="str">
        <f>+IF(LEN(M378)&gt;0,Participação!$D$4,"")</f>
        <v/>
      </c>
      <c r="E378" s="27" t="str">
        <f>+IF(LEN(M378)&gt;0,Participação!$B$7+8,"")</f>
        <v/>
      </c>
      <c r="F378" s="27" t="str">
        <f t="shared" si="51"/>
        <v/>
      </c>
      <c r="G378" t="str">
        <f t="shared" si="52"/>
        <v/>
      </c>
      <c r="H378" t="str">
        <f t="shared" si="53"/>
        <v/>
      </c>
      <c r="I378" t="str">
        <f t="shared" si="54"/>
        <v/>
      </c>
      <c r="L378" t="str">
        <f>+IF(LEN(Candidatura_Tomador!A378)&gt;0,VLOOKUP(M378,Candidatura_Tomador!H:P,9,0),"")</f>
        <v/>
      </c>
      <c r="M378" t="str">
        <f>IF(LEN(M377)=0,"",IF(M377=MAX(Candidatura_Tomador!H:H),"",M377+1))</f>
        <v/>
      </c>
      <c r="N378" t="str">
        <f>+IF(LEN(M378)&gt;0,Participação!$D$6*100,"")</f>
        <v/>
      </c>
      <c r="O378" t="str">
        <f t="shared" si="55"/>
        <v/>
      </c>
      <c r="P378" t="str">
        <f>+IF(LEN(M378)&gt;0,IF(Participação!$B$6="Com Escaldão","09","01"),"")</f>
        <v/>
      </c>
      <c r="Q378" s="28" t="str">
        <f>+IF(LEN(M378)&gt;0,SUMIF(Candidatura_Tomador!$H:$H,Candidatura_Seguros!M378,Candidatura_Tomador!I:I),"")</f>
        <v/>
      </c>
      <c r="R378" t="str">
        <f>+IF(LEN(M378)&gt;0,VLOOKUP(M378,Candidatura_Tomador!H:J,3,0),"")</f>
        <v/>
      </c>
      <c r="S378" t="str">
        <f>+IF(LEN(M378)&gt;0,SUMIF(Candidatura_Tomador!$H:$H,Candidatura_Seguros!M378,Candidatura_Tomador!Q:Q),"")</f>
        <v/>
      </c>
      <c r="T378" t="str">
        <f t="shared" si="56"/>
        <v/>
      </c>
      <c r="U378" t="str">
        <f t="shared" si="57"/>
        <v/>
      </c>
      <c r="V378" t="str">
        <f>+IF(LEN(M378)&gt;0,SUMIF(Candidatura_Tomador!$H:$H,Candidatura_Seguros!M378,Candidatura_Tomador!R:R),"")</f>
        <v/>
      </c>
      <c r="W378" t="str">
        <f t="shared" si="58"/>
        <v/>
      </c>
    </row>
    <row r="379" spans="1:23" x14ac:dyDescent="0.25">
      <c r="A379" t="str">
        <f>+IF(LEN(M379)&gt;0,Candidatura_Tomador!C379,"")</f>
        <v/>
      </c>
      <c r="B379" t="str">
        <f>+IF(LEN(M379)&gt;0,Participação!$D$8,"")</f>
        <v/>
      </c>
      <c r="C379" t="str">
        <f t="shared" si="50"/>
        <v/>
      </c>
      <c r="D379" t="str">
        <f>+IF(LEN(M379)&gt;0,Participação!$D$4,"")</f>
        <v/>
      </c>
      <c r="E379" s="27" t="str">
        <f>+IF(LEN(M379)&gt;0,Participação!$B$7+8,"")</f>
        <v/>
      </c>
      <c r="F379" s="27" t="str">
        <f t="shared" si="51"/>
        <v/>
      </c>
      <c r="G379" t="str">
        <f t="shared" si="52"/>
        <v/>
      </c>
      <c r="H379" t="str">
        <f t="shared" si="53"/>
        <v/>
      </c>
      <c r="I379" t="str">
        <f t="shared" si="54"/>
        <v/>
      </c>
      <c r="L379" t="str">
        <f>+IF(LEN(Candidatura_Tomador!A379)&gt;0,VLOOKUP(M379,Candidatura_Tomador!H:P,9,0),"")</f>
        <v/>
      </c>
      <c r="M379" t="str">
        <f>IF(LEN(M378)=0,"",IF(M378=MAX(Candidatura_Tomador!H:H),"",M378+1))</f>
        <v/>
      </c>
      <c r="N379" t="str">
        <f>+IF(LEN(M379)&gt;0,Participação!$D$6*100,"")</f>
        <v/>
      </c>
      <c r="O379" t="str">
        <f t="shared" si="55"/>
        <v/>
      </c>
      <c r="P379" t="str">
        <f>+IF(LEN(M379)&gt;0,IF(Participação!$B$6="Com Escaldão","09","01"),"")</f>
        <v/>
      </c>
      <c r="Q379" s="28" t="str">
        <f>+IF(LEN(M379)&gt;0,SUMIF(Candidatura_Tomador!$H:$H,Candidatura_Seguros!M379,Candidatura_Tomador!I:I),"")</f>
        <v/>
      </c>
      <c r="R379" t="str">
        <f>+IF(LEN(M379)&gt;0,VLOOKUP(M379,Candidatura_Tomador!H:J,3,0),"")</f>
        <v/>
      </c>
      <c r="S379" t="str">
        <f>+IF(LEN(M379)&gt;0,SUMIF(Candidatura_Tomador!$H:$H,Candidatura_Seguros!M379,Candidatura_Tomador!Q:Q),"")</f>
        <v/>
      </c>
      <c r="T379" t="str">
        <f t="shared" si="56"/>
        <v/>
      </c>
      <c r="U379" t="str">
        <f t="shared" si="57"/>
        <v/>
      </c>
      <c r="V379" t="str">
        <f>+IF(LEN(M379)&gt;0,SUMIF(Candidatura_Tomador!$H:$H,Candidatura_Seguros!M379,Candidatura_Tomador!R:R),"")</f>
        <v/>
      </c>
      <c r="W379" t="str">
        <f t="shared" si="58"/>
        <v/>
      </c>
    </row>
    <row r="380" spans="1:23" x14ac:dyDescent="0.25">
      <c r="A380" t="str">
        <f>+IF(LEN(M380)&gt;0,Candidatura_Tomador!C380,"")</f>
        <v/>
      </c>
      <c r="B380" t="str">
        <f>+IF(LEN(M380)&gt;0,Participação!$D$8,"")</f>
        <v/>
      </c>
      <c r="C380" t="str">
        <f t="shared" si="50"/>
        <v/>
      </c>
      <c r="D380" t="str">
        <f>+IF(LEN(M380)&gt;0,Participação!$D$4,"")</f>
        <v/>
      </c>
      <c r="E380" s="27" t="str">
        <f>+IF(LEN(M380)&gt;0,Participação!$B$7+8,"")</f>
        <v/>
      </c>
      <c r="F380" s="27" t="str">
        <f t="shared" si="51"/>
        <v/>
      </c>
      <c r="G380" t="str">
        <f t="shared" si="52"/>
        <v/>
      </c>
      <c r="H380" t="str">
        <f t="shared" si="53"/>
        <v/>
      </c>
      <c r="I380" t="str">
        <f t="shared" si="54"/>
        <v/>
      </c>
      <c r="L380" t="str">
        <f>+IF(LEN(Candidatura_Tomador!A380)&gt;0,VLOOKUP(M380,Candidatura_Tomador!H:P,9,0),"")</f>
        <v/>
      </c>
      <c r="M380" t="str">
        <f>IF(LEN(M379)=0,"",IF(M379=MAX(Candidatura_Tomador!H:H),"",M379+1))</f>
        <v/>
      </c>
      <c r="N380" t="str">
        <f>+IF(LEN(M380)&gt;0,Participação!$D$6*100,"")</f>
        <v/>
      </c>
      <c r="O380" t="str">
        <f t="shared" si="55"/>
        <v/>
      </c>
      <c r="P380" t="str">
        <f>+IF(LEN(M380)&gt;0,IF(Participação!$B$6="Com Escaldão","09","01"),"")</f>
        <v/>
      </c>
      <c r="Q380" s="28" t="str">
        <f>+IF(LEN(M380)&gt;0,SUMIF(Candidatura_Tomador!$H:$H,Candidatura_Seguros!M380,Candidatura_Tomador!I:I),"")</f>
        <v/>
      </c>
      <c r="R380" t="str">
        <f>+IF(LEN(M380)&gt;0,VLOOKUP(M380,Candidatura_Tomador!H:J,3,0),"")</f>
        <v/>
      </c>
      <c r="S380" t="str">
        <f>+IF(LEN(M380)&gt;0,SUMIF(Candidatura_Tomador!$H:$H,Candidatura_Seguros!M380,Candidatura_Tomador!Q:Q),"")</f>
        <v/>
      </c>
      <c r="T380" t="str">
        <f t="shared" si="56"/>
        <v/>
      </c>
      <c r="U380" t="str">
        <f t="shared" si="57"/>
        <v/>
      </c>
      <c r="V380" t="str">
        <f>+IF(LEN(M380)&gt;0,SUMIF(Candidatura_Tomador!$H:$H,Candidatura_Seguros!M380,Candidatura_Tomador!R:R),"")</f>
        <v/>
      </c>
      <c r="W380" t="str">
        <f t="shared" si="58"/>
        <v/>
      </c>
    </row>
    <row r="381" spans="1:23" x14ac:dyDescent="0.25">
      <c r="A381" t="str">
        <f>+IF(LEN(M381)&gt;0,Candidatura_Tomador!C381,"")</f>
        <v/>
      </c>
      <c r="B381" t="str">
        <f>+IF(LEN(M381)&gt;0,Participação!$D$8,"")</f>
        <v/>
      </c>
      <c r="C381" t="str">
        <f t="shared" si="50"/>
        <v/>
      </c>
      <c r="D381" t="str">
        <f>+IF(LEN(M381)&gt;0,Participação!$D$4,"")</f>
        <v/>
      </c>
      <c r="E381" s="27" t="str">
        <f>+IF(LEN(M381)&gt;0,Participação!$B$7+8,"")</f>
        <v/>
      </c>
      <c r="F381" s="27" t="str">
        <f t="shared" si="51"/>
        <v/>
      </c>
      <c r="G381" t="str">
        <f t="shared" si="52"/>
        <v/>
      </c>
      <c r="H381" t="str">
        <f t="shared" si="53"/>
        <v/>
      </c>
      <c r="I381" t="str">
        <f t="shared" si="54"/>
        <v/>
      </c>
      <c r="L381" t="str">
        <f>+IF(LEN(Candidatura_Tomador!A381)&gt;0,VLOOKUP(M381,Candidatura_Tomador!H:P,9,0),"")</f>
        <v/>
      </c>
      <c r="M381" t="str">
        <f>IF(LEN(M380)=0,"",IF(M380=MAX(Candidatura_Tomador!H:H),"",M380+1))</f>
        <v/>
      </c>
      <c r="N381" t="str">
        <f>+IF(LEN(M381)&gt;0,Participação!$D$6*100,"")</f>
        <v/>
      </c>
      <c r="O381" t="str">
        <f t="shared" si="55"/>
        <v/>
      </c>
      <c r="P381" t="str">
        <f>+IF(LEN(M381)&gt;0,IF(Participação!$B$6="Com Escaldão","09","01"),"")</f>
        <v/>
      </c>
      <c r="Q381" s="28" t="str">
        <f>+IF(LEN(M381)&gt;0,SUMIF(Candidatura_Tomador!$H:$H,Candidatura_Seguros!M381,Candidatura_Tomador!I:I),"")</f>
        <v/>
      </c>
      <c r="R381" t="str">
        <f>+IF(LEN(M381)&gt;0,VLOOKUP(M381,Candidatura_Tomador!H:J,3,0),"")</f>
        <v/>
      </c>
      <c r="S381" t="str">
        <f>+IF(LEN(M381)&gt;0,SUMIF(Candidatura_Tomador!$H:$H,Candidatura_Seguros!M381,Candidatura_Tomador!Q:Q),"")</f>
        <v/>
      </c>
      <c r="T381" t="str">
        <f t="shared" si="56"/>
        <v/>
      </c>
      <c r="U381" t="str">
        <f t="shared" si="57"/>
        <v/>
      </c>
      <c r="V381" t="str">
        <f>+IF(LEN(M381)&gt;0,SUMIF(Candidatura_Tomador!$H:$H,Candidatura_Seguros!M381,Candidatura_Tomador!R:R),"")</f>
        <v/>
      </c>
      <c r="W381" t="str">
        <f t="shared" si="58"/>
        <v/>
      </c>
    </row>
    <row r="382" spans="1:23" x14ac:dyDescent="0.25">
      <c r="A382" t="str">
        <f>+IF(LEN(M382)&gt;0,Candidatura_Tomador!C382,"")</f>
        <v/>
      </c>
      <c r="B382" t="str">
        <f>+IF(LEN(M382)&gt;0,Participação!$D$8,"")</f>
        <v/>
      </c>
      <c r="C382" t="str">
        <f t="shared" si="50"/>
        <v/>
      </c>
      <c r="D382" t="str">
        <f>+IF(LEN(M382)&gt;0,Participação!$D$4,"")</f>
        <v/>
      </c>
      <c r="E382" s="27" t="str">
        <f>+IF(LEN(M382)&gt;0,Participação!$B$7+8,"")</f>
        <v/>
      </c>
      <c r="F382" s="27" t="str">
        <f t="shared" si="51"/>
        <v/>
      </c>
      <c r="G382" t="str">
        <f t="shared" si="52"/>
        <v/>
      </c>
      <c r="H382" t="str">
        <f t="shared" si="53"/>
        <v/>
      </c>
      <c r="I382" t="str">
        <f t="shared" si="54"/>
        <v/>
      </c>
      <c r="L382" t="str">
        <f>+IF(LEN(Candidatura_Tomador!A382)&gt;0,VLOOKUP(M382,Candidatura_Tomador!H:P,9,0),"")</f>
        <v/>
      </c>
      <c r="M382" t="str">
        <f>IF(LEN(M381)=0,"",IF(M381=MAX(Candidatura_Tomador!H:H),"",M381+1))</f>
        <v/>
      </c>
      <c r="N382" t="str">
        <f>+IF(LEN(M382)&gt;0,Participação!$D$6*100,"")</f>
        <v/>
      </c>
      <c r="O382" t="str">
        <f t="shared" si="55"/>
        <v/>
      </c>
      <c r="P382" t="str">
        <f>+IF(LEN(M382)&gt;0,IF(Participação!$B$6="Com Escaldão","09","01"),"")</f>
        <v/>
      </c>
      <c r="Q382" s="28" t="str">
        <f>+IF(LEN(M382)&gt;0,SUMIF(Candidatura_Tomador!$H:$H,Candidatura_Seguros!M382,Candidatura_Tomador!I:I),"")</f>
        <v/>
      </c>
      <c r="R382" t="str">
        <f>+IF(LEN(M382)&gt;0,VLOOKUP(M382,Candidatura_Tomador!H:J,3,0),"")</f>
        <v/>
      </c>
      <c r="S382" t="str">
        <f>+IF(LEN(M382)&gt;0,SUMIF(Candidatura_Tomador!$H:$H,Candidatura_Seguros!M382,Candidatura_Tomador!Q:Q),"")</f>
        <v/>
      </c>
      <c r="T382" t="str">
        <f t="shared" si="56"/>
        <v/>
      </c>
      <c r="U382" t="str">
        <f t="shared" si="57"/>
        <v/>
      </c>
      <c r="V382" t="str">
        <f>+IF(LEN(M382)&gt;0,SUMIF(Candidatura_Tomador!$H:$H,Candidatura_Seguros!M382,Candidatura_Tomador!R:R),"")</f>
        <v/>
      </c>
      <c r="W382" t="str">
        <f t="shared" si="58"/>
        <v/>
      </c>
    </row>
    <row r="383" spans="1:23" x14ac:dyDescent="0.25">
      <c r="A383" t="str">
        <f>+IF(LEN(M383)&gt;0,Candidatura_Tomador!C383,"")</f>
        <v/>
      </c>
      <c r="B383" t="str">
        <f>+IF(LEN(M383)&gt;0,Participação!$D$8,"")</f>
        <v/>
      </c>
      <c r="C383" t="str">
        <f t="shared" si="50"/>
        <v/>
      </c>
      <c r="D383" t="str">
        <f>+IF(LEN(M383)&gt;0,Participação!$D$4,"")</f>
        <v/>
      </c>
      <c r="E383" s="27" t="str">
        <f>+IF(LEN(M383)&gt;0,Participação!$B$7+8,"")</f>
        <v/>
      </c>
      <c r="F383" s="27" t="str">
        <f t="shared" si="51"/>
        <v/>
      </c>
      <c r="G383" t="str">
        <f t="shared" si="52"/>
        <v/>
      </c>
      <c r="H383" t="str">
        <f t="shared" si="53"/>
        <v/>
      </c>
      <c r="I383" t="str">
        <f t="shared" si="54"/>
        <v/>
      </c>
      <c r="L383" t="str">
        <f>+IF(LEN(Candidatura_Tomador!A383)&gt;0,VLOOKUP(M383,Candidatura_Tomador!H:P,9,0),"")</f>
        <v/>
      </c>
      <c r="M383" t="str">
        <f>IF(LEN(M382)=0,"",IF(M382=MAX(Candidatura_Tomador!H:H),"",M382+1))</f>
        <v/>
      </c>
      <c r="N383" t="str">
        <f>+IF(LEN(M383)&gt;0,Participação!$D$6*100,"")</f>
        <v/>
      </c>
      <c r="O383" t="str">
        <f t="shared" si="55"/>
        <v/>
      </c>
      <c r="P383" t="str">
        <f>+IF(LEN(M383)&gt;0,IF(Participação!$B$6="Com Escaldão","09","01"),"")</f>
        <v/>
      </c>
      <c r="Q383" s="28" t="str">
        <f>+IF(LEN(M383)&gt;0,SUMIF(Candidatura_Tomador!$H:$H,Candidatura_Seguros!M383,Candidatura_Tomador!I:I),"")</f>
        <v/>
      </c>
      <c r="R383" t="str">
        <f>+IF(LEN(M383)&gt;0,VLOOKUP(M383,Candidatura_Tomador!H:J,3,0),"")</f>
        <v/>
      </c>
      <c r="S383" t="str">
        <f>+IF(LEN(M383)&gt;0,SUMIF(Candidatura_Tomador!$H:$H,Candidatura_Seguros!M383,Candidatura_Tomador!Q:Q),"")</f>
        <v/>
      </c>
      <c r="T383" t="str">
        <f t="shared" si="56"/>
        <v/>
      </c>
      <c r="U383" t="str">
        <f t="shared" si="57"/>
        <v/>
      </c>
      <c r="V383" t="str">
        <f>+IF(LEN(M383)&gt;0,SUMIF(Candidatura_Tomador!$H:$H,Candidatura_Seguros!M383,Candidatura_Tomador!R:R),"")</f>
        <v/>
      </c>
      <c r="W383" t="str">
        <f t="shared" si="58"/>
        <v/>
      </c>
    </row>
    <row r="384" spans="1:23" x14ac:dyDescent="0.25">
      <c r="A384" t="str">
        <f>+IF(LEN(M384)&gt;0,Candidatura_Tomador!C384,"")</f>
        <v/>
      </c>
      <c r="B384" t="str">
        <f>+IF(LEN(M384)&gt;0,Participação!$D$8,"")</f>
        <v/>
      </c>
      <c r="C384" t="str">
        <f t="shared" si="50"/>
        <v/>
      </c>
      <c r="D384" t="str">
        <f>+IF(LEN(M384)&gt;0,Participação!$D$4,"")</f>
        <v/>
      </c>
      <c r="E384" s="27" t="str">
        <f>+IF(LEN(M384)&gt;0,Participação!$B$7+8,"")</f>
        <v/>
      </c>
      <c r="F384" s="27" t="str">
        <f t="shared" si="51"/>
        <v/>
      </c>
      <c r="G384" t="str">
        <f t="shared" si="52"/>
        <v/>
      </c>
      <c r="H384" t="str">
        <f t="shared" si="53"/>
        <v/>
      </c>
      <c r="I384" t="str">
        <f t="shared" si="54"/>
        <v/>
      </c>
      <c r="L384" t="str">
        <f>+IF(LEN(Candidatura_Tomador!A384)&gt;0,VLOOKUP(M384,Candidatura_Tomador!H:P,9,0),"")</f>
        <v/>
      </c>
      <c r="M384" t="str">
        <f>IF(LEN(M383)=0,"",IF(M383=MAX(Candidatura_Tomador!H:H),"",M383+1))</f>
        <v/>
      </c>
      <c r="N384" t="str">
        <f>+IF(LEN(M384)&gt;0,Participação!$D$6*100,"")</f>
        <v/>
      </c>
      <c r="O384" t="str">
        <f t="shared" si="55"/>
        <v/>
      </c>
      <c r="P384" t="str">
        <f>+IF(LEN(M384)&gt;0,IF(Participação!$B$6="Com Escaldão","09","01"),"")</f>
        <v/>
      </c>
      <c r="Q384" s="28" t="str">
        <f>+IF(LEN(M384)&gt;0,SUMIF(Candidatura_Tomador!$H:$H,Candidatura_Seguros!M384,Candidatura_Tomador!I:I),"")</f>
        <v/>
      </c>
      <c r="R384" t="str">
        <f>+IF(LEN(M384)&gt;0,VLOOKUP(M384,Candidatura_Tomador!H:J,3,0),"")</f>
        <v/>
      </c>
      <c r="S384" t="str">
        <f>+IF(LEN(M384)&gt;0,SUMIF(Candidatura_Tomador!$H:$H,Candidatura_Seguros!M384,Candidatura_Tomador!Q:Q),"")</f>
        <v/>
      </c>
      <c r="T384" t="str">
        <f t="shared" si="56"/>
        <v/>
      </c>
      <c r="U384" t="str">
        <f t="shared" si="57"/>
        <v/>
      </c>
      <c r="V384" t="str">
        <f>+IF(LEN(M384)&gt;0,SUMIF(Candidatura_Tomador!$H:$H,Candidatura_Seguros!M384,Candidatura_Tomador!R:R),"")</f>
        <v/>
      </c>
      <c r="W384" t="str">
        <f t="shared" si="58"/>
        <v/>
      </c>
    </row>
    <row r="385" spans="1:23" x14ac:dyDescent="0.25">
      <c r="A385" t="str">
        <f>+IF(LEN(M385)&gt;0,Candidatura_Tomador!C385,"")</f>
        <v/>
      </c>
      <c r="B385" t="str">
        <f>+IF(LEN(M385)&gt;0,Participação!$D$8,"")</f>
        <v/>
      </c>
      <c r="C385" t="str">
        <f t="shared" si="50"/>
        <v/>
      </c>
      <c r="D385" t="str">
        <f>+IF(LEN(M385)&gt;0,Participação!$D$4,"")</f>
        <v/>
      </c>
      <c r="E385" s="27" t="str">
        <f>+IF(LEN(M385)&gt;0,Participação!$B$7+8,"")</f>
        <v/>
      </c>
      <c r="F385" s="27" t="str">
        <f t="shared" si="51"/>
        <v/>
      </c>
      <c r="G385" t="str">
        <f t="shared" si="52"/>
        <v/>
      </c>
      <c r="H385" t="str">
        <f t="shared" si="53"/>
        <v/>
      </c>
      <c r="I385" t="str">
        <f t="shared" si="54"/>
        <v/>
      </c>
      <c r="L385" t="str">
        <f>+IF(LEN(Candidatura_Tomador!A385)&gt;0,VLOOKUP(M385,Candidatura_Tomador!H:P,9,0),"")</f>
        <v/>
      </c>
      <c r="M385" t="str">
        <f>IF(LEN(M384)=0,"",IF(M384=MAX(Candidatura_Tomador!H:H),"",M384+1))</f>
        <v/>
      </c>
      <c r="N385" t="str">
        <f>+IF(LEN(M385)&gt;0,Participação!$D$6*100,"")</f>
        <v/>
      </c>
      <c r="O385" t="str">
        <f t="shared" si="55"/>
        <v/>
      </c>
      <c r="P385" t="str">
        <f>+IF(LEN(M385)&gt;0,IF(Participação!$B$6="Com Escaldão","09","01"),"")</f>
        <v/>
      </c>
      <c r="Q385" s="28" t="str">
        <f>+IF(LEN(M385)&gt;0,SUMIF(Candidatura_Tomador!$H:$H,Candidatura_Seguros!M385,Candidatura_Tomador!I:I),"")</f>
        <v/>
      </c>
      <c r="R385" t="str">
        <f>+IF(LEN(M385)&gt;0,VLOOKUP(M385,Candidatura_Tomador!H:J,3,0),"")</f>
        <v/>
      </c>
      <c r="S385" t="str">
        <f>+IF(LEN(M385)&gt;0,SUMIF(Candidatura_Tomador!$H:$H,Candidatura_Seguros!M385,Candidatura_Tomador!Q:Q),"")</f>
        <v/>
      </c>
      <c r="T385" t="str">
        <f t="shared" si="56"/>
        <v/>
      </c>
      <c r="U385" t="str">
        <f t="shared" si="57"/>
        <v/>
      </c>
      <c r="V385" t="str">
        <f>+IF(LEN(M385)&gt;0,SUMIF(Candidatura_Tomador!$H:$H,Candidatura_Seguros!M385,Candidatura_Tomador!R:R),"")</f>
        <v/>
      </c>
      <c r="W385" t="str">
        <f t="shared" si="58"/>
        <v/>
      </c>
    </row>
    <row r="386" spans="1:23" x14ac:dyDescent="0.25">
      <c r="A386" t="str">
        <f>+IF(LEN(M386)&gt;0,Candidatura_Tomador!C386,"")</f>
        <v/>
      </c>
      <c r="B386" t="str">
        <f>+IF(LEN(M386)&gt;0,Participação!$D$8,"")</f>
        <v/>
      </c>
      <c r="C386" t="str">
        <f t="shared" si="50"/>
        <v/>
      </c>
      <c r="D386" t="str">
        <f>+IF(LEN(M386)&gt;0,Participação!$D$4,"")</f>
        <v/>
      </c>
      <c r="E386" s="27" t="str">
        <f>+IF(LEN(M386)&gt;0,Participação!$B$7+8,"")</f>
        <v/>
      </c>
      <c r="F386" s="27" t="str">
        <f t="shared" si="51"/>
        <v/>
      </c>
      <c r="G386" t="str">
        <f t="shared" si="52"/>
        <v/>
      </c>
      <c r="H386" t="str">
        <f t="shared" si="53"/>
        <v/>
      </c>
      <c r="I386" t="str">
        <f t="shared" si="54"/>
        <v/>
      </c>
      <c r="L386" t="str">
        <f>+IF(LEN(Candidatura_Tomador!A386)&gt;0,VLOOKUP(M386,Candidatura_Tomador!H:P,9,0),"")</f>
        <v/>
      </c>
      <c r="M386" t="str">
        <f>IF(LEN(M385)=0,"",IF(M385=MAX(Candidatura_Tomador!H:H),"",M385+1))</f>
        <v/>
      </c>
      <c r="N386" t="str">
        <f>+IF(LEN(M386)&gt;0,Participação!$D$6*100,"")</f>
        <v/>
      </c>
      <c r="O386" t="str">
        <f t="shared" si="55"/>
        <v/>
      </c>
      <c r="P386" t="str">
        <f>+IF(LEN(M386)&gt;0,IF(Participação!$B$6="Com Escaldão","09","01"),"")</f>
        <v/>
      </c>
      <c r="Q386" s="28" t="str">
        <f>+IF(LEN(M386)&gt;0,SUMIF(Candidatura_Tomador!$H:$H,Candidatura_Seguros!M386,Candidatura_Tomador!I:I),"")</f>
        <v/>
      </c>
      <c r="R386" t="str">
        <f>+IF(LEN(M386)&gt;0,VLOOKUP(M386,Candidatura_Tomador!H:J,3,0),"")</f>
        <v/>
      </c>
      <c r="S386" t="str">
        <f>+IF(LEN(M386)&gt;0,SUMIF(Candidatura_Tomador!$H:$H,Candidatura_Seguros!M386,Candidatura_Tomador!Q:Q),"")</f>
        <v/>
      </c>
      <c r="T386" t="str">
        <f t="shared" si="56"/>
        <v/>
      </c>
      <c r="U386" t="str">
        <f t="shared" si="57"/>
        <v/>
      </c>
      <c r="V386" t="str">
        <f>+IF(LEN(M386)&gt;0,SUMIF(Candidatura_Tomador!$H:$H,Candidatura_Seguros!M386,Candidatura_Tomador!R:R),"")</f>
        <v/>
      </c>
      <c r="W386" t="str">
        <f t="shared" si="58"/>
        <v/>
      </c>
    </row>
    <row r="387" spans="1:23" x14ac:dyDescent="0.25">
      <c r="A387" t="str">
        <f>+IF(LEN(M387)&gt;0,Candidatura_Tomador!C387,"")</f>
        <v/>
      </c>
      <c r="B387" t="str">
        <f>+IF(LEN(M387)&gt;0,Participação!$D$8,"")</f>
        <v/>
      </c>
      <c r="C387" t="str">
        <f t="shared" si="50"/>
        <v/>
      </c>
      <c r="D387" t="str">
        <f>+IF(LEN(M387)&gt;0,Participação!$D$4,"")</f>
        <v/>
      </c>
      <c r="E387" s="27" t="str">
        <f>+IF(LEN(M387)&gt;0,Participação!$B$7+8,"")</f>
        <v/>
      </c>
      <c r="F387" s="27" t="str">
        <f t="shared" si="51"/>
        <v/>
      </c>
      <c r="G387" t="str">
        <f t="shared" si="52"/>
        <v/>
      </c>
      <c r="H387" t="str">
        <f t="shared" si="53"/>
        <v/>
      </c>
      <c r="I387" t="str">
        <f t="shared" si="54"/>
        <v/>
      </c>
      <c r="L387" t="str">
        <f>+IF(LEN(Candidatura_Tomador!A387)&gt;0,VLOOKUP(M387,Candidatura_Tomador!H:P,9,0),"")</f>
        <v/>
      </c>
      <c r="M387" t="str">
        <f>IF(LEN(M386)=0,"",IF(M386=MAX(Candidatura_Tomador!H:H),"",M386+1))</f>
        <v/>
      </c>
      <c r="N387" t="str">
        <f>+IF(LEN(M387)&gt;0,Participação!$D$6*100,"")</f>
        <v/>
      </c>
      <c r="O387" t="str">
        <f t="shared" si="55"/>
        <v/>
      </c>
      <c r="P387" t="str">
        <f>+IF(LEN(M387)&gt;0,IF(Participação!$B$6="Com Escaldão","09","01"),"")</f>
        <v/>
      </c>
      <c r="Q387" s="28" t="str">
        <f>+IF(LEN(M387)&gt;0,SUMIF(Candidatura_Tomador!$H:$H,Candidatura_Seguros!M387,Candidatura_Tomador!I:I),"")</f>
        <v/>
      </c>
      <c r="R387" t="str">
        <f>+IF(LEN(M387)&gt;0,VLOOKUP(M387,Candidatura_Tomador!H:J,3,0),"")</f>
        <v/>
      </c>
      <c r="S387" t="str">
        <f>+IF(LEN(M387)&gt;0,SUMIF(Candidatura_Tomador!$H:$H,Candidatura_Seguros!M387,Candidatura_Tomador!Q:Q),"")</f>
        <v/>
      </c>
      <c r="T387" t="str">
        <f t="shared" si="56"/>
        <v/>
      </c>
      <c r="U387" t="str">
        <f t="shared" si="57"/>
        <v/>
      </c>
      <c r="V387" t="str">
        <f>+IF(LEN(M387)&gt;0,SUMIF(Candidatura_Tomador!$H:$H,Candidatura_Seguros!M387,Candidatura_Tomador!R:R),"")</f>
        <v/>
      </c>
      <c r="W387" t="str">
        <f t="shared" si="58"/>
        <v/>
      </c>
    </row>
    <row r="388" spans="1:23" x14ac:dyDescent="0.25">
      <c r="A388" t="str">
        <f>+IF(LEN(M388)&gt;0,Candidatura_Tomador!C388,"")</f>
        <v/>
      </c>
      <c r="B388" t="str">
        <f>+IF(LEN(M388)&gt;0,Participação!$D$8,"")</f>
        <v/>
      </c>
      <c r="C388" t="str">
        <f t="shared" ref="C388:C451" si="59">+IF(LEN(M388)&gt;0,YEAR(F388),"")</f>
        <v/>
      </c>
      <c r="D388" t="str">
        <f>+IF(LEN(M388)&gt;0,Participação!$D$4,"")</f>
        <v/>
      </c>
      <c r="E388" s="27" t="str">
        <f>+IF(LEN(M388)&gt;0,Participação!$B$7+8,"")</f>
        <v/>
      </c>
      <c r="F388" s="27" t="str">
        <f t="shared" ref="F388:F451" si="60">+IF(LEN(M388)&gt;0,DATE(2021,10,15),"")</f>
        <v/>
      </c>
      <c r="G388" t="str">
        <f t="shared" ref="G388:G451" si="61">+IF(LEN(M388)&gt;0,1,"")</f>
        <v/>
      </c>
      <c r="H388" t="str">
        <f t="shared" ref="H388:H451" si="62">+IF(LEN(M388)&gt;0,1,"")</f>
        <v/>
      </c>
      <c r="I388" t="str">
        <f t="shared" ref="I388:I451" si="63">+IF(LEN(M388)&gt;0,"N","")</f>
        <v/>
      </c>
      <c r="L388" t="str">
        <f>+IF(LEN(Candidatura_Tomador!A388)&gt;0,VLOOKUP(M388,Candidatura_Tomador!H:P,9,0),"")</f>
        <v/>
      </c>
      <c r="M388" t="str">
        <f>IF(LEN(M387)=0,"",IF(M387=MAX(Candidatura_Tomador!H:H),"",M387+1))</f>
        <v/>
      </c>
      <c r="N388" t="str">
        <f>+IF(LEN(M388)&gt;0,Participação!$D$6*100,"")</f>
        <v/>
      </c>
      <c r="O388" t="str">
        <f t="shared" ref="O388:O451" si="64">+IF(LEN(M388)&gt;0,1,"")</f>
        <v/>
      </c>
      <c r="P388" t="str">
        <f>+IF(LEN(M388)&gt;0,IF(Participação!$B$6="Com Escaldão","09","01"),"")</f>
        <v/>
      </c>
      <c r="Q388" s="28" t="str">
        <f>+IF(LEN(M388)&gt;0,SUMIF(Candidatura_Tomador!$H:$H,Candidatura_Seguros!M388,Candidatura_Tomador!I:I),"")</f>
        <v/>
      </c>
      <c r="R388" t="str">
        <f>+IF(LEN(M388)&gt;0,VLOOKUP(M388,Candidatura_Tomador!H:J,3,0),"")</f>
        <v/>
      </c>
      <c r="S388" t="str">
        <f>+IF(LEN(M388)&gt;0,SUMIF(Candidatura_Tomador!$H:$H,Candidatura_Seguros!M388,Candidatura_Tomador!Q:Q),"")</f>
        <v/>
      </c>
      <c r="T388" t="str">
        <f t="shared" ref="T388:T451" si="65">+IF(LEN(M388)&gt;0,S388,"")</f>
        <v/>
      </c>
      <c r="U388" t="str">
        <f t="shared" ref="U388:U451" si="66">+IF(LEN(M388)&gt;0,"N","")</f>
        <v/>
      </c>
      <c r="V388" t="str">
        <f>+IF(LEN(M388)&gt;0,SUMIF(Candidatura_Tomador!$H:$H,Candidatura_Seguros!M388,Candidatura_Tomador!R:R),"")</f>
        <v/>
      </c>
      <c r="W388" t="str">
        <f t="shared" ref="W388:W451" si="67">+IF(LEN(M388)&gt;0,0,"")</f>
        <v/>
      </c>
    </row>
    <row r="389" spans="1:23" x14ac:dyDescent="0.25">
      <c r="A389" t="str">
        <f>+IF(LEN(M389)&gt;0,Candidatura_Tomador!C389,"")</f>
        <v/>
      </c>
      <c r="B389" t="str">
        <f>+IF(LEN(M389)&gt;0,Participação!$D$8,"")</f>
        <v/>
      </c>
      <c r="C389" t="str">
        <f t="shared" si="59"/>
        <v/>
      </c>
      <c r="D389" t="str">
        <f>+IF(LEN(M389)&gt;0,Participação!$D$4,"")</f>
        <v/>
      </c>
      <c r="E389" s="27" t="str">
        <f>+IF(LEN(M389)&gt;0,Participação!$B$7+8,"")</f>
        <v/>
      </c>
      <c r="F389" s="27" t="str">
        <f t="shared" si="60"/>
        <v/>
      </c>
      <c r="G389" t="str">
        <f t="shared" si="61"/>
        <v/>
      </c>
      <c r="H389" t="str">
        <f t="shared" si="62"/>
        <v/>
      </c>
      <c r="I389" t="str">
        <f t="shared" si="63"/>
        <v/>
      </c>
      <c r="L389" t="str">
        <f>+IF(LEN(Candidatura_Tomador!A389)&gt;0,VLOOKUP(M389,Candidatura_Tomador!H:P,9,0),"")</f>
        <v/>
      </c>
      <c r="M389" t="str">
        <f>IF(LEN(M388)=0,"",IF(M388=MAX(Candidatura_Tomador!H:H),"",M388+1))</f>
        <v/>
      </c>
      <c r="N389" t="str">
        <f>+IF(LEN(M389)&gt;0,Participação!$D$6*100,"")</f>
        <v/>
      </c>
      <c r="O389" t="str">
        <f t="shared" si="64"/>
        <v/>
      </c>
      <c r="P389" t="str">
        <f>+IF(LEN(M389)&gt;0,IF(Participação!$B$6="Com Escaldão","09","01"),"")</f>
        <v/>
      </c>
      <c r="Q389" s="28" t="str">
        <f>+IF(LEN(M389)&gt;0,SUMIF(Candidatura_Tomador!$H:$H,Candidatura_Seguros!M389,Candidatura_Tomador!I:I),"")</f>
        <v/>
      </c>
      <c r="R389" t="str">
        <f>+IF(LEN(M389)&gt;0,VLOOKUP(M389,Candidatura_Tomador!H:J,3,0),"")</f>
        <v/>
      </c>
      <c r="S389" t="str">
        <f>+IF(LEN(M389)&gt;0,SUMIF(Candidatura_Tomador!$H:$H,Candidatura_Seguros!M389,Candidatura_Tomador!Q:Q),"")</f>
        <v/>
      </c>
      <c r="T389" t="str">
        <f t="shared" si="65"/>
        <v/>
      </c>
      <c r="U389" t="str">
        <f t="shared" si="66"/>
        <v/>
      </c>
      <c r="V389" t="str">
        <f>+IF(LEN(M389)&gt;0,SUMIF(Candidatura_Tomador!$H:$H,Candidatura_Seguros!M389,Candidatura_Tomador!R:R),"")</f>
        <v/>
      </c>
      <c r="W389" t="str">
        <f t="shared" si="67"/>
        <v/>
      </c>
    </row>
    <row r="390" spans="1:23" x14ac:dyDescent="0.25">
      <c r="A390" t="str">
        <f>+IF(LEN(M390)&gt;0,Candidatura_Tomador!C390,"")</f>
        <v/>
      </c>
      <c r="B390" t="str">
        <f>+IF(LEN(M390)&gt;0,Participação!$D$8,"")</f>
        <v/>
      </c>
      <c r="C390" t="str">
        <f t="shared" si="59"/>
        <v/>
      </c>
      <c r="D390" t="str">
        <f>+IF(LEN(M390)&gt;0,Participação!$D$4,"")</f>
        <v/>
      </c>
      <c r="E390" s="27" t="str">
        <f>+IF(LEN(M390)&gt;0,Participação!$B$7+8,"")</f>
        <v/>
      </c>
      <c r="F390" s="27" t="str">
        <f t="shared" si="60"/>
        <v/>
      </c>
      <c r="G390" t="str">
        <f t="shared" si="61"/>
        <v/>
      </c>
      <c r="H390" t="str">
        <f t="shared" si="62"/>
        <v/>
      </c>
      <c r="I390" t="str">
        <f t="shared" si="63"/>
        <v/>
      </c>
      <c r="L390" t="str">
        <f>+IF(LEN(Candidatura_Tomador!A390)&gt;0,VLOOKUP(M390,Candidatura_Tomador!H:P,9,0),"")</f>
        <v/>
      </c>
      <c r="M390" t="str">
        <f>IF(LEN(M389)=0,"",IF(M389=MAX(Candidatura_Tomador!H:H),"",M389+1))</f>
        <v/>
      </c>
      <c r="N390" t="str">
        <f>+IF(LEN(M390)&gt;0,Participação!$D$6*100,"")</f>
        <v/>
      </c>
      <c r="O390" t="str">
        <f t="shared" si="64"/>
        <v/>
      </c>
      <c r="P390" t="str">
        <f>+IF(LEN(M390)&gt;0,IF(Participação!$B$6="Com Escaldão","09","01"),"")</f>
        <v/>
      </c>
      <c r="Q390" s="28" t="str">
        <f>+IF(LEN(M390)&gt;0,SUMIF(Candidatura_Tomador!$H:$H,Candidatura_Seguros!M390,Candidatura_Tomador!I:I),"")</f>
        <v/>
      </c>
      <c r="R390" t="str">
        <f>+IF(LEN(M390)&gt;0,VLOOKUP(M390,Candidatura_Tomador!H:J,3,0),"")</f>
        <v/>
      </c>
      <c r="S390" t="str">
        <f>+IF(LEN(M390)&gt;0,SUMIF(Candidatura_Tomador!$H:$H,Candidatura_Seguros!M390,Candidatura_Tomador!Q:Q),"")</f>
        <v/>
      </c>
      <c r="T390" t="str">
        <f t="shared" si="65"/>
        <v/>
      </c>
      <c r="U390" t="str">
        <f t="shared" si="66"/>
        <v/>
      </c>
      <c r="V390" t="str">
        <f>+IF(LEN(M390)&gt;0,SUMIF(Candidatura_Tomador!$H:$H,Candidatura_Seguros!M390,Candidatura_Tomador!R:R),"")</f>
        <v/>
      </c>
      <c r="W390" t="str">
        <f t="shared" si="67"/>
        <v/>
      </c>
    </row>
    <row r="391" spans="1:23" x14ac:dyDescent="0.25">
      <c r="A391" t="str">
        <f>+IF(LEN(M391)&gt;0,Candidatura_Tomador!C391,"")</f>
        <v/>
      </c>
      <c r="B391" t="str">
        <f>+IF(LEN(M391)&gt;0,Participação!$D$8,"")</f>
        <v/>
      </c>
      <c r="C391" t="str">
        <f t="shared" si="59"/>
        <v/>
      </c>
      <c r="D391" t="str">
        <f>+IF(LEN(M391)&gt;0,Participação!$D$4,"")</f>
        <v/>
      </c>
      <c r="E391" s="27" t="str">
        <f>+IF(LEN(M391)&gt;0,Participação!$B$7+8,"")</f>
        <v/>
      </c>
      <c r="F391" s="27" t="str">
        <f t="shared" si="60"/>
        <v/>
      </c>
      <c r="G391" t="str">
        <f t="shared" si="61"/>
        <v/>
      </c>
      <c r="H391" t="str">
        <f t="shared" si="62"/>
        <v/>
      </c>
      <c r="I391" t="str">
        <f t="shared" si="63"/>
        <v/>
      </c>
      <c r="L391" t="str">
        <f>+IF(LEN(Candidatura_Tomador!A391)&gt;0,VLOOKUP(M391,Candidatura_Tomador!H:P,9,0),"")</f>
        <v/>
      </c>
      <c r="M391" t="str">
        <f>IF(LEN(M390)=0,"",IF(M390=MAX(Candidatura_Tomador!H:H),"",M390+1))</f>
        <v/>
      </c>
      <c r="N391" t="str">
        <f>+IF(LEN(M391)&gt;0,Participação!$D$6*100,"")</f>
        <v/>
      </c>
      <c r="O391" t="str">
        <f t="shared" si="64"/>
        <v/>
      </c>
      <c r="P391" t="str">
        <f>+IF(LEN(M391)&gt;0,IF(Participação!$B$6="Com Escaldão","09","01"),"")</f>
        <v/>
      </c>
      <c r="Q391" s="28" t="str">
        <f>+IF(LEN(M391)&gt;0,SUMIF(Candidatura_Tomador!$H:$H,Candidatura_Seguros!M391,Candidatura_Tomador!I:I),"")</f>
        <v/>
      </c>
      <c r="R391" t="str">
        <f>+IF(LEN(M391)&gt;0,VLOOKUP(M391,Candidatura_Tomador!H:J,3,0),"")</f>
        <v/>
      </c>
      <c r="S391" t="str">
        <f>+IF(LEN(M391)&gt;0,SUMIF(Candidatura_Tomador!$H:$H,Candidatura_Seguros!M391,Candidatura_Tomador!Q:Q),"")</f>
        <v/>
      </c>
      <c r="T391" t="str">
        <f t="shared" si="65"/>
        <v/>
      </c>
      <c r="U391" t="str">
        <f t="shared" si="66"/>
        <v/>
      </c>
      <c r="V391" t="str">
        <f>+IF(LEN(M391)&gt;0,SUMIF(Candidatura_Tomador!$H:$H,Candidatura_Seguros!M391,Candidatura_Tomador!R:R),"")</f>
        <v/>
      </c>
      <c r="W391" t="str">
        <f t="shared" si="67"/>
        <v/>
      </c>
    </row>
    <row r="392" spans="1:23" x14ac:dyDescent="0.25">
      <c r="A392" t="str">
        <f>+IF(LEN(M392)&gt;0,Candidatura_Tomador!C392,"")</f>
        <v/>
      </c>
      <c r="B392" t="str">
        <f>+IF(LEN(M392)&gt;0,Participação!$D$8,"")</f>
        <v/>
      </c>
      <c r="C392" t="str">
        <f t="shared" si="59"/>
        <v/>
      </c>
      <c r="D392" t="str">
        <f>+IF(LEN(M392)&gt;0,Participação!$D$4,"")</f>
        <v/>
      </c>
      <c r="E392" s="27" t="str">
        <f>+IF(LEN(M392)&gt;0,Participação!$B$7+8,"")</f>
        <v/>
      </c>
      <c r="F392" s="27" t="str">
        <f t="shared" si="60"/>
        <v/>
      </c>
      <c r="G392" t="str">
        <f t="shared" si="61"/>
        <v/>
      </c>
      <c r="H392" t="str">
        <f t="shared" si="62"/>
        <v/>
      </c>
      <c r="I392" t="str">
        <f t="shared" si="63"/>
        <v/>
      </c>
      <c r="L392" t="str">
        <f>+IF(LEN(Candidatura_Tomador!A392)&gt;0,VLOOKUP(M392,Candidatura_Tomador!H:P,9,0),"")</f>
        <v/>
      </c>
      <c r="M392" t="str">
        <f>IF(LEN(M391)=0,"",IF(M391=MAX(Candidatura_Tomador!H:H),"",M391+1))</f>
        <v/>
      </c>
      <c r="N392" t="str">
        <f>+IF(LEN(M392)&gt;0,Participação!$D$6*100,"")</f>
        <v/>
      </c>
      <c r="O392" t="str">
        <f t="shared" si="64"/>
        <v/>
      </c>
      <c r="P392" t="str">
        <f>+IF(LEN(M392)&gt;0,IF(Participação!$B$6="Com Escaldão","09","01"),"")</f>
        <v/>
      </c>
      <c r="Q392" s="28" t="str">
        <f>+IF(LEN(M392)&gt;0,SUMIF(Candidatura_Tomador!$H:$H,Candidatura_Seguros!M392,Candidatura_Tomador!I:I),"")</f>
        <v/>
      </c>
      <c r="R392" t="str">
        <f>+IF(LEN(M392)&gt;0,VLOOKUP(M392,Candidatura_Tomador!H:J,3,0),"")</f>
        <v/>
      </c>
      <c r="S392" t="str">
        <f>+IF(LEN(M392)&gt;0,SUMIF(Candidatura_Tomador!$H:$H,Candidatura_Seguros!M392,Candidatura_Tomador!Q:Q),"")</f>
        <v/>
      </c>
      <c r="T392" t="str">
        <f t="shared" si="65"/>
        <v/>
      </c>
      <c r="U392" t="str">
        <f t="shared" si="66"/>
        <v/>
      </c>
      <c r="V392" t="str">
        <f>+IF(LEN(M392)&gt;0,SUMIF(Candidatura_Tomador!$H:$H,Candidatura_Seguros!M392,Candidatura_Tomador!R:R),"")</f>
        <v/>
      </c>
      <c r="W392" t="str">
        <f t="shared" si="67"/>
        <v/>
      </c>
    </row>
    <row r="393" spans="1:23" x14ac:dyDescent="0.25">
      <c r="A393" t="str">
        <f>+IF(LEN(M393)&gt;0,Candidatura_Tomador!C393,"")</f>
        <v/>
      </c>
      <c r="B393" t="str">
        <f>+IF(LEN(M393)&gt;0,Participação!$D$8,"")</f>
        <v/>
      </c>
      <c r="C393" t="str">
        <f t="shared" si="59"/>
        <v/>
      </c>
      <c r="D393" t="str">
        <f>+IF(LEN(M393)&gt;0,Participação!$D$4,"")</f>
        <v/>
      </c>
      <c r="E393" s="27" t="str">
        <f>+IF(LEN(M393)&gt;0,Participação!$B$7+8,"")</f>
        <v/>
      </c>
      <c r="F393" s="27" t="str">
        <f t="shared" si="60"/>
        <v/>
      </c>
      <c r="G393" t="str">
        <f t="shared" si="61"/>
        <v/>
      </c>
      <c r="H393" t="str">
        <f t="shared" si="62"/>
        <v/>
      </c>
      <c r="I393" t="str">
        <f t="shared" si="63"/>
        <v/>
      </c>
      <c r="L393" t="str">
        <f>+IF(LEN(Candidatura_Tomador!A393)&gt;0,VLOOKUP(M393,Candidatura_Tomador!H:P,9,0),"")</f>
        <v/>
      </c>
      <c r="M393" t="str">
        <f>IF(LEN(M392)=0,"",IF(M392=MAX(Candidatura_Tomador!H:H),"",M392+1))</f>
        <v/>
      </c>
      <c r="N393" t="str">
        <f>+IF(LEN(M393)&gt;0,Participação!$D$6*100,"")</f>
        <v/>
      </c>
      <c r="O393" t="str">
        <f t="shared" si="64"/>
        <v/>
      </c>
      <c r="P393" t="str">
        <f>+IF(LEN(M393)&gt;0,IF(Participação!$B$6="Com Escaldão","09","01"),"")</f>
        <v/>
      </c>
      <c r="Q393" s="28" t="str">
        <f>+IF(LEN(M393)&gt;0,SUMIF(Candidatura_Tomador!$H:$H,Candidatura_Seguros!M393,Candidatura_Tomador!I:I),"")</f>
        <v/>
      </c>
      <c r="R393" t="str">
        <f>+IF(LEN(M393)&gt;0,VLOOKUP(M393,Candidatura_Tomador!H:J,3,0),"")</f>
        <v/>
      </c>
      <c r="S393" t="str">
        <f>+IF(LEN(M393)&gt;0,SUMIF(Candidatura_Tomador!$H:$H,Candidatura_Seguros!M393,Candidatura_Tomador!Q:Q),"")</f>
        <v/>
      </c>
      <c r="T393" t="str">
        <f t="shared" si="65"/>
        <v/>
      </c>
      <c r="U393" t="str">
        <f t="shared" si="66"/>
        <v/>
      </c>
      <c r="V393" t="str">
        <f>+IF(LEN(M393)&gt;0,SUMIF(Candidatura_Tomador!$H:$H,Candidatura_Seguros!M393,Candidatura_Tomador!R:R),"")</f>
        <v/>
      </c>
      <c r="W393" t="str">
        <f t="shared" si="67"/>
        <v/>
      </c>
    </row>
    <row r="394" spans="1:23" x14ac:dyDescent="0.25">
      <c r="A394" t="str">
        <f>+IF(LEN(M394)&gt;0,Candidatura_Tomador!C394,"")</f>
        <v/>
      </c>
      <c r="B394" t="str">
        <f>+IF(LEN(M394)&gt;0,Participação!$D$8,"")</f>
        <v/>
      </c>
      <c r="C394" t="str">
        <f t="shared" si="59"/>
        <v/>
      </c>
      <c r="D394" t="str">
        <f>+IF(LEN(M394)&gt;0,Participação!$D$4,"")</f>
        <v/>
      </c>
      <c r="E394" s="27" t="str">
        <f>+IF(LEN(M394)&gt;0,Participação!$B$7+8,"")</f>
        <v/>
      </c>
      <c r="F394" s="27" t="str">
        <f t="shared" si="60"/>
        <v/>
      </c>
      <c r="G394" t="str">
        <f t="shared" si="61"/>
        <v/>
      </c>
      <c r="H394" t="str">
        <f t="shared" si="62"/>
        <v/>
      </c>
      <c r="I394" t="str">
        <f t="shared" si="63"/>
        <v/>
      </c>
      <c r="L394" t="str">
        <f>+IF(LEN(Candidatura_Tomador!A394)&gt;0,VLOOKUP(M394,Candidatura_Tomador!H:P,9,0),"")</f>
        <v/>
      </c>
      <c r="M394" t="str">
        <f>IF(LEN(M393)=0,"",IF(M393=MAX(Candidatura_Tomador!H:H),"",M393+1))</f>
        <v/>
      </c>
      <c r="N394" t="str">
        <f>+IF(LEN(M394)&gt;0,Participação!$D$6*100,"")</f>
        <v/>
      </c>
      <c r="O394" t="str">
        <f t="shared" si="64"/>
        <v/>
      </c>
      <c r="P394" t="str">
        <f>+IF(LEN(M394)&gt;0,IF(Participação!$B$6="Com Escaldão","09","01"),"")</f>
        <v/>
      </c>
      <c r="Q394" s="28" t="str">
        <f>+IF(LEN(M394)&gt;0,SUMIF(Candidatura_Tomador!$H:$H,Candidatura_Seguros!M394,Candidatura_Tomador!I:I),"")</f>
        <v/>
      </c>
      <c r="R394" t="str">
        <f>+IF(LEN(M394)&gt;0,VLOOKUP(M394,Candidatura_Tomador!H:J,3,0),"")</f>
        <v/>
      </c>
      <c r="S394" t="str">
        <f>+IF(LEN(M394)&gt;0,SUMIF(Candidatura_Tomador!$H:$H,Candidatura_Seguros!M394,Candidatura_Tomador!Q:Q),"")</f>
        <v/>
      </c>
      <c r="T394" t="str">
        <f t="shared" si="65"/>
        <v/>
      </c>
      <c r="U394" t="str">
        <f t="shared" si="66"/>
        <v/>
      </c>
      <c r="V394" t="str">
        <f>+IF(LEN(M394)&gt;0,SUMIF(Candidatura_Tomador!$H:$H,Candidatura_Seguros!M394,Candidatura_Tomador!R:R),"")</f>
        <v/>
      </c>
      <c r="W394" t="str">
        <f t="shared" si="67"/>
        <v/>
      </c>
    </row>
    <row r="395" spans="1:23" x14ac:dyDescent="0.25">
      <c r="A395" t="str">
        <f>+IF(LEN(M395)&gt;0,Candidatura_Tomador!C395,"")</f>
        <v/>
      </c>
      <c r="B395" t="str">
        <f>+IF(LEN(M395)&gt;0,Participação!$D$8,"")</f>
        <v/>
      </c>
      <c r="C395" t="str">
        <f t="shared" si="59"/>
        <v/>
      </c>
      <c r="D395" t="str">
        <f>+IF(LEN(M395)&gt;0,Participação!$D$4,"")</f>
        <v/>
      </c>
      <c r="E395" s="27" t="str">
        <f>+IF(LEN(M395)&gt;0,Participação!$B$7+8,"")</f>
        <v/>
      </c>
      <c r="F395" s="27" t="str">
        <f t="shared" si="60"/>
        <v/>
      </c>
      <c r="G395" t="str">
        <f t="shared" si="61"/>
        <v/>
      </c>
      <c r="H395" t="str">
        <f t="shared" si="62"/>
        <v/>
      </c>
      <c r="I395" t="str">
        <f t="shared" si="63"/>
        <v/>
      </c>
      <c r="L395" t="str">
        <f>+IF(LEN(Candidatura_Tomador!A395)&gt;0,VLOOKUP(M395,Candidatura_Tomador!H:P,9,0),"")</f>
        <v/>
      </c>
      <c r="M395" t="str">
        <f>IF(LEN(M394)=0,"",IF(M394=MAX(Candidatura_Tomador!H:H),"",M394+1))</f>
        <v/>
      </c>
      <c r="N395" t="str">
        <f>+IF(LEN(M395)&gt;0,Participação!$D$6*100,"")</f>
        <v/>
      </c>
      <c r="O395" t="str">
        <f t="shared" si="64"/>
        <v/>
      </c>
      <c r="P395" t="str">
        <f>+IF(LEN(M395)&gt;0,IF(Participação!$B$6="Com Escaldão","09","01"),"")</f>
        <v/>
      </c>
      <c r="Q395" s="28" t="str">
        <f>+IF(LEN(M395)&gt;0,SUMIF(Candidatura_Tomador!$H:$H,Candidatura_Seguros!M395,Candidatura_Tomador!I:I),"")</f>
        <v/>
      </c>
      <c r="R395" t="str">
        <f>+IF(LEN(M395)&gt;0,VLOOKUP(M395,Candidatura_Tomador!H:J,3,0),"")</f>
        <v/>
      </c>
      <c r="S395" t="str">
        <f>+IF(LEN(M395)&gt;0,SUMIF(Candidatura_Tomador!$H:$H,Candidatura_Seguros!M395,Candidatura_Tomador!Q:Q),"")</f>
        <v/>
      </c>
      <c r="T395" t="str">
        <f t="shared" si="65"/>
        <v/>
      </c>
      <c r="U395" t="str">
        <f t="shared" si="66"/>
        <v/>
      </c>
      <c r="V395" t="str">
        <f>+IF(LEN(M395)&gt;0,SUMIF(Candidatura_Tomador!$H:$H,Candidatura_Seguros!M395,Candidatura_Tomador!R:R),"")</f>
        <v/>
      </c>
      <c r="W395" t="str">
        <f t="shared" si="67"/>
        <v/>
      </c>
    </row>
    <row r="396" spans="1:23" x14ac:dyDescent="0.25">
      <c r="A396" t="str">
        <f>+IF(LEN(M396)&gt;0,Candidatura_Tomador!C396,"")</f>
        <v/>
      </c>
      <c r="B396" t="str">
        <f>+IF(LEN(M396)&gt;0,Participação!$D$8,"")</f>
        <v/>
      </c>
      <c r="C396" t="str">
        <f t="shared" si="59"/>
        <v/>
      </c>
      <c r="D396" t="str">
        <f>+IF(LEN(M396)&gt;0,Participação!$D$4,"")</f>
        <v/>
      </c>
      <c r="E396" s="27" t="str">
        <f>+IF(LEN(M396)&gt;0,Participação!$B$7+8,"")</f>
        <v/>
      </c>
      <c r="F396" s="27" t="str">
        <f t="shared" si="60"/>
        <v/>
      </c>
      <c r="G396" t="str">
        <f t="shared" si="61"/>
        <v/>
      </c>
      <c r="H396" t="str">
        <f t="shared" si="62"/>
        <v/>
      </c>
      <c r="I396" t="str">
        <f t="shared" si="63"/>
        <v/>
      </c>
      <c r="L396" t="str">
        <f>+IF(LEN(Candidatura_Tomador!A396)&gt;0,VLOOKUP(M396,Candidatura_Tomador!H:P,9,0),"")</f>
        <v/>
      </c>
      <c r="M396" t="str">
        <f>IF(LEN(M395)=0,"",IF(M395=MAX(Candidatura_Tomador!H:H),"",M395+1))</f>
        <v/>
      </c>
      <c r="N396" t="str">
        <f>+IF(LEN(M396)&gt;0,Participação!$D$6*100,"")</f>
        <v/>
      </c>
      <c r="O396" t="str">
        <f t="shared" si="64"/>
        <v/>
      </c>
      <c r="P396" t="str">
        <f>+IF(LEN(M396)&gt;0,IF(Participação!$B$6="Com Escaldão","09","01"),"")</f>
        <v/>
      </c>
      <c r="Q396" s="28" t="str">
        <f>+IF(LEN(M396)&gt;0,SUMIF(Candidatura_Tomador!$H:$H,Candidatura_Seguros!M396,Candidatura_Tomador!I:I),"")</f>
        <v/>
      </c>
      <c r="R396" t="str">
        <f>+IF(LEN(M396)&gt;0,VLOOKUP(M396,Candidatura_Tomador!H:J,3,0),"")</f>
        <v/>
      </c>
      <c r="S396" t="str">
        <f>+IF(LEN(M396)&gt;0,SUMIF(Candidatura_Tomador!$H:$H,Candidatura_Seguros!M396,Candidatura_Tomador!Q:Q),"")</f>
        <v/>
      </c>
      <c r="T396" t="str">
        <f t="shared" si="65"/>
        <v/>
      </c>
      <c r="U396" t="str">
        <f t="shared" si="66"/>
        <v/>
      </c>
      <c r="V396" t="str">
        <f>+IF(LEN(M396)&gt;0,SUMIF(Candidatura_Tomador!$H:$H,Candidatura_Seguros!M396,Candidatura_Tomador!R:R),"")</f>
        <v/>
      </c>
      <c r="W396" t="str">
        <f t="shared" si="67"/>
        <v/>
      </c>
    </row>
    <row r="397" spans="1:23" x14ac:dyDescent="0.25">
      <c r="A397" t="str">
        <f>+IF(LEN(M397)&gt;0,Candidatura_Tomador!C397,"")</f>
        <v/>
      </c>
      <c r="B397" t="str">
        <f>+IF(LEN(M397)&gt;0,Participação!$D$8,"")</f>
        <v/>
      </c>
      <c r="C397" t="str">
        <f t="shared" si="59"/>
        <v/>
      </c>
      <c r="D397" t="str">
        <f>+IF(LEN(M397)&gt;0,Participação!$D$4,"")</f>
        <v/>
      </c>
      <c r="E397" s="27" t="str">
        <f>+IF(LEN(M397)&gt;0,Participação!$B$7+8,"")</f>
        <v/>
      </c>
      <c r="F397" s="27" t="str">
        <f t="shared" si="60"/>
        <v/>
      </c>
      <c r="G397" t="str">
        <f t="shared" si="61"/>
        <v/>
      </c>
      <c r="H397" t="str">
        <f t="shared" si="62"/>
        <v/>
      </c>
      <c r="I397" t="str">
        <f t="shared" si="63"/>
        <v/>
      </c>
      <c r="L397" t="str">
        <f>+IF(LEN(Candidatura_Tomador!A397)&gt;0,VLOOKUP(M397,Candidatura_Tomador!H:P,9,0),"")</f>
        <v/>
      </c>
      <c r="M397" t="str">
        <f>IF(LEN(M396)=0,"",IF(M396=MAX(Candidatura_Tomador!H:H),"",M396+1))</f>
        <v/>
      </c>
      <c r="N397" t="str">
        <f>+IF(LEN(M397)&gt;0,Participação!$D$6*100,"")</f>
        <v/>
      </c>
      <c r="O397" t="str">
        <f t="shared" si="64"/>
        <v/>
      </c>
      <c r="P397" t="str">
        <f>+IF(LEN(M397)&gt;0,IF(Participação!$B$6="Com Escaldão","09","01"),"")</f>
        <v/>
      </c>
      <c r="Q397" s="28" t="str">
        <f>+IF(LEN(M397)&gt;0,SUMIF(Candidatura_Tomador!$H:$H,Candidatura_Seguros!M397,Candidatura_Tomador!I:I),"")</f>
        <v/>
      </c>
      <c r="R397" t="str">
        <f>+IF(LEN(M397)&gt;0,VLOOKUP(M397,Candidatura_Tomador!H:J,3,0),"")</f>
        <v/>
      </c>
      <c r="S397" t="str">
        <f>+IF(LEN(M397)&gt;0,SUMIF(Candidatura_Tomador!$H:$H,Candidatura_Seguros!M397,Candidatura_Tomador!Q:Q),"")</f>
        <v/>
      </c>
      <c r="T397" t="str">
        <f t="shared" si="65"/>
        <v/>
      </c>
      <c r="U397" t="str">
        <f t="shared" si="66"/>
        <v/>
      </c>
      <c r="V397" t="str">
        <f>+IF(LEN(M397)&gt;0,SUMIF(Candidatura_Tomador!$H:$H,Candidatura_Seguros!M397,Candidatura_Tomador!R:R),"")</f>
        <v/>
      </c>
      <c r="W397" t="str">
        <f t="shared" si="67"/>
        <v/>
      </c>
    </row>
    <row r="398" spans="1:23" x14ac:dyDescent="0.25">
      <c r="A398" t="str">
        <f>+IF(LEN(M398)&gt;0,Candidatura_Tomador!C398,"")</f>
        <v/>
      </c>
      <c r="B398" t="str">
        <f>+IF(LEN(M398)&gt;0,Participação!$D$8,"")</f>
        <v/>
      </c>
      <c r="C398" t="str">
        <f t="shared" si="59"/>
        <v/>
      </c>
      <c r="D398" t="str">
        <f>+IF(LEN(M398)&gt;0,Participação!$D$4,"")</f>
        <v/>
      </c>
      <c r="E398" s="27" t="str">
        <f>+IF(LEN(M398)&gt;0,Participação!$B$7+8,"")</f>
        <v/>
      </c>
      <c r="F398" s="27" t="str">
        <f t="shared" si="60"/>
        <v/>
      </c>
      <c r="G398" t="str">
        <f t="shared" si="61"/>
        <v/>
      </c>
      <c r="H398" t="str">
        <f t="shared" si="62"/>
        <v/>
      </c>
      <c r="I398" t="str">
        <f t="shared" si="63"/>
        <v/>
      </c>
      <c r="L398" t="str">
        <f>+IF(LEN(Candidatura_Tomador!A398)&gt;0,VLOOKUP(M398,Candidatura_Tomador!H:P,9,0),"")</f>
        <v/>
      </c>
      <c r="M398" t="str">
        <f>IF(LEN(M397)=0,"",IF(M397=MAX(Candidatura_Tomador!H:H),"",M397+1))</f>
        <v/>
      </c>
      <c r="N398" t="str">
        <f>+IF(LEN(M398)&gt;0,Participação!$D$6*100,"")</f>
        <v/>
      </c>
      <c r="O398" t="str">
        <f t="shared" si="64"/>
        <v/>
      </c>
      <c r="P398" t="str">
        <f>+IF(LEN(M398)&gt;0,IF(Participação!$B$6="Com Escaldão","09","01"),"")</f>
        <v/>
      </c>
      <c r="Q398" s="28" t="str">
        <f>+IF(LEN(M398)&gt;0,SUMIF(Candidatura_Tomador!$H:$H,Candidatura_Seguros!M398,Candidatura_Tomador!I:I),"")</f>
        <v/>
      </c>
      <c r="R398" t="str">
        <f>+IF(LEN(M398)&gt;0,VLOOKUP(M398,Candidatura_Tomador!H:J,3,0),"")</f>
        <v/>
      </c>
      <c r="S398" t="str">
        <f>+IF(LEN(M398)&gt;0,SUMIF(Candidatura_Tomador!$H:$H,Candidatura_Seguros!M398,Candidatura_Tomador!Q:Q),"")</f>
        <v/>
      </c>
      <c r="T398" t="str">
        <f t="shared" si="65"/>
        <v/>
      </c>
      <c r="U398" t="str">
        <f t="shared" si="66"/>
        <v/>
      </c>
      <c r="V398" t="str">
        <f>+IF(LEN(M398)&gt;0,SUMIF(Candidatura_Tomador!$H:$H,Candidatura_Seguros!M398,Candidatura_Tomador!R:R),"")</f>
        <v/>
      </c>
      <c r="W398" t="str">
        <f t="shared" si="67"/>
        <v/>
      </c>
    </row>
    <row r="399" spans="1:23" x14ac:dyDescent="0.25">
      <c r="A399" t="str">
        <f>+IF(LEN(M399)&gt;0,Candidatura_Tomador!C399,"")</f>
        <v/>
      </c>
      <c r="B399" t="str">
        <f>+IF(LEN(M399)&gt;0,Participação!$D$8,"")</f>
        <v/>
      </c>
      <c r="C399" t="str">
        <f t="shared" si="59"/>
        <v/>
      </c>
      <c r="D399" t="str">
        <f>+IF(LEN(M399)&gt;0,Participação!$D$4,"")</f>
        <v/>
      </c>
      <c r="E399" s="27" t="str">
        <f>+IF(LEN(M399)&gt;0,Participação!$B$7+8,"")</f>
        <v/>
      </c>
      <c r="F399" s="27" t="str">
        <f t="shared" si="60"/>
        <v/>
      </c>
      <c r="G399" t="str">
        <f t="shared" si="61"/>
        <v/>
      </c>
      <c r="H399" t="str">
        <f t="shared" si="62"/>
        <v/>
      </c>
      <c r="I399" t="str">
        <f t="shared" si="63"/>
        <v/>
      </c>
      <c r="L399" t="str">
        <f>+IF(LEN(Candidatura_Tomador!A399)&gt;0,VLOOKUP(M399,Candidatura_Tomador!H:P,9,0),"")</f>
        <v/>
      </c>
      <c r="M399" t="str">
        <f>IF(LEN(M398)=0,"",IF(M398=MAX(Candidatura_Tomador!H:H),"",M398+1))</f>
        <v/>
      </c>
      <c r="N399" t="str">
        <f>+IF(LEN(M399)&gt;0,Participação!$D$6*100,"")</f>
        <v/>
      </c>
      <c r="O399" t="str">
        <f t="shared" si="64"/>
        <v/>
      </c>
      <c r="P399" t="str">
        <f>+IF(LEN(M399)&gt;0,IF(Participação!$B$6="Com Escaldão","09","01"),"")</f>
        <v/>
      </c>
      <c r="Q399" s="28" t="str">
        <f>+IF(LEN(M399)&gt;0,SUMIF(Candidatura_Tomador!$H:$H,Candidatura_Seguros!M399,Candidatura_Tomador!I:I),"")</f>
        <v/>
      </c>
      <c r="R399" t="str">
        <f>+IF(LEN(M399)&gt;0,VLOOKUP(M399,Candidatura_Tomador!H:J,3,0),"")</f>
        <v/>
      </c>
      <c r="S399" t="str">
        <f>+IF(LEN(M399)&gt;0,SUMIF(Candidatura_Tomador!$H:$H,Candidatura_Seguros!M399,Candidatura_Tomador!Q:Q),"")</f>
        <v/>
      </c>
      <c r="T399" t="str">
        <f t="shared" si="65"/>
        <v/>
      </c>
      <c r="U399" t="str">
        <f t="shared" si="66"/>
        <v/>
      </c>
      <c r="V399" t="str">
        <f>+IF(LEN(M399)&gt;0,SUMIF(Candidatura_Tomador!$H:$H,Candidatura_Seguros!M399,Candidatura_Tomador!R:R),"")</f>
        <v/>
      </c>
      <c r="W399" t="str">
        <f t="shared" si="67"/>
        <v/>
      </c>
    </row>
    <row r="400" spans="1:23" x14ac:dyDescent="0.25">
      <c r="A400" t="str">
        <f>+IF(LEN(M400)&gt;0,Candidatura_Tomador!C400,"")</f>
        <v/>
      </c>
      <c r="B400" t="str">
        <f>+IF(LEN(M400)&gt;0,Participação!$D$8,"")</f>
        <v/>
      </c>
      <c r="C400" t="str">
        <f t="shared" si="59"/>
        <v/>
      </c>
      <c r="D400" t="str">
        <f>+IF(LEN(M400)&gt;0,Participação!$D$4,"")</f>
        <v/>
      </c>
      <c r="E400" s="27" t="str">
        <f>+IF(LEN(M400)&gt;0,Participação!$B$7+8,"")</f>
        <v/>
      </c>
      <c r="F400" s="27" t="str">
        <f t="shared" si="60"/>
        <v/>
      </c>
      <c r="G400" t="str">
        <f t="shared" si="61"/>
        <v/>
      </c>
      <c r="H400" t="str">
        <f t="shared" si="62"/>
        <v/>
      </c>
      <c r="I400" t="str">
        <f t="shared" si="63"/>
        <v/>
      </c>
      <c r="L400" t="str">
        <f>+IF(LEN(Candidatura_Tomador!A400)&gt;0,VLOOKUP(M400,Candidatura_Tomador!H:P,9,0),"")</f>
        <v/>
      </c>
      <c r="M400" t="str">
        <f>IF(LEN(M399)=0,"",IF(M399=MAX(Candidatura_Tomador!H:H),"",M399+1))</f>
        <v/>
      </c>
      <c r="N400" t="str">
        <f>+IF(LEN(M400)&gt;0,Participação!$D$6*100,"")</f>
        <v/>
      </c>
      <c r="O400" t="str">
        <f t="shared" si="64"/>
        <v/>
      </c>
      <c r="P400" t="str">
        <f>+IF(LEN(M400)&gt;0,IF(Participação!$B$6="Com Escaldão","09","01"),"")</f>
        <v/>
      </c>
      <c r="Q400" s="28" t="str">
        <f>+IF(LEN(M400)&gt;0,SUMIF(Candidatura_Tomador!$H:$H,Candidatura_Seguros!M400,Candidatura_Tomador!I:I),"")</f>
        <v/>
      </c>
      <c r="R400" t="str">
        <f>+IF(LEN(M400)&gt;0,VLOOKUP(M400,Candidatura_Tomador!H:J,3,0),"")</f>
        <v/>
      </c>
      <c r="S400" t="str">
        <f>+IF(LEN(M400)&gt;0,SUMIF(Candidatura_Tomador!$H:$H,Candidatura_Seguros!M400,Candidatura_Tomador!Q:Q),"")</f>
        <v/>
      </c>
      <c r="T400" t="str">
        <f t="shared" si="65"/>
        <v/>
      </c>
      <c r="U400" t="str">
        <f t="shared" si="66"/>
        <v/>
      </c>
      <c r="V400" t="str">
        <f>+IF(LEN(M400)&gt;0,SUMIF(Candidatura_Tomador!$H:$H,Candidatura_Seguros!M400,Candidatura_Tomador!R:R),"")</f>
        <v/>
      </c>
      <c r="W400" t="str">
        <f t="shared" si="67"/>
        <v/>
      </c>
    </row>
    <row r="401" spans="1:23" x14ac:dyDescent="0.25">
      <c r="A401" t="str">
        <f>+IF(LEN(M401)&gt;0,Candidatura_Tomador!C401,"")</f>
        <v/>
      </c>
      <c r="B401" t="str">
        <f>+IF(LEN(M401)&gt;0,Participação!$D$8,"")</f>
        <v/>
      </c>
      <c r="C401" t="str">
        <f t="shared" si="59"/>
        <v/>
      </c>
      <c r="D401" t="str">
        <f>+IF(LEN(M401)&gt;0,Participação!$D$4,"")</f>
        <v/>
      </c>
      <c r="E401" s="27" t="str">
        <f>+IF(LEN(M401)&gt;0,Participação!$B$7+8,"")</f>
        <v/>
      </c>
      <c r="F401" s="27" t="str">
        <f t="shared" si="60"/>
        <v/>
      </c>
      <c r="G401" t="str">
        <f t="shared" si="61"/>
        <v/>
      </c>
      <c r="H401" t="str">
        <f t="shared" si="62"/>
        <v/>
      </c>
      <c r="I401" t="str">
        <f t="shared" si="63"/>
        <v/>
      </c>
      <c r="L401" t="str">
        <f>+IF(LEN(Candidatura_Tomador!A401)&gt;0,VLOOKUP(M401,Candidatura_Tomador!H:P,9,0),"")</f>
        <v/>
      </c>
      <c r="M401" t="str">
        <f>IF(LEN(M400)=0,"",IF(M400=MAX(Candidatura_Tomador!H:H),"",M400+1))</f>
        <v/>
      </c>
      <c r="N401" t="str">
        <f>+IF(LEN(M401)&gt;0,Participação!$D$6*100,"")</f>
        <v/>
      </c>
      <c r="O401" t="str">
        <f t="shared" si="64"/>
        <v/>
      </c>
      <c r="P401" t="str">
        <f>+IF(LEN(M401)&gt;0,IF(Participação!$B$6="Com Escaldão","09","01"),"")</f>
        <v/>
      </c>
      <c r="Q401" s="28" t="str">
        <f>+IF(LEN(M401)&gt;0,SUMIF(Candidatura_Tomador!$H:$H,Candidatura_Seguros!M401,Candidatura_Tomador!I:I),"")</f>
        <v/>
      </c>
      <c r="R401" t="str">
        <f>+IF(LEN(M401)&gt;0,VLOOKUP(M401,Candidatura_Tomador!H:J,3,0),"")</f>
        <v/>
      </c>
      <c r="S401" t="str">
        <f>+IF(LEN(M401)&gt;0,SUMIF(Candidatura_Tomador!$H:$H,Candidatura_Seguros!M401,Candidatura_Tomador!Q:Q),"")</f>
        <v/>
      </c>
      <c r="T401" t="str">
        <f t="shared" si="65"/>
        <v/>
      </c>
      <c r="U401" t="str">
        <f t="shared" si="66"/>
        <v/>
      </c>
      <c r="V401" t="str">
        <f>+IF(LEN(M401)&gt;0,SUMIF(Candidatura_Tomador!$H:$H,Candidatura_Seguros!M401,Candidatura_Tomador!R:R),"")</f>
        <v/>
      </c>
      <c r="W401" t="str">
        <f t="shared" si="67"/>
        <v/>
      </c>
    </row>
    <row r="402" spans="1:23" x14ac:dyDescent="0.25">
      <c r="A402" t="str">
        <f>+IF(LEN(M402)&gt;0,Candidatura_Tomador!C402,"")</f>
        <v/>
      </c>
      <c r="B402" t="str">
        <f>+IF(LEN(M402)&gt;0,Participação!$D$8,"")</f>
        <v/>
      </c>
      <c r="C402" t="str">
        <f t="shared" si="59"/>
        <v/>
      </c>
      <c r="D402" t="str">
        <f>+IF(LEN(M402)&gt;0,Participação!$D$4,"")</f>
        <v/>
      </c>
      <c r="E402" s="27" t="str">
        <f>+IF(LEN(M402)&gt;0,Participação!$B$7+8,"")</f>
        <v/>
      </c>
      <c r="F402" s="27" t="str">
        <f t="shared" si="60"/>
        <v/>
      </c>
      <c r="G402" t="str">
        <f t="shared" si="61"/>
        <v/>
      </c>
      <c r="H402" t="str">
        <f t="shared" si="62"/>
        <v/>
      </c>
      <c r="I402" t="str">
        <f t="shared" si="63"/>
        <v/>
      </c>
      <c r="L402" t="str">
        <f>+IF(LEN(Candidatura_Tomador!A402)&gt;0,VLOOKUP(M402,Candidatura_Tomador!H:P,9,0),"")</f>
        <v/>
      </c>
      <c r="M402" t="str">
        <f>IF(LEN(M401)=0,"",IF(M401=MAX(Candidatura_Tomador!H:H),"",M401+1))</f>
        <v/>
      </c>
      <c r="N402" t="str">
        <f>+IF(LEN(M402)&gt;0,Participação!$D$6*100,"")</f>
        <v/>
      </c>
      <c r="O402" t="str">
        <f t="shared" si="64"/>
        <v/>
      </c>
      <c r="P402" t="str">
        <f>+IF(LEN(M402)&gt;0,IF(Participação!$B$6="Com Escaldão","09","01"),"")</f>
        <v/>
      </c>
      <c r="Q402" s="28" t="str">
        <f>+IF(LEN(M402)&gt;0,SUMIF(Candidatura_Tomador!$H:$H,Candidatura_Seguros!M402,Candidatura_Tomador!I:I),"")</f>
        <v/>
      </c>
      <c r="R402" t="str">
        <f>+IF(LEN(M402)&gt;0,VLOOKUP(M402,Candidatura_Tomador!H:J,3,0),"")</f>
        <v/>
      </c>
      <c r="S402" t="str">
        <f>+IF(LEN(M402)&gt;0,SUMIF(Candidatura_Tomador!$H:$H,Candidatura_Seguros!M402,Candidatura_Tomador!Q:Q),"")</f>
        <v/>
      </c>
      <c r="T402" t="str">
        <f t="shared" si="65"/>
        <v/>
      </c>
      <c r="U402" t="str">
        <f t="shared" si="66"/>
        <v/>
      </c>
      <c r="V402" t="str">
        <f>+IF(LEN(M402)&gt;0,SUMIF(Candidatura_Tomador!$H:$H,Candidatura_Seguros!M402,Candidatura_Tomador!R:R),"")</f>
        <v/>
      </c>
      <c r="W402" t="str">
        <f t="shared" si="67"/>
        <v/>
      </c>
    </row>
    <row r="403" spans="1:23" x14ac:dyDescent="0.25">
      <c r="A403" t="str">
        <f>+IF(LEN(M403)&gt;0,Candidatura_Tomador!C403,"")</f>
        <v/>
      </c>
      <c r="B403" t="str">
        <f>+IF(LEN(M403)&gt;0,Participação!$D$8,"")</f>
        <v/>
      </c>
      <c r="C403" t="str">
        <f t="shared" si="59"/>
        <v/>
      </c>
      <c r="D403" t="str">
        <f>+IF(LEN(M403)&gt;0,Participação!$D$4,"")</f>
        <v/>
      </c>
      <c r="E403" s="27" t="str">
        <f>+IF(LEN(M403)&gt;0,Participação!$B$7+8,"")</f>
        <v/>
      </c>
      <c r="F403" s="27" t="str">
        <f t="shared" si="60"/>
        <v/>
      </c>
      <c r="G403" t="str">
        <f t="shared" si="61"/>
        <v/>
      </c>
      <c r="H403" t="str">
        <f t="shared" si="62"/>
        <v/>
      </c>
      <c r="I403" t="str">
        <f t="shared" si="63"/>
        <v/>
      </c>
      <c r="L403" t="str">
        <f>+IF(LEN(Candidatura_Tomador!A403)&gt;0,VLOOKUP(M403,Candidatura_Tomador!H:P,9,0),"")</f>
        <v/>
      </c>
      <c r="M403" t="str">
        <f>IF(LEN(M402)=0,"",IF(M402=MAX(Candidatura_Tomador!H:H),"",M402+1))</f>
        <v/>
      </c>
      <c r="N403" t="str">
        <f>+IF(LEN(M403)&gt;0,Participação!$D$6*100,"")</f>
        <v/>
      </c>
      <c r="O403" t="str">
        <f t="shared" si="64"/>
        <v/>
      </c>
      <c r="P403" t="str">
        <f>+IF(LEN(M403)&gt;0,IF(Participação!$B$6="Com Escaldão","09","01"),"")</f>
        <v/>
      </c>
      <c r="Q403" s="28" t="str">
        <f>+IF(LEN(M403)&gt;0,SUMIF(Candidatura_Tomador!$H:$H,Candidatura_Seguros!M403,Candidatura_Tomador!I:I),"")</f>
        <v/>
      </c>
      <c r="R403" t="str">
        <f>+IF(LEN(M403)&gt;0,VLOOKUP(M403,Candidatura_Tomador!H:J,3,0),"")</f>
        <v/>
      </c>
      <c r="S403" t="str">
        <f>+IF(LEN(M403)&gt;0,SUMIF(Candidatura_Tomador!$H:$H,Candidatura_Seguros!M403,Candidatura_Tomador!Q:Q),"")</f>
        <v/>
      </c>
      <c r="T403" t="str">
        <f t="shared" si="65"/>
        <v/>
      </c>
      <c r="U403" t="str">
        <f t="shared" si="66"/>
        <v/>
      </c>
      <c r="V403" t="str">
        <f>+IF(LEN(M403)&gt;0,SUMIF(Candidatura_Tomador!$H:$H,Candidatura_Seguros!M403,Candidatura_Tomador!R:R),"")</f>
        <v/>
      </c>
      <c r="W403" t="str">
        <f t="shared" si="67"/>
        <v/>
      </c>
    </row>
    <row r="404" spans="1:23" x14ac:dyDescent="0.25">
      <c r="A404" t="str">
        <f>+IF(LEN(M404)&gt;0,Candidatura_Tomador!C404,"")</f>
        <v/>
      </c>
      <c r="B404" t="str">
        <f>+IF(LEN(M404)&gt;0,Participação!$D$8,"")</f>
        <v/>
      </c>
      <c r="C404" t="str">
        <f t="shared" si="59"/>
        <v/>
      </c>
      <c r="D404" t="str">
        <f>+IF(LEN(M404)&gt;0,Participação!$D$4,"")</f>
        <v/>
      </c>
      <c r="E404" s="27" t="str">
        <f>+IF(LEN(M404)&gt;0,Participação!$B$7+8,"")</f>
        <v/>
      </c>
      <c r="F404" s="27" t="str">
        <f t="shared" si="60"/>
        <v/>
      </c>
      <c r="G404" t="str">
        <f t="shared" si="61"/>
        <v/>
      </c>
      <c r="H404" t="str">
        <f t="shared" si="62"/>
        <v/>
      </c>
      <c r="I404" t="str">
        <f t="shared" si="63"/>
        <v/>
      </c>
      <c r="L404" t="str">
        <f>+IF(LEN(Candidatura_Tomador!A404)&gt;0,VLOOKUP(M404,Candidatura_Tomador!H:P,9,0),"")</f>
        <v/>
      </c>
      <c r="M404" t="str">
        <f>IF(LEN(M403)=0,"",IF(M403=MAX(Candidatura_Tomador!H:H),"",M403+1))</f>
        <v/>
      </c>
      <c r="N404" t="str">
        <f>+IF(LEN(M404)&gt;0,Participação!$D$6*100,"")</f>
        <v/>
      </c>
      <c r="O404" t="str">
        <f t="shared" si="64"/>
        <v/>
      </c>
      <c r="P404" t="str">
        <f>+IF(LEN(M404)&gt;0,IF(Participação!$B$6="Com Escaldão","09","01"),"")</f>
        <v/>
      </c>
      <c r="Q404" s="28" t="str">
        <f>+IF(LEN(M404)&gt;0,SUMIF(Candidatura_Tomador!$H:$H,Candidatura_Seguros!M404,Candidatura_Tomador!I:I),"")</f>
        <v/>
      </c>
      <c r="R404" t="str">
        <f>+IF(LEN(M404)&gt;0,VLOOKUP(M404,Candidatura_Tomador!H:J,3,0),"")</f>
        <v/>
      </c>
      <c r="S404" t="str">
        <f>+IF(LEN(M404)&gt;0,SUMIF(Candidatura_Tomador!$H:$H,Candidatura_Seguros!M404,Candidatura_Tomador!Q:Q),"")</f>
        <v/>
      </c>
      <c r="T404" t="str">
        <f t="shared" si="65"/>
        <v/>
      </c>
      <c r="U404" t="str">
        <f t="shared" si="66"/>
        <v/>
      </c>
      <c r="V404" t="str">
        <f>+IF(LEN(M404)&gt;0,SUMIF(Candidatura_Tomador!$H:$H,Candidatura_Seguros!M404,Candidatura_Tomador!R:R),"")</f>
        <v/>
      </c>
      <c r="W404" t="str">
        <f t="shared" si="67"/>
        <v/>
      </c>
    </row>
    <row r="405" spans="1:23" x14ac:dyDescent="0.25">
      <c r="A405" t="str">
        <f>+IF(LEN(M405)&gt;0,Candidatura_Tomador!C405,"")</f>
        <v/>
      </c>
      <c r="B405" t="str">
        <f>+IF(LEN(M405)&gt;0,Participação!$D$8,"")</f>
        <v/>
      </c>
      <c r="C405" t="str">
        <f t="shared" si="59"/>
        <v/>
      </c>
      <c r="D405" t="str">
        <f>+IF(LEN(M405)&gt;0,Participação!$D$4,"")</f>
        <v/>
      </c>
      <c r="E405" s="27" t="str">
        <f>+IF(LEN(M405)&gt;0,Participação!$B$7+8,"")</f>
        <v/>
      </c>
      <c r="F405" s="27" t="str">
        <f t="shared" si="60"/>
        <v/>
      </c>
      <c r="G405" t="str">
        <f t="shared" si="61"/>
        <v/>
      </c>
      <c r="H405" t="str">
        <f t="shared" si="62"/>
        <v/>
      </c>
      <c r="I405" t="str">
        <f t="shared" si="63"/>
        <v/>
      </c>
      <c r="L405" t="str">
        <f>+IF(LEN(Candidatura_Tomador!A405)&gt;0,VLOOKUP(M405,Candidatura_Tomador!H:P,9,0),"")</f>
        <v/>
      </c>
      <c r="M405" t="str">
        <f>IF(LEN(M404)=0,"",IF(M404=MAX(Candidatura_Tomador!H:H),"",M404+1))</f>
        <v/>
      </c>
      <c r="N405" t="str">
        <f>+IF(LEN(M405)&gt;0,Participação!$D$6*100,"")</f>
        <v/>
      </c>
      <c r="O405" t="str">
        <f t="shared" si="64"/>
        <v/>
      </c>
      <c r="P405" t="str">
        <f>+IF(LEN(M405)&gt;0,IF(Participação!$B$6="Com Escaldão","09","01"),"")</f>
        <v/>
      </c>
      <c r="Q405" s="28" t="str">
        <f>+IF(LEN(M405)&gt;0,SUMIF(Candidatura_Tomador!$H:$H,Candidatura_Seguros!M405,Candidatura_Tomador!I:I),"")</f>
        <v/>
      </c>
      <c r="R405" t="str">
        <f>+IF(LEN(M405)&gt;0,VLOOKUP(M405,Candidatura_Tomador!H:J,3,0),"")</f>
        <v/>
      </c>
      <c r="S405" t="str">
        <f>+IF(LEN(M405)&gt;0,SUMIF(Candidatura_Tomador!$H:$H,Candidatura_Seguros!M405,Candidatura_Tomador!Q:Q),"")</f>
        <v/>
      </c>
      <c r="T405" t="str">
        <f t="shared" si="65"/>
        <v/>
      </c>
      <c r="U405" t="str">
        <f t="shared" si="66"/>
        <v/>
      </c>
      <c r="V405" t="str">
        <f>+IF(LEN(M405)&gt;0,SUMIF(Candidatura_Tomador!$H:$H,Candidatura_Seguros!M405,Candidatura_Tomador!R:R),"")</f>
        <v/>
      </c>
      <c r="W405" t="str">
        <f t="shared" si="67"/>
        <v/>
      </c>
    </row>
    <row r="406" spans="1:23" x14ac:dyDescent="0.25">
      <c r="A406" t="str">
        <f>+IF(LEN(M406)&gt;0,Candidatura_Tomador!C406,"")</f>
        <v/>
      </c>
      <c r="B406" t="str">
        <f>+IF(LEN(M406)&gt;0,Participação!$D$8,"")</f>
        <v/>
      </c>
      <c r="C406" t="str">
        <f t="shared" si="59"/>
        <v/>
      </c>
      <c r="D406" t="str">
        <f>+IF(LEN(M406)&gt;0,Participação!$D$4,"")</f>
        <v/>
      </c>
      <c r="E406" s="27" t="str">
        <f>+IF(LEN(M406)&gt;0,Participação!$B$7+8,"")</f>
        <v/>
      </c>
      <c r="F406" s="27" t="str">
        <f t="shared" si="60"/>
        <v/>
      </c>
      <c r="G406" t="str">
        <f t="shared" si="61"/>
        <v/>
      </c>
      <c r="H406" t="str">
        <f t="shared" si="62"/>
        <v/>
      </c>
      <c r="I406" t="str">
        <f t="shared" si="63"/>
        <v/>
      </c>
      <c r="L406" t="str">
        <f>+IF(LEN(Candidatura_Tomador!A406)&gt;0,VLOOKUP(M406,Candidatura_Tomador!H:P,9,0),"")</f>
        <v/>
      </c>
      <c r="M406" t="str">
        <f>IF(LEN(M405)=0,"",IF(M405=MAX(Candidatura_Tomador!H:H),"",M405+1))</f>
        <v/>
      </c>
      <c r="N406" t="str">
        <f>+IF(LEN(M406)&gt;0,Participação!$D$6*100,"")</f>
        <v/>
      </c>
      <c r="O406" t="str">
        <f t="shared" si="64"/>
        <v/>
      </c>
      <c r="P406" t="str">
        <f>+IF(LEN(M406)&gt;0,IF(Participação!$B$6="Com Escaldão","09","01"),"")</f>
        <v/>
      </c>
      <c r="Q406" s="28" t="str">
        <f>+IF(LEN(M406)&gt;0,SUMIF(Candidatura_Tomador!$H:$H,Candidatura_Seguros!M406,Candidatura_Tomador!I:I),"")</f>
        <v/>
      </c>
      <c r="R406" t="str">
        <f>+IF(LEN(M406)&gt;0,VLOOKUP(M406,Candidatura_Tomador!H:J,3,0),"")</f>
        <v/>
      </c>
      <c r="S406" t="str">
        <f>+IF(LEN(M406)&gt;0,SUMIF(Candidatura_Tomador!$H:$H,Candidatura_Seguros!M406,Candidatura_Tomador!Q:Q),"")</f>
        <v/>
      </c>
      <c r="T406" t="str">
        <f t="shared" si="65"/>
        <v/>
      </c>
      <c r="U406" t="str">
        <f t="shared" si="66"/>
        <v/>
      </c>
      <c r="V406" t="str">
        <f>+IF(LEN(M406)&gt;0,SUMIF(Candidatura_Tomador!$H:$H,Candidatura_Seguros!M406,Candidatura_Tomador!R:R),"")</f>
        <v/>
      </c>
      <c r="W406" t="str">
        <f t="shared" si="67"/>
        <v/>
      </c>
    </row>
    <row r="407" spans="1:23" x14ac:dyDescent="0.25">
      <c r="A407" t="str">
        <f>+IF(LEN(M407)&gt;0,Candidatura_Tomador!C407,"")</f>
        <v/>
      </c>
      <c r="B407" t="str">
        <f>+IF(LEN(M407)&gt;0,Participação!$D$8,"")</f>
        <v/>
      </c>
      <c r="C407" t="str">
        <f t="shared" si="59"/>
        <v/>
      </c>
      <c r="D407" t="str">
        <f>+IF(LEN(M407)&gt;0,Participação!$D$4,"")</f>
        <v/>
      </c>
      <c r="E407" s="27" t="str">
        <f>+IF(LEN(M407)&gt;0,Participação!$B$7+8,"")</f>
        <v/>
      </c>
      <c r="F407" s="27" t="str">
        <f t="shared" si="60"/>
        <v/>
      </c>
      <c r="G407" t="str">
        <f t="shared" si="61"/>
        <v/>
      </c>
      <c r="H407" t="str">
        <f t="shared" si="62"/>
        <v/>
      </c>
      <c r="I407" t="str">
        <f t="shared" si="63"/>
        <v/>
      </c>
      <c r="L407" t="str">
        <f>+IF(LEN(Candidatura_Tomador!A407)&gt;0,VLOOKUP(M407,Candidatura_Tomador!H:P,9,0),"")</f>
        <v/>
      </c>
      <c r="M407" t="str">
        <f>IF(LEN(M406)=0,"",IF(M406=MAX(Candidatura_Tomador!H:H),"",M406+1))</f>
        <v/>
      </c>
      <c r="N407" t="str">
        <f>+IF(LEN(M407)&gt;0,Participação!$D$6*100,"")</f>
        <v/>
      </c>
      <c r="O407" t="str">
        <f t="shared" si="64"/>
        <v/>
      </c>
      <c r="P407" t="str">
        <f>+IF(LEN(M407)&gt;0,IF(Participação!$B$6="Com Escaldão","09","01"),"")</f>
        <v/>
      </c>
      <c r="Q407" s="28" t="str">
        <f>+IF(LEN(M407)&gt;0,SUMIF(Candidatura_Tomador!$H:$H,Candidatura_Seguros!M407,Candidatura_Tomador!I:I),"")</f>
        <v/>
      </c>
      <c r="R407" t="str">
        <f>+IF(LEN(M407)&gt;0,VLOOKUP(M407,Candidatura_Tomador!H:J,3,0),"")</f>
        <v/>
      </c>
      <c r="S407" t="str">
        <f>+IF(LEN(M407)&gt;0,SUMIF(Candidatura_Tomador!$H:$H,Candidatura_Seguros!M407,Candidatura_Tomador!Q:Q),"")</f>
        <v/>
      </c>
      <c r="T407" t="str">
        <f t="shared" si="65"/>
        <v/>
      </c>
      <c r="U407" t="str">
        <f t="shared" si="66"/>
        <v/>
      </c>
      <c r="V407" t="str">
        <f>+IF(LEN(M407)&gt;0,SUMIF(Candidatura_Tomador!$H:$H,Candidatura_Seguros!M407,Candidatura_Tomador!R:R),"")</f>
        <v/>
      </c>
      <c r="W407" t="str">
        <f t="shared" si="67"/>
        <v/>
      </c>
    </row>
    <row r="408" spans="1:23" x14ac:dyDescent="0.25">
      <c r="A408" t="str">
        <f>+IF(LEN(M408)&gt;0,Candidatura_Tomador!C408,"")</f>
        <v/>
      </c>
      <c r="B408" t="str">
        <f>+IF(LEN(M408)&gt;0,Participação!$D$8,"")</f>
        <v/>
      </c>
      <c r="C408" t="str">
        <f t="shared" si="59"/>
        <v/>
      </c>
      <c r="D408" t="str">
        <f>+IF(LEN(M408)&gt;0,Participação!$D$4,"")</f>
        <v/>
      </c>
      <c r="E408" s="27" t="str">
        <f>+IF(LEN(M408)&gt;0,Participação!$B$7+8,"")</f>
        <v/>
      </c>
      <c r="F408" s="27" t="str">
        <f t="shared" si="60"/>
        <v/>
      </c>
      <c r="G408" t="str">
        <f t="shared" si="61"/>
        <v/>
      </c>
      <c r="H408" t="str">
        <f t="shared" si="62"/>
        <v/>
      </c>
      <c r="I408" t="str">
        <f t="shared" si="63"/>
        <v/>
      </c>
      <c r="L408" t="str">
        <f>+IF(LEN(Candidatura_Tomador!A408)&gt;0,VLOOKUP(M408,Candidatura_Tomador!H:P,9,0),"")</f>
        <v/>
      </c>
      <c r="M408" t="str">
        <f>IF(LEN(M407)=0,"",IF(M407=MAX(Candidatura_Tomador!H:H),"",M407+1))</f>
        <v/>
      </c>
      <c r="N408" t="str">
        <f>+IF(LEN(M408)&gt;0,Participação!$D$6*100,"")</f>
        <v/>
      </c>
      <c r="O408" t="str">
        <f t="shared" si="64"/>
        <v/>
      </c>
      <c r="P408" t="str">
        <f>+IF(LEN(M408)&gt;0,IF(Participação!$B$6="Com Escaldão","09","01"),"")</f>
        <v/>
      </c>
      <c r="Q408" s="28" t="str">
        <f>+IF(LEN(M408)&gt;0,SUMIF(Candidatura_Tomador!$H:$H,Candidatura_Seguros!M408,Candidatura_Tomador!I:I),"")</f>
        <v/>
      </c>
      <c r="R408" t="str">
        <f>+IF(LEN(M408)&gt;0,VLOOKUP(M408,Candidatura_Tomador!H:J,3,0),"")</f>
        <v/>
      </c>
      <c r="S408" t="str">
        <f>+IF(LEN(M408)&gt;0,SUMIF(Candidatura_Tomador!$H:$H,Candidatura_Seguros!M408,Candidatura_Tomador!Q:Q),"")</f>
        <v/>
      </c>
      <c r="T408" t="str">
        <f t="shared" si="65"/>
        <v/>
      </c>
      <c r="U408" t="str">
        <f t="shared" si="66"/>
        <v/>
      </c>
      <c r="V408" t="str">
        <f>+IF(LEN(M408)&gt;0,SUMIF(Candidatura_Tomador!$H:$H,Candidatura_Seguros!M408,Candidatura_Tomador!R:R),"")</f>
        <v/>
      </c>
      <c r="W408" t="str">
        <f t="shared" si="67"/>
        <v/>
      </c>
    </row>
    <row r="409" spans="1:23" x14ac:dyDescent="0.25">
      <c r="A409" t="str">
        <f>+IF(LEN(M409)&gt;0,Candidatura_Tomador!C409,"")</f>
        <v/>
      </c>
      <c r="B409" t="str">
        <f>+IF(LEN(M409)&gt;0,Participação!$D$8,"")</f>
        <v/>
      </c>
      <c r="C409" t="str">
        <f t="shared" si="59"/>
        <v/>
      </c>
      <c r="D409" t="str">
        <f>+IF(LEN(M409)&gt;0,Participação!$D$4,"")</f>
        <v/>
      </c>
      <c r="E409" s="27" t="str">
        <f>+IF(LEN(M409)&gt;0,Participação!$B$7+8,"")</f>
        <v/>
      </c>
      <c r="F409" s="27" t="str">
        <f t="shared" si="60"/>
        <v/>
      </c>
      <c r="G409" t="str">
        <f t="shared" si="61"/>
        <v/>
      </c>
      <c r="H409" t="str">
        <f t="shared" si="62"/>
        <v/>
      </c>
      <c r="I409" t="str">
        <f t="shared" si="63"/>
        <v/>
      </c>
      <c r="L409" t="str">
        <f>+IF(LEN(Candidatura_Tomador!A409)&gt;0,VLOOKUP(M409,Candidatura_Tomador!H:P,9,0),"")</f>
        <v/>
      </c>
      <c r="M409" t="str">
        <f>IF(LEN(M408)=0,"",IF(M408=MAX(Candidatura_Tomador!H:H),"",M408+1))</f>
        <v/>
      </c>
      <c r="N409" t="str">
        <f>+IF(LEN(M409)&gt;0,Participação!$D$6*100,"")</f>
        <v/>
      </c>
      <c r="O409" t="str">
        <f t="shared" si="64"/>
        <v/>
      </c>
      <c r="P409" t="str">
        <f>+IF(LEN(M409)&gt;0,IF(Participação!$B$6="Com Escaldão","09","01"),"")</f>
        <v/>
      </c>
      <c r="Q409" s="28" t="str">
        <f>+IF(LEN(M409)&gt;0,SUMIF(Candidatura_Tomador!$H:$H,Candidatura_Seguros!M409,Candidatura_Tomador!I:I),"")</f>
        <v/>
      </c>
      <c r="R409" t="str">
        <f>+IF(LEN(M409)&gt;0,VLOOKUP(M409,Candidatura_Tomador!H:J,3,0),"")</f>
        <v/>
      </c>
      <c r="S409" t="str">
        <f>+IF(LEN(M409)&gt;0,SUMIF(Candidatura_Tomador!$H:$H,Candidatura_Seguros!M409,Candidatura_Tomador!Q:Q),"")</f>
        <v/>
      </c>
      <c r="T409" t="str">
        <f t="shared" si="65"/>
        <v/>
      </c>
      <c r="U409" t="str">
        <f t="shared" si="66"/>
        <v/>
      </c>
      <c r="V409" t="str">
        <f>+IF(LEN(M409)&gt;0,SUMIF(Candidatura_Tomador!$H:$H,Candidatura_Seguros!M409,Candidatura_Tomador!R:R),"")</f>
        <v/>
      </c>
      <c r="W409" t="str">
        <f t="shared" si="67"/>
        <v/>
      </c>
    </row>
    <row r="410" spans="1:23" x14ac:dyDescent="0.25">
      <c r="A410" t="str">
        <f>+IF(LEN(M410)&gt;0,Candidatura_Tomador!C410,"")</f>
        <v/>
      </c>
      <c r="B410" t="str">
        <f>+IF(LEN(M410)&gt;0,Participação!$D$8,"")</f>
        <v/>
      </c>
      <c r="C410" t="str">
        <f t="shared" si="59"/>
        <v/>
      </c>
      <c r="D410" t="str">
        <f>+IF(LEN(M410)&gt;0,Participação!$D$4,"")</f>
        <v/>
      </c>
      <c r="E410" s="27" t="str">
        <f>+IF(LEN(M410)&gt;0,Participação!$B$7+8,"")</f>
        <v/>
      </c>
      <c r="F410" s="27" t="str">
        <f t="shared" si="60"/>
        <v/>
      </c>
      <c r="G410" t="str">
        <f t="shared" si="61"/>
        <v/>
      </c>
      <c r="H410" t="str">
        <f t="shared" si="62"/>
        <v/>
      </c>
      <c r="I410" t="str">
        <f t="shared" si="63"/>
        <v/>
      </c>
      <c r="L410" t="str">
        <f>+IF(LEN(Candidatura_Tomador!A410)&gt;0,VLOOKUP(M410,Candidatura_Tomador!H:P,9,0),"")</f>
        <v/>
      </c>
      <c r="M410" t="str">
        <f>IF(LEN(M409)=0,"",IF(M409=MAX(Candidatura_Tomador!H:H),"",M409+1))</f>
        <v/>
      </c>
      <c r="N410" t="str">
        <f>+IF(LEN(M410)&gt;0,Participação!$D$6*100,"")</f>
        <v/>
      </c>
      <c r="O410" t="str">
        <f t="shared" si="64"/>
        <v/>
      </c>
      <c r="P410" t="str">
        <f>+IF(LEN(M410)&gt;0,IF(Participação!$B$6="Com Escaldão","09","01"),"")</f>
        <v/>
      </c>
      <c r="Q410" s="28" t="str">
        <f>+IF(LEN(M410)&gt;0,SUMIF(Candidatura_Tomador!$H:$H,Candidatura_Seguros!M410,Candidatura_Tomador!I:I),"")</f>
        <v/>
      </c>
      <c r="R410" t="str">
        <f>+IF(LEN(M410)&gt;0,VLOOKUP(M410,Candidatura_Tomador!H:J,3,0),"")</f>
        <v/>
      </c>
      <c r="S410" t="str">
        <f>+IF(LEN(M410)&gt;0,SUMIF(Candidatura_Tomador!$H:$H,Candidatura_Seguros!M410,Candidatura_Tomador!Q:Q),"")</f>
        <v/>
      </c>
      <c r="T410" t="str">
        <f t="shared" si="65"/>
        <v/>
      </c>
      <c r="U410" t="str">
        <f t="shared" si="66"/>
        <v/>
      </c>
      <c r="V410" t="str">
        <f>+IF(LEN(M410)&gt;0,SUMIF(Candidatura_Tomador!$H:$H,Candidatura_Seguros!M410,Candidatura_Tomador!R:R),"")</f>
        <v/>
      </c>
      <c r="W410" t="str">
        <f t="shared" si="67"/>
        <v/>
      </c>
    </row>
    <row r="411" spans="1:23" x14ac:dyDescent="0.25">
      <c r="A411" t="str">
        <f>+IF(LEN(M411)&gt;0,Candidatura_Tomador!C411,"")</f>
        <v/>
      </c>
      <c r="B411" t="str">
        <f>+IF(LEN(M411)&gt;0,Participação!$D$8,"")</f>
        <v/>
      </c>
      <c r="C411" t="str">
        <f t="shared" si="59"/>
        <v/>
      </c>
      <c r="D411" t="str">
        <f>+IF(LEN(M411)&gt;0,Participação!$D$4,"")</f>
        <v/>
      </c>
      <c r="E411" s="27" t="str">
        <f>+IF(LEN(M411)&gt;0,Participação!$B$7+8,"")</f>
        <v/>
      </c>
      <c r="F411" s="27" t="str">
        <f t="shared" si="60"/>
        <v/>
      </c>
      <c r="G411" t="str">
        <f t="shared" si="61"/>
        <v/>
      </c>
      <c r="H411" t="str">
        <f t="shared" si="62"/>
        <v/>
      </c>
      <c r="I411" t="str">
        <f t="shared" si="63"/>
        <v/>
      </c>
      <c r="L411" t="str">
        <f>+IF(LEN(Candidatura_Tomador!A411)&gt;0,VLOOKUP(M411,Candidatura_Tomador!H:P,9,0),"")</f>
        <v/>
      </c>
      <c r="M411" t="str">
        <f>IF(LEN(M410)=0,"",IF(M410=MAX(Candidatura_Tomador!H:H),"",M410+1))</f>
        <v/>
      </c>
      <c r="N411" t="str">
        <f>+IF(LEN(M411)&gt;0,Participação!$D$6*100,"")</f>
        <v/>
      </c>
      <c r="O411" t="str">
        <f t="shared" si="64"/>
        <v/>
      </c>
      <c r="P411" t="str">
        <f>+IF(LEN(M411)&gt;0,IF(Participação!$B$6="Com Escaldão","09","01"),"")</f>
        <v/>
      </c>
      <c r="Q411" s="28" t="str">
        <f>+IF(LEN(M411)&gt;0,SUMIF(Candidatura_Tomador!$H:$H,Candidatura_Seguros!M411,Candidatura_Tomador!I:I),"")</f>
        <v/>
      </c>
      <c r="R411" t="str">
        <f>+IF(LEN(M411)&gt;0,VLOOKUP(M411,Candidatura_Tomador!H:J,3,0),"")</f>
        <v/>
      </c>
      <c r="S411" t="str">
        <f>+IF(LEN(M411)&gt;0,SUMIF(Candidatura_Tomador!$H:$H,Candidatura_Seguros!M411,Candidatura_Tomador!Q:Q),"")</f>
        <v/>
      </c>
      <c r="T411" t="str">
        <f t="shared" si="65"/>
        <v/>
      </c>
      <c r="U411" t="str">
        <f t="shared" si="66"/>
        <v/>
      </c>
      <c r="V411" t="str">
        <f>+IF(LEN(M411)&gt;0,SUMIF(Candidatura_Tomador!$H:$H,Candidatura_Seguros!M411,Candidatura_Tomador!R:R),"")</f>
        <v/>
      </c>
      <c r="W411" t="str">
        <f t="shared" si="67"/>
        <v/>
      </c>
    </row>
    <row r="412" spans="1:23" x14ac:dyDescent="0.25">
      <c r="A412" t="str">
        <f>+IF(LEN(M412)&gt;0,Candidatura_Tomador!C412,"")</f>
        <v/>
      </c>
      <c r="B412" t="str">
        <f>+IF(LEN(M412)&gt;0,Participação!$D$8,"")</f>
        <v/>
      </c>
      <c r="C412" t="str">
        <f t="shared" si="59"/>
        <v/>
      </c>
      <c r="D412" t="str">
        <f>+IF(LEN(M412)&gt;0,Participação!$D$4,"")</f>
        <v/>
      </c>
      <c r="E412" s="27" t="str">
        <f>+IF(LEN(M412)&gt;0,Participação!$B$7+8,"")</f>
        <v/>
      </c>
      <c r="F412" s="27" t="str">
        <f t="shared" si="60"/>
        <v/>
      </c>
      <c r="G412" t="str">
        <f t="shared" si="61"/>
        <v/>
      </c>
      <c r="H412" t="str">
        <f t="shared" si="62"/>
        <v/>
      </c>
      <c r="I412" t="str">
        <f t="shared" si="63"/>
        <v/>
      </c>
      <c r="L412" t="str">
        <f>+IF(LEN(Candidatura_Tomador!A412)&gt;0,VLOOKUP(M412,Candidatura_Tomador!H:P,9,0),"")</f>
        <v/>
      </c>
      <c r="M412" t="str">
        <f>IF(LEN(M411)=0,"",IF(M411=MAX(Candidatura_Tomador!H:H),"",M411+1))</f>
        <v/>
      </c>
      <c r="N412" t="str">
        <f>+IF(LEN(M412)&gt;0,Participação!$D$6*100,"")</f>
        <v/>
      </c>
      <c r="O412" t="str">
        <f t="shared" si="64"/>
        <v/>
      </c>
      <c r="P412" t="str">
        <f>+IF(LEN(M412)&gt;0,IF(Participação!$B$6="Com Escaldão","09","01"),"")</f>
        <v/>
      </c>
      <c r="Q412" s="28" t="str">
        <f>+IF(LEN(M412)&gt;0,SUMIF(Candidatura_Tomador!$H:$H,Candidatura_Seguros!M412,Candidatura_Tomador!I:I),"")</f>
        <v/>
      </c>
      <c r="R412" t="str">
        <f>+IF(LEN(M412)&gt;0,VLOOKUP(M412,Candidatura_Tomador!H:J,3,0),"")</f>
        <v/>
      </c>
      <c r="S412" t="str">
        <f>+IF(LEN(M412)&gt;0,SUMIF(Candidatura_Tomador!$H:$H,Candidatura_Seguros!M412,Candidatura_Tomador!Q:Q),"")</f>
        <v/>
      </c>
      <c r="T412" t="str">
        <f t="shared" si="65"/>
        <v/>
      </c>
      <c r="U412" t="str">
        <f t="shared" si="66"/>
        <v/>
      </c>
      <c r="V412" t="str">
        <f>+IF(LEN(M412)&gt;0,SUMIF(Candidatura_Tomador!$H:$H,Candidatura_Seguros!M412,Candidatura_Tomador!R:R),"")</f>
        <v/>
      </c>
      <c r="W412" t="str">
        <f t="shared" si="67"/>
        <v/>
      </c>
    </row>
    <row r="413" spans="1:23" x14ac:dyDescent="0.25">
      <c r="A413" t="str">
        <f>+IF(LEN(M413)&gt;0,Candidatura_Tomador!C413,"")</f>
        <v/>
      </c>
      <c r="B413" t="str">
        <f>+IF(LEN(M413)&gt;0,Participação!$D$8,"")</f>
        <v/>
      </c>
      <c r="C413" t="str">
        <f t="shared" si="59"/>
        <v/>
      </c>
      <c r="D413" t="str">
        <f>+IF(LEN(M413)&gt;0,Participação!$D$4,"")</f>
        <v/>
      </c>
      <c r="E413" s="27" t="str">
        <f>+IF(LEN(M413)&gt;0,Participação!$B$7+8,"")</f>
        <v/>
      </c>
      <c r="F413" s="27" t="str">
        <f t="shared" si="60"/>
        <v/>
      </c>
      <c r="G413" t="str">
        <f t="shared" si="61"/>
        <v/>
      </c>
      <c r="H413" t="str">
        <f t="shared" si="62"/>
        <v/>
      </c>
      <c r="I413" t="str">
        <f t="shared" si="63"/>
        <v/>
      </c>
      <c r="L413" t="str">
        <f>+IF(LEN(Candidatura_Tomador!A413)&gt;0,VLOOKUP(M413,Candidatura_Tomador!H:P,9,0),"")</f>
        <v/>
      </c>
      <c r="M413" t="str">
        <f>IF(LEN(M412)=0,"",IF(M412=MAX(Candidatura_Tomador!H:H),"",M412+1))</f>
        <v/>
      </c>
      <c r="N413" t="str">
        <f>+IF(LEN(M413)&gt;0,Participação!$D$6*100,"")</f>
        <v/>
      </c>
      <c r="O413" t="str">
        <f t="shared" si="64"/>
        <v/>
      </c>
      <c r="P413" t="str">
        <f>+IF(LEN(M413)&gt;0,IF(Participação!$B$6="Com Escaldão","09","01"),"")</f>
        <v/>
      </c>
      <c r="Q413" s="28" t="str">
        <f>+IF(LEN(M413)&gt;0,SUMIF(Candidatura_Tomador!$H:$H,Candidatura_Seguros!M413,Candidatura_Tomador!I:I),"")</f>
        <v/>
      </c>
      <c r="R413" t="str">
        <f>+IF(LEN(M413)&gt;0,VLOOKUP(M413,Candidatura_Tomador!H:J,3,0),"")</f>
        <v/>
      </c>
      <c r="S413" t="str">
        <f>+IF(LEN(M413)&gt;0,SUMIF(Candidatura_Tomador!$H:$H,Candidatura_Seguros!M413,Candidatura_Tomador!Q:Q),"")</f>
        <v/>
      </c>
      <c r="T413" t="str">
        <f t="shared" si="65"/>
        <v/>
      </c>
      <c r="U413" t="str">
        <f t="shared" si="66"/>
        <v/>
      </c>
      <c r="V413" t="str">
        <f>+IF(LEN(M413)&gt;0,SUMIF(Candidatura_Tomador!$H:$H,Candidatura_Seguros!M413,Candidatura_Tomador!R:R),"")</f>
        <v/>
      </c>
      <c r="W413" t="str">
        <f t="shared" si="67"/>
        <v/>
      </c>
    </row>
    <row r="414" spans="1:23" x14ac:dyDescent="0.25">
      <c r="A414" t="str">
        <f>+IF(LEN(M414)&gt;0,Candidatura_Tomador!C414,"")</f>
        <v/>
      </c>
      <c r="B414" t="str">
        <f>+IF(LEN(M414)&gt;0,Participação!$D$8,"")</f>
        <v/>
      </c>
      <c r="C414" t="str">
        <f t="shared" si="59"/>
        <v/>
      </c>
      <c r="D414" t="str">
        <f>+IF(LEN(M414)&gt;0,Participação!$D$4,"")</f>
        <v/>
      </c>
      <c r="E414" s="27" t="str">
        <f>+IF(LEN(M414)&gt;0,Participação!$B$7+8,"")</f>
        <v/>
      </c>
      <c r="F414" s="27" t="str">
        <f t="shared" si="60"/>
        <v/>
      </c>
      <c r="G414" t="str">
        <f t="shared" si="61"/>
        <v/>
      </c>
      <c r="H414" t="str">
        <f t="shared" si="62"/>
        <v/>
      </c>
      <c r="I414" t="str">
        <f t="shared" si="63"/>
        <v/>
      </c>
      <c r="L414" t="str">
        <f>+IF(LEN(Candidatura_Tomador!A414)&gt;0,VLOOKUP(M414,Candidatura_Tomador!H:P,9,0),"")</f>
        <v/>
      </c>
      <c r="M414" t="str">
        <f>IF(LEN(M413)=0,"",IF(M413=MAX(Candidatura_Tomador!H:H),"",M413+1))</f>
        <v/>
      </c>
      <c r="N414" t="str">
        <f>+IF(LEN(M414)&gt;0,Participação!$D$6*100,"")</f>
        <v/>
      </c>
      <c r="O414" t="str">
        <f t="shared" si="64"/>
        <v/>
      </c>
      <c r="P414" t="str">
        <f>+IF(LEN(M414)&gt;0,IF(Participação!$B$6="Com Escaldão","09","01"),"")</f>
        <v/>
      </c>
      <c r="Q414" s="28" t="str">
        <f>+IF(LEN(M414)&gt;0,SUMIF(Candidatura_Tomador!$H:$H,Candidatura_Seguros!M414,Candidatura_Tomador!I:I),"")</f>
        <v/>
      </c>
      <c r="R414" t="str">
        <f>+IF(LEN(M414)&gt;0,VLOOKUP(M414,Candidatura_Tomador!H:J,3,0),"")</f>
        <v/>
      </c>
      <c r="S414" t="str">
        <f>+IF(LEN(M414)&gt;0,SUMIF(Candidatura_Tomador!$H:$H,Candidatura_Seguros!M414,Candidatura_Tomador!Q:Q),"")</f>
        <v/>
      </c>
      <c r="T414" t="str">
        <f t="shared" si="65"/>
        <v/>
      </c>
      <c r="U414" t="str">
        <f t="shared" si="66"/>
        <v/>
      </c>
      <c r="V414" t="str">
        <f>+IF(LEN(M414)&gt;0,SUMIF(Candidatura_Tomador!$H:$H,Candidatura_Seguros!M414,Candidatura_Tomador!R:R),"")</f>
        <v/>
      </c>
      <c r="W414" t="str">
        <f t="shared" si="67"/>
        <v/>
      </c>
    </row>
    <row r="415" spans="1:23" x14ac:dyDescent="0.25">
      <c r="A415" t="str">
        <f>+IF(LEN(M415)&gt;0,Candidatura_Tomador!C415,"")</f>
        <v/>
      </c>
      <c r="B415" t="str">
        <f>+IF(LEN(M415)&gt;0,Participação!$D$8,"")</f>
        <v/>
      </c>
      <c r="C415" t="str">
        <f t="shared" si="59"/>
        <v/>
      </c>
      <c r="D415" t="str">
        <f>+IF(LEN(M415)&gt;0,Participação!$D$4,"")</f>
        <v/>
      </c>
      <c r="E415" s="27" t="str">
        <f>+IF(LEN(M415)&gt;0,Participação!$B$7+8,"")</f>
        <v/>
      </c>
      <c r="F415" s="27" t="str">
        <f t="shared" si="60"/>
        <v/>
      </c>
      <c r="G415" t="str">
        <f t="shared" si="61"/>
        <v/>
      </c>
      <c r="H415" t="str">
        <f t="shared" si="62"/>
        <v/>
      </c>
      <c r="I415" t="str">
        <f t="shared" si="63"/>
        <v/>
      </c>
      <c r="L415" t="str">
        <f>+IF(LEN(Candidatura_Tomador!A415)&gt;0,VLOOKUP(M415,Candidatura_Tomador!H:P,9,0),"")</f>
        <v/>
      </c>
      <c r="M415" t="str">
        <f>IF(LEN(M414)=0,"",IF(M414=MAX(Candidatura_Tomador!H:H),"",M414+1))</f>
        <v/>
      </c>
      <c r="N415" t="str">
        <f>+IF(LEN(M415)&gt;0,Participação!$D$6*100,"")</f>
        <v/>
      </c>
      <c r="O415" t="str">
        <f t="shared" si="64"/>
        <v/>
      </c>
      <c r="P415" t="str">
        <f>+IF(LEN(M415)&gt;0,IF(Participação!$B$6="Com Escaldão","09","01"),"")</f>
        <v/>
      </c>
      <c r="Q415" s="28" t="str">
        <f>+IF(LEN(M415)&gt;0,SUMIF(Candidatura_Tomador!$H:$H,Candidatura_Seguros!M415,Candidatura_Tomador!I:I),"")</f>
        <v/>
      </c>
      <c r="R415" t="str">
        <f>+IF(LEN(M415)&gt;0,VLOOKUP(M415,Candidatura_Tomador!H:J,3,0),"")</f>
        <v/>
      </c>
      <c r="S415" t="str">
        <f>+IF(LEN(M415)&gt;0,SUMIF(Candidatura_Tomador!$H:$H,Candidatura_Seguros!M415,Candidatura_Tomador!Q:Q),"")</f>
        <v/>
      </c>
      <c r="T415" t="str">
        <f t="shared" si="65"/>
        <v/>
      </c>
      <c r="U415" t="str">
        <f t="shared" si="66"/>
        <v/>
      </c>
      <c r="V415" t="str">
        <f>+IF(LEN(M415)&gt;0,SUMIF(Candidatura_Tomador!$H:$H,Candidatura_Seguros!M415,Candidatura_Tomador!R:R),"")</f>
        <v/>
      </c>
      <c r="W415" t="str">
        <f t="shared" si="67"/>
        <v/>
      </c>
    </row>
    <row r="416" spans="1:23" x14ac:dyDescent="0.25">
      <c r="A416" t="str">
        <f>+IF(LEN(M416)&gt;0,Candidatura_Tomador!C416,"")</f>
        <v/>
      </c>
      <c r="B416" t="str">
        <f>+IF(LEN(M416)&gt;0,Participação!$D$8,"")</f>
        <v/>
      </c>
      <c r="C416" t="str">
        <f t="shared" si="59"/>
        <v/>
      </c>
      <c r="D416" t="str">
        <f>+IF(LEN(M416)&gt;0,Participação!$D$4,"")</f>
        <v/>
      </c>
      <c r="E416" s="27" t="str">
        <f>+IF(LEN(M416)&gt;0,Participação!$B$7+8,"")</f>
        <v/>
      </c>
      <c r="F416" s="27" t="str">
        <f t="shared" si="60"/>
        <v/>
      </c>
      <c r="G416" t="str">
        <f t="shared" si="61"/>
        <v/>
      </c>
      <c r="H416" t="str">
        <f t="shared" si="62"/>
        <v/>
      </c>
      <c r="I416" t="str">
        <f t="shared" si="63"/>
        <v/>
      </c>
      <c r="L416" t="str">
        <f>+IF(LEN(Candidatura_Tomador!A416)&gt;0,VLOOKUP(M416,Candidatura_Tomador!H:P,9,0),"")</f>
        <v/>
      </c>
      <c r="M416" t="str">
        <f>IF(LEN(M415)=0,"",IF(M415=MAX(Candidatura_Tomador!H:H),"",M415+1))</f>
        <v/>
      </c>
      <c r="N416" t="str">
        <f>+IF(LEN(M416)&gt;0,Participação!$D$6*100,"")</f>
        <v/>
      </c>
      <c r="O416" t="str">
        <f t="shared" si="64"/>
        <v/>
      </c>
      <c r="P416" t="str">
        <f>+IF(LEN(M416)&gt;0,IF(Participação!$B$6="Com Escaldão","09","01"),"")</f>
        <v/>
      </c>
      <c r="Q416" s="28" t="str">
        <f>+IF(LEN(M416)&gt;0,SUMIF(Candidatura_Tomador!$H:$H,Candidatura_Seguros!M416,Candidatura_Tomador!I:I),"")</f>
        <v/>
      </c>
      <c r="R416" t="str">
        <f>+IF(LEN(M416)&gt;0,VLOOKUP(M416,Candidatura_Tomador!H:J,3,0),"")</f>
        <v/>
      </c>
      <c r="S416" t="str">
        <f>+IF(LEN(M416)&gt;0,SUMIF(Candidatura_Tomador!$H:$H,Candidatura_Seguros!M416,Candidatura_Tomador!Q:Q),"")</f>
        <v/>
      </c>
      <c r="T416" t="str">
        <f t="shared" si="65"/>
        <v/>
      </c>
      <c r="U416" t="str">
        <f t="shared" si="66"/>
        <v/>
      </c>
      <c r="V416" t="str">
        <f>+IF(LEN(M416)&gt;0,SUMIF(Candidatura_Tomador!$H:$H,Candidatura_Seguros!M416,Candidatura_Tomador!R:R),"")</f>
        <v/>
      </c>
      <c r="W416" t="str">
        <f t="shared" si="67"/>
        <v/>
      </c>
    </row>
    <row r="417" spans="1:23" x14ac:dyDescent="0.25">
      <c r="A417" t="str">
        <f>+IF(LEN(M417)&gt;0,Candidatura_Tomador!C417,"")</f>
        <v/>
      </c>
      <c r="B417" t="str">
        <f>+IF(LEN(M417)&gt;0,Participação!$D$8,"")</f>
        <v/>
      </c>
      <c r="C417" t="str">
        <f t="shared" si="59"/>
        <v/>
      </c>
      <c r="D417" t="str">
        <f>+IF(LEN(M417)&gt;0,Participação!$D$4,"")</f>
        <v/>
      </c>
      <c r="E417" s="27" t="str">
        <f>+IF(LEN(M417)&gt;0,Participação!$B$7+8,"")</f>
        <v/>
      </c>
      <c r="F417" s="27" t="str">
        <f t="shared" si="60"/>
        <v/>
      </c>
      <c r="G417" t="str">
        <f t="shared" si="61"/>
        <v/>
      </c>
      <c r="H417" t="str">
        <f t="shared" si="62"/>
        <v/>
      </c>
      <c r="I417" t="str">
        <f t="shared" si="63"/>
        <v/>
      </c>
      <c r="L417" t="str">
        <f>+IF(LEN(Candidatura_Tomador!A417)&gt;0,VLOOKUP(M417,Candidatura_Tomador!H:P,9,0),"")</f>
        <v/>
      </c>
      <c r="M417" t="str">
        <f>IF(LEN(M416)=0,"",IF(M416=MAX(Candidatura_Tomador!H:H),"",M416+1))</f>
        <v/>
      </c>
      <c r="N417" t="str">
        <f>+IF(LEN(M417)&gt;0,Participação!$D$6*100,"")</f>
        <v/>
      </c>
      <c r="O417" t="str">
        <f t="shared" si="64"/>
        <v/>
      </c>
      <c r="P417" t="str">
        <f>+IF(LEN(M417)&gt;0,IF(Participação!$B$6="Com Escaldão","09","01"),"")</f>
        <v/>
      </c>
      <c r="Q417" s="28" t="str">
        <f>+IF(LEN(M417)&gt;0,SUMIF(Candidatura_Tomador!$H:$H,Candidatura_Seguros!M417,Candidatura_Tomador!I:I),"")</f>
        <v/>
      </c>
      <c r="R417" t="str">
        <f>+IF(LEN(M417)&gt;0,VLOOKUP(M417,Candidatura_Tomador!H:J,3,0),"")</f>
        <v/>
      </c>
      <c r="S417" t="str">
        <f>+IF(LEN(M417)&gt;0,SUMIF(Candidatura_Tomador!$H:$H,Candidatura_Seguros!M417,Candidatura_Tomador!Q:Q),"")</f>
        <v/>
      </c>
      <c r="T417" t="str">
        <f t="shared" si="65"/>
        <v/>
      </c>
      <c r="U417" t="str">
        <f t="shared" si="66"/>
        <v/>
      </c>
      <c r="V417" t="str">
        <f>+IF(LEN(M417)&gt;0,SUMIF(Candidatura_Tomador!$H:$H,Candidatura_Seguros!M417,Candidatura_Tomador!R:R),"")</f>
        <v/>
      </c>
      <c r="W417" t="str">
        <f t="shared" si="67"/>
        <v/>
      </c>
    </row>
    <row r="418" spans="1:23" x14ac:dyDescent="0.25">
      <c r="A418" t="str">
        <f>+IF(LEN(M418)&gt;0,Candidatura_Tomador!C418,"")</f>
        <v/>
      </c>
      <c r="B418" t="str">
        <f>+IF(LEN(M418)&gt;0,Participação!$D$8,"")</f>
        <v/>
      </c>
      <c r="C418" t="str">
        <f t="shared" si="59"/>
        <v/>
      </c>
      <c r="D418" t="str">
        <f>+IF(LEN(M418)&gt;0,Participação!$D$4,"")</f>
        <v/>
      </c>
      <c r="E418" s="27" t="str">
        <f>+IF(LEN(M418)&gt;0,Participação!$B$7+8,"")</f>
        <v/>
      </c>
      <c r="F418" s="27" t="str">
        <f t="shared" si="60"/>
        <v/>
      </c>
      <c r="G418" t="str">
        <f t="shared" si="61"/>
        <v/>
      </c>
      <c r="H418" t="str">
        <f t="shared" si="62"/>
        <v/>
      </c>
      <c r="I418" t="str">
        <f t="shared" si="63"/>
        <v/>
      </c>
      <c r="L418" t="str">
        <f>+IF(LEN(Candidatura_Tomador!A418)&gt;0,VLOOKUP(M418,Candidatura_Tomador!H:P,9,0),"")</f>
        <v/>
      </c>
      <c r="M418" t="str">
        <f>IF(LEN(M417)=0,"",IF(M417=MAX(Candidatura_Tomador!H:H),"",M417+1))</f>
        <v/>
      </c>
      <c r="N418" t="str">
        <f>+IF(LEN(M418)&gt;0,Participação!$D$6*100,"")</f>
        <v/>
      </c>
      <c r="O418" t="str">
        <f t="shared" si="64"/>
        <v/>
      </c>
      <c r="P418" t="str">
        <f>+IF(LEN(M418)&gt;0,IF(Participação!$B$6="Com Escaldão","09","01"),"")</f>
        <v/>
      </c>
      <c r="Q418" s="28" t="str">
        <f>+IF(LEN(M418)&gt;0,SUMIF(Candidatura_Tomador!$H:$H,Candidatura_Seguros!M418,Candidatura_Tomador!I:I),"")</f>
        <v/>
      </c>
      <c r="R418" t="str">
        <f>+IF(LEN(M418)&gt;0,VLOOKUP(M418,Candidatura_Tomador!H:J,3,0),"")</f>
        <v/>
      </c>
      <c r="S418" t="str">
        <f>+IF(LEN(M418)&gt;0,SUMIF(Candidatura_Tomador!$H:$H,Candidatura_Seguros!M418,Candidatura_Tomador!Q:Q),"")</f>
        <v/>
      </c>
      <c r="T418" t="str">
        <f t="shared" si="65"/>
        <v/>
      </c>
      <c r="U418" t="str">
        <f t="shared" si="66"/>
        <v/>
      </c>
      <c r="V418" t="str">
        <f>+IF(LEN(M418)&gt;0,SUMIF(Candidatura_Tomador!$H:$H,Candidatura_Seguros!M418,Candidatura_Tomador!R:R),"")</f>
        <v/>
      </c>
      <c r="W418" t="str">
        <f t="shared" si="67"/>
        <v/>
      </c>
    </row>
    <row r="419" spans="1:23" x14ac:dyDescent="0.25">
      <c r="A419" t="str">
        <f>+IF(LEN(M419)&gt;0,Candidatura_Tomador!C419,"")</f>
        <v/>
      </c>
      <c r="B419" t="str">
        <f>+IF(LEN(M419)&gt;0,Participação!$D$8,"")</f>
        <v/>
      </c>
      <c r="C419" t="str">
        <f t="shared" si="59"/>
        <v/>
      </c>
      <c r="D419" t="str">
        <f>+IF(LEN(M419)&gt;0,Participação!$D$4,"")</f>
        <v/>
      </c>
      <c r="E419" s="27" t="str">
        <f>+IF(LEN(M419)&gt;0,Participação!$B$7+8,"")</f>
        <v/>
      </c>
      <c r="F419" s="27" t="str">
        <f t="shared" si="60"/>
        <v/>
      </c>
      <c r="G419" t="str">
        <f t="shared" si="61"/>
        <v/>
      </c>
      <c r="H419" t="str">
        <f t="shared" si="62"/>
        <v/>
      </c>
      <c r="I419" t="str">
        <f t="shared" si="63"/>
        <v/>
      </c>
      <c r="L419" t="str">
        <f>+IF(LEN(Candidatura_Tomador!A419)&gt;0,VLOOKUP(M419,Candidatura_Tomador!H:P,9,0),"")</f>
        <v/>
      </c>
      <c r="M419" t="str">
        <f>IF(LEN(M418)=0,"",IF(M418=MAX(Candidatura_Tomador!H:H),"",M418+1))</f>
        <v/>
      </c>
      <c r="N419" t="str">
        <f>+IF(LEN(M419)&gt;0,Participação!$D$6*100,"")</f>
        <v/>
      </c>
      <c r="O419" t="str">
        <f t="shared" si="64"/>
        <v/>
      </c>
      <c r="P419" t="str">
        <f>+IF(LEN(M419)&gt;0,IF(Participação!$B$6="Com Escaldão","09","01"),"")</f>
        <v/>
      </c>
      <c r="Q419" s="28" t="str">
        <f>+IF(LEN(M419)&gt;0,SUMIF(Candidatura_Tomador!$H:$H,Candidatura_Seguros!M419,Candidatura_Tomador!I:I),"")</f>
        <v/>
      </c>
      <c r="R419" t="str">
        <f>+IF(LEN(M419)&gt;0,VLOOKUP(M419,Candidatura_Tomador!H:J,3,0),"")</f>
        <v/>
      </c>
      <c r="S419" t="str">
        <f>+IF(LEN(M419)&gt;0,SUMIF(Candidatura_Tomador!$H:$H,Candidatura_Seguros!M419,Candidatura_Tomador!Q:Q),"")</f>
        <v/>
      </c>
      <c r="T419" t="str">
        <f t="shared" si="65"/>
        <v/>
      </c>
      <c r="U419" t="str">
        <f t="shared" si="66"/>
        <v/>
      </c>
      <c r="V419" t="str">
        <f>+IF(LEN(M419)&gt;0,SUMIF(Candidatura_Tomador!$H:$H,Candidatura_Seguros!M419,Candidatura_Tomador!R:R),"")</f>
        <v/>
      </c>
      <c r="W419" t="str">
        <f t="shared" si="67"/>
        <v/>
      </c>
    </row>
    <row r="420" spans="1:23" x14ac:dyDescent="0.25">
      <c r="A420" t="str">
        <f>+IF(LEN(M420)&gt;0,Candidatura_Tomador!C420,"")</f>
        <v/>
      </c>
      <c r="B420" t="str">
        <f>+IF(LEN(M420)&gt;0,Participação!$D$8,"")</f>
        <v/>
      </c>
      <c r="C420" t="str">
        <f t="shared" si="59"/>
        <v/>
      </c>
      <c r="D420" t="str">
        <f>+IF(LEN(M420)&gt;0,Participação!$D$4,"")</f>
        <v/>
      </c>
      <c r="E420" s="27" t="str">
        <f>+IF(LEN(M420)&gt;0,Participação!$B$7+8,"")</f>
        <v/>
      </c>
      <c r="F420" s="27" t="str">
        <f t="shared" si="60"/>
        <v/>
      </c>
      <c r="G420" t="str">
        <f t="shared" si="61"/>
        <v/>
      </c>
      <c r="H420" t="str">
        <f t="shared" si="62"/>
        <v/>
      </c>
      <c r="I420" t="str">
        <f t="shared" si="63"/>
        <v/>
      </c>
      <c r="L420" t="str">
        <f>+IF(LEN(Candidatura_Tomador!A420)&gt;0,VLOOKUP(M420,Candidatura_Tomador!H:P,9,0),"")</f>
        <v/>
      </c>
      <c r="M420" t="str">
        <f>IF(LEN(M419)=0,"",IF(M419=MAX(Candidatura_Tomador!H:H),"",M419+1))</f>
        <v/>
      </c>
      <c r="N420" t="str">
        <f>+IF(LEN(M420)&gt;0,Participação!$D$6*100,"")</f>
        <v/>
      </c>
      <c r="O420" t="str">
        <f t="shared" si="64"/>
        <v/>
      </c>
      <c r="P420" t="str">
        <f>+IF(LEN(M420)&gt;0,IF(Participação!$B$6="Com Escaldão","09","01"),"")</f>
        <v/>
      </c>
      <c r="Q420" s="28" t="str">
        <f>+IF(LEN(M420)&gt;0,SUMIF(Candidatura_Tomador!$H:$H,Candidatura_Seguros!M420,Candidatura_Tomador!I:I),"")</f>
        <v/>
      </c>
      <c r="R420" t="str">
        <f>+IF(LEN(M420)&gt;0,VLOOKUP(M420,Candidatura_Tomador!H:J,3,0),"")</f>
        <v/>
      </c>
      <c r="S420" t="str">
        <f>+IF(LEN(M420)&gt;0,SUMIF(Candidatura_Tomador!$H:$H,Candidatura_Seguros!M420,Candidatura_Tomador!Q:Q),"")</f>
        <v/>
      </c>
      <c r="T420" t="str">
        <f t="shared" si="65"/>
        <v/>
      </c>
      <c r="U420" t="str">
        <f t="shared" si="66"/>
        <v/>
      </c>
      <c r="V420" t="str">
        <f>+IF(LEN(M420)&gt;0,SUMIF(Candidatura_Tomador!$H:$H,Candidatura_Seguros!M420,Candidatura_Tomador!R:R),"")</f>
        <v/>
      </c>
      <c r="W420" t="str">
        <f t="shared" si="67"/>
        <v/>
      </c>
    </row>
    <row r="421" spans="1:23" x14ac:dyDescent="0.25">
      <c r="A421" t="str">
        <f>+IF(LEN(M421)&gt;0,Candidatura_Tomador!C421,"")</f>
        <v/>
      </c>
      <c r="B421" t="str">
        <f>+IF(LEN(M421)&gt;0,Participação!$D$8,"")</f>
        <v/>
      </c>
      <c r="C421" t="str">
        <f t="shared" si="59"/>
        <v/>
      </c>
      <c r="D421" t="str">
        <f>+IF(LEN(M421)&gt;0,Participação!$D$4,"")</f>
        <v/>
      </c>
      <c r="E421" s="27" t="str">
        <f>+IF(LEN(M421)&gt;0,Participação!$B$7+8,"")</f>
        <v/>
      </c>
      <c r="F421" s="27" t="str">
        <f t="shared" si="60"/>
        <v/>
      </c>
      <c r="G421" t="str">
        <f t="shared" si="61"/>
        <v/>
      </c>
      <c r="H421" t="str">
        <f t="shared" si="62"/>
        <v/>
      </c>
      <c r="I421" t="str">
        <f t="shared" si="63"/>
        <v/>
      </c>
      <c r="L421" t="str">
        <f>+IF(LEN(Candidatura_Tomador!A421)&gt;0,VLOOKUP(M421,Candidatura_Tomador!H:P,9,0),"")</f>
        <v/>
      </c>
      <c r="M421" t="str">
        <f>IF(LEN(M420)=0,"",IF(M420=MAX(Candidatura_Tomador!H:H),"",M420+1))</f>
        <v/>
      </c>
      <c r="N421" t="str">
        <f>+IF(LEN(M421)&gt;0,Participação!$D$6*100,"")</f>
        <v/>
      </c>
      <c r="O421" t="str">
        <f t="shared" si="64"/>
        <v/>
      </c>
      <c r="P421" t="str">
        <f>+IF(LEN(M421)&gt;0,IF(Participação!$B$6="Com Escaldão","09","01"),"")</f>
        <v/>
      </c>
      <c r="Q421" s="28" t="str">
        <f>+IF(LEN(M421)&gt;0,SUMIF(Candidatura_Tomador!$H:$H,Candidatura_Seguros!M421,Candidatura_Tomador!I:I),"")</f>
        <v/>
      </c>
      <c r="R421" t="str">
        <f>+IF(LEN(M421)&gt;0,VLOOKUP(M421,Candidatura_Tomador!H:J,3,0),"")</f>
        <v/>
      </c>
      <c r="S421" t="str">
        <f>+IF(LEN(M421)&gt;0,SUMIF(Candidatura_Tomador!$H:$H,Candidatura_Seguros!M421,Candidatura_Tomador!Q:Q),"")</f>
        <v/>
      </c>
      <c r="T421" t="str">
        <f t="shared" si="65"/>
        <v/>
      </c>
      <c r="U421" t="str">
        <f t="shared" si="66"/>
        <v/>
      </c>
      <c r="V421" t="str">
        <f>+IF(LEN(M421)&gt;0,SUMIF(Candidatura_Tomador!$H:$H,Candidatura_Seguros!M421,Candidatura_Tomador!R:R),"")</f>
        <v/>
      </c>
      <c r="W421" t="str">
        <f t="shared" si="67"/>
        <v/>
      </c>
    </row>
    <row r="422" spans="1:23" x14ac:dyDescent="0.25">
      <c r="A422" t="str">
        <f>+IF(LEN(M422)&gt;0,Candidatura_Tomador!C422,"")</f>
        <v/>
      </c>
      <c r="B422" t="str">
        <f>+IF(LEN(M422)&gt;0,Participação!$D$8,"")</f>
        <v/>
      </c>
      <c r="C422" t="str">
        <f t="shared" si="59"/>
        <v/>
      </c>
      <c r="D422" t="str">
        <f>+IF(LEN(M422)&gt;0,Participação!$D$4,"")</f>
        <v/>
      </c>
      <c r="E422" s="27" t="str">
        <f>+IF(LEN(M422)&gt;0,Participação!$B$7+8,"")</f>
        <v/>
      </c>
      <c r="F422" s="27" t="str">
        <f t="shared" si="60"/>
        <v/>
      </c>
      <c r="G422" t="str">
        <f t="shared" si="61"/>
        <v/>
      </c>
      <c r="H422" t="str">
        <f t="shared" si="62"/>
        <v/>
      </c>
      <c r="I422" t="str">
        <f t="shared" si="63"/>
        <v/>
      </c>
      <c r="L422" t="str">
        <f>+IF(LEN(Candidatura_Tomador!A422)&gt;0,VLOOKUP(M422,Candidatura_Tomador!H:P,9,0),"")</f>
        <v/>
      </c>
      <c r="M422" t="str">
        <f>IF(LEN(M421)=0,"",IF(M421=MAX(Candidatura_Tomador!H:H),"",M421+1))</f>
        <v/>
      </c>
      <c r="N422" t="str">
        <f>+IF(LEN(M422)&gt;0,Participação!$D$6*100,"")</f>
        <v/>
      </c>
      <c r="O422" t="str">
        <f t="shared" si="64"/>
        <v/>
      </c>
      <c r="P422" t="str">
        <f>+IF(LEN(M422)&gt;0,IF(Participação!$B$6="Com Escaldão","09","01"),"")</f>
        <v/>
      </c>
      <c r="Q422" s="28" t="str">
        <f>+IF(LEN(M422)&gt;0,SUMIF(Candidatura_Tomador!$H:$H,Candidatura_Seguros!M422,Candidatura_Tomador!I:I),"")</f>
        <v/>
      </c>
      <c r="R422" t="str">
        <f>+IF(LEN(M422)&gt;0,VLOOKUP(M422,Candidatura_Tomador!H:J,3,0),"")</f>
        <v/>
      </c>
      <c r="S422" t="str">
        <f>+IF(LEN(M422)&gt;0,SUMIF(Candidatura_Tomador!$H:$H,Candidatura_Seguros!M422,Candidatura_Tomador!Q:Q),"")</f>
        <v/>
      </c>
      <c r="T422" t="str">
        <f t="shared" si="65"/>
        <v/>
      </c>
      <c r="U422" t="str">
        <f t="shared" si="66"/>
        <v/>
      </c>
      <c r="V422" t="str">
        <f>+IF(LEN(M422)&gt;0,SUMIF(Candidatura_Tomador!$H:$H,Candidatura_Seguros!M422,Candidatura_Tomador!R:R),"")</f>
        <v/>
      </c>
      <c r="W422" t="str">
        <f t="shared" si="67"/>
        <v/>
      </c>
    </row>
    <row r="423" spans="1:23" x14ac:dyDescent="0.25">
      <c r="A423" t="str">
        <f>+IF(LEN(M423)&gt;0,Candidatura_Tomador!C423,"")</f>
        <v/>
      </c>
      <c r="B423" t="str">
        <f>+IF(LEN(M423)&gt;0,Participação!$D$8,"")</f>
        <v/>
      </c>
      <c r="C423" t="str">
        <f t="shared" si="59"/>
        <v/>
      </c>
      <c r="D423" t="str">
        <f>+IF(LEN(M423)&gt;0,Participação!$D$4,"")</f>
        <v/>
      </c>
      <c r="E423" s="27" t="str">
        <f>+IF(LEN(M423)&gt;0,Participação!$B$7+8,"")</f>
        <v/>
      </c>
      <c r="F423" s="27" t="str">
        <f t="shared" si="60"/>
        <v/>
      </c>
      <c r="G423" t="str">
        <f t="shared" si="61"/>
        <v/>
      </c>
      <c r="H423" t="str">
        <f t="shared" si="62"/>
        <v/>
      </c>
      <c r="I423" t="str">
        <f t="shared" si="63"/>
        <v/>
      </c>
      <c r="L423" t="str">
        <f>+IF(LEN(Candidatura_Tomador!A423)&gt;0,VLOOKUP(M423,Candidatura_Tomador!H:P,9,0),"")</f>
        <v/>
      </c>
      <c r="M423" t="str">
        <f>IF(LEN(M422)=0,"",IF(M422=MAX(Candidatura_Tomador!H:H),"",M422+1))</f>
        <v/>
      </c>
      <c r="N423" t="str">
        <f>+IF(LEN(M423)&gt;0,Participação!$D$6*100,"")</f>
        <v/>
      </c>
      <c r="O423" t="str">
        <f t="shared" si="64"/>
        <v/>
      </c>
      <c r="P423" t="str">
        <f>+IF(LEN(M423)&gt;0,IF(Participação!$B$6="Com Escaldão","09","01"),"")</f>
        <v/>
      </c>
      <c r="Q423" s="28" t="str">
        <f>+IF(LEN(M423)&gt;0,SUMIF(Candidatura_Tomador!$H:$H,Candidatura_Seguros!M423,Candidatura_Tomador!I:I),"")</f>
        <v/>
      </c>
      <c r="R423" t="str">
        <f>+IF(LEN(M423)&gt;0,VLOOKUP(M423,Candidatura_Tomador!H:J,3,0),"")</f>
        <v/>
      </c>
      <c r="S423" t="str">
        <f>+IF(LEN(M423)&gt;0,SUMIF(Candidatura_Tomador!$H:$H,Candidatura_Seguros!M423,Candidatura_Tomador!Q:Q),"")</f>
        <v/>
      </c>
      <c r="T423" t="str">
        <f t="shared" si="65"/>
        <v/>
      </c>
      <c r="U423" t="str">
        <f t="shared" si="66"/>
        <v/>
      </c>
      <c r="V423" t="str">
        <f>+IF(LEN(M423)&gt;0,SUMIF(Candidatura_Tomador!$H:$H,Candidatura_Seguros!M423,Candidatura_Tomador!R:R),"")</f>
        <v/>
      </c>
      <c r="W423" t="str">
        <f t="shared" si="67"/>
        <v/>
      </c>
    </row>
    <row r="424" spans="1:23" x14ac:dyDescent="0.25">
      <c r="A424" t="str">
        <f>+IF(LEN(M424)&gt;0,Candidatura_Tomador!C424,"")</f>
        <v/>
      </c>
      <c r="B424" t="str">
        <f>+IF(LEN(M424)&gt;0,Participação!$D$8,"")</f>
        <v/>
      </c>
      <c r="C424" t="str">
        <f t="shared" si="59"/>
        <v/>
      </c>
      <c r="D424" t="str">
        <f>+IF(LEN(M424)&gt;0,Participação!$D$4,"")</f>
        <v/>
      </c>
      <c r="E424" s="27" t="str">
        <f>+IF(LEN(M424)&gt;0,Participação!$B$7+8,"")</f>
        <v/>
      </c>
      <c r="F424" s="27" t="str">
        <f t="shared" si="60"/>
        <v/>
      </c>
      <c r="G424" t="str">
        <f t="shared" si="61"/>
        <v/>
      </c>
      <c r="H424" t="str">
        <f t="shared" si="62"/>
        <v/>
      </c>
      <c r="I424" t="str">
        <f t="shared" si="63"/>
        <v/>
      </c>
      <c r="L424" t="str">
        <f>+IF(LEN(Candidatura_Tomador!A424)&gt;0,VLOOKUP(M424,Candidatura_Tomador!H:P,9,0),"")</f>
        <v/>
      </c>
      <c r="M424" t="str">
        <f>IF(LEN(M423)=0,"",IF(M423=MAX(Candidatura_Tomador!H:H),"",M423+1))</f>
        <v/>
      </c>
      <c r="N424" t="str">
        <f>+IF(LEN(M424)&gt;0,Participação!$D$6*100,"")</f>
        <v/>
      </c>
      <c r="O424" t="str">
        <f t="shared" si="64"/>
        <v/>
      </c>
      <c r="P424" t="str">
        <f>+IF(LEN(M424)&gt;0,IF(Participação!$B$6="Com Escaldão","09","01"),"")</f>
        <v/>
      </c>
      <c r="Q424" s="28" t="str">
        <f>+IF(LEN(M424)&gt;0,SUMIF(Candidatura_Tomador!$H:$H,Candidatura_Seguros!M424,Candidatura_Tomador!I:I),"")</f>
        <v/>
      </c>
      <c r="R424" t="str">
        <f>+IF(LEN(M424)&gt;0,VLOOKUP(M424,Candidatura_Tomador!H:J,3,0),"")</f>
        <v/>
      </c>
      <c r="S424" t="str">
        <f>+IF(LEN(M424)&gt;0,SUMIF(Candidatura_Tomador!$H:$H,Candidatura_Seguros!M424,Candidatura_Tomador!Q:Q),"")</f>
        <v/>
      </c>
      <c r="T424" t="str">
        <f t="shared" si="65"/>
        <v/>
      </c>
      <c r="U424" t="str">
        <f t="shared" si="66"/>
        <v/>
      </c>
      <c r="V424" t="str">
        <f>+IF(LEN(M424)&gt;0,SUMIF(Candidatura_Tomador!$H:$H,Candidatura_Seguros!M424,Candidatura_Tomador!R:R),"")</f>
        <v/>
      </c>
      <c r="W424" t="str">
        <f t="shared" si="67"/>
        <v/>
      </c>
    </row>
    <row r="425" spans="1:23" x14ac:dyDescent="0.25">
      <c r="A425" t="str">
        <f>+IF(LEN(M425)&gt;0,Candidatura_Tomador!C425,"")</f>
        <v/>
      </c>
      <c r="B425" t="str">
        <f>+IF(LEN(M425)&gt;0,Participação!$D$8,"")</f>
        <v/>
      </c>
      <c r="C425" t="str">
        <f t="shared" si="59"/>
        <v/>
      </c>
      <c r="D425" t="str">
        <f>+IF(LEN(M425)&gt;0,Participação!$D$4,"")</f>
        <v/>
      </c>
      <c r="E425" s="27" t="str">
        <f>+IF(LEN(M425)&gt;0,Participação!$B$7+8,"")</f>
        <v/>
      </c>
      <c r="F425" s="27" t="str">
        <f t="shared" si="60"/>
        <v/>
      </c>
      <c r="G425" t="str">
        <f t="shared" si="61"/>
        <v/>
      </c>
      <c r="H425" t="str">
        <f t="shared" si="62"/>
        <v/>
      </c>
      <c r="I425" t="str">
        <f t="shared" si="63"/>
        <v/>
      </c>
      <c r="L425" t="str">
        <f>+IF(LEN(Candidatura_Tomador!A425)&gt;0,VLOOKUP(M425,Candidatura_Tomador!H:P,9,0),"")</f>
        <v/>
      </c>
      <c r="M425" t="str">
        <f>IF(LEN(M424)=0,"",IF(M424=MAX(Candidatura_Tomador!H:H),"",M424+1))</f>
        <v/>
      </c>
      <c r="N425" t="str">
        <f>+IF(LEN(M425)&gt;0,Participação!$D$6*100,"")</f>
        <v/>
      </c>
      <c r="O425" t="str">
        <f t="shared" si="64"/>
        <v/>
      </c>
      <c r="P425" t="str">
        <f>+IF(LEN(M425)&gt;0,IF(Participação!$B$6="Com Escaldão","09","01"),"")</f>
        <v/>
      </c>
      <c r="Q425" s="28" t="str">
        <f>+IF(LEN(M425)&gt;0,SUMIF(Candidatura_Tomador!$H:$H,Candidatura_Seguros!M425,Candidatura_Tomador!I:I),"")</f>
        <v/>
      </c>
      <c r="R425" t="str">
        <f>+IF(LEN(M425)&gt;0,VLOOKUP(M425,Candidatura_Tomador!H:J,3,0),"")</f>
        <v/>
      </c>
      <c r="S425" t="str">
        <f>+IF(LEN(M425)&gt;0,SUMIF(Candidatura_Tomador!$H:$H,Candidatura_Seguros!M425,Candidatura_Tomador!Q:Q),"")</f>
        <v/>
      </c>
      <c r="T425" t="str">
        <f t="shared" si="65"/>
        <v/>
      </c>
      <c r="U425" t="str">
        <f t="shared" si="66"/>
        <v/>
      </c>
      <c r="V425" t="str">
        <f>+IF(LEN(M425)&gt;0,SUMIF(Candidatura_Tomador!$H:$H,Candidatura_Seguros!M425,Candidatura_Tomador!R:R),"")</f>
        <v/>
      </c>
      <c r="W425" t="str">
        <f t="shared" si="67"/>
        <v/>
      </c>
    </row>
    <row r="426" spans="1:23" x14ac:dyDescent="0.25">
      <c r="A426" t="str">
        <f>+IF(LEN(M426)&gt;0,Candidatura_Tomador!C426,"")</f>
        <v/>
      </c>
      <c r="B426" t="str">
        <f>+IF(LEN(M426)&gt;0,Participação!$D$8,"")</f>
        <v/>
      </c>
      <c r="C426" t="str">
        <f t="shared" si="59"/>
        <v/>
      </c>
      <c r="D426" t="str">
        <f>+IF(LEN(M426)&gt;0,Participação!$D$4,"")</f>
        <v/>
      </c>
      <c r="E426" s="27" t="str">
        <f>+IF(LEN(M426)&gt;0,Participação!$B$7+8,"")</f>
        <v/>
      </c>
      <c r="F426" s="27" t="str">
        <f t="shared" si="60"/>
        <v/>
      </c>
      <c r="G426" t="str">
        <f t="shared" si="61"/>
        <v/>
      </c>
      <c r="H426" t="str">
        <f t="shared" si="62"/>
        <v/>
      </c>
      <c r="I426" t="str">
        <f t="shared" si="63"/>
        <v/>
      </c>
      <c r="L426" t="str">
        <f>+IF(LEN(Candidatura_Tomador!A426)&gt;0,VLOOKUP(M426,Candidatura_Tomador!H:P,9,0),"")</f>
        <v/>
      </c>
      <c r="M426" t="str">
        <f>IF(LEN(M425)=0,"",IF(M425=MAX(Candidatura_Tomador!H:H),"",M425+1))</f>
        <v/>
      </c>
      <c r="N426" t="str">
        <f>+IF(LEN(M426)&gt;0,Participação!$D$6*100,"")</f>
        <v/>
      </c>
      <c r="O426" t="str">
        <f t="shared" si="64"/>
        <v/>
      </c>
      <c r="P426" t="str">
        <f>+IF(LEN(M426)&gt;0,IF(Participação!$B$6="Com Escaldão","09","01"),"")</f>
        <v/>
      </c>
      <c r="Q426" s="28" t="str">
        <f>+IF(LEN(M426)&gt;0,SUMIF(Candidatura_Tomador!$H:$H,Candidatura_Seguros!M426,Candidatura_Tomador!I:I),"")</f>
        <v/>
      </c>
      <c r="R426" t="str">
        <f>+IF(LEN(M426)&gt;0,VLOOKUP(M426,Candidatura_Tomador!H:J,3,0),"")</f>
        <v/>
      </c>
      <c r="S426" t="str">
        <f>+IF(LEN(M426)&gt;0,SUMIF(Candidatura_Tomador!$H:$H,Candidatura_Seguros!M426,Candidatura_Tomador!Q:Q),"")</f>
        <v/>
      </c>
      <c r="T426" t="str">
        <f t="shared" si="65"/>
        <v/>
      </c>
      <c r="U426" t="str">
        <f t="shared" si="66"/>
        <v/>
      </c>
      <c r="V426" t="str">
        <f>+IF(LEN(M426)&gt;0,SUMIF(Candidatura_Tomador!$H:$H,Candidatura_Seguros!M426,Candidatura_Tomador!R:R),"")</f>
        <v/>
      </c>
      <c r="W426" t="str">
        <f t="shared" si="67"/>
        <v/>
      </c>
    </row>
    <row r="427" spans="1:23" x14ac:dyDescent="0.25">
      <c r="A427" t="str">
        <f>+IF(LEN(M427)&gt;0,Candidatura_Tomador!C427,"")</f>
        <v/>
      </c>
      <c r="B427" t="str">
        <f>+IF(LEN(M427)&gt;0,Participação!$D$8,"")</f>
        <v/>
      </c>
      <c r="C427" t="str">
        <f t="shared" si="59"/>
        <v/>
      </c>
      <c r="D427" t="str">
        <f>+IF(LEN(M427)&gt;0,Participação!$D$4,"")</f>
        <v/>
      </c>
      <c r="E427" s="27" t="str">
        <f>+IF(LEN(M427)&gt;0,Participação!$B$7+8,"")</f>
        <v/>
      </c>
      <c r="F427" s="27" t="str">
        <f t="shared" si="60"/>
        <v/>
      </c>
      <c r="G427" t="str">
        <f t="shared" si="61"/>
        <v/>
      </c>
      <c r="H427" t="str">
        <f t="shared" si="62"/>
        <v/>
      </c>
      <c r="I427" t="str">
        <f t="shared" si="63"/>
        <v/>
      </c>
      <c r="L427" t="str">
        <f>+IF(LEN(Candidatura_Tomador!A427)&gt;0,VLOOKUP(M427,Candidatura_Tomador!H:P,9,0),"")</f>
        <v/>
      </c>
      <c r="M427" t="str">
        <f>IF(LEN(M426)=0,"",IF(M426=MAX(Candidatura_Tomador!H:H),"",M426+1))</f>
        <v/>
      </c>
      <c r="N427" t="str">
        <f>+IF(LEN(M427)&gt;0,Participação!$D$6*100,"")</f>
        <v/>
      </c>
      <c r="O427" t="str">
        <f t="shared" si="64"/>
        <v/>
      </c>
      <c r="P427" t="str">
        <f>+IF(LEN(M427)&gt;0,IF(Participação!$B$6="Com Escaldão","09","01"),"")</f>
        <v/>
      </c>
      <c r="Q427" s="28" t="str">
        <f>+IF(LEN(M427)&gt;0,SUMIF(Candidatura_Tomador!$H:$H,Candidatura_Seguros!M427,Candidatura_Tomador!I:I),"")</f>
        <v/>
      </c>
      <c r="R427" t="str">
        <f>+IF(LEN(M427)&gt;0,VLOOKUP(M427,Candidatura_Tomador!H:J,3,0),"")</f>
        <v/>
      </c>
      <c r="S427" t="str">
        <f>+IF(LEN(M427)&gt;0,SUMIF(Candidatura_Tomador!$H:$H,Candidatura_Seguros!M427,Candidatura_Tomador!Q:Q),"")</f>
        <v/>
      </c>
      <c r="T427" t="str">
        <f t="shared" si="65"/>
        <v/>
      </c>
      <c r="U427" t="str">
        <f t="shared" si="66"/>
        <v/>
      </c>
      <c r="V427" t="str">
        <f>+IF(LEN(M427)&gt;0,SUMIF(Candidatura_Tomador!$H:$H,Candidatura_Seguros!M427,Candidatura_Tomador!R:R),"")</f>
        <v/>
      </c>
      <c r="W427" t="str">
        <f t="shared" si="67"/>
        <v/>
      </c>
    </row>
    <row r="428" spans="1:23" x14ac:dyDescent="0.25">
      <c r="A428" t="str">
        <f>+IF(LEN(M428)&gt;0,Candidatura_Tomador!C428,"")</f>
        <v/>
      </c>
      <c r="B428" t="str">
        <f>+IF(LEN(M428)&gt;0,Participação!$D$8,"")</f>
        <v/>
      </c>
      <c r="C428" t="str">
        <f t="shared" si="59"/>
        <v/>
      </c>
      <c r="D428" t="str">
        <f>+IF(LEN(M428)&gt;0,Participação!$D$4,"")</f>
        <v/>
      </c>
      <c r="E428" s="27" t="str">
        <f>+IF(LEN(M428)&gt;0,Participação!$B$7+8,"")</f>
        <v/>
      </c>
      <c r="F428" s="27" t="str">
        <f t="shared" si="60"/>
        <v/>
      </c>
      <c r="G428" t="str">
        <f t="shared" si="61"/>
        <v/>
      </c>
      <c r="H428" t="str">
        <f t="shared" si="62"/>
        <v/>
      </c>
      <c r="I428" t="str">
        <f t="shared" si="63"/>
        <v/>
      </c>
      <c r="L428" t="str">
        <f>+IF(LEN(Candidatura_Tomador!A428)&gt;0,VLOOKUP(M428,Candidatura_Tomador!H:P,9,0),"")</f>
        <v/>
      </c>
      <c r="M428" t="str">
        <f>IF(LEN(M427)=0,"",IF(M427=MAX(Candidatura_Tomador!H:H),"",M427+1))</f>
        <v/>
      </c>
      <c r="N428" t="str">
        <f>+IF(LEN(M428)&gt;0,Participação!$D$6*100,"")</f>
        <v/>
      </c>
      <c r="O428" t="str">
        <f t="shared" si="64"/>
        <v/>
      </c>
      <c r="P428" t="str">
        <f>+IF(LEN(M428)&gt;0,IF(Participação!$B$6="Com Escaldão","09","01"),"")</f>
        <v/>
      </c>
      <c r="Q428" s="28" t="str">
        <f>+IF(LEN(M428)&gt;0,SUMIF(Candidatura_Tomador!$H:$H,Candidatura_Seguros!M428,Candidatura_Tomador!I:I),"")</f>
        <v/>
      </c>
      <c r="R428" t="str">
        <f>+IF(LEN(M428)&gt;0,VLOOKUP(M428,Candidatura_Tomador!H:J,3,0),"")</f>
        <v/>
      </c>
      <c r="S428" t="str">
        <f>+IF(LEN(M428)&gt;0,SUMIF(Candidatura_Tomador!$H:$H,Candidatura_Seguros!M428,Candidatura_Tomador!Q:Q),"")</f>
        <v/>
      </c>
      <c r="T428" t="str">
        <f t="shared" si="65"/>
        <v/>
      </c>
      <c r="U428" t="str">
        <f t="shared" si="66"/>
        <v/>
      </c>
      <c r="V428" t="str">
        <f>+IF(LEN(M428)&gt;0,SUMIF(Candidatura_Tomador!$H:$H,Candidatura_Seguros!M428,Candidatura_Tomador!R:R),"")</f>
        <v/>
      </c>
      <c r="W428" t="str">
        <f t="shared" si="67"/>
        <v/>
      </c>
    </row>
    <row r="429" spans="1:23" x14ac:dyDescent="0.25">
      <c r="A429" t="str">
        <f>+IF(LEN(M429)&gt;0,Candidatura_Tomador!C429,"")</f>
        <v/>
      </c>
      <c r="B429" t="str">
        <f>+IF(LEN(M429)&gt;0,Participação!$D$8,"")</f>
        <v/>
      </c>
      <c r="C429" t="str">
        <f t="shared" si="59"/>
        <v/>
      </c>
      <c r="D429" t="str">
        <f>+IF(LEN(M429)&gt;0,Participação!$D$4,"")</f>
        <v/>
      </c>
      <c r="E429" s="27" t="str">
        <f>+IF(LEN(M429)&gt;0,Participação!$B$7+8,"")</f>
        <v/>
      </c>
      <c r="F429" s="27" t="str">
        <f t="shared" si="60"/>
        <v/>
      </c>
      <c r="G429" t="str">
        <f t="shared" si="61"/>
        <v/>
      </c>
      <c r="H429" t="str">
        <f t="shared" si="62"/>
        <v/>
      </c>
      <c r="I429" t="str">
        <f t="shared" si="63"/>
        <v/>
      </c>
      <c r="L429" t="str">
        <f>+IF(LEN(Candidatura_Tomador!A429)&gt;0,VLOOKUP(M429,Candidatura_Tomador!H:P,9,0),"")</f>
        <v/>
      </c>
      <c r="M429" t="str">
        <f>IF(LEN(M428)=0,"",IF(M428=MAX(Candidatura_Tomador!H:H),"",M428+1))</f>
        <v/>
      </c>
      <c r="N429" t="str">
        <f>+IF(LEN(M429)&gt;0,Participação!$D$6*100,"")</f>
        <v/>
      </c>
      <c r="O429" t="str">
        <f t="shared" si="64"/>
        <v/>
      </c>
      <c r="P429" t="str">
        <f>+IF(LEN(M429)&gt;0,IF(Participação!$B$6="Com Escaldão","09","01"),"")</f>
        <v/>
      </c>
      <c r="Q429" s="28" t="str">
        <f>+IF(LEN(M429)&gt;0,SUMIF(Candidatura_Tomador!$H:$H,Candidatura_Seguros!M429,Candidatura_Tomador!I:I),"")</f>
        <v/>
      </c>
      <c r="R429" t="str">
        <f>+IF(LEN(M429)&gt;0,VLOOKUP(M429,Candidatura_Tomador!H:J,3,0),"")</f>
        <v/>
      </c>
      <c r="S429" t="str">
        <f>+IF(LEN(M429)&gt;0,SUMIF(Candidatura_Tomador!$H:$H,Candidatura_Seguros!M429,Candidatura_Tomador!Q:Q),"")</f>
        <v/>
      </c>
      <c r="T429" t="str">
        <f t="shared" si="65"/>
        <v/>
      </c>
      <c r="U429" t="str">
        <f t="shared" si="66"/>
        <v/>
      </c>
      <c r="V429" t="str">
        <f>+IF(LEN(M429)&gt;0,SUMIF(Candidatura_Tomador!$H:$H,Candidatura_Seguros!M429,Candidatura_Tomador!R:R),"")</f>
        <v/>
      </c>
      <c r="W429" t="str">
        <f t="shared" si="67"/>
        <v/>
      </c>
    </row>
    <row r="430" spans="1:23" x14ac:dyDescent="0.25">
      <c r="A430" t="str">
        <f>+IF(LEN(M430)&gt;0,Candidatura_Tomador!C430,"")</f>
        <v/>
      </c>
      <c r="B430" t="str">
        <f>+IF(LEN(M430)&gt;0,Participação!$D$8,"")</f>
        <v/>
      </c>
      <c r="C430" t="str">
        <f t="shared" si="59"/>
        <v/>
      </c>
      <c r="D430" t="str">
        <f>+IF(LEN(M430)&gt;0,Participação!$D$4,"")</f>
        <v/>
      </c>
      <c r="E430" s="27" t="str">
        <f>+IF(LEN(M430)&gt;0,Participação!$B$7+8,"")</f>
        <v/>
      </c>
      <c r="F430" s="27" t="str">
        <f t="shared" si="60"/>
        <v/>
      </c>
      <c r="G430" t="str">
        <f t="shared" si="61"/>
        <v/>
      </c>
      <c r="H430" t="str">
        <f t="shared" si="62"/>
        <v/>
      </c>
      <c r="I430" t="str">
        <f t="shared" si="63"/>
        <v/>
      </c>
      <c r="L430" t="str">
        <f>+IF(LEN(Candidatura_Tomador!A430)&gt;0,VLOOKUP(M430,Candidatura_Tomador!H:P,9,0),"")</f>
        <v/>
      </c>
      <c r="M430" t="str">
        <f>IF(LEN(M429)=0,"",IF(M429=MAX(Candidatura_Tomador!H:H),"",M429+1))</f>
        <v/>
      </c>
      <c r="N430" t="str">
        <f>+IF(LEN(M430)&gt;0,Participação!$D$6*100,"")</f>
        <v/>
      </c>
      <c r="O430" t="str">
        <f t="shared" si="64"/>
        <v/>
      </c>
      <c r="P430" t="str">
        <f>+IF(LEN(M430)&gt;0,IF(Participação!$B$6="Com Escaldão","09","01"),"")</f>
        <v/>
      </c>
      <c r="Q430" s="28" t="str">
        <f>+IF(LEN(M430)&gt;0,SUMIF(Candidatura_Tomador!$H:$H,Candidatura_Seguros!M430,Candidatura_Tomador!I:I),"")</f>
        <v/>
      </c>
      <c r="R430" t="str">
        <f>+IF(LEN(M430)&gt;0,VLOOKUP(M430,Candidatura_Tomador!H:J,3,0),"")</f>
        <v/>
      </c>
      <c r="S430" t="str">
        <f>+IF(LEN(M430)&gt;0,SUMIF(Candidatura_Tomador!$H:$H,Candidatura_Seguros!M430,Candidatura_Tomador!Q:Q),"")</f>
        <v/>
      </c>
      <c r="T430" t="str">
        <f t="shared" si="65"/>
        <v/>
      </c>
      <c r="U430" t="str">
        <f t="shared" si="66"/>
        <v/>
      </c>
      <c r="V430" t="str">
        <f>+IF(LEN(M430)&gt;0,SUMIF(Candidatura_Tomador!$H:$H,Candidatura_Seguros!M430,Candidatura_Tomador!R:R),"")</f>
        <v/>
      </c>
      <c r="W430" t="str">
        <f t="shared" si="67"/>
        <v/>
      </c>
    </row>
    <row r="431" spans="1:23" x14ac:dyDescent="0.25">
      <c r="A431" t="str">
        <f>+IF(LEN(M431)&gt;0,Candidatura_Tomador!C431,"")</f>
        <v/>
      </c>
      <c r="B431" t="str">
        <f>+IF(LEN(M431)&gt;0,Participação!$D$8,"")</f>
        <v/>
      </c>
      <c r="C431" t="str">
        <f t="shared" si="59"/>
        <v/>
      </c>
      <c r="D431" t="str">
        <f>+IF(LEN(M431)&gt;0,Participação!$D$4,"")</f>
        <v/>
      </c>
      <c r="E431" s="27" t="str">
        <f>+IF(LEN(M431)&gt;0,Participação!$B$7+8,"")</f>
        <v/>
      </c>
      <c r="F431" s="27" t="str">
        <f t="shared" si="60"/>
        <v/>
      </c>
      <c r="G431" t="str">
        <f t="shared" si="61"/>
        <v/>
      </c>
      <c r="H431" t="str">
        <f t="shared" si="62"/>
        <v/>
      </c>
      <c r="I431" t="str">
        <f t="shared" si="63"/>
        <v/>
      </c>
      <c r="L431" t="str">
        <f>+IF(LEN(Candidatura_Tomador!A431)&gt;0,VLOOKUP(M431,Candidatura_Tomador!H:P,9,0),"")</f>
        <v/>
      </c>
      <c r="M431" t="str">
        <f>IF(LEN(M430)=0,"",IF(M430=MAX(Candidatura_Tomador!H:H),"",M430+1))</f>
        <v/>
      </c>
      <c r="N431" t="str">
        <f>+IF(LEN(M431)&gt;0,Participação!$D$6*100,"")</f>
        <v/>
      </c>
      <c r="O431" t="str">
        <f t="shared" si="64"/>
        <v/>
      </c>
      <c r="P431" t="str">
        <f>+IF(LEN(M431)&gt;0,IF(Participação!$B$6="Com Escaldão","09","01"),"")</f>
        <v/>
      </c>
      <c r="Q431" s="28" t="str">
        <f>+IF(LEN(M431)&gt;0,SUMIF(Candidatura_Tomador!$H:$H,Candidatura_Seguros!M431,Candidatura_Tomador!I:I),"")</f>
        <v/>
      </c>
      <c r="R431" t="str">
        <f>+IF(LEN(M431)&gt;0,VLOOKUP(M431,Candidatura_Tomador!H:J,3,0),"")</f>
        <v/>
      </c>
      <c r="S431" t="str">
        <f>+IF(LEN(M431)&gt;0,SUMIF(Candidatura_Tomador!$H:$H,Candidatura_Seguros!M431,Candidatura_Tomador!Q:Q),"")</f>
        <v/>
      </c>
      <c r="T431" t="str">
        <f t="shared" si="65"/>
        <v/>
      </c>
      <c r="U431" t="str">
        <f t="shared" si="66"/>
        <v/>
      </c>
      <c r="V431" t="str">
        <f>+IF(LEN(M431)&gt;0,SUMIF(Candidatura_Tomador!$H:$H,Candidatura_Seguros!M431,Candidatura_Tomador!R:R),"")</f>
        <v/>
      </c>
      <c r="W431" t="str">
        <f t="shared" si="67"/>
        <v/>
      </c>
    </row>
    <row r="432" spans="1:23" x14ac:dyDescent="0.25">
      <c r="A432" t="str">
        <f>+IF(LEN(M432)&gt;0,Candidatura_Tomador!C432,"")</f>
        <v/>
      </c>
      <c r="B432" t="str">
        <f>+IF(LEN(M432)&gt;0,Participação!$D$8,"")</f>
        <v/>
      </c>
      <c r="C432" t="str">
        <f t="shared" si="59"/>
        <v/>
      </c>
      <c r="D432" t="str">
        <f>+IF(LEN(M432)&gt;0,Participação!$D$4,"")</f>
        <v/>
      </c>
      <c r="E432" s="27" t="str">
        <f>+IF(LEN(M432)&gt;0,Participação!$B$7+8,"")</f>
        <v/>
      </c>
      <c r="F432" s="27" t="str">
        <f t="shared" si="60"/>
        <v/>
      </c>
      <c r="G432" t="str">
        <f t="shared" si="61"/>
        <v/>
      </c>
      <c r="H432" t="str">
        <f t="shared" si="62"/>
        <v/>
      </c>
      <c r="I432" t="str">
        <f t="shared" si="63"/>
        <v/>
      </c>
      <c r="L432" t="str">
        <f>+IF(LEN(Candidatura_Tomador!A432)&gt;0,VLOOKUP(M432,Candidatura_Tomador!H:P,9,0),"")</f>
        <v/>
      </c>
      <c r="M432" t="str">
        <f>IF(LEN(M431)=0,"",IF(M431=MAX(Candidatura_Tomador!H:H),"",M431+1))</f>
        <v/>
      </c>
      <c r="N432" t="str">
        <f>+IF(LEN(M432)&gt;0,Participação!$D$6*100,"")</f>
        <v/>
      </c>
      <c r="O432" t="str">
        <f t="shared" si="64"/>
        <v/>
      </c>
      <c r="P432" t="str">
        <f>+IF(LEN(M432)&gt;0,IF(Participação!$B$6="Com Escaldão","09","01"),"")</f>
        <v/>
      </c>
      <c r="Q432" s="28" t="str">
        <f>+IF(LEN(M432)&gt;0,SUMIF(Candidatura_Tomador!$H:$H,Candidatura_Seguros!M432,Candidatura_Tomador!I:I),"")</f>
        <v/>
      </c>
      <c r="R432" t="str">
        <f>+IF(LEN(M432)&gt;0,VLOOKUP(M432,Candidatura_Tomador!H:J,3,0),"")</f>
        <v/>
      </c>
      <c r="S432" t="str">
        <f>+IF(LEN(M432)&gt;0,SUMIF(Candidatura_Tomador!$H:$H,Candidatura_Seguros!M432,Candidatura_Tomador!Q:Q),"")</f>
        <v/>
      </c>
      <c r="T432" t="str">
        <f t="shared" si="65"/>
        <v/>
      </c>
      <c r="U432" t="str">
        <f t="shared" si="66"/>
        <v/>
      </c>
      <c r="V432" t="str">
        <f>+IF(LEN(M432)&gt;0,SUMIF(Candidatura_Tomador!$H:$H,Candidatura_Seguros!M432,Candidatura_Tomador!R:R),"")</f>
        <v/>
      </c>
      <c r="W432" t="str">
        <f t="shared" si="67"/>
        <v/>
      </c>
    </row>
    <row r="433" spans="1:23" x14ac:dyDescent="0.25">
      <c r="A433" t="str">
        <f>+IF(LEN(M433)&gt;0,Candidatura_Tomador!C433,"")</f>
        <v/>
      </c>
      <c r="B433" t="str">
        <f>+IF(LEN(M433)&gt;0,Participação!$D$8,"")</f>
        <v/>
      </c>
      <c r="C433" t="str">
        <f t="shared" si="59"/>
        <v/>
      </c>
      <c r="D433" t="str">
        <f>+IF(LEN(M433)&gt;0,Participação!$D$4,"")</f>
        <v/>
      </c>
      <c r="E433" s="27" t="str">
        <f>+IF(LEN(M433)&gt;0,Participação!$B$7+8,"")</f>
        <v/>
      </c>
      <c r="F433" s="27" t="str">
        <f t="shared" si="60"/>
        <v/>
      </c>
      <c r="G433" t="str">
        <f t="shared" si="61"/>
        <v/>
      </c>
      <c r="H433" t="str">
        <f t="shared" si="62"/>
        <v/>
      </c>
      <c r="I433" t="str">
        <f t="shared" si="63"/>
        <v/>
      </c>
      <c r="L433" t="str">
        <f>+IF(LEN(Candidatura_Tomador!A433)&gt;0,VLOOKUP(M433,Candidatura_Tomador!H:P,9,0),"")</f>
        <v/>
      </c>
      <c r="M433" t="str">
        <f>IF(LEN(M432)=0,"",IF(M432=MAX(Candidatura_Tomador!H:H),"",M432+1))</f>
        <v/>
      </c>
      <c r="N433" t="str">
        <f>+IF(LEN(M433)&gt;0,Participação!$D$6*100,"")</f>
        <v/>
      </c>
      <c r="O433" t="str">
        <f t="shared" si="64"/>
        <v/>
      </c>
      <c r="P433" t="str">
        <f>+IF(LEN(M433)&gt;0,IF(Participação!$B$6="Com Escaldão","09","01"),"")</f>
        <v/>
      </c>
      <c r="Q433" s="28" t="str">
        <f>+IF(LEN(M433)&gt;0,SUMIF(Candidatura_Tomador!$H:$H,Candidatura_Seguros!M433,Candidatura_Tomador!I:I),"")</f>
        <v/>
      </c>
      <c r="R433" t="str">
        <f>+IF(LEN(M433)&gt;0,VLOOKUP(M433,Candidatura_Tomador!H:J,3,0),"")</f>
        <v/>
      </c>
      <c r="S433" t="str">
        <f>+IF(LEN(M433)&gt;0,SUMIF(Candidatura_Tomador!$H:$H,Candidatura_Seguros!M433,Candidatura_Tomador!Q:Q),"")</f>
        <v/>
      </c>
      <c r="T433" t="str">
        <f t="shared" si="65"/>
        <v/>
      </c>
      <c r="U433" t="str">
        <f t="shared" si="66"/>
        <v/>
      </c>
      <c r="V433" t="str">
        <f>+IF(LEN(M433)&gt;0,SUMIF(Candidatura_Tomador!$H:$H,Candidatura_Seguros!M433,Candidatura_Tomador!R:R),"")</f>
        <v/>
      </c>
      <c r="W433" t="str">
        <f t="shared" si="67"/>
        <v/>
      </c>
    </row>
    <row r="434" spans="1:23" x14ac:dyDescent="0.25">
      <c r="A434" t="str">
        <f>+IF(LEN(M434)&gt;0,Candidatura_Tomador!C434,"")</f>
        <v/>
      </c>
      <c r="B434" t="str">
        <f>+IF(LEN(M434)&gt;0,Participação!$D$8,"")</f>
        <v/>
      </c>
      <c r="C434" t="str">
        <f t="shared" si="59"/>
        <v/>
      </c>
      <c r="D434" t="str">
        <f>+IF(LEN(M434)&gt;0,Participação!$D$4,"")</f>
        <v/>
      </c>
      <c r="E434" s="27" t="str">
        <f>+IF(LEN(M434)&gt;0,Participação!$B$7+8,"")</f>
        <v/>
      </c>
      <c r="F434" s="27" t="str">
        <f t="shared" si="60"/>
        <v/>
      </c>
      <c r="G434" t="str">
        <f t="shared" si="61"/>
        <v/>
      </c>
      <c r="H434" t="str">
        <f t="shared" si="62"/>
        <v/>
      </c>
      <c r="I434" t="str">
        <f t="shared" si="63"/>
        <v/>
      </c>
      <c r="L434" t="str">
        <f>+IF(LEN(Candidatura_Tomador!A434)&gt;0,VLOOKUP(M434,Candidatura_Tomador!H:P,9,0),"")</f>
        <v/>
      </c>
      <c r="M434" t="str">
        <f>IF(LEN(M433)=0,"",IF(M433=MAX(Candidatura_Tomador!H:H),"",M433+1))</f>
        <v/>
      </c>
      <c r="N434" t="str">
        <f>+IF(LEN(M434)&gt;0,Participação!$D$6*100,"")</f>
        <v/>
      </c>
      <c r="O434" t="str">
        <f t="shared" si="64"/>
        <v/>
      </c>
      <c r="P434" t="str">
        <f>+IF(LEN(M434)&gt;0,IF(Participação!$B$6="Com Escaldão","09","01"),"")</f>
        <v/>
      </c>
      <c r="Q434" s="28" t="str">
        <f>+IF(LEN(M434)&gt;0,SUMIF(Candidatura_Tomador!$H:$H,Candidatura_Seguros!M434,Candidatura_Tomador!I:I),"")</f>
        <v/>
      </c>
      <c r="R434" t="str">
        <f>+IF(LEN(M434)&gt;0,VLOOKUP(M434,Candidatura_Tomador!H:J,3,0),"")</f>
        <v/>
      </c>
      <c r="S434" t="str">
        <f>+IF(LEN(M434)&gt;0,SUMIF(Candidatura_Tomador!$H:$H,Candidatura_Seguros!M434,Candidatura_Tomador!Q:Q),"")</f>
        <v/>
      </c>
      <c r="T434" t="str">
        <f t="shared" si="65"/>
        <v/>
      </c>
      <c r="U434" t="str">
        <f t="shared" si="66"/>
        <v/>
      </c>
      <c r="V434" t="str">
        <f>+IF(LEN(M434)&gt;0,SUMIF(Candidatura_Tomador!$H:$H,Candidatura_Seguros!M434,Candidatura_Tomador!R:R),"")</f>
        <v/>
      </c>
      <c r="W434" t="str">
        <f t="shared" si="67"/>
        <v/>
      </c>
    </row>
    <row r="435" spans="1:23" x14ac:dyDescent="0.25">
      <c r="A435" t="str">
        <f>+IF(LEN(M435)&gt;0,Candidatura_Tomador!C435,"")</f>
        <v/>
      </c>
      <c r="B435" t="str">
        <f>+IF(LEN(M435)&gt;0,Participação!$D$8,"")</f>
        <v/>
      </c>
      <c r="C435" t="str">
        <f t="shared" si="59"/>
        <v/>
      </c>
      <c r="D435" t="str">
        <f>+IF(LEN(M435)&gt;0,Participação!$D$4,"")</f>
        <v/>
      </c>
      <c r="E435" s="27" t="str">
        <f>+IF(LEN(M435)&gt;0,Participação!$B$7+8,"")</f>
        <v/>
      </c>
      <c r="F435" s="27" t="str">
        <f t="shared" si="60"/>
        <v/>
      </c>
      <c r="G435" t="str">
        <f t="shared" si="61"/>
        <v/>
      </c>
      <c r="H435" t="str">
        <f t="shared" si="62"/>
        <v/>
      </c>
      <c r="I435" t="str">
        <f t="shared" si="63"/>
        <v/>
      </c>
      <c r="L435" t="str">
        <f>+IF(LEN(Candidatura_Tomador!A435)&gt;0,VLOOKUP(M435,Candidatura_Tomador!H:P,9,0),"")</f>
        <v/>
      </c>
      <c r="M435" t="str">
        <f>IF(LEN(M434)=0,"",IF(M434=MAX(Candidatura_Tomador!H:H),"",M434+1))</f>
        <v/>
      </c>
      <c r="N435" t="str">
        <f>+IF(LEN(M435)&gt;0,Participação!$D$6*100,"")</f>
        <v/>
      </c>
      <c r="O435" t="str">
        <f t="shared" si="64"/>
        <v/>
      </c>
      <c r="P435" t="str">
        <f>+IF(LEN(M435)&gt;0,IF(Participação!$B$6="Com Escaldão","09","01"),"")</f>
        <v/>
      </c>
      <c r="Q435" s="28" t="str">
        <f>+IF(LEN(M435)&gt;0,SUMIF(Candidatura_Tomador!$H:$H,Candidatura_Seguros!M435,Candidatura_Tomador!I:I),"")</f>
        <v/>
      </c>
      <c r="R435" t="str">
        <f>+IF(LEN(M435)&gt;0,VLOOKUP(M435,Candidatura_Tomador!H:J,3,0),"")</f>
        <v/>
      </c>
      <c r="S435" t="str">
        <f>+IF(LEN(M435)&gt;0,SUMIF(Candidatura_Tomador!$H:$H,Candidatura_Seguros!M435,Candidatura_Tomador!Q:Q),"")</f>
        <v/>
      </c>
      <c r="T435" t="str">
        <f t="shared" si="65"/>
        <v/>
      </c>
      <c r="U435" t="str">
        <f t="shared" si="66"/>
        <v/>
      </c>
      <c r="V435" t="str">
        <f>+IF(LEN(M435)&gt;0,SUMIF(Candidatura_Tomador!$H:$H,Candidatura_Seguros!M435,Candidatura_Tomador!R:R),"")</f>
        <v/>
      </c>
      <c r="W435" t="str">
        <f t="shared" si="67"/>
        <v/>
      </c>
    </row>
    <row r="436" spans="1:23" x14ac:dyDescent="0.25">
      <c r="A436" t="str">
        <f>+IF(LEN(M436)&gt;0,Candidatura_Tomador!C436,"")</f>
        <v/>
      </c>
      <c r="B436" t="str">
        <f>+IF(LEN(M436)&gt;0,Participação!$D$8,"")</f>
        <v/>
      </c>
      <c r="C436" t="str">
        <f t="shared" si="59"/>
        <v/>
      </c>
      <c r="D436" t="str">
        <f>+IF(LEN(M436)&gt;0,Participação!$D$4,"")</f>
        <v/>
      </c>
      <c r="E436" s="27" t="str">
        <f>+IF(LEN(M436)&gt;0,Participação!$B$7+8,"")</f>
        <v/>
      </c>
      <c r="F436" s="27" t="str">
        <f t="shared" si="60"/>
        <v/>
      </c>
      <c r="G436" t="str">
        <f t="shared" si="61"/>
        <v/>
      </c>
      <c r="H436" t="str">
        <f t="shared" si="62"/>
        <v/>
      </c>
      <c r="I436" t="str">
        <f t="shared" si="63"/>
        <v/>
      </c>
      <c r="L436" t="str">
        <f>+IF(LEN(Candidatura_Tomador!A436)&gt;0,VLOOKUP(M436,Candidatura_Tomador!H:P,9,0),"")</f>
        <v/>
      </c>
      <c r="M436" t="str">
        <f>IF(LEN(M435)=0,"",IF(M435=MAX(Candidatura_Tomador!H:H),"",M435+1))</f>
        <v/>
      </c>
      <c r="N436" t="str">
        <f>+IF(LEN(M436)&gt;0,Participação!$D$6*100,"")</f>
        <v/>
      </c>
      <c r="O436" t="str">
        <f t="shared" si="64"/>
        <v/>
      </c>
      <c r="P436" t="str">
        <f>+IF(LEN(M436)&gt;0,IF(Participação!$B$6="Com Escaldão","09","01"),"")</f>
        <v/>
      </c>
      <c r="Q436" s="28" t="str">
        <f>+IF(LEN(M436)&gt;0,SUMIF(Candidatura_Tomador!$H:$H,Candidatura_Seguros!M436,Candidatura_Tomador!I:I),"")</f>
        <v/>
      </c>
      <c r="R436" t="str">
        <f>+IF(LEN(M436)&gt;0,VLOOKUP(M436,Candidatura_Tomador!H:J,3,0),"")</f>
        <v/>
      </c>
      <c r="S436" t="str">
        <f>+IF(LEN(M436)&gt;0,SUMIF(Candidatura_Tomador!$H:$H,Candidatura_Seguros!M436,Candidatura_Tomador!Q:Q),"")</f>
        <v/>
      </c>
      <c r="T436" t="str">
        <f t="shared" si="65"/>
        <v/>
      </c>
      <c r="U436" t="str">
        <f t="shared" si="66"/>
        <v/>
      </c>
      <c r="V436" t="str">
        <f>+IF(LEN(M436)&gt;0,SUMIF(Candidatura_Tomador!$H:$H,Candidatura_Seguros!M436,Candidatura_Tomador!R:R),"")</f>
        <v/>
      </c>
      <c r="W436" t="str">
        <f t="shared" si="67"/>
        <v/>
      </c>
    </row>
    <row r="437" spans="1:23" x14ac:dyDescent="0.25">
      <c r="A437" t="str">
        <f>+IF(LEN(M437)&gt;0,Candidatura_Tomador!C437,"")</f>
        <v/>
      </c>
      <c r="B437" t="str">
        <f>+IF(LEN(M437)&gt;0,Participação!$D$8,"")</f>
        <v/>
      </c>
      <c r="C437" t="str">
        <f t="shared" si="59"/>
        <v/>
      </c>
      <c r="D437" t="str">
        <f>+IF(LEN(M437)&gt;0,Participação!$D$4,"")</f>
        <v/>
      </c>
      <c r="E437" s="27" t="str">
        <f>+IF(LEN(M437)&gt;0,Participação!$B$7+8,"")</f>
        <v/>
      </c>
      <c r="F437" s="27" t="str">
        <f t="shared" si="60"/>
        <v/>
      </c>
      <c r="G437" t="str">
        <f t="shared" si="61"/>
        <v/>
      </c>
      <c r="H437" t="str">
        <f t="shared" si="62"/>
        <v/>
      </c>
      <c r="I437" t="str">
        <f t="shared" si="63"/>
        <v/>
      </c>
      <c r="L437" t="str">
        <f>+IF(LEN(Candidatura_Tomador!A437)&gt;0,VLOOKUP(M437,Candidatura_Tomador!H:P,9,0),"")</f>
        <v/>
      </c>
      <c r="M437" t="str">
        <f>IF(LEN(M436)=0,"",IF(M436=MAX(Candidatura_Tomador!H:H),"",M436+1))</f>
        <v/>
      </c>
      <c r="N437" t="str">
        <f>+IF(LEN(M437)&gt;0,Participação!$D$6*100,"")</f>
        <v/>
      </c>
      <c r="O437" t="str">
        <f t="shared" si="64"/>
        <v/>
      </c>
      <c r="P437" t="str">
        <f>+IF(LEN(M437)&gt;0,IF(Participação!$B$6="Com Escaldão","09","01"),"")</f>
        <v/>
      </c>
      <c r="Q437" s="28" t="str">
        <f>+IF(LEN(M437)&gt;0,SUMIF(Candidatura_Tomador!$H:$H,Candidatura_Seguros!M437,Candidatura_Tomador!I:I),"")</f>
        <v/>
      </c>
      <c r="R437" t="str">
        <f>+IF(LEN(M437)&gt;0,VLOOKUP(M437,Candidatura_Tomador!H:J,3,0),"")</f>
        <v/>
      </c>
      <c r="S437" t="str">
        <f>+IF(LEN(M437)&gt;0,SUMIF(Candidatura_Tomador!$H:$H,Candidatura_Seguros!M437,Candidatura_Tomador!Q:Q),"")</f>
        <v/>
      </c>
      <c r="T437" t="str">
        <f t="shared" si="65"/>
        <v/>
      </c>
      <c r="U437" t="str">
        <f t="shared" si="66"/>
        <v/>
      </c>
      <c r="V437" t="str">
        <f>+IF(LEN(M437)&gt;0,SUMIF(Candidatura_Tomador!$H:$H,Candidatura_Seguros!M437,Candidatura_Tomador!R:R),"")</f>
        <v/>
      </c>
      <c r="W437" t="str">
        <f t="shared" si="67"/>
        <v/>
      </c>
    </row>
    <row r="438" spans="1:23" x14ac:dyDescent="0.25">
      <c r="A438" t="str">
        <f>+IF(LEN(M438)&gt;0,Candidatura_Tomador!C438,"")</f>
        <v/>
      </c>
      <c r="B438" t="str">
        <f>+IF(LEN(M438)&gt;0,Participação!$D$8,"")</f>
        <v/>
      </c>
      <c r="C438" t="str">
        <f t="shared" si="59"/>
        <v/>
      </c>
      <c r="D438" t="str">
        <f>+IF(LEN(M438)&gt;0,Participação!$D$4,"")</f>
        <v/>
      </c>
      <c r="E438" s="27" t="str">
        <f>+IF(LEN(M438)&gt;0,Participação!$B$7+8,"")</f>
        <v/>
      </c>
      <c r="F438" s="27" t="str">
        <f t="shared" si="60"/>
        <v/>
      </c>
      <c r="G438" t="str">
        <f t="shared" si="61"/>
        <v/>
      </c>
      <c r="H438" t="str">
        <f t="shared" si="62"/>
        <v/>
      </c>
      <c r="I438" t="str">
        <f t="shared" si="63"/>
        <v/>
      </c>
      <c r="L438" t="str">
        <f>+IF(LEN(Candidatura_Tomador!A438)&gt;0,VLOOKUP(M438,Candidatura_Tomador!H:P,9,0),"")</f>
        <v/>
      </c>
      <c r="M438" t="str">
        <f>IF(LEN(M437)=0,"",IF(M437=MAX(Candidatura_Tomador!H:H),"",M437+1))</f>
        <v/>
      </c>
      <c r="N438" t="str">
        <f>+IF(LEN(M438)&gt;0,Participação!$D$6*100,"")</f>
        <v/>
      </c>
      <c r="O438" t="str">
        <f t="shared" si="64"/>
        <v/>
      </c>
      <c r="P438" t="str">
        <f>+IF(LEN(M438)&gt;0,IF(Participação!$B$6="Com Escaldão","09","01"),"")</f>
        <v/>
      </c>
      <c r="Q438" s="28" t="str">
        <f>+IF(LEN(M438)&gt;0,SUMIF(Candidatura_Tomador!$H:$H,Candidatura_Seguros!M438,Candidatura_Tomador!I:I),"")</f>
        <v/>
      </c>
      <c r="R438" t="str">
        <f>+IF(LEN(M438)&gt;0,VLOOKUP(M438,Candidatura_Tomador!H:J,3,0),"")</f>
        <v/>
      </c>
      <c r="S438" t="str">
        <f>+IF(LEN(M438)&gt;0,SUMIF(Candidatura_Tomador!$H:$H,Candidatura_Seguros!M438,Candidatura_Tomador!Q:Q),"")</f>
        <v/>
      </c>
      <c r="T438" t="str">
        <f t="shared" si="65"/>
        <v/>
      </c>
      <c r="U438" t="str">
        <f t="shared" si="66"/>
        <v/>
      </c>
      <c r="V438" t="str">
        <f>+IF(LEN(M438)&gt;0,SUMIF(Candidatura_Tomador!$H:$H,Candidatura_Seguros!M438,Candidatura_Tomador!R:R),"")</f>
        <v/>
      </c>
      <c r="W438" t="str">
        <f t="shared" si="67"/>
        <v/>
      </c>
    </row>
    <row r="439" spans="1:23" x14ac:dyDescent="0.25">
      <c r="A439" t="str">
        <f>+IF(LEN(M439)&gt;0,Candidatura_Tomador!C439,"")</f>
        <v/>
      </c>
      <c r="B439" t="str">
        <f>+IF(LEN(M439)&gt;0,Participação!$D$8,"")</f>
        <v/>
      </c>
      <c r="C439" t="str">
        <f t="shared" si="59"/>
        <v/>
      </c>
      <c r="D439" t="str">
        <f>+IF(LEN(M439)&gt;0,Participação!$D$4,"")</f>
        <v/>
      </c>
      <c r="E439" s="27" t="str">
        <f>+IF(LEN(M439)&gt;0,Participação!$B$7+8,"")</f>
        <v/>
      </c>
      <c r="F439" s="27" t="str">
        <f t="shared" si="60"/>
        <v/>
      </c>
      <c r="G439" t="str">
        <f t="shared" si="61"/>
        <v/>
      </c>
      <c r="H439" t="str">
        <f t="shared" si="62"/>
        <v/>
      </c>
      <c r="I439" t="str">
        <f t="shared" si="63"/>
        <v/>
      </c>
      <c r="L439" t="str">
        <f>+IF(LEN(Candidatura_Tomador!A439)&gt;0,VLOOKUP(M439,Candidatura_Tomador!H:P,9,0),"")</f>
        <v/>
      </c>
      <c r="M439" t="str">
        <f>IF(LEN(M438)=0,"",IF(M438=MAX(Candidatura_Tomador!H:H),"",M438+1))</f>
        <v/>
      </c>
      <c r="N439" t="str">
        <f>+IF(LEN(M439)&gt;0,Participação!$D$6*100,"")</f>
        <v/>
      </c>
      <c r="O439" t="str">
        <f t="shared" si="64"/>
        <v/>
      </c>
      <c r="P439" t="str">
        <f>+IF(LEN(M439)&gt;0,IF(Participação!$B$6="Com Escaldão","09","01"),"")</f>
        <v/>
      </c>
      <c r="Q439" s="28" t="str">
        <f>+IF(LEN(M439)&gt;0,SUMIF(Candidatura_Tomador!$H:$H,Candidatura_Seguros!M439,Candidatura_Tomador!I:I),"")</f>
        <v/>
      </c>
      <c r="R439" t="str">
        <f>+IF(LEN(M439)&gt;0,VLOOKUP(M439,Candidatura_Tomador!H:J,3,0),"")</f>
        <v/>
      </c>
      <c r="S439" t="str">
        <f>+IF(LEN(M439)&gt;0,SUMIF(Candidatura_Tomador!$H:$H,Candidatura_Seguros!M439,Candidatura_Tomador!Q:Q),"")</f>
        <v/>
      </c>
      <c r="T439" t="str">
        <f t="shared" si="65"/>
        <v/>
      </c>
      <c r="U439" t="str">
        <f t="shared" si="66"/>
        <v/>
      </c>
      <c r="V439" t="str">
        <f>+IF(LEN(M439)&gt;0,SUMIF(Candidatura_Tomador!$H:$H,Candidatura_Seguros!M439,Candidatura_Tomador!R:R),"")</f>
        <v/>
      </c>
      <c r="W439" t="str">
        <f t="shared" si="67"/>
        <v/>
      </c>
    </row>
    <row r="440" spans="1:23" x14ac:dyDescent="0.25">
      <c r="A440" t="str">
        <f>+IF(LEN(M440)&gt;0,Candidatura_Tomador!C440,"")</f>
        <v/>
      </c>
      <c r="B440" t="str">
        <f>+IF(LEN(M440)&gt;0,Participação!$D$8,"")</f>
        <v/>
      </c>
      <c r="C440" t="str">
        <f t="shared" si="59"/>
        <v/>
      </c>
      <c r="D440" t="str">
        <f>+IF(LEN(M440)&gt;0,Participação!$D$4,"")</f>
        <v/>
      </c>
      <c r="E440" s="27" t="str">
        <f>+IF(LEN(M440)&gt;0,Participação!$B$7+8,"")</f>
        <v/>
      </c>
      <c r="F440" s="27" t="str">
        <f t="shared" si="60"/>
        <v/>
      </c>
      <c r="G440" t="str">
        <f t="shared" si="61"/>
        <v/>
      </c>
      <c r="H440" t="str">
        <f t="shared" si="62"/>
        <v/>
      </c>
      <c r="I440" t="str">
        <f t="shared" si="63"/>
        <v/>
      </c>
      <c r="L440" t="str">
        <f>+IF(LEN(Candidatura_Tomador!A440)&gt;0,VLOOKUP(M440,Candidatura_Tomador!H:P,9,0),"")</f>
        <v/>
      </c>
      <c r="M440" t="str">
        <f>IF(LEN(M439)=0,"",IF(M439=MAX(Candidatura_Tomador!H:H),"",M439+1))</f>
        <v/>
      </c>
      <c r="N440" t="str">
        <f>+IF(LEN(M440)&gt;0,Participação!$D$6*100,"")</f>
        <v/>
      </c>
      <c r="O440" t="str">
        <f t="shared" si="64"/>
        <v/>
      </c>
      <c r="P440" t="str">
        <f>+IF(LEN(M440)&gt;0,IF(Participação!$B$6="Com Escaldão","09","01"),"")</f>
        <v/>
      </c>
      <c r="Q440" s="28" t="str">
        <f>+IF(LEN(M440)&gt;0,SUMIF(Candidatura_Tomador!$H:$H,Candidatura_Seguros!M440,Candidatura_Tomador!I:I),"")</f>
        <v/>
      </c>
      <c r="R440" t="str">
        <f>+IF(LEN(M440)&gt;0,VLOOKUP(M440,Candidatura_Tomador!H:J,3,0),"")</f>
        <v/>
      </c>
      <c r="S440" t="str">
        <f>+IF(LEN(M440)&gt;0,SUMIF(Candidatura_Tomador!$H:$H,Candidatura_Seguros!M440,Candidatura_Tomador!Q:Q),"")</f>
        <v/>
      </c>
      <c r="T440" t="str">
        <f t="shared" si="65"/>
        <v/>
      </c>
      <c r="U440" t="str">
        <f t="shared" si="66"/>
        <v/>
      </c>
      <c r="V440" t="str">
        <f>+IF(LEN(M440)&gt;0,SUMIF(Candidatura_Tomador!$H:$H,Candidatura_Seguros!M440,Candidatura_Tomador!R:R),"")</f>
        <v/>
      </c>
      <c r="W440" t="str">
        <f t="shared" si="67"/>
        <v/>
      </c>
    </row>
    <row r="441" spans="1:23" x14ac:dyDescent="0.25">
      <c r="A441" t="str">
        <f>+IF(LEN(M441)&gt;0,Candidatura_Tomador!C441,"")</f>
        <v/>
      </c>
      <c r="B441" t="str">
        <f>+IF(LEN(M441)&gt;0,Participação!$D$8,"")</f>
        <v/>
      </c>
      <c r="C441" t="str">
        <f t="shared" si="59"/>
        <v/>
      </c>
      <c r="D441" t="str">
        <f>+IF(LEN(M441)&gt;0,Participação!$D$4,"")</f>
        <v/>
      </c>
      <c r="E441" s="27" t="str">
        <f>+IF(LEN(M441)&gt;0,Participação!$B$7+8,"")</f>
        <v/>
      </c>
      <c r="F441" s="27" t="str">
        <f t="shared" si="60"/>
        <v/>
      </c>
      <c r="G441" t="str">
        <f t="shared" si="61"/>
        <v/>
      </c>
      <c r="H441" t="str">
        <f t="shared" si="62"/>
        <v/>
      </c>
      <c r="I441" t="str">
        <f t="shared" si="63"/>
        <v/>
      </c>
      <c r="L441" t="str">
        <f>+IF(LEN(Candidatura_Tomador!A441)&gt;0,VLOOKUP(M441,Candidatura_Tomador!H:P,9,0),"")</f>
        <v/>
      </c>
      <c r="M441" t="str">
        <f>IF(LEN(M440)=0,"",IF(M440=MAX(Candidatura_Tomador!H:H),"",M440+1))</f>
        <v/>
      </c>
      <c r="N441" t="str">
        <f>+IF(LEN(M441)&gt;0,Participação!$D$6*100,"")</f>
        <v/>
      </c>
      <c r="O441" t="str">
        <f t="shared" si="64"/>
        <v/>
      </c>
      <c r="P441" t="str">
        <f>+IF(LEN(M441)&gt;0,IF(Participação!$B$6="Com Escaldão","09","01"),"")</f>
        <v/>
      </c>
      <c r="Q441" s="28" t="str">
        <f>+IF(LEN(M441)&gt;0,SUMIF(Candidatura_Tomador!$H:$H,Candidatura_Seguros!M441,Candidatura_Tomador!I:I),"")</f>
        <v/>
      </c>
      <c r="R441" t="str">
        <f>+IF(LEN(M441)&gt;0,VLOOKUP(M441,Candidatura_Tomador!H:J,3,0),"")</f>
        <v/>
      </c>
      <c r="S441" t="str">
        <f>+IF(LEN(M441)&gt;0,SUMIF(Candidatura_Tomador!$H:$H,Candidatura_Seguros!M441,Candidatura_Tomador!Q:Q),"")</f>
        <v/>
      </c>
      <c r="T441" t="str">
        <f t="shared" si="65"/>
        <v/>
      </c>
      <c r="U441" t="str">
        <f t="shared" si="66"/>
        <v/>
      </c>
      <c r="V441" t="str">
        <f>+IF(LEN(M441)&gt;0,SUMIF(Candidatura_Tomador!$H:$H,Candidatura_Seguros!M441,Candidatura_Tomador!R:R),"")</f>
        <v/>
      </c>
      <c r="W441" t="str">
        <f t="shared" si="67"/>
        <v/>
      </c>
    </row>
    <row r="442" spans="1:23" x14ac:dyDescent="0.25">
      <c r="A442" t="str">
        <f>+IF(LEN(M442)&gt;0,Candidatura_Tomador!C442,"")</f>
        <v/>
      </c>
      <c r="B442" t="str">
        <f>+IF(LEN(M442)&gt;0,Participação!$D$8,"")</f>
        <v/>
      </c>
      <c r="C442" t="str">
        <f t="shared" si="59"/>
        <v/>
      </c>
      <c r="D442" t="str">
        <f>+IF(LEN(M442)&gt;0,Participação!$D$4,"")</f>
        <v/>
      </c>
      <c r="E442" s="27" t="str">
        <f>+IF(LEN(M442)&gt;0,Participação!$B$7+8,"")</f>
        <v/>
      </c>
      <c r="F442" s="27" t="str">
        <f t="shared" si="60"/>
        <v/>
      </c>
      <c r="G442" t="str">
        <f t="shared" si="61"/>
        <v/>
      </c>
      <c r="H442" t="str">
        <f t="shared" si="62"/>
        <v/>
      </c>
      <c r="I442" t="str">
        <f t="shared" si="63"/>
        <v/>
      </c>
      <c r="L442" t="str">
        <f>+IF(LEN(Candidatura_Tomador!A442)&gt;0,VLOOKUP(M442,Candidatura_Tomador!H:P,9,0),"")</f>
        <v/>
      </c>
      <c r="M442" t="str">
        <f>IF(LEN(M441)=0,"",IF(M441=MAX(Candidatura_Tomador!H:H),"",M441+1))</f>
        <v/>
      </c>
      <c r="N442" t="str">
        <f>+IF(LEN(M442)&gt;0,Participação!$D$6*100,"")</f>
        <v/>
      </c>
      <c r="O442" t="str">
        <f t="shared" si="64"/>
        <v/>
      </c>
      <c r="P442" t="str">
        <f>+IF(LEN(M442)&gt;0,IF(Participação!$B$6="Com Escaldão","09","01"),"")</f>
        <v/>
      </c>
      <c r="Q442" s="28" t="str">
        <f>+IF(LEN(M442)&gt;0,SUMIF(Candidatura_Tomador!$H:$H,Candidatura_Seguros!M442,Candidatura_Tomador!I:I),"")</f>
        <v/>
      </c>
      <c r="R442" t="str">
        <f>+IF(LEN(M442)&gt;0,VLOOKUP(M442,Candidatura_Tomador!H:J,3,0),"")</f>
        <v/>
      </c>
      <c r="S442" t="str">
        <f>+IF(LEN(M442)&gt;0,SUMIF(Candidatura_Tomador!$H:$H,Candidatura_Seguros!M442,Candidatura_Tomador!Q:Q),"")</f>
        <v/>
      </c>
      <c r="T442" t="str">
        <f t="shared" si="65"/>
        <v/>
      </c>
      <c r="U442" t="str">
        <f t="shared" si="66"/>
        <v/>
      </c>
      <c r="V442" t="str">
        <f>+IF(LEN(M442)&gt;0,SUMIF(Candidatura_Tomador!$H:$H,Candidatura_Seguros!M442,Candidatura_Tomador!R:R),"")</f>
        <v/>
      </c>
      <c r="W442" t="str">
        <f t="shared" si="67"/>
        <v/>
      </c>
    </row>
    <row r="443" spans="1:23" x14ac:dyDescent="0.25">
      <c r="A443" t="str">
        <f>+IF(LEN(M443)&gt;0,Candidatura_Tomador!C443,"")</f>
        <v/>
      </c>
      <c r="B443" t="str">
        <f>+IF(LEN(M443)&gt;0,Participação!$D$8,"")</f>
        <v/>
      </c>
      <c r="C443" t="str">
        <f t="shared" si="59"/>
        <v/>
      </c>
      <c r="D443" t="str">
        <f>+IF(LEN(M443)&gt;0,Participação!$D$4,"")</f>
        <v/>
      </c>
      <c r="E443" s="27" t="str">
        <f>+IF(LEN(M443)&gt;0,Participação!$B$7+8,"")</f>
        <v/>
      </c>
      <c r="F443" s="27" t="str">
        <f t="shared" si="60"/>
        <v/>
      </c>
      <c r="G443" t="str">
        <f t="shared" si="61"/>
        <v/>
      </c>
      <c r="H443" t="str">
        <f t="shared" si="62"/>
        <v/>
      </c>
      <c r="I443" t="str">
        <f t="shared" si="63"/>
        <v/>
      </c>
      <c r="L443" t="str">
        <f>+IF(LEN(Candidatura_Tomador!A443)&gt;0,VLOOKUP(M443,Candidatura_Tomador!H:P,9,0),"")</f>
        <v/>
      </c>
      <c r="M443" t="str">
        <f>IF(LEN(M442)=0,"",IF(M442=MAX(Candidatura_Tomador!H:H),"",M442+1))</f>
        <v/>
      </c>
      <c r="N443" t="str">
        <f>+IF(LEN(M443)&gt;0,Participação!$D$6*100,"")</f>
        <v/>
      </c>
      <c r="O443" t="str">
        <f t="shared" si="64"/>
        <v/>
      </c>
      <c r="P443" t="str">
        <f>+IF(LEN(M443)&gt;0,IF(Participação!$B$6="Com Escaldão","09","01"),"")</f>
        <v/>
      </c>
      <c r="Q443" s="28" t="str">
        <f>+IF(LEN(M443)&gt;0,SUMIF(Candidatura_Tomador!$H:$H,Candidatura_Seguros!M443,Candidatura_Tomador!I:I),"")</f>
        <v/>
      </c>
      <c r="R443" t="str">
        <f>+IF(LEN(M443)&gt;0,VLOOKUP(M443,Candidatura_Tomador!H:J,3,0),"")</f>
        <v/>
      </c>
      <c r="S443" t="str">
        <f>+IF(LEN(M443)&gt;0,SUMIF(Candidatura_Tomador!$H:$H,Candidatura_Seguros!M443,Candidatura_Tomador!Q:Q),"")</f>
        <v/>
      </c>
      <c r="T443" t="str">
        <f t="shared" si="65"/>
        <v/>
      </c>
      <c r="U443" t="str">
        <f t="shared" si="66"/>
        <v/>
      </c>
      <c r="V443" t="str">
        <f>+IF(LEN(M443)&gt;0,SUMIF(Candidatura_Tomador!$H:$H,Candidatura_Seguros!M443,Candidatura_Tomador!R:R),"")</f>
        <v/>
      </c>
      <c r="W443" t="str">
        <f t="shared" si="67"/>
        <v/>
      </c>
    </row>
    <row r="444" spans="1:23" x14ac:dyDescent="0.25">
      <c r="A444" t="str">
        <f>+IF(LEN(M444)&gt;0,Candidatura_Tomador!C444,"")</f>
        <v/>
      </c>
      <c r="B444" t="str">
        <f>+IF(LEN(M444)&gt;0,Participação!$D$8,"")</f>
        <v/>
      </c>
      <c r="C444" t="str">
        <f t="shared" si="59"/>
        <v/>
      </c>
      <c r="D444" t="str">
        <f>+IF(LEN(M444)&gt;0,Participação!$D$4,"")</f>
        <v/>
      </c>
      <c r="E444" s="27" t="str">
        <f>+IF(LEN(M444)&gt;0,Participação!$B$7+8,"")</f>
        <v/>
      </c>
      <c r="F444" s="27" t="str">
        <f t="shared" si="60"/>
        <v/>
      </c>
      <c r="G444" t="str">
        <f t="shared" si="61"/>
        <v/>
      </c>
      <c r="H444" t="str">
        <f t="shared" si="62"/>
        <v/>
      </c>
      <c r="I444" t="str">
        <f t="shared" si="63"/>
        <v/>
      </c>
      <c r="L444" t="str">
        <f>+IF(LEN(Candidatura_Tomador!A444)&gt;0,VLOOKUP(M444,Candidatura_Tomador!H:P,9,0),"")</f>
        <v/>
      </c>
      <c r="M444" t="str">
        <f>IF(LEN(M443)=0,"",IF(M443=MAX(Candidatura_Tomador!H:H),"",M443+1))</f>
        <v/>
      </c>
      <c r="N444" t="str">
        <f>+IF(LEN(M444)&gt;0,Participação!$D$6*100,"")</f>
        <v/>
      </c>
      <c r="O444" t="str">
        <f t="shared" si="64"/>
        <v/>
      </c>
      <c r="P444" t="str">
        <f>+IF(LEN(M444)&gt;0,IF(Participação!$B$6="Com Escaldão","09","01"),"")</f>
        <v/>
      </c>
      <c r="Q444" s="28" t="str">
        <f>+IF(LEN(M444)&gt;0,SUMIF(Candidatura_Tomador!$H:$H,Candidatura_Seguros!M444,Candidatura_Tomador!I:I),"")</f>
        <v/>
      </c>
      <c r="R444" t="str">
        <f>+IF(LEN(M444)&gt;0,VLOOKUP(M444,Candidatura_Tomador!H:J,3,0),"")</f>
        <v/>
      </c>
      <c r="S444" t="str">
        <f>+IF(LEN(M444)&gt;0,SUMIF(Candidatura_Tomador!$H:$H,Candidatura_Seguros!M444,Candidatura_Tomador!Q:Q),"")</f>
        <v/>
      </c>
      <c r="T444" t="str">
        <f t="shared" si="65"/>
        <v/>
      </c>
      <c r="U444" t="str">
        <f t="shared" si="66"/>
        <v/>
      </c>
      <c r="V444" t="str">
        <f>+IF(LEN(M444)&gt;0,SUMIF(Candidatura_Tomador!$H:$H,Candidatura_Seguros!M444,Candidatura_Tomador!R:R),"")</f>
        <v/>
      </c>
      <c r="W444" t="str">
        <f t="shared" si="67"/>
        <v/>
      </c>
    </row>
    <row r="445" spans="1:23" x14ac:dyDescent="0.25">
      <c r="A445" t="str">
        <f>+IF(LEN(M445)&gt;0,Candidatura_Tomador!C445,"")</f>
        <v/>
      </c>
      <c r="B445" t="str">
        <f>+IF(LEN(M445)&gt;0,Participação!$D$8,"")</f>
        <v/>
      </c>
      <c r="C445" t="str">
        <f t="shared" si="59"/>
        <v/>
      </c>
      <c r="D445" t="str">
        <f>+IF(LEN(M445)&gt;0,Participação!$D$4,"")</f>
        <v/>
      </c>
      <c r="E445" s="27" t="str">
        <f>+IF(LEN(M445)&gt;0,Participação!$B$7+8,"")</f>
        <v/>
      </c>
      <c r="F445" s="27" t="str">
        <f t="shared" si="60"/>
        <v/>
      </c>
      <c r="G445" t="str">
        <f t="shared" si="61"/>
        <v/>
      </c>
      <c r="H445" t="str">
        <f t="shared" si="62"/>
        <v/>
      </c>
      <c r="I445" t="str">
        <f t="shared" si="63"/>
        <v/>
      </c>
      <c r="L445" t="str">
        <f>+IF(LEN(Candidatura_Tomador!A445)&gt;0,VLOOKUP(M445,Candidatura_Tomador!H:P,9,0),"")</f>
        <v/>
      </c>
      <c r="M445" t="str">
        <f>IF(LEN(M444)=0,"",IF(M444=MAX(Candidatura_Tomador!H:H),"",M444+1))</f>
        <v/>
      </c>
      <c r="N445" t="str">
        <f>+IF(LEN(M445)&gt;0,Participação!$D$6*100,"")</f>
        <v/>
      </c>
      <c r="O445" t="str">
        <f t="shared" si="64"/>
        <v/>
      </c>
      <c r="P445" t="str">
        <f>+IF(LEN(M445)&gt;0,IF(Participação!$B$6="Com Escaldão","09","01"),"")</f>
        <v/>
      </c>
      <c r="Q445" s="28" t="str">
        <f>+IF(LEN(M445)&gt;0,SUMIF(Candidatura_Tomador!$H:$H,Candidatura_Seguros!M445,Candidatura_Tomador!I:I),"")</f>
        <v/>
      </c>
      <c r="R445" t="str">
        <f>+IF(LEN(M445)&gt;0,VLOOKUP(M445,Candidatura_Tomador!H:J,3,0),"")</f>
        <v/>
      </c>
      <c r="S445" t="str">
        <f>+IF(LEN(M445)&gt;0,SUMIF(Candidatura_Tomador!$H:$H,Candidatura_Seguros!M445,Candidatura_Tomador!Q:Q),"")</f>
        <v/>
      </c>
      <c r="T445" t="str">
        <f t="shared" si="65"/>
        <v/>
      </c>
      <c r="U445" t="str">
        <f t="shared" si="66"/>
        <v/>
      </c>
      <c r="V445" t="str">
        <f>+IF(LEN(M445)&gt;0,SUMIF(Candidatura_Tomador!$H:$H,Candidatura_Seguros!M445,Candidatura_Tomador!R:R),"")</f>
        <v/>
      </c>
      <c r="W445" t="str">
        <f t="shared" si="67"/>
        <v/>
      </c>
    </row>
    <row r="446" spans="1:23" x14ac:dyDescent="0.25">
      <c r="A446" t="str">
        <f>+IF(LEN(M446)&gt;0,Candidatura_Tomador!C446,"")</f>
        <v/>
      </c>
      <c r="B446" t="str">
        <f>+IF(LEN(M446)&gt;0,Participação!$D$8,"")</f>
        <v/>
      </c>
      <c r="C446" t="str">
        <f t="shared" si="59"/>
        <v/>
      </c>
      <c r="D446" t="str">
        <f>+IF(LEN(M446)&gt;0,Participação!$D$4,"")</f>
        <v/>
      </c>
      <c r="E446" s="27" t="str">
        <f>+IF(LEN(M446)&gt;0,Participação!$B$7+8,"")</f>
        <v/>
      </c>
      <c r="F446" s="27" t="str">
        <f t="shared" si="60"/>
        <v/>
      </c>
      <c r="G446" t="str">
        <f t="shared" si="61"/>
        <v/>
      </c>
      <c r="H446" t="str">
        <f t="shared" si="62"/>
        <v/>
      </c>
      <c r="I446" t="str">
        <f t="shared" si="63"/>
        <v/>
      </c>
      <c r="L446" t="str">
        <f>+IF(LEN(Candidatura_Tomador!A446)&gt;0,VLOOKUP(M446,Candidatura_Tomador!H:P,9,0),"")</f>
        <v/>
      </c>
      <c r="M446" t="str">
        <f>IF(LEN(M445)=0,"",IF(M445=MAX(Candidatura_Tomador!H:H),"",M445+1))</f>
        <v/>
      </c>
      <c r="N446" t="str">
        <f>+IF(LEN(M446)&gt;0,Participação!$D$6*100,"")</f>
        <v/>
      </c>
      <c r="O446" t="str">
        <f t="shared" si="64"/>
        <v/>
      </c>
      <c r="P446" t="str">
        <f>+IF(LEN(M446)&gt;0,IF(Participação!$B$6="Com Escaldão","09","01"),"")</f>
        <v/>
      </c>
      <c r="Q446" s="28" t="str">
        <f>+IF(LEN(M446)&gt;0,SUMIF(Candidatura_Tomador!$H:$H,Candidatura_Seguros!M446,Candidatura_Tomador!I:I),"")</f>
        <v/>
      </c>
      <c r="R446" t="str">
        <f>+IF(LEN(M446)&gt;0,VLOOKUP(M446,Candidatura_Tomador!H:J,3,0),"")</f>
        <v/>
      </c>
      <c r="S446" t="str">
        <f>+IF(LEN(M446)&gt;0,SUMIF(Candidatura_Tomador!$H:$H,Candidatura_Seguros!M446,Candidatura_Tomador!Q:Q),"")</f>
        <v/>
      </c>
      <c r="T446" t="str">
        <f t="shared" si="65"/>
        <v/>
      </c>
      <c r="U446" t="str">
        <f t="shared" si="66"/>
        <v/>
      </c>
      <c r="V446" t="str">
        <f>+IF(LEN(M446)&gt;0,SUMIF(Candidatura_Tomador!$H:$H,Candidatura_Seguros!M446,Candidatura_Tomador!R:R),"")</f>
        <v/>
      </c>
      <c r="W446" t="str">
        <f t="shared" si="67"/>
        <v/>
      </c>
    </row>
    <row r="447" spans="1:23" x14ac:dyDescent="0.25">
      <c r="A447" t="str">
        <f>+IF(LEN(M447)&gt;0,Candidatura_Tomador!C447,"")</f>
        <v/>
      </c>
      <c r="B447" t="str">
        <f>+IF(LEN(M447)&gt;0,Participação!$D$8,"")</f>
        <v/>
      </c>
      <c r="C447" t="str">
        <f t="shared" si="59"/>
        <v/>
      </c>
      <c r="D447" t="str">
        <f>+IF(LEN(M447)&gt;0,Participação!$D$4,"")</f>
        <v/>
      </c>
      <c r="E447" s="27" t="str">
        <f>+IF(LEN(M447)&gt;0,Participação!$B$7+8,"")</f>
        <v/>
      </c>
      <c r="F447" s="27" t="str">
        <f t="shared" si="60"/>
        <v/>
      </c>
      <c r="G447" t="str">
        <f t="shared" si="61"/>
        <v/>
      </c>
      <c r="H447" t="str">
        <f t="shared" si="62"/>
        <v/>
      </c>
      <c r="I447" t="str">
        <f t="shared" si="63"/>
        <v/>
      </c>
      <c r="L447" t="str">
        <f>+IF(LEN(Candidatura_Tomador!A447)&gt;0,VLOOKUP(M447,Candidatura_Tomador!H:P,9,0),"")</f>
        <v/>
      </c>
      <c r="M447" t="str">
        <f>IF(LEN(M446)=0,"",IF(M446=MAX(Candidatura_Tomador!H:H),"",M446+1))</f>
        <v/>
      </c>
      <c r="N447" t="str">
        <f>+IF(LEN(M447)&gt;0,Participação!$D$6*100,"")</f>
        <v/>
      </c>
      <c r="O447" t="str">
        <f t="shared" si="64"/>
        <v/>
      </c>
      <c r="P447" t="str">
        <f>+IF(LEN(M447)&gt;0,IF(Participação!$B$6="Com Escaldão","09","01"),"")</f>
        <v/>
      </c>
      <c r="Q447" s="28" t="str">
        <f>+IF(LEN(M447)&gt;0,SUMIF(Candidatura_Tomador!$H:$H,Candidatura_Seguros!M447,Candidatura_Tomador!I:I),"")</f>
        <v/>
      </c>
      <c r="R447" t="str">
        <f>+IF(LEN(M447)&gt;0,VLOOKUP(M447,Candidatura_Tomador!H:J,3,0),"")</f>
        <v/>
      </c>
      <c r="S447" t="str">
        <f>+IF(LEN(M447)&gt;0,SUMIF(Candidatura_Tomador!$H:$H,Candidatura_Seguros!M447,Candidatura_Tomador!Q:Q),"")</f>
        <v/>
      </c>
      <c r="T447" t="str">
        <f t="shared" si="65"/>
        <v/>
      </c>
      <c r="U447" t="str">
        <f t="shared" si="66"/>
        <v/>
      </c>
      <c r="V447" t="str">
        <f>+IF(LEN(M447)&gt;0,SUMIF(Candidatura_Tomador!$H:$H,Candidatura_Seguros!M447,Candidatura_Tomador!R:R),"")</f>
        <v/>
      </c>
      <c r="W447" t="str">
        <f t="shared" si="67"/>
        <v/>
      </c>
    </row>
    <row r="448" spans="1:23" x14ac:dyDescent="0.25">
      <c r="A448" t="str">
        <f>+IF(LEN(M448)&gt;0,Candidatura_Tomador!C448,"")</f>
        <v/>
      </c>
      <c r="B448" t="str">
        <f>+IF(LEN(M448)&gt;0,Participação!$D$8,"")</f>
        <v/>
      </c>
      <c r="C448" t="str">
        <f t="shared" si="59"/>
        <v/>
      </c>
      <c r="D448" t="str">
        <f>+IF(LEN(M448)&gt;0,Participação!$D$4,"")</f>
        <v/>
      </c>
      <c r="E448" s="27" t="str">
        <f>+IF(LEN(M448)&gt;0,Participação!$B$7+8,"")</f>
        <v/>
      </c>
      <c r="F448" s="27" t="str">
        <f t="shared" si="60"/>
        <v/>
      </c>
      <c r="G448" t="str">
        <f t="shared" si="61"/>
        <v/>
      </c>
      <c r="H448" t="str">
        <f t="shared" si="62"/>
        <v/>
      </c>
      <c r="I448" t="str">
        <f t="shared" si="63"/>
        <v/>
      </c>
      <c r="L448" t="str">
        <f>+IF(LEN(Candidatura_Tomador!A448)&gt;0,VLOOKUP(M448,Candidatura_Tomador!H:P,9,0),"")</f>
        <v/>
      </c>
      <c r="M448" t="str">
        <f>IF(LEN(M447)=0,"",IF(M447=MAX(Candidatura_Tomador!H:H),"",M447+1))</f>
        <v/>
      </c>
      <c r="N448" t="str">
        <f>+IF(LEN(M448)&gt;0,Participação!$D$6*100,"")</f>
        <v/>
      </c>
      <c r="O448" t="str">
        <f t="shared" si="64"/>
        <v/>
      </c>
      <c r="P448" t="str">
        <f>+IF(LEN(M448)&gt;0,IF(Participação!$B$6="Com Escaldão","09","01"),"")</f>
        <v/>
      </c>
      <c r="Q448" s="28" t="str">
        <f>+IF(LEN(M448)&gt;0,SUMIF(Candidatura_Tomador!$H:$H,Candidatura_Seguros!M448,Candidatura_Tomador!I:I),"")</f>
        <v/>
      </c>
      <c r="R448" t="str">
        <f>+IF(LEN(M448)&gt;0,VLOOKUP(M448,Candidatura_Tomador!H:J,3,0),"")</f>
        <v/>
      </c>
      <c r="S448" t="str">
        <f>+IF(LEN(M448)&gt;0,SUMIF(Candidatura_Tomador!$H:$H,Candidatura_Seguros!M448,Candidatura_Tomador!Q:Q),"")</f>
        <v/>
      </c>
      <c r="T448" t="str">
        <f t="shared" si="65"/>
        <v/>
      </c>
      <c r="U448" t="str">
        <f t="shared" si="66"/>
        <v/>
      </c>
      <c r="V448" t="str">
        <f>+IF(LEN(M448)&gt;0,SUMIF(Candidatura_Tomador!$H:$H,Candidatura_Seguros!M448,Candidatura_Tomador!R:R),"")</f>
        <v/>
      </c>
      <c r="W448" t="str">
        <f t="shared" si="67"/>
        <v/>
      </c>
    </row>
    <row r="449" spans="1:23" x14ac:dyDescent="0.25">
      <c r="A449" t="str">
        <f>+IF(LEN(M449)&gt;0,Candidatura_Tomador!C449,"")</f>
        <v/>
      </c>
      <c r="B449" t="str">
        <f>+IF(LEN(M449)&gt;0,Participação!$D$8,"")</f>
        <v/>
      </c>
      <c r="C449" t="str">
        <f t="shared" si="59"/>
        <v/>
      </c>
      <c r="D449" t="str">
        <f>+IF(LEN(M449)&gt;0,Participação!$D$4,"")</f>
        <v/>
      </c>
      <c r="E449" s="27" t="str">
        <f>+IF(LEN(M449)&gt;0,Participação!$B$7+8,"")</f>
        <v/>
      </c>
      <c r="F449" s="27" t="str">
        <f t="shared" si="60"/>
        <v/>
      </c>
      <c r="G449" t="str">
        <f t="shared" si="61"/>
        <v/>
      </c>
      <c r="H449" t="str">
        <f t="shared" si="62"/>
        <v/>
      </c>
      <c r="I449" t="str">
        <f t="shared" si="63"/>
        <v/>
      </c>
      <c r="L449" t="str">
        <f>+IF(LEN(Candidatura_Tomador!A449)&gt;0,VLOOKUP(M449,Candidatura_Tomador!H:P,9,0),"")</f>
        <v/>
      </c>
      <c r="M449" t="str">
        <f>IF(LEN(M448)=0,"",IF(M448=MAX(Candidatura_Tomador!H:H),"",M448+1))</f>
        <v/>
      </c>
      <c r="N449" t="str">
        <f>+IF(LEN(M449)&gt;0,Participação!$D$6*100,"")</f>
        <v/>
      </c>
      <c r="O449" t="str">
        <f t="shared" si="64"/>
        <v/>
      </c>
      <c r="P449" t="str">
        <f>+IF(LEN(M449)&gt;0,IF(Participação!$B$6="Com Escaldão","09","01"),"")</f>
        <v/>
      </c>
      <c r="Q449" s="28" t="str">
        <f>+IF(LEN(M449)&gt;0,SUMIF(Candidatura_Tomador!$H:$H,Candidatura_Seguros!M449,Candidatura_Tomador!I:I),"")</f>
        <v/>
      </c>
      <c r="R449" t="str">
        <f>+IF(LEN(M449)&gt;0,VLOOKUP(M449,Candidatura_Tomador!H:J,3,0),"")</f>
        <v/>
      </c>
      <c r="S449" t="str">
        <f>+IF(LEN(M449)&gt;0,SUMIF(Candidatura_Tomador!$H:$H,Candidatura_Seguros!M449,Candidatura_Tomador!Q:Q),"")</f>
        <v/>
      </c>
      <c r="T449" t="str">
        <f t="shared" si="65"/>
        <v/>
      </c>
      <c r="U449" t="str">
        <f t="shared" si="66"/>
        <v/>
      </c>
      <c r="V449" t="str">
        <f>+IF(LEN(M449)&gt;0,SUMIF(Candidatura_Tomador!$H:$H,Candidatura_Seguros!M449,Candidatura_Tomador!R:R),"")</f>
        <v/>
      </c>
      <c r="W449" t="str">
        <f t="shared" si="67"/>
        <v/>
      </c>
    </row>
    <row r="450" spans="1:23" x14ac:dyDescent="0.25">
      <c r="A450" t="str">
        <f>+IF(LEN(M450)&gt;0,Candidatura_Tomador!C450,"")</f>
        <v/>
      </c>
      <c r="B450" t="str">
        <f>+IF(LEN(M450)&gt;0,Participação!$D$8,"")</f>
        <v/>
      </c>
      <c r="C450" t="str">
        <f t="shared" si="59"/>
        <v/>
      </c>
      <c r="D450" t="str">
        <f>+IF(LEN(M450)&gt;0,Participação!$D$4,"")</f>
        <v/>
      </c>
      <c r="E450" s="27" t="str">
        <f>+IF(LEN(M450)&gt;0,Participação!$B$7+8,"")</f>
        <v/>
      </c>
      <c r="F450" s="27" t="str">
        <f t="shared" si="60"/>
        <v/>
      </c>
      <c r="G450" t="str">
        <f t="shared" si="61"/>
        <v/>
      </c>
      <c r="H450" t="str">
        <f t="shared" si="62"/>
        <v/>
      </c>
      <c r="I450" t="str">
        <f t="shared" si="63"/>
        <v/>
      </c>
      <c r="L450" t="str">
        <f>+IF(LEN(Candidatura_Tomador!A450)&gt;0,VLOOKUP(M450,Candidatura_Tomador!H:P,9,0),"")</f>
        <v/>
      </c>
      <c r="M450" t="str">
        <f>IF(LEN(M449)=0,"",IF(M449=MAX(Candidatura_Tomador!H:H),"",M449+1))</f>
        <v/>
      </c>
      <c r="N450" t="str">
        <f>+IF(LEN(M450)&gt;0,Participação!$D$6*100,"")</f>
        <v/>
      </c>
      <c r="O450" t="str">
        <f t="shared" si="64"/>
        <v/>
      </c>
      <c r="P450" t="str">
        <f>+IF(LEN(M450)&gt;0,IF(Participação!$B$6="Com Escaldão","09","01"),"")</f>
        <v/>
      </c>
      <c r="Q450" s="28" t="str">
        <f>+IF(LEN(M450)&gt;0,SUMIF(Candidatura_Tomador!$H:$H,Candidatura_Seguros!M450,Candidatura_Tomador!I:I),"")</f>
        <v/>
      </c>
      <c r="R450" t="str">
        <f>+IF(LEN(M450)&gt;0,VLOOKUP(M450,Candidatura_Tomador!H:J,3,0),"")</f>
        <v/>
      </c>
      <c r="S450" t="str">
        <f>+IF(LEN(M450)&gt;0,SUMIF(Candidatura_Tomador!$H:$H,Candidatura_Seguros!M450,Candidatura_Tomador!Q:Q),"")</f>
        <v/>
      </c>
      <c r="T450" t="str">
        <f t="shared" si="65"/>
        <v/>
      </c>
      <c r="U450" t="str">
        <f t="shared" si="66"/>
        <v/>
      </c>
      <c r="V450" t="str">
        <f>+IF(LEN(M450)&gt;0,SUMIF(Candidatura_Tomador!$H:$H,Candidatura_Seguros!M450,Candidatura_Tomador!R:R),"")</f>
        <v/>
      </c>
      <c r="W450" t="str">
        <f t="shared" si="67"/>
        <v/>
      </c>
    </row>
    <row r="451" spans="1:23" x14ac:dyDescent="0.25">
      <c r="A451" t="str">
        <f>+IF(LEN(M451)&gt;0,Candidatura_Tomador!C451,"")</f>
        <v/>
      </c>
      <c r="B451" t="str">
        <f>+IF(LEN(M451)&gt;0,Participação!$D$8,"")</f>
        <v/>
      </c>
      <c r="C451" t="str">
        <f t="shared" si="59"/>
        <v/>
      </c>
      <c r="D451" t="str">
        <f>+IF(LEN(M451)&gt;0,Participação!$D$4,"")</f>
        <v/>
      </c>
      <c r="E451" s="27" t="str">
        <f>+IF(LEN(M451)&gt;0,Participação!$B$7+8,"")</f>
        <v/>
      </c>
      <c r="F451" s="27" t="str">
        <f t="shared" si="60"/>
        <v/>
      </c>
      <c r="G451" t="str">
        <f t="shared" si="61"/>
        <v/>
      </c>
      <c r="H451" t="str">
        <f t="shared" si="62"/>
        <v/>
      </c>
      <c r="I451" t="str">
        <f t="shared" si="63"/>
        <v/>
      </c>
      <c r="L451" t="str">
        <f>+IF(LEN(Candidatura_Tomador!A451)&gt;0,VLOOKUP(M451,Candidatura_Tomador!H:P,9,0),"")</f>
        <v/>
      </c>
      <c r="M451" t="str">
        <f>IF(LEN(M450)=0,"",IF(M450=MAX(Candidatura_Tomador!H:H),"",M450+1))</f>
        <v/>
      </c>
      <c r="N451" t="str">
        <f>+IF(LEN(M451)&gt;0,Participação!$D$6*100,"")</f>
        <v/>
      </c>
      <c r="O451" t="str">
        <f t="shared" si="64"/>
        <v/>
      </c>
      <c r="P451" t="str">
        <f>+IF(LEN(M451)&gt;0,IF(Participação!$B$6="Com Escaldão","09","01"),"")</f>
        <v/>
      </c>
      <c r="Q451" s="28" t="str">
        <f>+IF(LEN(M451)&gt;0,SUMIF(Candidatura_Tomador!$H:$H,Candidatura_Seguros!M451,Candidatura_Tomador!I:I),"")</f>
        <v/>
      </c>
      <c r="R451" t="str">
        <f>+IF(LEN(M451)&gt;0,VLOOKUP(M451,Candidatura_Tomador!H:J,3,0),"")</f>
        <v/>
      </c>
      <c r="S451" t="str">
        <f>+IF(LEN(M451)&gt;0,SUMIF(Candidatura_Tomador!$H:$H,Candidatura_Seguros!M451,Candidatura_Tomador!Q:Q),"")</f>
        <v/>
      </c>
      <c r="T451" t="str">
        <f t="shared" si="65"/>
        <v/>
      </c>
      <c r="U451" t="str">
        <f t="shared" si="66"/>
        <v/>
      </c>
      <c r="V451" t="str">
        <f>+IF(LEN(M451)&gt;0,SUMIF(Candidatura_Tomador!$H:$H,Candidatura_Seguros!M451,Candidatura_Tomador!R:R),"")</f>
        <v/>
      </c>
      <c r="W451" t="str">
        <f t="shared" si="67"/>
        <v/>
      </c>
    </row>
    <row r="452" spans="1:23" x14ac:dyDescent="0.25">
      <c r="A452" t="str">
        <f>+IF(LEN(M452)&gt;0,Candidatura_Tomador!C452,"")</f>
        <v/>
      </c>
      <c r="B452" t="str">
        <f>+IF(LEN(M452)&gt;0,Participação!$D$8,"")</f>
        <v/>
      </c>
      <c r="C452" t="str">
        <f t="shared" ref="C452:C515" si="68">+IF(LEN(M452)&gt;0,YEAR(F452),"")</f>
        <v/>
      </c>
      <c r="D452" t="str">
        <f>+IF(LEN(M452)&gt;0,Participação!$D$4,"")</f>
        <v/>
      </c>
      <c r="E452" s="27" t="str">
        <f>+IF(LEN(M452)&gt;0,Participação!$B$7+8,"")</f>
        <v/>
      </c>
      <c r="F452" s="27" t="str">
        <f t="shared" ref="F452:F515" si="69">+IF(LEN(M452)&gt;0,DATE(2021,10,15),"")</f>
        <v/>
      </c>
      <c r="G452" t="str">
        <f t="shared" ref="G452:G515" si="70">+IF(LEN(M452)&gt;0,1,"")</f>
        <v/>
      </c>
      <c r="H452" t="str">
        <f t="shared" ref="H452:H515" si="71">+IF(LEN(M452)&gt;0,1,"")</f>
        <v/>
      </c>
      <c r="I452" t="str">
        <f t="shared" ref="I452:I515" si="72">+IF(LEN(M452)&gt;0,"N","")</f>
        <v/>
      </c>
      <c r="L452" t="str">
        <f>+IF(LEN(Candidatura_Tomador!A452)&gt;0,VLOOKUP(M452,Candidatura_Tomador!H:P,9,0),"")</f>
        <v/>
      </c>
      <c r="M452" t="str">
        <f>IF(LEN(M451)=0,"",IF(M451=MAX(Candidatura_Tomador!H:H),"",M451+1))</f>
        <v/>
      </c>
      <c r="N452" t="str">
        <f>+IF(LEN(M452)&gt;0,Participação!$D$6*100,"")</f>
        <v/>
      </c>
      <c r="O452" t="str">
        <f t="shared" ref="O452:O515" si="73">+IF(LEN(M452)&gt;0,1,"")</f>
        <v/>
      </c>
      <c r="P452" t="str">
        <f>+IF(LEN(M452)&gt;0,IF(Participação!$B$6="Com Escaldão","09","01"),"")</f>
        <v/>
      </c>
      <c r="Q452" s="28" t="str">
        <f>+IF(LEN(M452)&gt;0,SUMIF(Candidatura_Tomador!$H:$H,Candidatura_Seguros!M452,Candidatura_Tomador!I:I),"")</f>
        <v/>
      </c>
      <c r="R452" t="str">
        <f>+IF(LEN(M452)&gt;0,VLOOKUP(M452,Candidatura_Tomador!H:J,3,0),"")</f>
        <v/>
      </c>
      <c r="S452" t="str">
        <f>+IF(LEN(M452)&gt;0,SUMIF(Candidatura_Tomador!$H:$H,Candidatura_Seguros!M452,Candidatura_Tomador!Q:Q),"")</f>
        <v/>
      </c>
      <c r="T452" t="str">
        <f t="shared" ref="T452:T515" si="74">+IF(LEN(M452)&gt;0,S452,"")</f>
        <v/>
      </c>
      <c r="U452" t="str">
        <f t="shared" ref="U452:U515" si="75">+IF(LEN(M452)&gt;0,"N","")</f>
        <v/>
      </c>
      <c r="V452" t="str">
        <f>+IF(LEN(M452)&gt;0,SUMIF(Candidatura_Tomador!$H:$H,Candidatura_Seguros!M452,Candidatura_Tomador!R:R),"")</f>
        <v/>
      </c>
      <c r="W452" t="str">
        <f t="shared" ref="W452:W515" si="76">+IF(LEN(M452)&gt;0,0,"")</f>
        <v/>
      </c>
    </row>
    <row r="453" spans="1:23" x14ac:dyDescent="0.25">
      <c r="A453" t="str">
        <f>+IF(LEN(M453)&gt;0,Candidatura_Tomador!C453,"")</f>
        <v/>
      </c>
      <c r="B453" t="str">
        <f>+IF(LEN(M453)&gt;0,Participação!$D$8,"")</f>
        <v/>
      </c>
      <c r="C453" t="str">
        <f t="shared" si="68"/>
        <v/>
      </c>
      <c r="D453" t="str">
        <f>+IF(LEN(M453)&gt;0,Participação!$D$4,"")</f>
        <v/>
      </c>
      <c r="E453" s="27" t="str">
        <f>+IF(LEN(M453)&gt;0,Participação!$B$7+8,"")</f>
        <v/>
      </c>
      <c r="F453" s="27" t="str">
        <f t="shared" si="69"/>
        <v/>
      </c>
      <c r="G453" t="str">
        <f t="shared" si="70"/>
        <v/>
      </c>
      <c r="H453" t="str">
        <f t="shared" si="71"/>
        <v/>
      </c>
      <c r="I453" t="str">
        <f t="shared" si="72"/>
        <v/>
      </c>
      <c r="L453" t="str">
        <f>+IF(LEN(Candidatura_Tomador!A453)&gt;0,VLOOKUP(M453,Candidatura_Tomador!H:P,9,0),"")</f>
        <v/>
      </c>
      <c r="M453" t="str">
        <f>IF(LEN(M452)=0,"",IF(M452=MAX(Candidatura_Tomador!H:H),"",M452+1))</f>
        <v/>
      </c>
      <c r="N453" t="str">
        <f>+IF(LEN(M453)&gt;0,Participação!$D$6*100,"")</f>
        <v/>
      </c>
      <c r="O453" t="str">
        <f t="shared" si="73"/>
        <v/>
      </c>
      <c r="P453" t="str">
        <f>+IF(LEN(M453)&gt;0,IF(Participação!$B$6="Com Escaldão","09","01"),"")</f>
        <v/>
      </c>
      <c r="Q453" s="28" t="str">
        <f>+IF(LEN(M453)&gt;0,SUMIF(Candidatura_Tomador!$H:$H,Candidatura_Seguros!M453,Candidatura_Tomador!I:I),"")</f>
        <v/>
      </c>
      <c r="R453" t="str">
        <f>+IF(LEN(M453)&gt;0,VLOOKUP(M453,Candidatura_Tomador!H:J,3,0),"")</f>
        <v/>
      </c>
      <c r="S453" t="str">
        <f>+IF(LEN(M453)&gt;0,SUMIF(Candidatura_Tomador!$H:$H,Candidatura_Seguros!M453,Candidatura_Tomador!Q:Q),"")</f>
        <v/>
      </c>
      <c r="T453" t="str">
        <f t="shared" si="74"/>
        <v/>
      </c>
      <c r="U453" t="str">
        <f t="shared" si="75"/>
        <v/>
      </c>
      <c r="V453" t="str">
        <f>+IF(LEN(M453)&gt;0,SUMIF(Candidatura_Tomador!$H:$H,Candidatura_Seguros!M453,Candidatura_Tomador!R:R),"")</f>
        <v/>
      </c>
      <c r="W453" t="str">
        <f t="shared" si="76"/>
        <v/>
      </c>
    </row>
    <row r="454" spans="1:23" x14ac:dyDescent="0.25">
      <c r="A454" t="str">
        <f>+IF(LEN(M454)&gt;0,Candidatura_Tomador!C454,"")</f>
        <v/>
      </c>
      <c r="B454" t="str">
        <f>+IF(LEN(M454)&gt;0,Participação!$D$8,"")</f>
        <v/>
      </c>
      <c r="C454" t="str">
        <f t="shared" si="68"/>
        <v/>
      </c>
      <c r="D454" t="str">
        <f>+IF(LEN(M454)&gt;0,Participação!$D$4,"")</f>
        <v/>
      </c>
      <c r="E454" s="27" t="str">
        <f>+IF(LEN(M454)&gt;0,Participação!$B$7+8,"")</f>
        <v/>
      </c>
      <c r="F454" s="27" t="str">
        <f t="shared" si="69"/>
        <v/>
      </c>
      <c r="G454" t="str">
        <f t="shared" si="70"/>
        <v/>
      </c>
      <c r="H454" t="str">
        <f t="shared" si="71"/>
        <v/>
      </c>
      <c r="I454" t="str">
        <f t="shared" si="72"/>
        <v/>
      </c>
      <c r="L454" t="str">
        <f>+IF(LEN(Candidatura_Tomador!A454)&gt;0,VLOOKUP(M454,Candidatura_Tomador!H:P,9,0),"")</f>
        <v/>
      </c>
      <c r="M454" t="str">
        <f>IF(LEN(M453)=0,"",IF(M453=MAX(Candidatura_Tomador!H:H),"",M453+1))</f>
        <v/>
      </c>
      <c r="N454" t="str">
        <f>+IF(LEN(M454)&gt;0,Participação!$D$6*100,"")</f>
        <v/>
      </c>
      <c r="O454" t="str">
        <f t="shared" si="73"/>
        <v/>
      </c>
      <c r="P454" t="str">
        <f>+IF(LEN(M454)&gt;0,IF(Participação!$B$6="Com Escaldão","09","01"),"")</f>
        <v/>
      </c>
      <c r="Q454" s="28" t="str">
        <f>+IF(LEN(M454)&gt;0,SUMIF(Candidatura_Tomador!$H:$H,Candidatura_Seguros!M454,Candidatura_Tomador!I:I),"")</f>
        <v/>
      </c>
      <c r="R454" t="str">
        <f>+IF(LEN(M454)&gt;0,VLOOKUP(M454,Candidatura_Tomador!H:J,3,0),"")</f>
        <v/>
      </c>
      <c r="S454" t="str">
        <f>+IF(LEN(M454)&gt;0,SUMIF(Candidatura_Tomador!$H:$H,Candidatura_Seguros!M454,Candidatura_Tomador!Q:Q),"")</f>
        <v/>
      </c>
      <c r="T454" t="str">
        <f t="shared" si="74"/>
        <v/>
      </c>
      <c r="U454" t="str">
        <f t="shared" si="75"/>
        <v/>
      </c>
      <c r="V454" t="str">
        <f>+IF(LEN(M454)&gt;0,SUMIF(Candidatura_Tomador!$H:$H,Candidatura_Seguros!M454,Candidatura_Tomador!R:R),"")</f>
        <v/>
      </c>
      <c r="W454" t="str">
        <f t="shared" si="76"/>
        <v/>
      </c>
    </row>
    <row r="455" spans="1:23" x14ac:dyDescent="0.25">
      <c r="A455" t="str">
        <f>+IF(LEN(M455)&gt;0,Candidatura_Tomador!C455,"")</f>
        <v/>
      </c>
      <c r="B455" t="str">
        <f>+IF(LEN(M455)&gt;0,Participação!$D$8,"")</f>
        <v/>
      </c>
      <c r="C455" t="str">
        <f t="shared" si="68"/>
        <v/>
      </c>
      <c r="D455" t="str">
        <f>+IF(LEN(M455)&gt;0,Participação!$D$4,"")</f>
        <v/>
      </c>
      <c r="E455" s="27" t="str">
        <f>+IF(LEN(M455)&gt;0,Participação!$B$7+8,"")</f>
        <v/>
      </c>
      <c r="F455" s="27" t="str">
        <f t="shared" si="69"/>
        <v/>
      </c>
      <c r="G455" t="str">
        <f t="shared" si="70"/>
        <v/>
      </c>
      <c r="H455" t="str">
        <f t="shared" si="71"/>
        <v/>
      </c>
      <c r="I455" t="str">
        <f t="shared" si="72"/>
        <v/>
      </c>
      <c r="L455" t="str">
        <f>+IF(LEN(Candidatura_Tomador!A455)&gt;0,VLOOKUP(M455,Candidatura_Tomador!H:P,9,0),"")</f>
        <v/>
      </c>
      <c r="M455" t="str">
        <f>IF(LEN(M454)=0,"",IF(M454=MAX(Candidatura_Tomador!H:H),"",M454+1))</f>
        <v/>
      </c>
      <c r="N455" t="str">
        <f>+IF(LEN(M455)&gt;0,Participação!$D$6*100,"")</f>
        <v/>
      </c>
      <c r="O455" t="str">
        <f t="shared" si="73"/>
        <v/>
      </c>
      <c r="P455" t="str">
        <f>+IF(LEN(M455)&gt;0,IF(Participação!$B$6="Com Escaldão","09","01"),"")</f>
        <v/>
      </c>
      <c r="Q455" s="28" t="str">
        <f>+IF(LEN(M455)&gt;0,SUMIF(Candidatura_Tomador!$H:$H,Candidatura_Seguros!M455,Candidatura_Tomador!I:I),"")</f>
        <v/>
      </c>
      <c r="R455" t="str">
        <f>+IF(LEN(M455)&gt;0,VLOOKUP(M455,Candidatura_Tomador!H:J,3,0),"")</f>
        <v/>
      </c>
      <c r="S455" t="str">
        <f>+IF(LEN(M455)&gt;0,SUMIF(Candidatura_Tomador!$H:$H,Candidatura_Seguros!M455,Candidatura_Tomador!Q:Q),"")</f>
        <v/>
      </c>
      <c r="T455" t="str">
        <f t="shared" si="74"/>
        <v/>
      </c>
      <c r="U455" t="str">
        <f t="shared" si="75"/>
        <v/>
      </c>
      <c r="V455" t="str">
        <f>+IF(LEN(M455)&gt;0,SUMIF(Candidatura_Tomador!$H:$H,Candidatura_Seguros!M455,Candidatura_Tomador!R:R),"")</f>
        <v/>
      </c>
      <c r="W455" t="str">
        <f t="shared" si="76"/>
        <v/>
      </c>
    </row>
    <row r="456" spans="1:23" x14ac:dyDescent="0.25">
      <c r="A456" t="str">
        <f>+IF(LEN(M456)&gt;0,Candidatura_Tomador!C456,"")</f>
        <v/>
      </c>
      <c r="B456" t="str">
        <f>+IF(LEN(M456)&gt;0,Participação!$D$8,"")</f>
        <v/>
      </c>
      <c r="C456" t="str">
        <f t="shared" si="68"/>
        <v/>
      </c>
      <c r="D456" t="str">
        <f>+IF(LEN(M456)&gt;0,Participação!$D$4,"")</f>
        <v/>
      </c>
      <c r="E456" s="27" t="str">
        <f>+IF(LEN(M456)&gt;0,Participação!$B$7+8,"")</f>
        <v/>
      </c>
      <c r="F456" s="27" t="str">
        <f t="shared" si="69"/>
        <v/>
      </c>
      <c r="G456" t="str">
        <f t="shared" si="70"/>
        <v/>
      </c>
      <c r="H456" t="str">
        <f t="shared" si="71"/>
        <v/>
      </c>
      <c r="I456" t="str">
        <f t="shared" si="72"/>
        <v/>
      </c>
      <c r="L456" t="str">
        <f>+IF(LEN(Candidatura_Tomador!A456)&gt;0,VLOOKUP(M456,Candidatura_Tomador!H:P,9,0),"")</f>
        <v/>
      </c>
      <c r="M456" t="str">
        <f>IF(LEN(M455)=0,"",IF(M455=MAX(Candidatura_Tomador!H:H),"",M455+1))</f>
        <v/>
      </c>
      <c r="N456" t="str">
        <f>+IF(LEN(M456)&gt;0,Participação!$D$6*100,"")</f>
        <v/>
      </c>
      <c r="O456" t="str">
        <f t="shared" si="73"/>
        <v/>
      </c>
      <c r="P456" t="str">
        <f>+IF(LEN(M456)&gt;0,IF(Participação!$B$6="Com Escaldão","09","01"),"")</f>
        <v/>
      </c>
      <c r="Q456" s="28" t="str">
        <f>+IF(LEN(M456)&gt;0,SUMIF(Candidatura_Tomador!$H:$H,Candidatura_Seguros!M456,Candidatura_Tomador!I:I),"")</f>
        <v/>
      </c>
      <c r="R456" t="str">
        <f>+IF(LEN(M456)&gt;0,VLOOKUP(M456,Candidatura_Tomador!H:J,3,0),"")</f>
        <v/>
      </c>
      <c r="S456" t="str">
        <f>+IF(LEN(M456)&gt;0,SUMIF(Candidatura_Tomador!$H:$H,Candidatura_Seguros!M456,Candidatura_Tomador!Q:Q),"")</f>
        <v/>
      </c>
      <c r="T456" t="str">
        <f t="shared" si="74"/>
        <v/>
      </c>
      <c r="U456" t="str">
        <f t="shared" si="75"/>
        <v/>
      </c>
      <c r="V456" t="str">
        <f>+IF(LEN(M456)&gt;0,SUMIF(Candidatura_Tomador!$H:$H,Candidatura_Seguros!M456,Candidatura_Tomador!R:R),"")</f>
        <v/>
      </c>
      <c r="W456" t="str">
        <f t="shared" si="76"/>
        <v/>
      </c>
    </row>
    <row r="457" spans="1:23" x14ac:dyDescent="0.25">
      <c r="A457" t="str">
        <f>+IF(LEN(M457)&gt;0,Candidatura_Tomador!C457,"")</f>
        <v/>
      </c>
      <c r="B457" t="str">
        <f>+IF(LEN(M457)&gt;0,Participação!$D$8,"")</f>
        <v/>
      </c>
      <c r="C457" t="str">
        <f t="shared" si="68"/>
        <v/>
      </c>
      <c r="D457" t="str">
        <f>+IF(LEN(M457)&gt;0,Participação!$D$4,"")</f>
        <v/>
      </c>
      <c r="E457" s="27" t="str">
        <f>+IF(LEN(M457)&gt;0,Participação!$B$7+8,"")</f>
        <v/>
      </c>
      <c r="F457" s="27" t="str">
        <f t="shared" si="69"/>
        <v/>
      </c>
      <c r="G457" t="str">
        <f t="shared" si="70"/>
        <v/>
      </c>
      <c r="H457" t="str">
        <f t="shared" si="71"/>
        <v/>
      </c>
      <c r="I457" t="str">
        <f t="shared" si="72"/>
        <v/>
      </c>
      <c r="L457" t="str">
        <f>+IF(LEN(Candidatura_Tomador!A457)&gt;0,VLOOKUP(M457,Candidatura_Tomador!H:P,9,0),"")</f>
        <v/>
      </c>
      <c r="M457" t="str">
        <f>IF(LEN(M456)=0,"",IF(M456=MAX(Candidatura_Tomador!H:H),"",M456+1))</f>
        <v/>
      </c>
      <c r="N457" t="str">
        <f>+IF(LEN(M457)&gt;0,Participação!$D$6*100,"")</f>
        <v/>
      </c>
      <c r="O457" t="str">
        <f t="shared" si="73"/>
        <v/>
      </c>
      <c r="P457" t="str">
        <f>+IF(LEN(M457)&gt;0,IF(Participação!$B$6="Com Escaldão","09","01"),"")</f>
        <v/>
      </c>
      <c r="Q457" s="28" t="str">
        <f>+IF(LEN(M457)&gt;0,SUMIF(Candidatura_Tomador!$H:$H,Candidatura_Seguros!M457,Candidatura_Tomador!I:I),"")</f>
        <v/>
      </c>
      <c r="R457" t="str">
        <f>+IF(LEN(M457)&gt;0,VLOOKUP(M457,Candidatura_Tomador!H:J,3,0),"")</f>
        <v/>
      </c>
      <c r="S457" t="str">
        <f>+IF(LEN(M457)&gt;0,SUMIF(Candidatura_Tomador!$H:$H,Candidatura_Seguros!M457,Candidatura_Tomador!Q:Q),"")</f>
        <v/>
      </c>
      <c r="T457" t="str">
        <f t="shared" si="74"/>
        <v/>
      </c>
      <c r="U457" t="str">
        <f t="shared" si="75"/>
        <v/>
      </c>
      <c r="V457" t="str">
        <f>+IF(LEN(M457)&gt;0,SUMIF(Candidatura_Tomador!$H:$H,Candidatura_Seguros!M457,Candidatura_Tomador!R:R),"")</f>
        <v/>
      </c>
      <c r="W457" t="str">
        <f t="shared" si="76"/>
        <v/>
      </c>
    </row>
    <row r="458" spans="1:23" x14ac:dyDescent="0.25">
      <c r="A458" t="str">
        <f>+IF(LEN(M458)&gt;0,Candidatura_Tomador!C458,"")</f>
        <v/>
      </c>
      <c r="B458" t="str">
        <f>+IF(LEN(M458)&gt;0,Participação!$D$8,"")</f>
        <v/>
      </c>
      <c r="C458" t="str">
        <f t="shared" si="68"/>
        <v/>
      </c>
      <c r="D458" t="str">
        <f>+IF(LEN(M458)&gt;0,Participação!$D$4,"")</f>
        <v/>
      </c>
      <c r="E458" s="27" t="str">
        <f>+IF(LEN(M458)&gt;0,Participação!$B$7+8,"")</f>
        <v/>
      </c>
      <c r="F458" s="27" t="str">
        <f t="shared" si="69"/>
        <v/>
      </c>
      <c r="G458" t="str">
        <f t="shared" si="70"/>
        <v/>
      </c>
      <c r="H458" t="str">
        <f t="shared" si="71"/>
        <v/>
      </c>
      <c r="I458" t="str">
        <f t="shared" si="72"/>
        <v/>
      </c>
      <c r="L458" t="str">
        <f>+IF(LEN(Candidatura_Tomador!A458)&gt;0,VLOOKUP(M458,Candidatura_Tomador!H:P,9,0),"")</f>
        <v/>
      </c>
      <c r="M458" t="str">
        <f>IF(LEN(M457)=0,"",IF(M457=MAX(Candidatura_Tomador!H:H),"",M457+1))</f>
        <v/>
      </c>
      <c r="N458" t="str">
        <f>+IF(LEN(M458)&gt;0,Participação!$D$6*100,"")</f>
        <v/>
      </c>
      <c r="O458" t="str">
        <f t="shared" si="73"/>
        <v/>
      </c>
      <c r="P458" t="str">
        <f>+IF(LEN(M458)&gt;0,IF(Participação!$B$6="Com Escaldão","09","01"),"")</f>
        <v/>
      </c>
      <c r="Q458" s="28" t="str">
        <f>+IF(LEN(M458)&gt;0,SUMIF(Candidatura_Tomador!$H:$H,Candidatura_Seguros!M458,Candidatura_Tomador!I:I),"")</f>
        <v/>
      </c>
      <c r="R458" t="str">
        <f>+IF(LEN(M458)&gt;0,VLOOKUP(M458,Candidatura_Tomador!H:J,3,0),"")</f>
        <v/>
      </c>
      <c r="S458" t="str">
        <f>+IF(LEN(M458)&gt;0,SUMIF(Candidatura_Tomador!$H:$H,Candidatura_Seguros!M458,Candidatura_Tomador!Q:Q),"")</f>
        <v/>
      </c>
      <c r="T458" t="str">
        <f t="shared" si="74"/>
        <v/>
      </c>
      <c r="U458" t="str">
        <f t="shared" si="75"/>
        <v/>
      </c>
      <c r="V458" t="str">
        <f>+IF(LEN(M458)&gt;0,SUMIF(Candidatura_Tomador!$H:$H,Candidatura_Seguros!M458,Candidatura_Tomador!R:R),"")</f>
        <v/>
      </c>
      <c r="W458" t="str">
        <f t="shared" si="76"/>
        <v/>
      </c>
    </row>
    <row r="459" spans="1:23" x14ac:dyDescent="0.25">
      <c r="A459" t="str">
        <f>+IF(LEN(M459)&gt;0,Candidatura_Tomador!C459,"")</f>
        <v/>
      </c>
      <c r="B459" t="str">
        <f>+IF(LEN(M459)&gt;0,Participação!$D$8,"")</f>
        <v/>
      </c>
      <c r="C459" t="str">
        <f t="shared" si="68"/>
        <v/>
      </c>
      <c r="D459" t="str">
        <f>+IF(LEN(M459)&gt;0,Participação!$D$4,"")</f>
        <v/>
      </c>
      <c r="E459" s="27" t="str">
        <f>+IF(LEN(M459)&gt;0,Participação!$B$7+8,"")</f>
        <v/>
      </c>
      <c r="F459" s="27" t="str">
        <f t="shared" si="69"/>
        <v/>
      </c>
      <c r="G459" t="str">
        <f t="shared" si="70"/>
        <v/>
      </c>
      <c r="H459" t="str">
        <f t="shared" si="71"/>
        <v/>
      </c>
      <c r="I459" t="str">
        <f t="shared" si="72"/>
        <v/>
      </c>
      <c r="L459" t="str">
        <f>+IF(LEN(Candidatura_Tomador!A459)&gt;0,VLOOKUP(M459,Candidatura_Tomador!H:P,9,0),"")</f>
        <v/>
      </c>
      <c r="M459" t="str">
        <f>IF(LEN(M458)=0,"",IF(M458=MAX(Candidatura_Tomador!H:H),"",M458+1))</f>
        <v/>
      </c>
      <c r="N459" t="str">
        <f>+IF(LEN(M459)&gt;0,Participação!$D$6*100,"")</f>
        <v/>
      </c>
      <c r="O459" t="str">
        <f t="shared" si="73"/>
        <v/>
      </c>
      <c r="P459" t="str">
        <f>+IF(LEN(M459)&gt;0,IF(Participação!$B$6="Com Escaldão","09","01"),"")</f>
        <v/>
      </c>
      <c r="Q459" s="28" t="str">
        <f>+IF(LEN(M459)&gt;0,SUMIF(Candidatura_Tomador!$H:$H,Candidatura_Seguros!M459,Candidatura_Tomador!I:I),"")</f>
        <v/>
      </c>
      <c r="R459" t="str">
        <f>+IF(LEN(M459)&gt;0,VLOOKUP(M459,Candidatura_Tomador!H:J,3,0),"")</f>
        <v/>
      </c>
      <c r="S459" t="str">
        <f>+IF(LEN(M459)&gt;0,SUMIF(Candidatura_Tomador!$H:$H,Candidatura_Seguros!M459,Candidatura_Tomador!Q:Q),"")</f>
        <v/>
      </c>
      <c r="T459" t="str">
        <f t="shared" si="74"/>
        <v/>
      </c>
      <c r="U459" t="str">
        <f t="shared" si="75"/>
        <v/>
      </c>
      <c r="V459" t="str">
        <f>+IF(LEN(M459)&gt;0,SUMIF(Candidatura_Tomador!$H:$H,Candidatura_Seguros!M459,Candidatura_Tomador!R:R),"")</f>
        <v/>
      </c>
      <c r="W459" t="str">
        <f t="shared" si="76"/>
        <v/>
      </c>
    </row>
    <row r="460" spans="1:23" x14ac:dyDescent="0.25">
      <c r="A460" t="str">
        <f>+IF(LEN(M460)&gt;0,Candidatura_Tomador!C460,"")</f>
        <v/>
      </c>
      <c r="B460" t="str">
        <f>+IF(LEN(M460)&gt;0,Participação!$D$8,"")</f>
        <v/>
      </c>
      <c r="C460" t="str">
        <f t="shared" si="68"/>
        <v/>
      </c>
      <c r="D460" t="str">
        <f>+IF(LEN(M460)&gt;0,Participação!$D$4,"")</f>
        <v/>
      </c>
      <c r="E460" s="27" t="str">
        <f>+IF(LEN(M460)&gt;0,Participação!$B$7+8,"")</f>
        <v/>
      </c>
      <c r="F460" s="27" t="str">
        <f t="shared" si="69"/>
        <v/>
      </c>
      <c r="G460" t="str">
        <f t="shared" si="70"/>
        <v/>
      </c>
      <c r="H460" t="str">
        <f t="shared" si="71"/>
        <v/>
      </c>
      <c r="I460" t="str">
        <f t="shared" si="72"/>
        <v/>
      </c>
      <c r="L460" t="str">
        <f>+IF(LEN(Candidatura_Tomador!A460)&gt;0,VLOOKUP(M460,Candidatura_Tomador!H:P,9,0),"")</f>
        <v/>
      </c>
      <c r="M460" t="str">
        <f>IF(LEN(M459)=0,"",IF(M459=MAX(Candidatura_Tomador!H:H),"",M459+1))</f>
        <v/>
      </c>
      <c r="N460" t="str">
        <f>+IF(LEN(M460)&gt;0,Participação!$D$6*100,"")</f>
        <v/>
      </c>
      <c r="O460" t="str">
        <f t="shared" si="73"/>
        <v/>
      </c>
      <c r="P460" t="str">
        <f>+IF(LEN(M460)&gt;0,IF(Participação!$B$6="Com Escaldão","09","01"),"")</f>
        <v/>
      </c>
      <c r="Q460" s="28" t="str">
        <f>+IF(LEN(M460)&gt;0,SUMIF(Candidatura_Tomador!$H:$H,Candidatura_Seguros!M460,Candidatura_Tomador!I:I),"")</f>
        <v/>
      </c>
      <c r="R460" t="str">
        <f>+IF(LEN(M460)&gt;0,VLOOKUP(M460,Candidatura_Tomador!H:J,3,0),"")</f>
        <v/>
      </c>
      <c r="S460" t="str">
        <f>+IF(LEN(M460)&gt;0,SUMIF(Candidatura_Tomador!$H:$H,Candidatura_Seguros!M460,Candidatura_Tomador!Q:Q),"")</f>
        <v/>
      </c>
      <c r="T460" t="str">
        <f t="shared" si="74"/>
        <v/>
      </c>
      <c r="U460" t="str">
        <f t="shared" si="75"/>
        <v/>
      </c>
      <c r="V460" t="str">
        <f>+IF(LEN(M460)&gt;0,SUMIF(Candidatura_Tomador!$H:$H,Candidatura_Seguros!M460,Candidatura_Tomador!R:R),"")</f>
        <v/>
      </c>
      <c r="W460" t="str">
        <f t="shared" si="76"/>
        <v/>
      </c>
    </row>
    <row r="461" spans="1:23" x14ac:dyDescent="0.25">
      <c r="A461" t="str">
        <f>+IF(LEN(M461)&gt;0,Candidatura_Tomador!C461,"")</f>
        <v/>
      </c>
      <c r="B461" t="str">
        <f>+IF(LEN(M461)&gt;0,Participação!$D$8,"")</f>
        <v/>
      </c>
      <c r="C461" t="str">
        <f t="shared" si="68"/>
        <v/>
      </c>
      <c r="D461" t="str">
        <f>+IF(LEN(M461)&gt;0,Participação!$D$4,"")</f>
        <v/>
      </c>
      <c r="E461" s="27" t="str">
        <f>+IF(LEN(M461)&gt;0,Participação!$B$7+8,"")</f>
        <v/>
      </c>
      <c r="F461" s="27" t="str">
        <f t="shared" si="69"/>
        <v/>
      </c>
      <c r="G461" t="str">
        <f t="shared" si="70"/>
        <v/>
      </c>
      <c r="H461" t="str">
        <f t="shared" si="71"/>
        <v/>
      </c>
      <c r="I461" t="str">
        <f t="shared" si="72"/>
        <v/>
      </c>
      <c r="L461" t="str">
        <f>+IF(LEN(Candidatura_Tomador!A461)&gt;0,VLOOKUP(M461,Candidatura_Tomador!H:P,9,0),"")</f>
        <v/>
      </c>
      <c r="M461" t="str">
        <f>IF(LEN(M460)=0,"",IF(M460=MAX(Candidatura_Tomador!H:H),"",M460+1))</f>
        <v/>
      </c>
      <c r="N461" t="str">
        <f>+IF(LEN(M461)&gt;0,Participação!$D$6*100,"")</f>
        <v/>
      </c>
      <c r="O461" t="str">
        <f t="shared" si="73"/>
        <v/>
      </c>
      <c r="P461" t="str">
        <f>+IF(LEN(M461)&gt;0,IF(Participação!$B$6="Com Escaldão","09","01"),"")</f>
        <v/>
      </c>
      <c r="Q461" s="28" t="str">
        <f>+IF(LEN(M461)&gt;0,SUMIF(Candidatura_Tomador!$H:$H,Candidatura_Seguros!M461,Candidatura_Tomador!I:I),"")</f>
        <v/>
      </c>
      <c r="R461" t="str">
        <f>+IF(LEN(M461)&gt;0,VLOOKUP(M461,Candidatura_Tomador!H:J,3,0),"")</f>
        <v/>
      </c>
      <c r="S461" t="str">
        <f>+IF(LEN(M461)&gt;0,SUMIF(Candidatura_Tomador!$H:$H,Candidatura_Seguros!M461,Candidatura_Tomador!Q:Q),"")</f>
        <v/>
      </c>
      <c r="T461" t="str">
        <f t="shared" si="74"/>
        <v/>
      </c>
      <c r="U461" t="str">
        <f t="shared" si="75"/>
        <v/>
      </c>
      <c r="V461" t="str">
        <f>+IF(LEN(M461)&gt;0,SUMIF(Candidatura_Tomador!$H:$H,Candidatura_Seguros!M461,Candidatura_Tomador!R:R),"")</f>
        <v/>
      </c>
      <c r="W461" t="str">
        <f t="shared" si="76"/>
        <v/>
      </c>
    </row>
    <row r="462" spans="1:23" x14ac:dyDescent="0.25">
      <c r="A462" t="str">
        <f>+IF(LEN(M462)&gt;0,Candidatura_Tomador!C462,"")</f>
        <v/>
      </c>
      <c r="B462" t="str">
        <f>+IF(LEN(M462)&gt;0,Participação!$D$8,"")</f>
        <v/>
      </c>
      <c r="C462" t="str">
        <f t="shared" si="68"/>
        <v/>
      </c>
      <c r="D462" t="str">
        <f>+IF(LEN(M462)&gt;0,Participação!$D$4,"")</f>
        <v/>
      </c>
      <c r="E462" s="27" t="str">
        <f>+IF(LEN(M462)&gt;0,Participação!$B$7+8,"")</f>
        <v/>
      </c>
      <c r="F462" s="27" t="str">
        <f t="shared" si="69"/>
        <v/>
      </c>
      <c r="G462" t="str">
        <f t="shared" si="70"/>
        <v/>
      </c>
      <c r="H462" t="str">
        <f t="shared" si="71"/>
        <v/>
      </c>
      <c r="I462" t="str">
        <f t="shared" si="72"/>
        <v/>
      </c>
      <c r="L462" t="str">
        <f>+IF(LEN(Candidatura_Tomador!A462)&gt;0,VLOOKUP(M462,Candidatura_Tomador!H:P,9,0),"")</f>
        <v/>
      </c>
      <c r="M462" t="str">
        <f>IF(LEN(M461)=0,"",IF(M461=MAX(Candidatura_Tomador!H:H),"",M461+1))</f>
        <v/>
      </c>
      <c r="N462" t="str">
        <f>+IF(LEN(M462)&gt;0,Participação!$D$6*100,"")</f>
        <v/>
      </c>
      <c r="O462" t="str">
        <f t="shared" si="73"/>
        <v/>
      </c>
      <c r="P462" t="str">
        <f>+IF(LEN(M462)&gt;0,IF(Participação!$B$6="Com Escaldão","09","01"),"")</f>
        <v/>
      </c>
      <c r="Q462" s="28" t="str">
        <f>+IF(LEN(M462)&gt;0,SUMIF(Candidatura_Tomador!$H:$H,Candidatura_Seguros!M462,Candidatura_Tomador!I:I),"")</f>
        <v/>
      </c>
      <c r="R462" t="str">
        <f>+IF(LEN(M462)&gt;0,VLOOKUP(M462,Candidatura_Tomador!H:J,3,0),"")</f>
        <v/>
      </c>
      <c r="S462" t="str">
        <f>+IF(LEN(M462)&gt;0,SUMIF(Candidatura_Tomador!$H:$H,Candidatura_Seguros!M462,Candidatura_Tomador!Q:Q),"")</f>
        <v/>
      </c>
      <c r="T462" t="str">
        <f t="shared" si="74"/>
        <v/>
      </c>
      <c r="U462" t="str">
        <f t="shared" si="75"/>
        <v/>
      </c>
      <c r="V462" t="str">
        <f>+IF(LEN(M462)&gt;0,SUMIF(Candidatura_Tomador!$H:$H,Candidatura_Seguros!M462,Candidatura_Tomador!R:R),"")</f>
        <v/>
      </c>
      <c r="W462" t="str">
        <f t="shared" si="76"/>
        <v/>
      </c>
    </row>
    <row r="463" spans="1:23" x14ac:dyDescent="0.25">
      <c r="A463" t="str">
        <f>+IF(LEN(M463)&gt;0,Candidatura_Tomador!C463,"")</f>
        <v/>
      </c>
      <c r="B463" t="str">
        <f>+IF(LEN(M463)&gt;0,Participação!$D$8,"")</f>
        <v/>
      </c>
      <c r="C463" t="str">
        <f t="shared" si="68"/>
        <v/>
      </c>
      <c r="D463" t="str">
        <f>+IF(LEN(M463)&gt;0,Participação!$D$4,"")</f>
        <v/>
      </c>
      <c r="E463" s="27" t="str">
        <f>+IF(LEN(M463)&gt;0,Participação!$B$7+8,"")</f>
        <v/>
      </c>
      <c r="F463" s="27" t="str">
        <f t="shared" si="69"/>
        <v/>
      </c>
      <c r="G463" t="str">
        <f t="shared" si="70"/>
        <v/>
      </c>
      <c r="H463" t="str">
        <f t="shared" si="71"/>
        <v/>
      </c>
      <c r="I463" t="str">
        <f t="shared" si="72"/>
        <v/>
      </c>
      <c r="L463" t="str">
        <f>+IF(LEN(Candidatura_Tomador!A463)&gt;0,VLOOKUP(M463,Candidatura_Tomador!H:P,9,0),"")</f>
        <v/>
      </c>
      <c r="M463" t="str">
        <f>IF(LEN(M462)=0,"",IF(M462=MAX(Candidatura_Tomador!H:H),"",M462+1))</f>
        <v/>
      </c>
      <c r="N463" t="str">
        <f>+IF(LEN(M463)&gt;0,Participação!$D$6*100,"")</f>
        <v/>
      </c>
      <c r="O463" t="str">
        <f t="shared" si="73"/>
        <v/>
      </c>
      <c r="P463" t="str">
        <f>+IF(LEN(M463)&gt;0,IF(Participação!$B$6="Com Escaldão","09","01"),"")</f>
        <v/>
      </c>
      <c r="Q463" s="28" t="str">
        <f>+IF(LEN(M463)&gt;0,SUMIF(Candidatura_Tomador!$H:$H,Candidatura_Seguros!M463,Candidatura_Tomador!I:I),"")</f>
        <v/>
      </c>
      <c r="R463" t="str">
        <f>+IF(LEN(M463)&gt;0,VLOOKUP(M463,Candidatura_Tomador!H:J,3,0),"")</f>
        <v/>
      </c>
      <c r="S463" t="str">
        <f>+IF(LEN(M463)&gt;0,SUMIF(Candidatura_Tomador!$H:$H,Candidatura_Seguros!M463,Candidatura_Tomador!Q:Q),"")</f>
        <v/>
      </c>
      <c r="T463" t="str">
        <f t="shared" si="74"/>
        <v/>
      </c>
      <c r="U463" t="str">
        <f t="shared" si="75"/>
        <v/>
      </c>
      <c r="V463" t="str">
        <f>+IF(LEN(M463)&gt;0,SUMIF(Candidatura_Tomador!$H:$H,Candidatura_Seguros!M463,Candidatura_Tomador!R:R),"")</f>
        <v/>
      </c>
      <c r="W463" t="str">
        <f t="shared" si="76"/>
        <v/>
      </c>
    </row>
    <row r="464" spans="1:23" x14ac:dyDescent="0.25">
      <c r="A464" t="str">
        <f>+IF(LEN(M464)&gt;0,Candidatura_Tomador!C464,"")</f>
        <v/>
      </c>
      <c r="B464" t="str">
        <f>+IF(LEN(M464)&gt;0,Participação!$D$8,"")</f>
        <v/>
      </c>
      <c r="C464" t="str">
        <f t="shared" si="68"/>
        <v/>
      </c>
      <c r="D464" t="str">
        <f>+IF(LEN(M464)&gt;0,Participação!$D$4,"")</f>
        <v/>
      </c>
      <c r="E464" s="27" t="str">
        <f>+IF(LEN(M464)&gt;0,Participação!$B$7+8,"")</f>
        <v/>
      </c>
      <c r="F464" s="27" t="str">
        <f t="shared" si="69"/>
        <v/>
      </c>
      <c r="G464" t="str">
        <f t="shared" si="70"/>
        <v/>
      </c>
      <c r="H464" t="str">
        <f t="shared" si="71"/>
        <v/>
      </c>
      <c r="I464" t="str">
        <f t="shared" si="72"/>
        <v/>
      </c>
      <c r="L464" t="str">
        <f>+IF(LEN(Candidatura_Tomador!A464)&gt;0,VLOOKUP(M464,Candidatura_Tomador!H:P,9,0),"")</f>
        <v/>
      </c>
      <c r="M464" t="str">
        <f>IF(LEN(M463)=0,"",IF(M463=MAX(Candidatura_Tomador!H:H),"",M463+1))</f>
        <v/>
      </c>
      <c r="N464" t="str">
        <f>+IF(LEN(M464)&gt;0,Participação!$D$6*100,"")</f>
        <v/>
      </c>
      <c r="O464" t="str">
        <f t="shared" si="73"/>
        <v/>
      </c>
      <c r="P464" t="str">
        <f>+IF(LEN(M464)&gt;0,IF(Participação!$B$6="Com Escaldão","09","01"),"")</f>
        <v/>
      </c>
      <c r="Q464" s="28" t="str">
        <f>+IF(LEN(M464)&gt;0,SUMIF(Candidatura_Tomador!$H:$H,Candidatura_Seguros!M464,Candidatura_Tomador!I:I),"")</f>
        <v/>
      </c>
      <c r="R464" t="str">
        <f>+IF(LEN(M464)&gt;0,VLOOKUP(M464,Candidatura_Tomador!H:J,3,0),"")</f>
        <v/>
      </c>
      <c r="S464" t="str">
        <f>+IF(LEN(M464)&gt;0,SUMIF(Candidatura_Tomador!$H:$H,Candidatura_Seguros!M464,Candidatura_Tomador!Q:Q),"")</f>
        <v/>
      </c>
      <c r="T464" t="str">
        <f t="shared" si="74"/>
        <v/>
      </c>
      <c r="U464" t="str">
        <f t="shared" si="75"/>
        <v/>
      </c>
      <c r="V464" t="str">
        <f>+IF(LEN(M464)&gt;0,SUMIF(Candidatura_Tomador!$H:$H,Candidatura_Seguros!M464,Candidatura_Tomador!R:R),"")</f>
        <v/>
      </c>
      <c r="W464" t="str">
        <f t="shared" si="76"/>
        <v/>
      </c>
    </row>
    <row r="465" spans="1:23" x14ac:dyDescent="0.25">
      <c r="A465" t="str">
        <f>+IF(LEN(M465)&gt;0,Candidatura_Tomador!C465,"")</f>
        <v/>
      </c>
      <c r="B465" t="str">
        <f>+IF(LEN(M465)&gt;0,Participação!$D$8,"")</f>
        <v/>
      </c>
      <c r="C465" t="str">
        <f t="shared" si="68"/>
        <v/>
      </c>
      <c r="D465" t="str">
        <f>+IF(LEN(M465)&gt;0,Participação!$D$4,"")</f>
        <v/>
      </c>
      <c r="E465" s="27" t="str">
        <f>+IF(LEN(M465)&gt;0,Participação!$B$7+8,"")</f>
        <v/>
      </c>
      <c r="F465" s="27" t="str">
        <f t="shared" si="69"/>
        <v/>
      </c>
      <c r="G465" t="str">
        <f t="shared" si="70"/>
        <v/>
      </c>
      <c r="H465" t="str">
        <f t="shared" si="71"/>
        <v/>
      </c>
      <c r="I465" t="str">
        <f t="shared" si="72"/>
        <v/>
      </c>
      <c r="L465" t="str">
        <f>+IF(LEN(Candidatura_Tomador!A465)&gt;0,VLOOKUP(M465,Candidatura_Tomador!H:P,9,0),"")</f>
        <v/>
      </c>
      <c r="M465" t="str">
        <f>IF(LEN(M464)=0,"",IF(M464=MAX(Candidatura_Tomador!H:H),"",M464+1))</f>
        <v/>
      </c>
      <c r="N465" t="str">
        <f>+IF(LEN(M465)&gt;0,Participação!$D$6*100,"")</f>
        <v/>
      </c>
      <c r="O465" t="str">
        <f t="shared" si="73"/>
        <v/>
      </c>
      <c r="P465" t="str">
        <f>+IF(LEN(M465)&gt;0,IF(Participação!$B$6="Com Escaldão","09","01"),"")</f>
        <v/>
      </c>
      <c r="Q465" s="28" t="str">
        <f>+IF(LEN(M465)&gt;0,SUMIF(Candidatura_Tomador!$H:$H,Candidatura_Seguros!M465,Candidatura_Tomador!I:I),"")</f>
        <v/>
      </c>
      <c r="R465" t="str">
        <f>+IF(LEN(M465)&gt;0,VLOOKUP(M465,Candidatura_Tomador!H:J,3,0),"")</f>
        <v/>
      </c>
      <c r="S465" t="str">
        <f>+IF(LEN(M465)&gt;0,SUMIF(Candidatura_Tomador!$H:$H,Candidatura_Seguros!M465,Candidatura_Tomador!Q:Q),"")</f>
        <v/>
      </c>
      <c r="T465" t="str">
        <f t="shared" si="74"/>
        <v/>
      </c>
      <c r="U465" t="str">
        <f t="shared" si="75"/>
        <v/>
      </c>
      <c r="V465" t="str">
        <f>+IF(LEN(M465)&gt;0,SUMIF(Candidatura_Tomador!$H:$H,Candidatura_Seguros!M465,Candidatura_Tomador!R:R),"")</f>
        <v/>
      </c>
      <c r="W465" t="str">
        <f t="shared" si="76"/>
        <v/>
      </c>
    </row>
    <row r="466" spans="1:23" x14ac:dyDescent="0.25">
      <c r="A466" t="str">
        <f>+IF(LEN(M466)&gt;0,Candidatura_Tomador!C466,"")</f>
        <v/>
      </c>
      <c r="B466" t="str">
        <f>+IF(LEN(M466)&gt;0,Participação!$D$8,"")</f>
        <v/>
      </c>
      <c r="C466" t="str">
        <f t="shared" si="68"/>
        <v/>
      </c>
      <c r="D466" t="str">
        <f>+IF(LEN(M466)&gt;0,Participação!$D$4,"")</f>
        <v/>
      </c>
      <c r="E466" s="27" t="str">
        <f>+IF(LEN(M466)&gt;0,Participação!$B$7+8,"")</f>
        <v/>
      </c>
      <c r="F466" s="27" t="str">
        <f t="shared" si="69"/>
        <v/>
      </c>
      <c r="G466" t="str">
        <f t="shared" si="70"/>
        <v/>
      </c>
      <c r="H466" t="str">
        <f t="shared" si="71"/>
        <v/>
      </c>
      <c r="I466" t="str">
        <f t="shared" si="72"/>
        <v/>
      </c>
      <c r="L466" t="str">
        <f>+IF(LEN(Candidatura_Tomador!A466)&gt;0,VLOOKUP(M466,Candidatura_Tomador!H:P,9,0),"")</f>
        <v/>
      </c>
      <c r="M466" t="str">
        <f>IF(LEN(M465)=0,"",IF(M465=MAX(Candidatura_Tomador!H:H),"",M465+1))</f>
        <v/>
      </c>
      <c r="N466" t="str">
        <f>+IF(LEN(M466)&gt;0,Participação!$D$6*100,"")</f>
        <v/>
      </c>
      <c r="O466" t="str">
        <f t="shared" si="73"/>
        <v/>
      </c>
      <c r="P466" t="str">
        <f>+IF(LEN(M466)&gt;0,IF(Participação!$B$6="Com Escaldão","09","01"),"")</f>
        <v/>
      </c>
      <c r="Q466" s="28" t="str">
        <f>+IF(LEN(M466)&gt;0,SUMIF(Candidatura_Tomador!$H:$H,Candidatura_Seguros!M466,Candidatura_Tomador!I:I),"")</f>
        <v/>
      </c>
      <c r="R466" t="str">
        <f>+IF(LEN(M466)&gt;0,VLOOKUP(M466,Candidatura_Tomador!H:J,3,0),"")</f>
        <v/>
      </c>
      <c r="S466" t="str">
        <f>+IF(LEN(M466)&gt;0,SUMIF(Candidatura_Tomador!$H:$H,Candidatura_Seguros!M466,Candidatura_Tomador!Q:Q),"")</f>
        <v/>
      </c>
      <c r="T466" t="str">
        <f t="shared" si="74"/>
        <v/>
      </c>
      <c r="U466" t="str">
        <f t="shared" si="75"/>
        <v/>
      </c>
      <c r="V466" t="str">
        <f>+IF(LEN(M466)&gt;0,SUMIF(Candidatura_Tomador!$H:$H,Candidatura_Seguros!M466,Candidatura_Tomador!R:R),"")</f>
        <v/>
      </c>
      <c r="W466" t="str">
        <f t="shared" si="76"/>
        <v/>
      </c>
    </row>
    <row r="467" spans="1:23" x14ac:dyDescent="0.25">
      <c r="A467" t="str">
        <f>+IF(LEN(M467)&gt;0,Candidatura_Tomador!C467,"")</f>
        <v/>
      </c>
      <c r="B467" t="str">
        <f>+IF(LEN(M467)&gt;0,Participação!$D$8,"")</f>
        <v/>
      </c>
      <c r="C467" t="str">
        <f t="shared" si="68"/>
        <v/>
      </c>
      <c r="D467" t="str">
        <f>+IF(LEN(M467)&gt;0,Participação!$D$4,"")</f>
        <v/>
      </c>
      <c r="E467" s="27" t="str">
        <f>+IF(LEN(M467)&gt;0,Participação!$B$7+8,"")</f>
        <v/>
      </c>
      <c r="F467" s="27" t="str">
        <f t="shared" si="69"/>
        <v/>
      </c>
      <c r="G467" t="str">
        <f t="shared" si="70"/>
        <v/>
      </c>
      <c r="H467" t="str">
        <f t="shared" si="71"/>
        <v/>
      </c>
      <c r="I467" t="str">
        <f t="shared" si="72"/>
        <v/>
      </c>
      <c r="L467" t="str">
        <f>+IF(LEN(Candidatura_Tomador!A467)&gt;0,VLOOKUP(M467,Candidatura_Tomador!H:P,9,0),"")</f>
        <v/>
      </c>
      <c r="M467" t="str">
        <f>IF(LEN(M466)=0,"",IF(M466=MAX(Candidatura_Tomador!H:H),"",M466+1))</f>
        <v/>
      </c>
      <c r="N467" t="str">
        <f>+IF(LEN(M467)&gt;0,Participação!$D$6*100,"")</f>
        <v/>
      </c>
      <c r="O467" t="str">
        <f t="shared" si="73"/>
        <v/>
      </c>
      <c r="P467" t="str">
        <f>+IF(LEN(M467)&gt;0,IF(Participação!$B$6="Com Escaldão","09","01"),"")</f>
        <v/>
      </c>
      <c r="Q467" s="28" t="str">
        <f>+IF(LEN(M467)&gt;0,SUMIF(Candidatura_Tomador!$H:$H,Candidatura_Seguros!M467,Candidatura_Tomador!I:I),"")</f>
        <v/>
      </c>
      <c r="R467" t="str">
        <f>+IF(LEN(M467)&gt;0,VLOOKUP(M467,Candidatura_Tomador!H:J,3,0),"")</f>
        <v/>
      </c>
      <c r="S467" t="str">
        <f>+IF(LEN(M467)&gt;0,SUMIF(Candidatura_Tomador!$H:$H,Candidatura_Seguros!M467,Candidatura_Tomador!Q:Q),"")</f>
        <v/>
      </c>
      <c r="T467" t="str">
        <f t="shared" si="74"/>
        <v/>
      </c>
      <c r="U467" t="str">
        <f t="shared" si="75"/>
        <v/>
      </c>
      <c r="V467" t="str">
        <f>+IF(LEN(M467)&gt;0,SUMIF(Candidatura_Tomador!$H:$H,Candidatura_Seguros!M467,Candidatura_Tomador!R:R),"")</f>
        <v/>
      </c>
      <c r="W467" t="str">
        <f t="shared" si="76"/>
        <v/>
      </c>
    </row>
    <row r="468" spans="1:23" x14ac:dyDescent="0.25">
      <c r="A468" t="str">
        <f>+IF(LEN(M468)&gt;0,Candidatura_Tomador!C468,"")</f>
        <v/>
      </c>
      <c r="B468" t="str">
        <f>+IF(LEN(M468)&gt;0,Participação!$D$8,"")</f>
        <v/>
      </c>
      <c r="C468" t="str">
        <f t="shared" si="68"/>
        <v/>
      </c>
      <c r="D468" t="str">
        <f>+IF(LEN(M468)&gt;0,Participação!$D$4,"")</f>
        <v/>
      </c>
      <c r="E468" s="27" t="str">
        <f>+IF(LEN(M468)&gt;0,Participação!$B$7+8,"")</f>
        <v/>
      </c>
      <c r="F468" s="27" t="str">
        <f t="shared" si="69"/>
        <v/>
      </c>
      <c r="G468" t="str">
        <f t="shared" si="70"/>
        <v/>
      </c>
      <c r="H468" t="str">
        <f t="shared" si="71"/>
        <v/>
      </c>
      <c r="I468" t="str">
        <f t="shared" si="72"/>
        <v/>
      </c>
      <c r="L468" t="str">
        <f>+IF(LEN(Candidatura_Tomador!A468)&gt;0,VLOOKUP(M468,Candidatura_Tomador!H:P,9,0),"")</f>
        <v/>
      </c>
      <c r="M468" t="str">
        <f>IF(LEN(M467)=0,"",IF(M467=MAX(Candidatura_Tomador!H:H),"",M467+1))</f>
        <v/>
      </c>
      <c r="N468" t="str">
        <f>+IF(LEN(M468)&gt;0,Participação!$D$6*100,"")</f>
        <v/>
      </c>
      <c r="O468" t="str">
        <f t="shared" si="73"/>
        <v/>
      </c>
      <c r="P468" t="str">
        <f>+IF(LEN(M468)&gt;0,IF(Participação!$B$6="Com Escaldão","09","01"),"")</f>
        <v/>
      </c>
      <c r="Q468" s="28" t="str">
        <f>+IF(LEN(M468)&gt;0,SUMIF(Candidatura_Tomador!$H:$H,Candidatura_Seguros!M468,Candidatura_Tomador!I:I),"")</f>
        <v/>
      </c>
      <c r="R468" t="str">
        <f>+IF(LEN(M468)&gt;0,VLOOKUP(M468,Candidatura_Tomador!H:J,3,0),"")</f>
        <v/>
      </c>
      <c r="S468" t="str">
        <f>+IF(LEN(M468)&gt;0,SUMIF(Candidatura_Tomador!$H:$H,Candidatura_Seguros!M468,Candidatura_Tomador!Q:Q),"")</f>
        <v/>
      </c>
      <c r="T468" t="str">
        <f t="shared" si="74"/>
        <v/>
      </c>
      <c r="U468" t="str">
        <f t="shared" si="75"/>
        <v/>
      </c>
      <c r="V468" t="str">
        <f>+IF(LEN(M468)&gt;0,SUMIF(Candidatura_Tomador!$H:$H,Candidatura_Seguros!M468,Candidatura_Tomador!R:R),"")</f>
        <v/>
      </c>
      <c r="W468" t="str">
        <f t="shared" si="76"/>
        <v/>
      </c>
    </row>
    <row r="469" spans="1:23" x14ac:dyDescent="0.25">
      <c r="A469" t="str">
        <f>+IF(LEN(M469)&gt;0,Candidatura_Tomador!C469,"")</f>
        <v/>
      </c>
      <c r="B469" t="str">
        <f>+IF(LEN(M469)&gt;0,Participação!$D$8,"")</f>
        <v/>
      </c>
      <c r="C469" t="str">
        <f t="shared" si="68"/>
        <v/>
      </c>
      <c r="D469" t="str">
        <f>+IF(LEN(M469)&gt;0,Participação!$D$4,"")</f>
        <v/>
      </c>
      <c r="E469" s="27" t="str">
        <f>+IF(LEN(M469)&gt;0,Participação!$B$7+8,"")</f>
        <v/>
      </c>
      <c r="F469" s="27" t="str">
        <f t="shared" si="69"/>
        <v/>
      </c>
      <c r="G469" t="str">
        <f t="shared" si="70"/>
        <v/>
      </c>
      <c r="H469" t="str">
        <f t="shared" si="71"/>
        <v/>
      </c>
      <c r="I469" t="str">
        <f t="shared" si="72"/>
        <v/>
      </c>
      <c r="L469" t="str">
        <f>+IF(LEN(Candidatura_Tomador!A469)&gt;0,VLOOKUP(M469,Candidatura_Tomador!H:P,9,0),"")</f>
        <v/>
      </c>
      <c r="M469" t="str">
        <f>IF(LEN(M468)=0,"",IF(M468=MAX(Candidatura_Tomador!H:H),"",M468+1))</f>
        <v/>
      </c>
      <c r="N469" t="str">
        <f>+IF(LEN(M469)&gt;0,Participação!$D$6*100,"")</f>
        <v/>
      </c>
      <c r="O469" t="str">
        <f t="shared" si="73"/>
        <v/>
      </c>
      <c r="P469" t="str">
        <f>+IF(LEN(M469)&gt;0,IF(Participação!$B$6="Com Escaldão","09","01"),"")</f>
        <v/>
      </c>
      <c r="Q469" s="28" t="str">
        <f>+IF(LEN(M469)&gt;0,SUMIF(Candidatura_Tomador!$H:$H,Candidatura_Seguros!M469,Candidatura_Tomador!I:I),"")</f>
        <v/>
      </c>
      <c r="R469" t="str">
        <f>+IF(LEN(M469)&gt;0,VLOOKUP(M469,Candidatura_Tomador!H:J,3,0),"")</f>
        <v/>
      </c>
      <c r="S469" t="str">
        <f>+IF(LEN(M469)&gt;0,SUMIF(Candidatura_Tomador!$H:$H,Candidatura_Seguros!M469,Candidatura_Tomador!Q:Q),"")</f>
        <v/>
      </c>
      <c r="T469" t="str">
        <f t="shared" si="74"/>
        <v/>
      </c>
      <c r="U469" t="str">
        <f t="shared" si="75"/>
        <v/>
      </c>
      <c r="V469" t="str">
        <f>+IF(LEN(M469)&gt;0,SUMIF(Candidatura_Tomador!$H:$H,Candidatura_Seguros!M469,Candidatura_Tomador!R:R),"")</f>
        <v/>
      </c>
      <c r="W469" t="str">
        <f t="shared" si="76"/>
        <v/>
      </c>
    </row>
    <row r="470" spans="1:23" x14ac:dyDescent="0.25">
      <c r="A470" t="str">
        <f>+IF(LEN(M470)&gt;0,Candidatura_Tomador!C470,"")</f>
        <v/>
      </c>
      <c r="B470" t="str">
        <f>+IF(LEN(M470)&gt;0,Participação!$D$8,"")</f>
        <v/>
      </c>
      <c r="C470" t="str">
        <f t="shared" si="68"/>
        <v/>
      </c>
      <c r="D470" t="str">
        <f>+IF(LEN(M470)&gt;0,Participação!$D$4,"")</f>
        <v/>
      </c>
      <c r="E470" s="27" t="str">
        <f>+IF(LEN(M470)&gt;0,Participação!$B$7+8,"")</f>
        <v/>
      </c>
      <c r="F470" s="27" t="str">
        <f t="shared" si="69"/>
        <v/>
      </c>
      <c r="G470" t="str">
        <f t="shared" si="70"/>
        <v/>
      </c>
      <c r="H470" t="str">
        <f t="shared" si="71"/>
        <v/>
      </c>
      <c r="I470" t="str">
        <f t="shared" si="72"/>
        <v/>
      </c>
      <c r="L470" t="str">
        <f>+IF(LEN(Candidatura_Tomador!A470)&gt;0,VLOOKUP(M470,Candidatura_Tomador!H:P,9,0),"")</f>
        <v/>
      </c>
      <c r="M470" t="str">
        <f>IF(LEN(M469)=0,"",IF(M469=MAX(Candidatura_Tomador!H:H),"",M469+1))</f>
        <v/>
      </c>
      <c r="N470" t="str">
        <f>+IF(LEN(M470)&gt;0,Participação!$D$6*100,"")</f>
        <v/>
      </c>
      <c r="O470" t="str">
        <f t="shared" si="73"/>
        <v/>
      </c>
      <c r="P470" t="str">
        <f>+IF(LEN(M470)&gt;0,IF(Participação!$B$6="Com Escaldão","09","01"),"")</f>
        <v/>
      </c>
      <c r="Q470" s="28" t="str">
        <f>+IF(LEN(M470)&gt;0,SUMIF(Candidatura_Tomador!$H:$H,Candidatura_Seguros!M470,Candidatura_Tomador!I:I),"")</f>
        <v/>
      </c>
      <c r="R470" t="str">
        <f>+IF(LEN(M470)&gt;0,VLOOKUP(M470,Candidatura_Tomador!H:J,3,0),"")</f>
        <v/>
      </c>
      <c r="S470" t="str">
        <f>+IF(LEN(M470)&gt;0,SUMIF(Candidatura_Tomador!$H:$H,Candidatura_Seguros!M470,Candidatura_Tomador!Q:Q),"")</f>
        <v/>
      </c>
      <c r="T470" t="str">
        <f t="shared" si="74"/>
        <v/>
      </c>
      <c r="U470" t="str">
        <f t="shared" si="75"/>
        <v/>
      </c>
      <c r="V470" t="str">
        <f>+IF(LEN(M470)&gt;0,SUMIF(Candidatura_Tomador!$H:$H,Candidatura_Seguros!M470,Candidatura_Tomador!R:R),"")</f>
        <v/>
      </c>
      <c r="W470" t="str">
        <f t="shared" si="76"/>
        <v/>
      </c>
    </row>
    <row r="471" spans="1:23" x14ac:dyDescent="0.25">
      <c r="A471" t="str">
        <f>+IF(LEN(M471)&gt;0,Candidatura_Tomador!C471,"")</f>
        <v/>
      </c>
      <c r="B471" t="str">
        <f>+IF(LEN(M471)&gt;0,Participação!$D$8,"")</f>
        <v/>
      </c>
      <c r="C471" t="str">
        <f t="shared" si="68"/>
        <v/>
      </c>
      <c r="D471" t="str">
        <f>+IF(LEN(M471)&gt;0,Participação!$D$4,"")</f>
        <v/>
      </c>
      <c r="E471" s="27" t="str">
        <f>+IF(LEN(M471)&gt;0,Participação!$B$7+8,"")</f>
        <v/>
      </c>
      <c r="F471" s="27" t="str">
        <f t="shared" si="69"/>
        <v/>
      </c>
      <c r="G471" t="str">
        <f t="shared" si="70"/>
        <v/>
      </c>
      <c r="H471" t="str">
        <f t="shared" si="71"/>
        <v/>
      </c>
      <c r="I471" t="str">
        <f t="shared" si="72"/>
        <v/>
      </c>
      <c r="L471" t="str">
        <f>+IF(LEN(Candidatura_Tomador!A471)&gt;0,VLOOKUP(M471,Candidatura_Tomador!H:P,9,0),"")</f>
        <v/>
      </c>
      <c r="M471" t="str">
        <f>IF(LEN(M470)=0,"",IF(M470=MAX(Candidatura_Tomador!H:H),"",M470+1))</f>
        <v/>
      </c>
      <c r="N471" t="str">
        <f>+IF(LEN(M471)&gt;0,Participação!$D$6*100,"")</f>
        <v/>
      </c>
      <c r="O471" t="str">
        <f t="shared" si="73"/>
        <v/>
      </c>
      <c r="P471" t="str">
        <f>+IF(LEN(M471)&gt;0,IF(Participação!$B$6="Com Escaldão","09","01"),"")</f>
        <v/>
      </c>
      <c r="Q471" s="28" t="str">
        <f>+IF(LEN(M471)&gt;0,SUMIF(Candidatura_Tomador!$H:$H,Candidatura_Seguros!M471,Candidatura_Tomador!I:I),"")</f>
        <v/>
      </c>
      <c r="R471" t="str">
        <f>+IF(LEN(M471)&gt;0,VLOOKUP(M471,Candidatura_Tomador!H:J,3,0),"")</f>
        <v/>
      </c>
      <c r="S471" t="str">
        <f>+IF(LEN(M471)&gt;0,SUMIF(Candidatura_Tomador!$H:$H,Candidatura_Seguros!M471,Candidatura_Tomador!Q:Q),"")</f>
        <v/>
      </c>
      <c r="T471" t="str">
        <f t="shared" si="74"/>
        <v/>
      </c>
      <c r="U471" t="str">
        <f t="shared" si="75"/>
        <v/>
      </c>
      <c r="V471" t="str">
        <f>+IF(LEN(M471)&gt;0,SUMIF(Candidatura_Tomador!$H:$H,Candidatura_Seguros!M471,Candidatura_Tomador!R:R),"")</f>
        <v/>
      </c>
      <c r="W471" t="str">
        <f t="shared" si="76"/>
        <v/>
      </c>
    </row>
    <row r="472" spans="1:23" x14ac:dyDescent="0.25">
      <c r="A472" t="str">
        <f>+IF(LEN(M472)&gt;0,Candidatura_Tomador!C472,"")</f>
        <v/>
      </c>
      <c r="B472" t="str">
        <f>+IF(LEN(M472)&gt;0,Participação!$D$8,"")</f>
        <v/>
      </c>
      <c r="C472" t="str">
        <f t="shared" si="68"/>
        <v/>
      </c>
      <c r="D472" t="str">
        <f>+IF(LEN(M472)&gt;0,Participação!$D$4,"")</f>
        <v/>
      </c>
      <c r="E472" s="27" t="str">
        <f>+IF(LEN(M472)&gt;0,Participação!$B$7+8,"")</f>
        <v/>
      </c>
      <c r="F472" s="27" t="str">
        <f t="shared" si="69"/>
        <v/>
      </c>
      <c r="G472" t="str">
        <f t="shared" si="70"/>
        <v/>
      </c>
      <c r="H472" t="str">
        <f t="shared" si="71"/>
        <v/>
      </c>
      <c r="I472" t="str">
        <f t="shared" si="72"/>
        <v/>
      </c>
      <c r="L472" t="str">
        <f>+IF(LEN(Candidatura_Tomador!A472)&gt;0,VLOOKUP(M472,Candidatura_Tomador!H:P,9,0),"")</f>
        <v/>
      </c>
      <c r="M472" t="str">
        <f>IF(LEN(M471)=0,"",IF(M471=MAX(Candidatura_Tomador!H:H),"",M471+1))</f>
        <v/>
      </c>
      <c r="N472" t="str">
        <f>+IF(LEN(M472)&gt;0,Participação!$D$6*100,"")</f>
        <v/>
      </c>
      <c r="O472" t="str">
        <f t="shared" si="73"/>
        <v/>
      </c>
      <c r="P472" t="str">
        <f>+IF(LEN(M472)&gt;0,IF(Participação!$B$6="Com Escaldão","09","01"),"")</f>
        <v/>
      </c>
      <c r="Q472" s="28" t="str">
        <f>+IF(LEN(M472)&gt;0,SUMIF(Candidatura_Tomador!$H:$H,Candidatura_Seguros!M472,Candidatura_Tomador!I:I),"")</f>
        <v/>
      </c>
      <c r="R472" t="str">
        <f>+IF(LEN(M472)&gt;0,VLOOKUP(M472,Candidatura_Tomador!H:J,3,0),"")</f>
        <v/>
      </c>
      <c r="S472" t="str">
        <f>+IF(LEN(M472)&gt;0,SUMIF(Candidatura_Tomador!$H:$H,Candidatura_Seguros!M472,Candidatura_Tomador!Q:Q),"")</f>
        <v/>
      </c>
      <c r="T472" t="str">
        <f t="shared" si="74"/>
        <v/>
      </c>
      <c r="U472" t="str">
        <f t="shared" si="75"/>
        <v/>
      </c>
      <c r="V472" t="str">
        <f>+IF(LEN(M472)&gt;0,SUMIF(Candidatura_Tomador!$H:$H,Candidatura_Seguros!M472,Candidatura_Tomador!R:R),"")</f>
        <v/>
      </c>
      <c r="W472" t="str">
        <f t="shared" si="76"/>
        <v/>
      </c>
    </row>
    <row r="473" spans="1:23" x14ac:dyDescent="0.25">
      <c r="A473" t="str">
        <f>+IF(LEN(M473)&gt;0,Candidatura_Tomador!C473,"")</f>
        <v/>
      </c>
      <c r="B473" t="str">
        <f>+IF(LEN(M473)&gt;0,Participação!$D$8,"")</f>
        <v/>
      </c>
      <c r="C473" t="str">
        <f t="shared" si="68"/>
        <v/>
      </c>
      <c r="D473" t="str">
        <f>+IF(LEN(M473)&gt;0,Participação!$D$4,"")</f>
        <v/>
      </c>
      <c r="E473" s="27" t="str">
        <f>+IF(LEN(M473)&gt;0,Participação!$B$7+8,"")</f>
        <v/>
      </c>
      <c r="F473" s="27" t="str">
        <f t="shared" si="69"/>
        <v/>
      </c>
      <c r="G473" t="str">
        <f t="shared" si="70"/>
        <v/>
      </c>
      <c r="H473" t="str">
        <f t="shared" si="71"/>
        <v/>
      </c>
      <c r="I473" t="str">
        <f t="shared" si="72"/>
        <v/>
      </c>
      <c r="L473" t="str">
        <f>+IF(LEN(Candidatura_Tomador!A473)&gt;0,VLOOKUP(M473,Candidatura_Tomador!H:P,9,0),"")</f>
        <v/>
      </c>
      <c r="M473" t="str">
        <f>IF(LEN(M472)=0,"",IF(M472=MAX(Candidatura_Tomador!H:H),"",M472+1))</f>
        <v/>
      </c>
      <c r="N473" t="str">
        <f>+IF(LEN(M473)&gt;0,Participação!$D$6*100,"")</f>
        <v/>
      </c>
      <c r="O473" t="str">
        <f t="shared" si="73"/>
        <v/>
      </c>
      <c r="P473" t="str">
        <f>+IF(LEN(M473)&gt;0,IF(Participação!$B$6="Com Escaldão","09","01"),"")</f>
        <v/>
      </c>
      <c r="Q473" s="28" t="str">
        <f>+IF(LEN(M473)&gt;0,SUMIF(Candidatura_Tomador!$H:$H,Candidatura_Seguros!M473,Candidatura_Tomador!I:I),"")</f>
        <v/>
      </c>
      <c r="R473" t="str">
        <f>+IF(LEN(M473)&gt;0,VLOOKUP(M473,Candidatura_Tomador!H:J,3,0),"")</f>
        <v/>
      </c>
      <c r="S473" t="str">
        <f>+IF(LEN(M473)&gt;0,SUMIF(Candidatura_Tomador!$H:$H,Candidatura_Seguros!M473,Candidatura_Tomador!Q:Q),"")</f>
        <v/>
      </c>
      <c r="T473" t="str">
        <f t="shared" si="74"/>
        <v/>
      </c>
      <c r="U473" t="str">
        <f t="shared" si="75"/>
        <v/>
      </c>
      <c r="V473" t="str">
        <f>+IF(LEN(M473)&gt;0,SUMIF(Candidatura_Tomador!$H:$H,Candidatura_Seguros!M473,Candidatura_Tomador!R:R),"")</f>
        <v/>
      </c>
      <c r="W473" t="str">
        <f t="shared" si="76"/>
        <v/>
      </c>
    </row>
    <row r="474" spans="1:23" x14ac:dyDescent="0.25">
      <c r="A474" t="str">
        <f>+IF(LEN(M474)&gt;0,Candidatura_Tomador!C474,"")</f>
        <v/>
      </c>
      <c r="B474" t="str">
        <f>+IF(LEN(M474)&gt;0,Participação!$D$8,"")</f>
        <v/>
      </c>
      <c r="C474" t="str">
        <f t="shared" si="68"/>
        <v/>
      </c>
      <c r="D474" t="str">
        <f>+IF(LEN(M474)&gt;0,Participação!$D$4,"")</f>
        <v/>
      </c>
      <c r="E474" s="27" t="str">
        <f>+IF(LEN(M474)&gt;0,Participação!$B$7+8,"")</f>
        <v/>
      </c>
      <c r="F474" s="27" t="str">
        <f t="shared" si="69"/>
        <v/>
      </c>
      <c r="G474" t="str">
        <f t="shared" si="70"/>
        <v/>
      </c>
      <c r="H474" t="str">
        <f t="shared" si="71"/>
        <v/>
      </c>
      <c r="I474" t="str">
        <f t="shared" si="72"/>
        <v/>
      </c>
      <c r="L474" t="str">
        <f>+IF(LEN(Candidatura_Tomador!A474)&gt;0,VLOOKUP(M474,Candidatura_Tomador!H:P,9,0),"")</f>
        <v/>
      </c>
      <c r="M474" t="str">
        <f>IF(LEN(M473)=0,"",IF(M473=MAX(Candidatura_Tomador!H:H),"",M473+1))</f>
        <v/>
      </c>
      <c r="N474" t="str">
        <f>+IF(LEN(M474)&gt;0,Participação!$D$6*100,"")</f>
        <v/>
      </c>
      <c r="O474" t="str">
        <f t="shared" si="73"/>
        <v/>
      </c>
      <c r="P474" t="str">
        <f>+IF(LEN(M474)&gt;0,IF(Participação!$B$6="Com Escaldão","09","01"),"")</f>
        <v/>
      </c>
      <c r="Q474" s="28" t="str">
        <f>+IF(LEN(M474)&gt;0,SUMIF(Candidatura_Tomador!$H:$H,Candidatura_Seguros!M474,Candidatura_Tomador!I:I),"")</f>
        <v/>
      </c>
      <c r="R474" t="str">
        <f>+IF(LEN(M474)&gt;0,VLOOKUP(M474,Candidatura_Tomador!H:J,3,0),"")</f>
        <v/>
      </c>
      <c r="S474" t="str">
        <f>+IF(LEN(M474)&gt;0,SUMIF(Candidatura_Tomador!$H:$H,Candidatura_Seguros!M474,Candidatura_Tomador!Q:Q),"")</f>
        <v/>
      </c>
      <c r="T474" t="str">
        <f t="shared" si="74"/>
        <v/>
      </c>
      <c r="U474" t="str">
        <f t="shared" si="75"/>
        <v/>
      </c>
      <c r="V474" t="str">
        <f>+IF(LEN(M474)&gt;0,SUMIF(Candidatura_Tomador!$H:$H,Candidatura_Seguros!M474,Candidatura_Tomador!R:R),"")</f>
        <v/>
      </c>
      <c r="W474" t="str">
        <f t="shared" si="76"/>
        <v/>
      </c>
    </row>
    <row r="475" spans="1:23" x14ac:dyDescent="0.25">
      <c r="A475" t="str">
        <f>+IF(LEN(M475)&gt;0,Candidatura_Tomador!C475,"")</f>
        <v/>
      </c>
      <c r="B475" t="str">
        <f>+IF(LEN(M475)&gt;0,Participação!$D$8,"")</f>
        <v/>
      </c>
      <c r="C475" t="str">
        <f t="shared" si="68"/>
        <v/>
      </c>
      <c r="D475" t="str">
        <f>+IF(LEN(M475)&gt;0,Participação!$D$4,"")</f>
        <v/>
      </c>
      <c r="E475" s="27" t="str">
        <f>+IF(LEN(M475)&gt;0,Participação!$B$7+8,"")</f>
        <v/>
      </c>
      <c r="F475" s="27" t="str">
        <f t="shared" si="69"/>
        <v/>
      </c>
      <c r="G475" t="str">
        <f t="shared" si="70"/>
        <v/>
      </c>
      <c r="H475" t="str">
        <f t="shared" si="71"/>
        <v/>
      </c>
      <c r="I475" t="str">
        <f t="shared" si="72"/>
        <v/>
      </c>
      <c r="L475" t="str">
        <f>+IF(LEN(Candidatura_Tomador!A475)&gt;0,VLOOKUP(M475,Candidatura_Tomador!H:P,9,0),"")</f>
        <v/>
      </c>
      <c r="M475" t="str">
        <f>IF(LEN(M474)=0,"",IF(M474=MAX(Candidatura_Tomador!H:H),"",M474+1))</f>
        <v/>
      </c>
      <c r="N475" t="str">
        <f>+IF(LEN(M475)&gt;0,Participação!$D$6*100,"")</f>
        <v/>
      </c>
      <c r="O475" t="str">
        <f t="shared" si="73"/>
        <v/>
      </c>
      <c r="P475" t="str">
        <f>+IF(LEN(M475)&gt;0,IF(Participação!$B$6="Com Escaldão","09","01"),"")</f>
        <v/>
      </c>
      <c r="Q475" s="28" t="str">
        <f>+IF(LEN(M475)&gt;0,SUMIF(Candidatura_Tomador!$H:$H,Candidatura_Seguros!M475,Candidatura_Tomador!I:I),"")</f>
        <v/>
      </c>
      <c r="R475" t="str">
        <f>+IF(LEN(M475)&gt;0,VLOOKUP(M475,Candidatura_Tomador!H:J,3,0),"")</f>
        <v/>
      </c>
      <c r="S475" t="str">
        <f>+IF(LEN(M475)&gt;0,SUMIF(Candidatura_Tomador!$H:$H,Candidatura_Seguros!M475,Candidatura_Tomador!Q:Q),"")</f>
        <v/>
      </c>
      <c r="T475" t="str">
        <f t="shared" si="74"/>
        <v/>
      </c>
      <c r="U475" t="str">
        <f t="shared" si="75"/>
        <v/>
      </c>
      <c r="V475" t="str">
        <f>+IF(LEN(M475)&gt;0,SUMIF(Candidatura_Tomador!$H:$H,Candidatura_Seguros!M475,Candidatura_Tomador!R:R),"")</f>
        <v/>
      </c>
      <c r="W475" t="str">
        <f t="shared" si="76"/>
        <v/>
      </c>
    </row>
    <row r="476" spans="1:23" x14ac:dyDescent="0.25">
      <c r="A476" t="str">
        <f>+IF(LEN(M476)&gt;0,Candidatura_Tomador!C476,"")</f>
        <v/>
      </c>
      <c r="B476" t="str">
        <f>+IF(LEN(M476)&gt;0,Participação!$D$8,"")</f>
        <v/>
      </c>
      <c r="C476" t="str">
        <f t="shared" si="68"/>
        <v/>
      </c>
      <c r="D476" t="str">
        <f>+IF(LEN(M476)&gt;0,Participação!$D$4,"")</f>
        <v/>
      </c>
      <c r="E476" s="27" t="str">
        <f>+IF(LEN(M476)&gt;0,Participação!$B$7+8,"")</f>
        <v/>
      </c>
      <c r="F476" s="27" t="str">
        <f t="shared" si="69"/>
        <v/>
      </c>
      <c r="G476" t="str">
        <f t="shared" si="70"/>
        <v/>
      </c>
      <c r="H476" t="str">
        <f t="shared" si="71"/>
        <v/>
      </c>
      <c r="I476" t="str">
        <f t="shared" si="72"/>
        <v/>
      </c>
      <c r="L476" t="str">
        <f>+IF(LEN(Candidatura_Tomador!A476)&gt;0,VLOOKUP(M476,Candidatura_Tomador!H:P,9,0),"")</f>
        <v/>
      </c>
      <c r="M476" t="str">
        <f>IF(LEN(M475)=0,"",IF(M475=MAX(Candidatura_Tomador!H:H),"",M475+1))</f>
        <v/>
      </c>
      <c r="N476" t="str">
        <f>+IF(LEN(M476)&gt;0,Participação!$D$6*100,"")</f>
        <v/>
      </c>
      <c r="O476" t="str">
        <f t="shared" si="73"/>
        <v/>
      </c>
      <c r="P476" t="str">
        <f>+IF(LEN(M476)&gt;0,IF(Participação!$B$6="Com Escaldão","09","01"),"")</f>
        <v/>
      </c>
      <c r="Q476" s="28" t="str">
        <f>+IF(LEN(M476)&gt;0,SUMIF(Candidatura_Tomador!$H:$H,Candidatura_Seguros!M476,Candidatura_Tomador!I:I),"")</f>
        <v/>
      </c>
      <c r="R476" t="str">
        <f>+IF(LEN(M476)&gt;0,VLOOKUP(M476,Candidatura_Tomador!H:J,3,0),"")</f>
        <v/>
      </c>
      <c r="S476" t="str">
        <f>+IF(LEN(M476)&gt;0,SUMIF(Candidatura_Tomador!$H:$H,Candidatura_Seguros!M476,Candidatura_Tomador!Q:Q),"")</f>
        <v/>
      </c>
      <c r="T476" t="str">
        <f t="shared" si="74"/>
        <v/>
      </c>
      <c r="U476" t="str">
        <f t="shared" si="75"/>
        <v/>
      </c>
      <c r="V476" t="str">
        <f>+IF(LEN(M476)&gt;0,SUMIF(Candidatura_Tomador!$H:$H,Candidatura_Seguros!M476,Candidatura_Tomador!R:R),"")</f>
        <v/>
      </c>
      <c r="W476" t="str">
        <f t="shared" si="76"/>
        <v/>
      </c>
    </row>
    <row r="477" spans="1:23" x14ac:dyDescent="0.25">
      <c r="A477" t="str">
        <f>+IF(LEN(M477)&gt;0,Candidatura_Tomador!C477,"")</f>
        <v/>
      </c>
      <c r="B477" t="str">
        <f>+IF(LEN(M477)&gt;0,Participação!$D$8,"")</f>
        <v/>
      </c>
      <c r="C477" t="str">
        <f t="shared" si="68"/>
        <v/>
      </c>
      <c r="D477" t="str">
        <f>+IF(LEN(M477)&gt;0,Participação!$D$4,"")</f>
        <v/>
      </c>
      <c r="E477" s="27" t="str">
        <f>+IF(LEN(M477)&gt;0,Participação!$B$7+8,"")</f>
        <v/>
      </c>
      <c r="F477" s="27" t="str">
        <f t="shared" si="69"/>
        <v/>
      </c>
      <c r="G477" t="str">
        <f t="shared" si="70"/>
        <v/>
      </c>
      <c r="H477" t="str">
        <f t="shared" si="71"/>
        <v/>
      </c>
      <c r="I477" t="str">
        <f t="shared" si="72"/>
        <v/>
      </c>
      <c r="L477" t="str">
        <f>+IF(LEN(Candidatura_Tomador!A477)&gt;0,VLOOKUP(M477,Candidatura_Tomador!H:P,9,0),"")</f>
        <v/>
      </c>
      <c r="M477" t="str">
        <f>IF(LEN(M476)=0,"",IF(M476=MAX(Candidatura_Tomador!H:H),"",M476+1))</f>
        <v/>
      </c>
      <c r="N477" t="str">
        <f>+IF(LEN(M477)&gt;0,Participação!$D$6*100,"")</f>
        <v/>
      </c>
      <c r="O477" t="str">
        <f t="shared" si="73"/>
        <v/>
      </c>
      <c r="P477" t="str">
        <f>+IF(LEN(M477)&gt;0,IF(Participação!$B$6="Com Escaldão","09","01"),"")</f>
        <v/>
      </c>
      <c r="Q477" s="28" t="str">
        <f>+IF(LEN(M477)&gt;0,SUMIF(Candidatura_Tomador!$H:$H,Candidatura_Seguros!M477,Candidatura_Tomador!I:I),"")</f>
        <v/>
      </c>
      <c r="R477" t="str">
        <f>+IF(LEN(M477)&gt;0,VLOOKUP(M477,Candidatura_Tomador!H:J,3,0),"")</f>
        <v/>
      </c>
      <c r="S477" t="str">
        <f>+IF(LEN(M477)&gt;0,SUMIF(Candidatura_Tomador!$H:$H,Candidatura_Seguros!M477,Candidatura_Tomador!Q:Q),"")</f>
        <v/>
      </c>
      <c r="T477" t="str">
        <f t="shared" si="74"/>
        <v/>
      </c>
      <c r="U477" t="str">
        <f t="shared" si="75"/>
        <v/>
      </c>
      <c r="V477" t="str">
        <f>+IF(LEN(M477)&gt;0,SUMIF(Candidatura_Tomador!$H:$H,Candidatura_Seguros!M477,Candidatura_Tomador!R:R),"")</f>
        <v/>
      </c>
      <c r="W477" t="str">
        <f t="shared" si="76"/>
        <v/>
      </c>
    </row>
    <row r="478" spans="1:23" x14ac:dyDescent="0.25">
      <c r="A478" t="str">
        <f>+IF(LEN(M478)&gt;0,Candidatura_Tomador!C478,"")</f>
        <v/>
      </c>
      <c r="B478" t="str">
        <f>+IF(LEN(M478)&gt;0,Participação!$D$8,"")</f>
        <v/>
      </c>
      <c r="C478" t="str">
        <f t="shared" si="68"/>
        <v/>
      </c>
      <c r="D478" t="str">
        <f>+IF(LEN(M478)&gt;0,Participação!$D$4,"")</f>
        <v/>
      </c>
      <c r="E478" s="27" t="str">
        <f>+IF(LEN(M478)&gt;0,Participação!$B$7+8,"")</f>
        <v/>
      </c>
      <c r="F478" s="27" t="str">
        <f t="shared" si="69"/>
        <v/>
      </c>
      <c r="G478" t="str">
        <f t="shared" si="70"/>
        <v/>
      </c>
      <c r="H478" t="str">
        <f t="shared" si="71"/>
        <v/>
      </c>
      <c r="I478" t="str">
        <f t="shared" si="72"/>
        <v/>
      </c>
      <c r="L478" t="str">
        <f>+IF(LEN(Candidatura_Tomador!A478)&gt;0,VLOOKUP(M478,Candidatura_Tomador!H:P,9,0),"")</f>
        <v/>
      </c>
      <c r="M478" t="str">
        <f>IF(LEN(M477)=0,"",IF(M477=MAX(Candidatura_Tomador!H:H),"",M477+1))</f>
        <v/>
      </c>
      <c r="N478" t="str">
        <f>+IF(LEN(M478)&gt;0,Participação!$D$6*100,"")</f>
        <v/>
      </c>
      <c r="O478" t="str">
        <f t="shared" si="73"/>
        <v/>
      </c>
      <c r="P478" t="str">
        <f>+IF(LEN(M478)&gt;0,IF(Participação!$B$6="Com Escaldão","09","01"),"")</f>
        <v/>
      </c>
      <c r="Q478" s="28" t="str">
        <f>+IF(LEN(M478)&gt;0,SUMIF(Candidatura_Tomador!$H:$H,Candidatura_Seguros!M478,Candidatura_Tomador!I:I),"")</f>
        <v/>
      </c>
      <c r="R478" t="str">
        <f>+IF(LEN(M478)&gt;0,VLOOKUP(M478,Candidatura_Tomador!H:J,3,0),"")</f>
        <v/>
      </c>
      <c r="S478" t="str">
        <f>+IF(LEN(M478)&gt;0,SUMIF(Candidatura_Tomador!$H:$H,Candidatura_Seguros!M478,Candidatura_Tomador!Q:Q),"")</f>
        <v/>
      </c>
      <c r="T478" t="str">
        <f t="shared" si="74"/>
        <v/>
      </c>
      <c r="U478" t="str">
        <f t="shared" si="75"/>
        <v/>
      </c>
      <c r="V478" t="str">
        <f>+IF(LEN(M478)&gt;0,SUMIF(Candidatura_Tomador!$H:$H,Candidatura_Seguros!M478,Candidatura_Tomador!R:R),"")</f>
        <v/>
      </c>
      <c r="W478" t="str">
        <f t="shared" si="76"/>
        <v/>
      </c>
    </row>
    <row r="479" spans="1:23" x14ac:dyDescent="0.25">
      <c r="A479" t="str">
        <f>+IF(LEN(M479)&gt;0,Candidatura_Tomador!C479,"")</f>
        <v/>
      </c>
      <c r="B479" t="str">
        <f>+IF(LEN(M479)&gt;0,Participação!$D$8,"")</f>
        <v/>
      </c>
      <c r="C479" t="str">
        <f t="shared" si="68"/>
        <v/>
      </c>
      <c r="D479" t="str">
        <f>+IF(LEN(M479)&gt;0,Participação!$D$4,"")</f>
        <v/>
      </c>
      <c r="E479" s="27" t="str">
        <f>+IF(LEN(M479)&gt;0,Participação!$B$7+8,"")</f>
        <v/>
      </c>
      <c r="F479" s="27" t="str">
        <f t="shared" si="69"/>
        <v/>
      </c>
      <c r="G479" t="str">
        <f t="shared" si="70"/>
        <v/>
      </c>
      <c r="H479" t="str">
        <f t="shared" si="71"/>
        <v/>
      </c>
      <c r="I479" t="str">
        <f t="shared" si="72"/>
        <v/>
      </c>
      <c r="L479" t="str">
        <f>+IF(LEN(Candidatura_Tomador!A479)&gt;0,VLOOKUP(M479,Candidatura_Tomador!H:P,9,0),"")</f>
        <v/>
      </c>
      <c r="M479" t="str">
        <f>IF(LEN(M478)=0,"",IF(M478=MAX(Candidatura_Tomador!H:H),"",M478+1))</f>
        <v/>
      </c>
      <c r="N479" t="str">
        <f>+IF(LEN(M479)&gt;0,Participação!$D$6*100,"")</f>
        <v/>
      </c>
      <c r="O479" t="str">
        <f t="shared" si="73"/>
        <v/>
      </c>
      <c r="P479" t="str">
        <f>+IF(LEN(M479)&gt;0,IF(Participação!$B$6="Com Escaldão","09","01"),"")</f>
        <v/>
      </c>
      <c r="Q479" s="28" t="str">
        <f>+IF(LEN(M479)&gt;0,SUMIF(Candidatura_Tomador!$H:$H,Candidatura_Seguros!M479,Candidatura_Tomador!I:I),"")</f>
        <v/>
      </c>
      <c r="R479" t="str">
        <f>+IF(LEN(M479)&gt;0,VLOOKUP(M479,Candidatura_Tomador!H:J,3,0),"")</f>
        <v/>
      </c>
      <c r="S479" t="str">
        <f>+IF(LEN(M479)&gt;0,SUMIF(Candidatura_Tomador!$H:$H,Candidatura_Seguros!M479,Candidatura_Tomador!Q:Q),"")</f>
        <v/>
      </c>
      <c r="T479" t="str">
        <f t="shared" si="74"/>
        <v/>
      </c>
      <c r="U479" t="str">
        <f t="shared" si="75"/>
        <v/>
      </c>
      <c r="V479" t="str">
        <f>+IF(LEN(M479)&gt;0,SUMIF(Candidatura_Tomador!$H:$H,Candidatura_Seguros!M479,Candidatura_Tomador!R:R),"")</f>
        <v/>
      </c>
      <c r="W479" t="str">
        <f t="shared" si="76"/>
        <v/>
      </c>
    </row>
    <row r="480" spans="1:23" x14ac:dyDescent="0.25">
      <c r="A480" t="str">
        <f>+IF(LEN(M480)&gt;0,Candidatura_Tomador!C480,"")</f>
        <v/>
      </c>
      <c r="B480" t="str">
        <f>+IF(LEN(M480)&gt;0,Participação!$D$8,"")</f>
        <v/>
      </c>
      <c r="C480" t="str">
        <f t="shared" si="68"/>
        <v/>
      </c>
      <c r="D480" t="str">
        <f>+IF(LEN(M480)&gt;0,Participação!$D$4,"")</f>
        <v/>
      </c>
      <c r="E480" s="27" t="str">
        <f>+IF(LEN(M480)&gt;0,Participação!$B$7+8,"")</f>
        <v/>
      </c>
      <c r="F480" s="27" t="str">
        <f t="shared" si="69"/>
        <v/>
      </c>
      <c r="G480" t="str">
        <f t="shared" si="70"/>
        <v/>
      </c>
      <c r="H480" t="str">
        <f t="shared" si="71"/>
        <v/>
      </c>
      <c r="I480" t="str">
        <f t="shared" si="72"/>
        <v/>
      </c>
      <c r="L480" t="str">
        <f>+IF(LEN(Candidatura_Tomador!A480)&gt;0,VLOOKUP(M480,Candidatura_Tomador!H:P,9,0),"")</f>
        <v/>
      </c>
      <c r="M480" t="str">
        <f>IF(LEN(M479)=0,"",IF(M479=MAX(Candidatura_Tomador!H:H),"",M479+1))</f>
        <v/>
      </c>
      <c r="N480" t="str">
        <f>+IF(LEN(M480)&gt;0,Participação!$D$6*100,"")</f>
        <v/>
      </c>
      <c r="O480" t="str">
        <f t="shared" si="73"/>
        <v/>
      </c>
      <c r="P480" t="str">
        <f>+IF(LEN(M480)&gt;0,IF(Participação!$B$6="Com Escaldão","09","01"),"")</f>
        <v/>
      </c>
      <c r="Q480" s="28" t="str">
        <f>+IF(LEN(M480)&gt;0,SUMIF(Candidatura_Tomador!$H:$H,Candidatura_Seguros!M480,Candidatura_Tomador!I:I),"")</f>
        <v/>
      </c>
      <c r="R480" t="str">
        <f>+IF(LEN(M480)&gt;0,VLOOKUP(M480,Candidatura_Tomador!H:J,3,0),"")</f>
        <v/>
      </c>
      <c r="S480" t="str">
        <f>+IF(LEN(M480)&gt;0,SUMIF(Candidatura_Tomador!$H:$H,Candidatura_Seguros!M480,Candidatura_Tomador!Q:Q),"")</f>
        <v/>
      </c>
      <c r="T480" t="str">
        <f t="shared" si="74"/>
        <v/>
      </c>
      <c r="U480" t="str">
        <f t="shared" si="75"/>
        <v/>
      </c>
      <c r="V480" t="str">
        <f>+IF(LEN(M480)&gt;0,SUMIF(Candidatura_Tomador!$H:$H,Candidatura_Seguros!M480,Candidatura_Tomador!R:R),"")</f>
        <v/>
      </c>
      <c r="W480" t="str">
        <f t="shared" si="76"/>
        <v/>
      </c>
    </row>
    <row r="481" spans="1:23" x14ac:dyDescent="0.25">
      <c r="A481" t="str">
        <f>+IF(LEN(M481)&gt;0,Candidatura_Tomador!C481,"")</f>
        <v/>
      </c>
      <c r="B481" t="str">
        <f>+IF(LEN(M481)&gt;0,Participação!$D$8,"")</f>
        <v/>
      </c>
      <c r="C481" t="str">
        <f t="shared" si="68"/>
        <v/>
      </c>
      <c r="D481" t="str">
        <f>+IF(LEN(M481)&gt;0,Participação!$D$4,"")</f>
        <v/>
      </c>
      <c r="E481" s="27" t="str">
        <f>+IF(LEN(M481)&gt;0,Participação!$B$7+8,"")</f>
        <v/>
      </c>
      <c r="F481" s="27" t="str">
        <f t="shared" si="69"/>
        <v/>
      </c>
      <c r="G481" t="str">
        <f t="shared" si="70"/>
        <v/>
      </c>
      <c r="H481" t="str">
        <f t="shared" si="71"/>
        <v/>
      </c>
      <c r="I481" t="str">
        <f t="shared" si="72"/>
        <v/>
      </c>
      <c r="L481" t="str">
        <f>+IF(LEN(Candidatura_Tomador!A481)&gt;0,VLOOKUP(M481,Candidatura_Tomador!H:P,9,0),"")</f>
        <v/>
      </c>
      <c r="M481" t="str">
        <f>IF(LEN(M480)=0,"",IF(M480=MAX(Candidatura_Tomador!H:H),"",M480+1))</f>
        <v/>
      </c>
      <c r="N481" t="str">
        <f>+IF(LEN(M481)&gt;0,Participação!$D$6*100,"")</f>
        <v/>
      </c>
      <c r="O481" t="str">
        <f t="shared" si="73"/>
        <v/>
      </c>
      <c r="P481" t="str">
        <f>+IF(LEN(M481)&gt;0,IF(Participação!$B$6="Com Escaldão","09","01"),"")</f>
        <v/>
      </c>
      <c r="Q481" s="28" t="str">
        <f>+IF(LEN(M481)&gt;0,SUMIF(Candidatura_Tomador!$H:$H,Candidatura_Seguros!M481,Candidatura_Tomador!I:I),"")</f>
        <v/>
      </c>
      <c r="R481" t="str">
        <f>+IF(LEN(M481)&gt;0,VLOOKUP(M481,Candidatura_Tomador!H:J,3,0),"")</f>
        <v/>
      </c>
      <c r="S481" t="str">
        <f>+IF(LEN(M481)&gt;0,SUMIF(Candidatura_Tomador!$H:$H,Candidatura_Seguros!M481,Candidatura_Tomador!Q:Q),"")</f>
        <v/>
      </c>
      <c r="T481" t="str">
        <f t="shared" si="74"/>
        <v/>
      </c>
      <c r="U481" t="str">
        <f t="shared" si="75"/>
        <v/>
      </c>
      <c r="V481" t="str">
        <f>+IF(LEN(M481)&gt;0,SUMIF(Candidatura_Tomador!$H:$H,Candidatura_Seguros!M481,Candidatura_Tomador!R:R),"")</f>
        <v/>
      </c>
      <c r="W481" t="str">
        <f t="shared" si="76"/>
        <v/>
      </c>
    </row>
    <row r="482" spans="1:23" x14ac:dyDescent="0.25">
      <c r="A482" t="str">
        <f>+IF(LEN(M482)&gt;0,Candidatura_Tomador!C482,"")</f>
        <v/>
      </c>
      <c r="B482" t="str">
        <f>+IF(LEN(M482)&gt;0,Participação!$D$8,"")</f>
        <v/>
      </c>
      <c r="C482" t="str">
        <f t="shared" si="68"/>
        <v/>
      </c>
      <c r="D482" t="str">
        <f>+IF(LEN(M482)&gt;0,Participação!$D$4,"")</f>
        <v/>
      </c>
      <c r="E482" s="27" t="str">
        <f>+IF(LEN(M482)&gt;0,Participação!$B$7+8,"")</f>
        <v/>
      </c>
      <c r="F482" s="27" t="str">
        <f t="shared" si="69"/>
        <v/>
      </c>
      <c r="G482" t="str">
        <f t="shared" si="70"/>
        <v/>
      </c>
      <c r="H482" t="str">
        <f t="shared" si="71"/>
        <v/>
      </c>
      <c r="I482" t="str">
        <f t="shared" si="72"/>
        <v/>
      </c>
      <c r="L482" t="str">
        <f>+IF(LEN(Candidatura_Tomador!A482)&gt;0,VLOOKUP(M482,Candidatura_Tomador!H:P,9,0),"")</f>
        <v/>
      </c>
      <c r="M482" t="str">
        <f>IF(LEN(M481)=0,"",IF(M481=MAX(Candidatura_Tomador!H:H),"",M481+1))</f>
        <v/>
      </c>
      <c r="N482" t="str">
        <f>+IF(LEN(M482)&gt;0,Participação!$D$6*100,"")</f>
        <v/>
      </c>
      <c r="O482" t="str">
        <f t="shared" si="73"/>
        <v/>
      </c>
      <c r="P482" t="str">
        <f>+IF(LEN(M482)&gt;0,IF(Participação!$B$6="Com Escaldão","09","01"),"")</f>
        <v/>
      </c>
      <c r="Q482" s="28" t="str">
        <f>+IF(LEN(M482)&gt;0,SUMIF(Candidatura_Tomador!$H:$H,Candidatura_Seguros!M482,Candidatura_Tomador!I:I),"")</f>
        <v/>
      </c>
      <c r="R482" t="str">
        <f>+IF(LEN(M482)&gt;0,VLOOKUP(M482,Candidatura_Tomador!H:J,3,0),"")</f>
        <v/>
      </c>
      <c r="S482" t="str">
        <f>+IF(LEN(M482)&gt;0,SUMIF(Candidatura_Tomador!$H:$H,Candidatura_Seguros!M482,Candidatura_Tomador!Q:Q),"")</f>
        <v/>
      </c>
      <c r="T482" t="str">
        <f t="shared" si="74"/>
        <v/>
      </c>
      <c r="U482" t="str">
        <f t="shared" si="75"/>
        <v/>
      </c>
      <c r="V482" t="str">
        <f>+IF(LEN(M482)&gt;0,SUMIF(Candidatura_Tomador!$H:$H,Candidatura_Seguros!M482,Candidatura_Tomador!R:R),"")</f>
        <v/>
      </c>
      <c r="W482" t="str">
        <f t="shared" si="76"/>
        <v/>
      </c>
    </row>
    <row r="483" spans="1:23" x14ac:dyDescent="0.25">
      <c r="A483" t="str">
        <f>+IF(LEN(M483)&gt;0,Candidatura_Tomador!C483,"")</f>
        <v/>
      </c>
      <c r="B483" t="str">
        <f>+IF(LEN(M483)&gt;0,Participação!$D$8,"")</f>
        <v/>
      </c>
      <c r="C483" t="str">
        <f t="shared" si="68"/>
        <v/>
      </c>
      <c r="D483" t="str">
        <f>+IF(LEN(M483)&gt;0,Participação!$D$4,"")</f>
        <v/>
      </c>
      <c r="E483" s="27" t="str">
        <f>+IF(LEN(M483)&gt;0,Participação!$B$7+8,"")</f>
        <v/>
      </c>
      <c r="F483" s="27" t="str">
        <f t="shared" si="69"/>
        <v/>
      </c>
      <c r="G483" t="str">
        <f t="shared" si="70"/>
        <v/>
      </c>
      <c r="H483" t="str">
        <f t="shared" si="71"/>
        <v/>
      </c>
      <c r="I483" t="str">
        <f t="shared" si="72"/>
        <v/>
      </c>
      <c r="L483" t="str">
        <f>+IF(LEN(Candidatura_Tomador!A483)&gt;0,VLOOKUP(M483,Candidatura_Tomador!H:P,9,0),"")</f>
        <v/>
      </c>
      <c r="M483" t="str">
        <f>IF(LEN(M482)=0,"",IF(M482=MAX(Candidatura_Tomador!H:H),"",M482+1))</f>
        <v/>
      </c>
      <c r="N483" t="str">
        <f>+IF(LEN(M483)&gt;0,Participação!$D$6*100,"")</f>
        <v/>
      </c>
      <c r="O483" t="str">
        <f t="shared" si="73"/>
        <v/>
      </c>
      <c r="P483" t="str">
        <f>+IF(LEN(M483)&gt;0,IF(Participação!$B$6="Com Escaldão","09","01"),"")</f>
        <v/>
      </c>
      <c r="Q483" s="28" t="str">
        <f>+IF(LEN(M483)&gt;0,SUMIF(Candidatura_Tomador!$H:$H,Candidatura_Seguros!M483,Candidatura_Tomador!I:I),"")</f>
        <v/>
      </c>
      <c r="R483" t="str">
        <f>+IF(LEN(M483)&gt;0,VLOOKUP(M483,Candidatura_Tomador!H:J,3,0),"")</f>
        <v/>
      </c>
      <c r="S483" t="str">
        <f>+IF(LEN(M483)&gt;0,SUMIF(Candidatura_Tomador!$H:$H,Candidatura_Seguros!M483,Candidatura_Tomador!Q:Q),"")</f>
        <v/>
      </c>
      <c r="T483" t="str">
        <f t="shared" si="74"/>
        <v/>
      </c>
      <c r="U483" t="str">
        <f t="shared" si="75"/>
        <v/>
      </c>
      <c r="V483" t="str">
        <f>+IF(LEN(M483)&gt;0,SUMIF(Candidatura_Tomador!$H:$H,Candidatura_Seguros!M483,Candidatura_Tomador!R:R),"")</f>
        <v/>
      </c>
      <c r="W483" t="str">
        <f t="shared" si="76"/>
        <v/>
      </c>
    </row>
    <row r="484" spans="1:23" x14ac:dyDescent="0.25">
      <c r="A484" t="str">
        <f>+IF(LEN(M484)&gt;0,Candidatura_Tomador!C484,"")</f>
        <v/>
      </c>
      <c r="B484" t="str">
        <f>+IF(LEN(M484)&gt;0,Participação!$D$8,"")</f>
        <v/>
      </c>
      <c r="C484" t="str">
        <f t="shared" si="68"/>
        <v/>
      </c>
      <c r="D484" t="str">
        <f>+IF(LEN(M484)&gt;0,Participação!$D$4,"")</f>
        <v/>
      </c>
      <c r="E484" s="27" t="str">
        <f>+IF(LEN(M484)&gt;0,Participação!$B$7+8,"")</f>
        <v/>
      </c>
      <c r="F484" s="27" t="str">
        <f t="shared" si="69"/>
        <v/>
      </c>
      <c r="G484" t="str">
        <f t="shared" si="70"/>
        <v/>
      </c>
      <c r="H484" t="str">
        <f t="shared" si="71"/>
        <v/>
      </c>
      <c r="I484" t="str">
        <f t="shared" si="72"/>
        <v/>
      </c>
      <c r="L484" t="str">
        <f>+IF(LEN(Candidatura_Tomador!A484)&gt;0,VLOOKUP(M484,Candidatura_Tomador!H:P,9,0),"")</f>
        <v/>
      </c>
      <c r="M484" t="str">
        <f>IF(LEN(M483)=0,"",IF(M483=MAX(Candidatura_Tomador!H:H),"",M483+1))</f>
        <v/>
      </c>
      <c r="N484" t="str">
        <f>+IF(LEN(M484)&gt;0,Participação!$D$6*100,"")</f>
        <v/>
      </c>
      <c r="O484" t="str">
        <f t="shared" si="73"/>
        <v/>
      </c>
      <c r="P484" t="str">
        <f>+IF(LEN(M484)&gt;0,IF(Participação!$B$6="Com Escaldão","09","01"),"")</f>
        <v/>
      </c>
      <c r="Q484" s="28" t="str">
        <f>+IF(LEN(M484)&gt;0,SUMIF(Candidatura_Tomador!$H:$H,Candidatura_Seguros!M484,Candidatura_Tomador!I:I),"")</f>
        <v/>
      </c>
      <c r="R484" t="str">
        <f>+IF(LEN(M484)&gt;0,VLOOKUP(M484,Candidatura_Tomador!H:J,3,0),"")</f>
        <v/>
      </c>
      <c r="S484" t="str">
        <f>+IF(LEN(M484)&gt;0,SUMIF(Candidatura_Tomador!$H:$H,Candidatura_Seguros!M484,Candidatura_Tomador!Q:Q),"")</f>
        <v/>
      </c>
      <c r="T484" t="str">
        <f t="shared" si="74"/>
        <v/>
      </c>
      <c r="U484" t="str">
        <f t="shared" si="75"/>
        <v/>
      </c>
      <c r="V484" t="str">
        <f>+IF(LEN(M484)&gt;0,SUMIF(Candidatura_Tomador!$H:$H,Candidatura_Seguros!M484,Candidatura_Tomador!R:R),"")</f>
        <v/>
      </c>
      <c r="W484" t="str">
        <f t="shared" si="76"/>
        <v/>
      </c>
    </row>
    <row r="485" spans="1:23" x14ac:dyDescent="0.25">
      <c r="A485" t="str">
        <f>+IF(LEN(M485)&gt;0,Candidatura_Tomador!C485,"")</f>
        <v/>
      </c>
      <c r="B485" t="str">
        <f>+IF(LEN(M485)&gt;0,Participação!$D$8,"")</f>
        <v/>
      </c>
      <c r="C485" t="str">
        <f t="shared" si="68"/>
        <v/>
      </c>
      <c r="D485" t="str">
        <f>+IF(LEN(M485)&gt;0,Participação!$D$4,"")</f>
        <v/>
      </c>
      <c r="E485" s="27" t="str">
        <f>+IF(LEN(M485)&gt;0,Participação!$B$7+8,"")</f>
        <v/>
      </c>
      <c r="F485" s="27" t="str">
        <f t="shared" si="69"/>
        <v/>
      </c>
      <c r="G485" t="str">
        <f t="shared" si="70"/>
        <v/>
      </c>
      <c r="H485" t="str">
        <f t="shared" si="71"/>
        <v/>
      </c>
      <c r="I485" t="str">
        <f t="shared" si="72"/>
        <v/>
      </c>
      <c r="L485" t="str">
        <f>+IF(LEN(Candidatura_Tomador!A485)&gt;0,VLOOKUP(M485,Candidatura_Tomador!H:P,9,0),"")</f>
        <v/>
      </c>
      <c r="M485" t="str">
        <f>IF(LEN(M484)=0,"",IF(M484=MAX(Candidatura_Tomador!H:H),"",M484+1))</f>
        <v/>
      </c>
      <c r="N485" t="str">
        <f>+IF(LEN(M485)&gt;0,Participação!$D$6*100,"")</f>
        <v/>
      </c>
      <c r="O485" t="str">
        <f t="shared" si="73"/>
        <v/>
      </c>
      <c r="P485" t="str">
        <f>+IF(LEN(M485)&gt;0,IF(Participação!$B$6="Com Escaldão","09","01"),"")</f>
        <v/>
      </c>
      <c r="Q485" s="28" t="str">
        <f>+IF(LEN(M485)&gt;0,SUMIF(Candidatura_Tomador!$H:$H,Candidatura_Seguros!M485,Candidatura_Tomador!I:I),"")</f>
        <v/>
      </c>
      <c r="R485" t="str">
        <f>+IF(LEN(M485)&gt;0,VLOOKUP(M485,Candidatura_Tomador!H:J,3,0),"")</f>
        <v/>
      </c>
      <c r="S485" t="str">
        <f>+IF(LEN(M485)&gt;0,SUMIF(Candidatura_Tomador!$H:$H,Candidatura_Seguros!M485,Candidatura_Tomador!Q:Q),"")</f>
        <v/>
      </c>
      <c r="T485" t="str">
        <f t="shared" si="74"/>
        <v/>
      </c>
      <c r="U485" t="str">
        <f t="shared" si="75"/>
        <v/>
      </c>
      <c r="V485" t="str">
        <f>+IF(LEN(M485)&gt;0,SUMIF(Candidatura_Tomador!$H:$H,Candidatura_Seguros!M485,Candidatura_Tomador!R:R),"")</f>
        <v/>
      </c>
      <c r="W485" t="str">
        <f t="shared" si="76"/>
        <v/>
      </c>
    </row>
    <row r="486" spans="1:23" x14ac:dyDescent="0.25">
      <c r="A486" t="str">
        <f>+IF(LEN(M486)&gt;0,Candidatura_Tomador!C486,"")</f>
        <v/>
      </c>
      <c r="B486" t="str">
        <f>+IF(LEN(M486)&gt;0,Participação!$D$8,"")</f>
        <v/>
      </c>
      <c r="C486" t="str">
        <f t="shared" si="68"/>
        <v/>
      </c>
      <c r="D486" t="str">
        <f>+IF(LEN(M486)&gt;0,Participação!$D$4,"")</f>
        <v/>
      </c>
      <c r="E486" s="27" t="str">
        <f>+IF(LEN(M486)&gt;0,Participação!$B$7+8,"")</f>
        <v/>
      </c>
      <c r="F486" s="27" t="str">
        <f t="shared" si="69"/>
        <v/>
      </c>
      <c r="G486" t="str">
        <f t="shared" si="70"/>
        <v/>
      </c>
      <c r="H486" t="str">
        <f t="shared" si="71"/>
        <v/>
      </c>
      <c r="I486" t="str">
        <f t="shared" si="72"/>
        <v/>
      </c>
      <c r="L486" t="str">
        <f>+IF(LEN(Candidatura_Tomador!A486)&gt;0,VLOOKUP(M486,Candidatura_Tomador!H:P,9,0),"")</f>
        <v/>
      </c>
      <c r="M486" t="str">
        <f>IF(LEN(M485)=0,"",IF(M485=MAX(Candidatura_Tomador!H:H),"",M485+1))</f>
        <v/>
      </c>
      <c r="N486" t="str">
        <f>+IF(LEN(M486)&gt;0,Participação!$D$6*100,"")</f>
        <v/>
      </c>
      <c r="O486" t="str">
        <f t="shared" si="73"/>
        <v/>
      </c>
      <c r="P486" t="str">
        <f>+IF(LEN(M486)&gt;0,IF(Participação!$B$6="Com Escaldão","09","01"),"")</f>
        <v/>
      </c>
      <c r="Q486" s="28" t="str">
        <f>+IF(LEN(M486)&gt;0,SUMIF(Candidatura_Tomador!$H:$H,Candidatura_Seguros!M486,Candidatura_Tomador!I:I),"")</f>
        <v/>
      </c>
      <c r="R486" t="str">
        <f>+IF(LEN(M486)&gt;0,VLOOKUP(M486,Candidatura_Tomador!H:J,3,0),"")</f>
        <v/>
      </c>
      <c r="S486" t="str">
        <f>+IF(LEN(M486)&gt;0,SUMIF(Candidatura_Tomador!$H:$H,Candidatura_Seguros!M486,Candidatura_Tomador!Q:Q),"")</f>
        <v/>
      </c>
      <c r="T486" t="str">
        <f t="shared" si="74"/>
        <v/>
      </c>
      <c r="U486" t="str">
        <f t="shared" si="75"/>
        <v/>
      </c>
      <c r="V486" t="str">
        <f>+IF(LEN(M486)&gt;0,SUMIF(Candidatura_Tomador!$H:$H,Candidatura_Seguros!M486,Candidatura_Tomador!R:R),"")</f>
        <v/>
      </c>
      <c r="W486" t="str">
        <f t="shared" si="76"/>
        <v/>
      </c>
    </row>
    <row r="487" spans="1:23" x14ac:dyDescent="0.25">
      <c r="A487" t="str">
        <f>+IF(LEN(M487)&gt;0,Candidatura_Tomador!C487,"")</f>
        <v/>
      </c>
      <c r="B487" t="str">
        <f>+IF(LEN(M487)&gt;0,Participação!$D$8,"")</f>
        <v/>
      </c>
      <c r="C487" t="str">
        <f t="shared" si="68"/>
        <v/>
      </c>
      <c r="D487" t="str">
        <f>+IF(LEN(M487)&gt;0,Participação!$D$4,"")</f>
        <v/>
      </c>
      <c r="E487" s="27" t="str">
        <f>+IF(LEN(M487)&gt;0,Participação!$B$7+8,"")</f>
        <v/>
      </c>
      <c r="F487" s="27" t="str">
        <f t="shared" si="69"/>
        <v/>
      </c>
      <c r="G487" t="str">
        <f t="shared" si="70"/>
        <v/>
      </c>
      <c r="H487" t="str">
        <f t="shared" si="71"/>
        <v/>
      </c>
      <c r="I487" t="str">
        <f t="shared" si="72"/>
        <v/>
      </c>
      <c r="L487" t="str">
        <f>+IF(LEN(Candidatura_Tomador!A487)&gt;0,VLOOKUP(M487,Candidatura_Tomador!H:P,9,0),"")</f>
        <v/>
      </c>
      <c r="M487" t="str">
        <f>IF(LEN(M486)=0,"",IF(M486=MAX(Candidatura_Tomador!H:H),"",M486+1))</f>
        <v/>
      </c>
      <c r="N487" t="str">
        <f>+IF(LEN(M487)&gt;0,Participação!$D$6*100,"")</f>
        <v/>
      </c>
      <c r="O487" t="str">
        <f t="shared" si="73"/>
        <v/>
      </c>
      <c r="P487" t="str">
        <f>+IF(LEN(M487)&gt;0,IF(Participação!$B$6="Com Escaldão","09","01"),"")</f>
        <v/>
      </c>
      <c r="Q487" s="28" t="str">
        <f>+IF(LEN(M487)&gt;0,SUMIF(Candidatura_Tomador!$H:$H,Candidatura_Seguros!M487,Candidatura_Tomador!I:I),"")</f>
        <v/>
      </c>
      <c r="R487" t="str">
        <f>+IF(LEN(M487)&gt;0,VLOOKUP(M487,Candidatura_Tomador!H:J,3,0),"")</f>
        <v/>
      </c>
      <c r="S487" t="str">
        <f>+IF(LEN(M487)&gt;0,SUMIF(Candidatura_Tomador!$H:$H,Candidatura_Seguros!M487,Candidatura_Tomador!Q:Q),"")</f>
        <v/>
      </c>
      <c r="T487" t="str">
        <f t="shared" si="74"/>
        <v/>
      </c>
      <c r="U487" t="str">
        <f t="shared" si="75"/>
        <v/>
      </c>
      <c r="V487" t="str">
        <f>+IF(LEN(M487)&gt;0,SUMIF(Candidatura_Tomador!$H:$H,Candidatura_Seguros!M487,Candidatura_Tomador!R:R),"")</f>
        <v/>
      </c>
      <c r="W487" t="str">
        <f t="shared" si="76"/>
        <v/>
      </c>
    </row>
    <row r="488" spans="1:23" x14ac:dyDescent="0.25">
      <c r="A488" t="str">
        <f>+IF(LEN(M488)&gt;0,Candidatura_Tomador!C488,"")</f>
        <v/>
      </c>
      <c r="B488" t="str">
        <f>+IF(LEN(M488)&gt;0,Participação!$D$8,"")</f>
        <v/>
      </c>
      <c r="C488" t="str">
        <f t="shared" si="68"/>
        <v/>
      </c>
      <c r="D488" t="str">
        <f>+IF(LEN(M488)&gt;0,Participação!$D$4,"")</f>
        <v/>
      </c>
      <c r="E488" s="27" t="str">
        <f>+IF(LEN(M488)&gt;0,Participação!$B$7+8,"")</f>
        <v/>
      </c>
      <c r="F488" s="27" t="str">
        <f t="shared" si="69"/>
        <v/>
      </c>
      <c r="G488" t="str">
        <f t="shared" si="70"/>
        <v/>
      </c>
      <c r="H488" t="str">
        <f t="shared" si="71"/>
        <v/>
      </c>
      <c r="I488" t="str">
        <f t="shared" si="72"/>
        <v/>
      </c>
      <c r="L488" t="str">
        <f>+IF(LEN(Candidatura_Tomador!A488)&gt;0,VLOOKUP(M488,Candidatura_Tomador!H:P,9,0),"")</f>
        <v/>
      </c>
      <c r="M488" t="str">
        <f>IF(LEN(M487)=0,"",IF(M487=MAX(Candidatura_Tomador!H:H),"",M487+1))</f>
        <v/>
      </c>
      <c r="N488" t="str">
        <f>+IF(LEN(M488)&gt;0,Participação!$D$6*100,"")</f>
        <v/>
      </c>
      <c r="O488" t="str">
        <f t="shared" si="73"/>
        <v/>
      </c>
      <c r="P488" t="str">
        <f>+IF(LEN(M488)&gt;0,IF(Participação!$B$6="Com Escaldão","09","01"),"")</f>
        <v/>
      </c>
      <c r="Q488" s="28" t="str">
        <f>+IF(LEN(M488)&gt;0,SUMIF(Candidatura_Tomador!$H:$H,Candidatura_Seguros!M488,Candidatura_Tomador!I:I),"")</f>
        <v/>
      </c>
      <c r="R488" t="str">
        <f>+IF(LEN(M488)&gt;0,VLOOKUP(M488,Candidatura_Tomador!H:J,3,0),"")</f>
        <v/>
      </c>
      <c r="S488" t="str">
        <f>+IF(LEN(M488)&gt;0,SUMIF(Candidatura_Tomador!$H:$H,Candidatura_Seguros!M488,Candidatura_Tomador!Q:Q),"")</f>
        <v/>
      </c>
      <c r="T488" t="str">
        <f t="shared" si="74"/>
        <v/>
      </c>
      <c r="U488" t="str">
        <f t="shared" si="75"/>
        <v/>
      </c>
      <c r="V488" t="str">
        <f>+IF(LEN(M488)&gt;0,SUMIF(Candidatura_Tomador!$H:$H,Candidatura_Seguros!M488,Candidatura_Tomador!R:R),"")</f>
        <v/>
      </c>
      <c r="W488" t="str">
        <f t="shared" si="76"/>
        <v/>
      </c>
    </row>
    <row r="489" spans="1:23" x14ac:dyDescent="0.25">
      <c r="A489" t="str">
        <f>+IF(LEN(M489)&gt;0,Candidatura_Tomador!C489,"")</f>
        <v/>
      </c>
      <c r="B489" t="str">
        <f>+IF(LEN(M489)&gt;0,Participação!$D$8,"")</f>
        <v/>
      </c>
      <c r="C489" t="str">
        <f t="shared" si="68"/>
        <v/>
      </c>
      <c r="D489" t="str">
        <f>+IF(LEN(M489)&gt;0,Participação!$D$4,"")</f>
        <v/>
      </c>
      <c r="E489" s="27" t="str">
        <f>+IF(LEN(M489)&gt;0,Participação!$B$7+8,"")</f>
        <v/>
      </c>
      <c r="F489" s="27" t="str">
        <f t="shared" si="69"/>
        <v/>
      </c>
      <c r="G489" t="str">
        <f t="shared" si="70"/>
        <v/>
      </c>
      <c r="H489" t="str">
        <f t="shared" si="71"/>
        <v/>
      </c>
      <c r="I489" t="str">
        <f t="shared" si="72"/>
        <v/>
      </c>
      <c r="L489" t="str">
        <f>+IF(LEN(Candidatura_Tomador!A489)&gt;0,VLOOKUP(M489,Candidatura_Tomador!H:P,9,0),"")</f>
        <v/>
      </c>
      <c r="M489" t="str">
        <f>IF(LEN(M488)=0,"",IF(M488=MAX(Candidatura_Tomador!H:H),"",M488+1))</f>
        <v/>
      </c>
      <c r="N489" t="str">
        <f>+IF(LEN(M489)&gt;0,Participação!$D$6*100,"")</f>
        <v/>
      </c>
      <c r="O489" t="str">
        <f t="shared" si="73"/>
        <v/>
      </c>
      <c r="P489" t="str">
        <f>+IF(LEN(M489)&gt;0,IF(Participação!$B$6="Com Escaldão","09","01"),"")</f>
        <v/>
      </c>
      <c r="Q489" s="28" t="str">
        <f>+IF(LEN(M489)&gt;0,SUMIF(Candidatura_Tomador!$H:$H,Candidatura_Seguros!M489,Candidatura_Tomador!I:I),"")</f>
        <v/>
      </c>
      <c r="R489" t="str">
        <f>+IF(LEN(M489)&gt;0,VLOOKUP(M489,Candidatura_Tomador!H:J,3,0),"")</f>
        <v/>
      </c>
      <c r="S489" t="str">
        <f>+IF(LEN(M489)&gt;0,SUMIF(Candidatura_Tomador!$H:$H,Candidatura_Seguros!M489,Candidatura_Tomador!Q:Q),"")</f>
        <v/>
      </c>
      <c r="T489" t="str">
        <f t="shared" si="74"/>
        <v/>
      </c>
      <c r="U489" t="str">
        <f t="shared" si="75"/>
        <v/>
      </c>
      <c r="V489" t="str">
        <f>+IF(LEN(M489)&gt;0,SUMIF(Candidatura_Tomador!$H:$H,Candidatura_Seguros!M489,Candidatura_Tomador!R:R),"")</f>
        <v/>
      </c>
      <c r="W489" t="str">
        <f t="shared" si="76"/>
        <v/>
      </c>
    </row>
    <row r="490" spans="1:23" x14ac:dyDescent="0.25">
      <c r="A490" t="str">
        <f>+IF(LEN(M490)&gt;0,Candidatura_Tomador!C490,"")</f>
        <v/>
      </c>
      <c r="B490" t="str">
        <f>+IF(LEN(M490)&gt;0,Participação!$D$8,"")</f>
        <v/>
      </c>
      <c r="C490" t="str">
        <f t="shared" si="68"/>
        <v/>
      </c>
      <c r="D490" t="str">
        <f>+IF(LEN(M490)&gt;0,Participação!$D$4,"")</f>
        <v/>
      </c>
      <c r="E490" s="27" t="str">
        <f>+IF(LEN(M490)&gt;0,Participação!$B$7+8,"")</f>
        <v/>
      </c>
      <c r="F490" s="27" t="str">
        <f t="shared" si="69"/>
        <v/>
      </c>
      <c r="G490" t="str">
        <f t="shared" si="70"/>
        <v/>
      </c>
      <c r="H490" t="str">
        <f t="shared" si="71"/>
        <v/>
      </c>
      <c r="I490" t="str">
        <f t="shared" si="72"/>
        <v/>
      </c>
      <c r="L490" t="str">
        <f>+IF(LEN(Candidatura_Tomador!A490)&gt;0,VLOOKUP(M490,Candidatura_Tomador!H:P,9,0),"")</f>
        <v/>
      </c>
      <c r="M490" t="str">
        <f>IF(LEN(M489)=0,"",IF(M489=MAX(Candidatura_Tomador!H:H),"",M489+1))</f>
        <v/>
      </c>
      <c r="N490" t="str">
        <f>+IF(LEN(M490)&gt;0,Participação!$D$6*100,"")</f>
        <v/>
      </c>
      <c r="O490" t="str">
        <f t="shared" si="73"/>
        <v/>
      </c>
      <c r="P490" t="str">
        <f>+IF(LEN(M490)&gt;0,IF(Participação!$B$6="Com Escaldão","09","01"),"")</f>
        <v/>
      </c>
      <c r="Q490" s="28" t="str">
        <f>+IF(LEN(M490)&gt;0,SUMIF(Candidatura_Tomador!$H:$H,Candidatura_Seguros!M490,Candidatura_Tomador!I:I),"")</f>
        <v/>
      </c>
      <c r="R490" t="str">
        <f>+IF(LEN(M490)&gt;0,VLOOKUP(M490,Candidatura_Tomador!H:J,3,0),"")</f>
        <v/>
      </c>
      <c r="S490" t="str">
        <f>+IF(LEN(M490)&gt;0,SUMIF(Candidatura_Tomador!$H:$H,Candidatura_Seguros!M490,Candidatura_Tomador!Q:Q),"")</f>
        <v/>
      </c>
      <c r="T490" t="str">
        <f t="shared" si="74"/>
        <v/>
      </c>
      <c r="U490" t="str">
        <f t="shared" si="75"/>
        <v/>
      </c>
      <c r="V490" t="str">
        <f>+IF(LEN(M490)&gt;0,SUMIF(Candidatura_Tomador!$H:$H,Candidatura_Seguros!M490,Candidatura_Tomador!R:R),"")</f>
        <v/>
      </c>
      <c r="W490" t="str">
        <f t="shared" si="76"/>
        <v/>
      </c>
    </row>
    <row r="491" spans="1:23" x14ac:dyDescent="0.25">
      <c r="A491" t="str">
        <f>+IF(LEN(M491)&gt;0,Candidatura_Tomador!C491,"")</f>
        <v/>
      </c>
      <c r="B491" t="str">
        <f>+IF(LEN(M491)&gt;0,Participação!$D$8,"")</f>
        <v/>
      </c>
      <c r="C491" t="str">
        <f t="shared" si="68"/>
        <v/>
      </c>
      <c r="D491" t="str">
        <f>+IF(LEN(M491)&gt;0,Participação!$D$4,"")</f>
        <v/>
      </c>
      <c r="E491" s="27" t="str">
        <f>+IF(LEN(M491)&gt;0,Participação!$B$7+8,"")</f>
        <v/>
      </c>
      <c r="F491" s="27" t="str">
        <f t="shared" si="69"/>
        <v/>
      </c>
      <c r="G491" t="str">
        <f t="shared" si="70"/>
        <v/>
      </c>
      <c r="H491" t="str">
        <f t="shared" si="71"/>
        <v/>
      </c>
      <c r="I491" t="str">
        <f t="shared" si="72"/>
        <v/>
      </c>
      <c r="L491" t="str">
        <f>+IF(LEN(Candidatura_Tomador!A491)&gt;0,VLOOKUP(M491,Candidatura_Tomador!H:P,9,0),"")</f>
        <v/>
      </c>
      <c r="M491" t="str">
        <f>IF(LEN(M490)=0,"",IF(M490=MAX(Candidatura_Tomador!H:H),"",M490+1))</f>
        <v/>
      </c>
      <c r="N491" t="str">
        <f>+IF(LEN(M491)&gt;0,Participação!$D$6*100,"")</f>
        <v/>
      </c>
      <c r="O491" t="str">
        <f t="shared" si="73"/>
        <v/>
      </c>
      <c r="P491" t="str">
        <f>+IF(LEN(M491)&gt;0,IF(Participação!$B$6="Com Escaldão","09","01"),"")</f>
        <v/>
      </c>
      <c r="Q491" s="28" t="str">
        <f>+IF(LEN(M491)&gt;0,SUMIF(Candidatura_Tomador!$H:$H,Candidatura_Seguros!M491,Candidatura_Tomador!I:I),"")</f>
        <v/>
      </c>
      <c r="R491" t="str">
        <f>+IF(LEN(M491)&gt;0,VLOOKUP(M491,Candidatura_Tomador!H:J,3,0),"")</f>
        <v/>
      </c>
      <c r="S491" t="str">
        <f>+IF(LEN(M491)&gt;0,SUMIF(Candidatura_Tomador!$H:$H,Candidatura_Seguros!M491,Candidatura_Tomador!Q:Q),"")</f>
        <v/>
      </c>
      <c r="T491" t="str">
        <f t="shared" si="74"/>
        <v/>
      </c>
      <c r="U491" t="str">
        <f t="shared" si="75"/>
        <v/>
      </c>
      <c r="V491" t="str">
        <f>+IF(LEN(M491)&gt;0,SUMIF(Candidatura_Tomador!$H:$H,Candidatura_Seguros!M491,Candidatura_Tomador!R:R),"")</f>
        <v/>
      </c>
      <c r="W491" t="str">
        <f t="shared" si="76"/>
        <v/>
      </c>
    </row>
    <row r="492" spans="1:23" x14ac:dyDescent="0.25">
      <c r="A492" t="str">
        <f>+IF(LEN(M492)&gt;0,Candidatura_Tomador!C492,"")</f>
        <v/>
      </c>
      <c r="B492" t="str">
        <f>+IF(LEN(M492)&gt;0,Participação!$D$8,"")</f>
        <v/>
      </c>
      <c r="C492" t="str">
        <f t="shared" si="68"/>
        <v/>
      </c>
      <c r="D492" t="str">
        <f>+IF(LEN(M492)&gt;0,Participação!$D$4,"")</f>
        <v/>
      </c>
      <c r="E492" s="27" t="str">
        <f>+IF(LEN(M492)&gt;0,Participação!$B$7+8,"")</f>
        <v/>
      </c>
      <c r="F492" s="27" t="str">
        <f t="shared" si="69"/>
        <v/>
      </c>
      <c r="G492" t="str">
        <f t="shared" si="70"/>
        <v/>
      </c>
      <c r="H492" t="str">
        <f t="shared" si="71"/>
        <v/>
      </c>
      <c r="I492" t="str">
        <f t="shared" si="72"/>
        <v/>
      </c>
      <c r="L492" t="str">
        <f>+IF(LEN(Candidatura_Tomador!A492)&gt;0,VLOOKUP(M492,Candidatura_Tomador!H:P,9,0),"")</f>
        <v/>
      </c>
      <c r="M492" t="str">
        <f>IF(LEN(M491)=0,"",IF(M491=MAX(Candidatura_Tomador!H:H),"",M491+1))</f>
        <v/>
      </c>
      <c r="N492" t="str">
        <f>+IF(LEN(M492)&gt;0,Participação!$D$6*100,"")</f>
        <v/>
      </c>
      <c r="O492" t="str">
        <f t="shared" si="73"/>
        <v/>
      </c>
      <c r="P492" t="str">
        <f>+IF(LEN(M492)&gt;0,IF(Participação!$B$6="Com Escaldão","09","01"),"")</f>
        <v/>
      </c>
      <c r="Q492" s="28" t="str">
        <f>+IF(LEN(M492)&gt;0,SUMIF(Candidatura_Tomador!$H:$H,Candidatura_Seguros!M492,Candidatura_Tomador!I:I),"")</f>
        <v/>
      </c>
      <c r="R492" t="str">
        <f>+IF(LEN(M492)&gt;0,VLOOKUP(M492,Candidatura_Tomador!H:J,3,0),"")</f>
        <v/>
      </c>
      <c r="S492" t="str">
        <f>+IF(LEN(M492)&gt;0,SUMIF(Candidatura_Tomador!$H:$H,Candidatura_Seguros!M492,Candidatura_Tomador!Q:Q),"")</f>
        <v/>
      </c>
      <c r="T492" t="str">
        <f t="shared" si="74"/>
        <v/>
      </c>
      <c r="U492" t="str">
        <f t="shared" si="75"/>
        <v/>
      </c>
      <c r="V492" t="str">
        <f>+IF(LEN(M492)&gt;0,SUMIF(Candidatura_Tomador!$H:$H,Candidatura_Seguros!M492,Candidatura_Tomador!R:R),"")</f>
        <v/>
      </c>
      <c r="W492" t="str">
        <f t="shared" si="76"/>
        <v/>
      </c>
    </row>
    <row r="493" spans="1:23" x14ac:dyDescent="0.25">
      <c r="A493" t="str">
        <f>+IF(LEN(M493)&gt;0,Candidatura_Tomador!C493,"")</f>
        <v/>
      </c>
      <c r="B493" t="str">
        <f>+IF(LEN(M493)&gt;0,Participação!$D$8,"")</f>
        <v/>
      </c>
      <c r="C493" t="str">
        <f t="shared" si="68"/>
        <v/>
      </c>
      <c r="D493" t="str">
        <f>+IF(LEN(M493)&gt;0,Participação!$D$4,"")</f>
        <v/>
      </c>
      <c r="E493" s="27" t="str">
        <f>+IF(LEN(M493)&gt;0,Participação!$B$7+8,"")</f>
        <v/>
      </c>
      <c r="F493" s="27" t="str">
        <f t="shared" si="69"/>
        <v/>
      </c>
      <c r="G493" t="str">
        <f t="shared" si="70"/>
        <v/>
      </c>
      <c r="H493" t="str">
        <f t="shared" si="71"/>
        <v/>
      </c>
      <c r="I493" t="str">
        <f t="shared" si="72"/>
        <v/>
      </c>
      <c r="L493" t="str">
        <f>+IF(LEN(Candidatura_Tomador!A493)&gt;0,VLOOKUP(M493,Candidatura_Tomador!H:P,9,0),"")</f>
        <v/>
      </c>
      <c r="M493" t="str">
        <f>IF(LEN(M492)=0,"",IF(M492=MAX(Candidatura_Tomador!H:H),"",M492+1))</f>
        <v/>
      </c>
      <c r="N493" t="str">
        <f>+IF(LEN(M493)&gt;0,Participação!$D$6*100,"")</f>
        <v/>
      </c>
      <c r="O493" t="str">
        <f t="shared" si="73"/>
        <v/>
      </c>
      <c r="P493" t="str">
        <f>+IF(LEN(M493)&gt;0,IF(Participação!$B$6="Com Escaldão","09","01"),"")</f>
        <v/>
      </c>
      <c r="Q493" s="28" t="str">
        <f>+IF(LEN(M493)&gt;0,SUMIF(Candidatura_Tomador!$H:$H,Candidatura_Seguros!M493,Candidatura_Tomador!I:I),"")</f>
        <v/>
      </c>
      <c r="R493" t="str">
        <f>+IF(LEN(M493)&gt;0,VLOOKUP(M493,Candidatura_Tomador!H:J,3,0),"")</f>
        <v/>
      </c>
      <c r="S493" t="str">
        <f>+IF(LEN(M493)&gt;0,SUMIF(Candidatura_Tomador!$H:$H,Candidatura_Seguros!M493,Candidatura_Tomador!Q:Q),"")</f>
        <v/>
      </c>
      <c r="T493" t="str">
        <f t="shared" si="74"/>
        <v/>
      </c>
      <c r="U493" t="str">
        <f t="shared" si="75"/>
        <v/>
      </c>
      <c r="V493" t="str">
        <f>+IF(LEN(M493)&gt;0,SUMIF(Candidatura_Tomador!$H:$H,Candidatura_Seguros!M493,Candidatura_Tomador!R:R),"")</f>
        <v/>
      </c>
      <c r="W493" t="str">
        <f t="shared" si="76"/>
        <v/>
      </c>
    </row>
    <row r="494" spans="1:23" x14ac:dyDescent="0.25">
      <c r="A494" t="str">
        <f>+IF(LEN(M494)&gt;0,Candidatura_Tomador!C494,"")</f>
        <v/>
      </c>
      <c r="B494" t="str">
        <f>+IF(LEN(M494)&gt;0,Participação!$D$8,"")</f>
        <v/>
      </c>
      <c r="C494" t="str">
        <f t="shared" si="68"/>
        <v/>
      </c>
      <c r="D494" t="str">
        <f>+IF(LEN(M494)&gt;0,Participação!$D$4,"")</f>
        <v/>
      </c>
      <c r="E494" s="27" t="str">
        <f>+IF(LEN(M494)&gt;0,Participação!$B$7+8,"")</f>
        <v/>
      </c>
      <c r="F494" s="27" t="str">
        <f t="shared" si="69"/>
        <v/>
      </c>
      <c r="G494" t="str">
        <f t="shared" si="70"/>
        <v/>
      </c>
      <c r="H494" t="str">
        <f t="shared" si="71"/>
        <v/>
      </c>
      <c r="I494" t="str">
        <f t="shared" si="72"/>
        <v/>
      </c>
      <c r="L494" t="str">
        <f>+IF(LEN(Candidatura_Tomador!A494)&gt;0,VLOOKUP(M494,Candidatura_Tomador!H:P,9,0),"")</f>
        <v/>
      </c>
      <c r="M494" t="str">
        <f>IF(LEN(M493)=0,"",IF(M493=MAX(Candidatura_Tomador!H:H),"",M493+1))</f>
        <v/>
      </c>
      <c r="N494" t="str">
        <f>+IF(LEN(M494)&gt;0,Participação!$D$6*100,"")</f>
        <v/>
      </c>
      <c r="O494" t="str">
        <f t="shared" si="73"/>
        <v/>
      </c>
      <c r="P494" t="str">
        <f>+IF(LEN(M494)&gt;0,IF(Participação!$B$6="Com Escaldão","09","01"),"")</f>
        <v/>
      </c>
      <c r="Q494" s="28" t="str">
        <f>+IF(LEN(M494)&gt;0,SUMIF(Candidatura_Tomador!$H:$H,Candidatura_Seguros!M494,Candidatura_Tomador!I:I),"")</f>
        <v/>
      </c>
      <c r="R494" t="str">
        <f>+IF(LEN(M494)&gt;0,VLOOKUP(M494,Candidatura_Tomador!H:J,3,0),"")</f>
        <v/>
      </c>
      <c r="S494" t="str">
        <f>+IF(LEN(M494)&gt;0,SUMIF(Candidatura_Tomador!$H:$H,Candidatura_Seguros!M494,Candidatura_Tomador!Q:Q),"")</f>
        <v/>
      </c>
      <c r="T494" t="str">
        <f t="shared" si="74"/>
        <v/>
      </c>
      <c r="U494" t="str">
        <f t="shared" si="75"/>
        <v/>
      </c>
      <c r="V494" t="str">
        <f>+IF(LEN(M494)&gt;0,SUMIF(Candidatura_Tomador!$H:$H,Candidatura_Seguros!M494,Candidatura_Tomador!R:R),"")</f>
        <v/>
      </c>
      <c r="W494" t="str">
        <f t="shared" si="76"/>
        <v/>
      </c>
    </row>
    <row r="495" spans="1:23" x14ac:dyDescent="0.25">
      <c r="A495" t="str">
        <f>+IF(LEN(M495)&gt;0,Candidatura_Tomador!C495,"")</f>
        <v/>
      </c>
      <c r="B495" t="str">
        <f>+IF(LEN(M495)&gt;0,Participação!$D$8,"")</f>
        <v/>
      </c>
      <c r="C495" t="str">
        <f t="shared" si="68"/>
        <v/>
      </c>
      <c r="D495" t="str">
        <f>+IF(LEN(M495)&gt;0,Participação!$D$4,"")</f>
        <v/>
      </c>
      <c r="E495" s="27" t="str">
        <f>+IF(LEN(M495)&gt;0,Participação!$B$7+8,"")</f>
        <v/>
      </c>
      <c r="F495" s="27" t="str">
        <f t="shared" si="69"/>
        <v/>
      </c>
      <c r="G495" t="str">
        <f t="shared" si="70"/>
        <v/>
      </c>
      <c r="H495" t="str">
        <f t="shared" si="71"/>
        <v/>
      </c>
      <c r="I495" t="str">
        <f t="shared" si="72"/>
        <v/>
      </c>
      <c r="L495" t="str">
        <f>+IF(LEN(Candidatura_Tomador!A495)&gt;0,VLOOKUP(M495,Candidatura_Tomador!H:P,9,0),"")</f>
        <v/>
      </c>
      <c r="M495" t="str">
        <f>IF(LEN(M494)=0,"",IF(M494=MAX(Candidatura_Tomador!H:H),"",M494+1))</f>
        <v/>
      </c>
      <c r="N495" t="str">
        <f>+IF(LEN(M495)&gt;0,Participação!$D$6*100,"")</f>
        <v/>
      </c>
      <c r="O495" t="str">
        <f t="shared" si="73"/>
        <v/>
      </c>
      <c r="P495" t="str">
        <f>+IF(LEN(M495)&gt;0,IF(Participação!$B$6="Com Escaldão","09","01"),"")</f>
        <v/>
      </c>
      <c r="Q495" s="28" t="str">
        <f>+IF(LEN(M495)&gt;0,SUMIF(Candidatura_Tomador!$H:$H,Candidatura_Seguros!M495,Candidatura_Tomador!I:I),"")</f>
        <v/>
      </c>
      <c r="R495" t="str">
        <f>+IF(LEN(M495)&gt;0,VLOOKUP(M495,Candidatura_Tomador!H:J,3,0),"")</f>
        <v/>
      </c>
      <c r="S495" t="str">
        <f>+IF(LEN(M495)&gt;0,SUMIF(Candidatura_Tomador!$H:$H,Candidatura_Seguros!M495,Candidatura_Tomador!Q:Q),"")</f>
        <v/>
      </c>
      <c r="T495" t="str">
        <f t="shared" si="74"/>
        <v/>
      </c>
      <c r="U495" t="str">
        <f t="shared" si="75"/>
        <v/>
      </c>
      <c r="V495" t="str">
        <f>+IF(LEN(M495)&gt;0,SUMIF(Candidatura_Tomador!$H:$H,Candidatura_Seguros!M495,Candidatura_Tomador!R:R),"")</f>
        <v/>
      </c>
      <c r="W495" t="str">
        <f t="shared" si="76"/>
        <v/>
      </c>
    </row>
    <row r="496" spans="1:23" x14ac:dyDescent="0.25">
      <c r="A496" t="str">
        <f>+IF(LEN(M496)&gt;0,Candidatura_Tomador!C496,"")</f>
        <v/>
      </c>
      <c r="B496" t="str">
        <f>+IF(LEN(M496)&gt;0,Participação!$D$8,"")</f>
        <v/>
      </c>
      <c r="C496" t="str">
        <f t="shared" si="68"/>
        <v/>
      </c>
      <c r="D496" t="str">
        <f>+IF(LEN(M496)&gt;0,Participação!$D$4,"")</f>
        <v/>
      </c>
      <c r="E496" s="27" t="str">
        <f>+IF(LEN(M496)&gt;0,Participação!$B$7+8,"")</f>
        <v/>
      </c>
      <c r="F496" s="27" t="str">
        <f t="shared" si="69"/>
        <v/>
      </c>
      <c r="G496" t="str">
        <f t="shared" si="70"/>
        <v/>
      </c>
      <c r="H496" t="str">
        <f t="shared" si="71"/>
        <v/>
      </c>
      <c r="I496" t="str">
        <f t="shared" si="72"/>
        <v/>
      </c>
      <c r="L496" t="str">
        <f>+IF(LEN(Candidatura_Tomador!A496)&gt;0,VLOOKUP(M496,Candidatura_Tomador!H:P,9,0),"")</f>
        <v/>
      </c>
      <c r="M496" t="str">
        <f>IF(LEN(M495)=0,"",IF(M495=MAX(Candidatura_Tomador!H:H),"",M495+1))</f>
        <v/>
      </c>
      <c r="N496" t="str">
        <f>+IF(LEN(M496)&gt;0,Participação!$D$6*100,"")</f>
        <v/>
      </c>
      <c r="O496" t="str">
        <f t="shared" si="73"/>
        <v/>
      </c>
      <c r="P496" t="str">
        <f>+IF(LEN(M496)&gt;0,IF(Participação!$B$6="Com Escaldão","09","01"),"")</f>
        <v/>
      </c>
      <c r="Q496" s="28" t="str">
        <f>+IF(LEN(M496)&gt;0,SUMIF(Candidatura_Tomador!$H:$H,Candidatura_Seguros!M496,Candidatura_Tomador!I:I),"")</f>
        <v/>
      </c>
      <c r="R496" t="str">
        <f>+IF(LEN(M496)&gt;0,VLOOKUP(M496,Candidatura_Tomador!H:J,3,0),"")</f>
        <v/>
      </c>
      <c r="S496" t="str">
        <f>+IF(LEN(M496)&gt;0,SUMIF(Candidatura_Tomador!$H:$H,Candidatura_Seguros!M496,Candidatura_Tomador!Q:Q),"")</f>
        <v/>
      </c>
      <c r="T496" t="str">
        <f t="shared" si="74"/>
        <v/>
      </c>
      <c r="U496" t="str">
        <f t="shared" si="75"/>
        <v/>
      </c>
      <c r="V496" t="str">
        <f>+IF(LEN(M496)&gt;0,SUMIF(Candidatura_Tomador!$H:$H,Candidatura_Seguros!M496,Candidatura_Tomador!R:R),"")</f>
        <v/>
      </c>
      <c r="W496" t="str">
        <f t="shared" si="76"/>
        <v/>
      </c>
    </row>
    <row r="497" spans="1:23" x14ac:dyDescent="0.25">
      <c r="A497" t="str">
        <f>+IF(LEN(M497)&gt;0,Candidatura_Tomador!C497,"")</f>
        <v/>
      </c>
      <c r="B497" t="str">
        <f>+IF(LEN(M497)&gt;0,Participação!$D$8,"")</f>
        <v/>
      </c>
      <c r="C497" t="str">
        <f t="shared" si="68"/>
        <v/>
      </c>
      <c r="D497" t="str">
        <f>+IF(LEN(M497)&gt;0,Participação!$D$4,"")</f>
        <v/>
      </c>
      <c r="E497" s="27" t="str">
        <f>+IF(LEN(M497)&gt;0,Participação!$B$7+8,"")</f>
        <v/>
      </c>
      <c r="F497" s="27" t="str">
        <f t="shared" si="69"/>
        <v/>
      </c>
      <c r="G497" t="str">
        <f t="shared" si="70"/>
        <v/>
      </c>
      <c r="H497" t="str">
        <f t="shared" si="71"/>
        <v/>
      </c>
      <c r="I497" t="str">
        <f t="shared" si="72"/>
        <v/>
      </c>
      <c r="L497" t="str">
        <f>+IF(LEN(Candidatura_Tomador!A497)&gt;0,VLOOKUP(M497,Candidatura_Tomador!H:P,9,0),"")</f>
        <v/>
      </c>
      <c r="M497" t="str">
        <f>IF(LEN(M496)=0,"",IF(M496=MAX(Candidatura_Tomador!H:H),"",M496+1))</f>
        <v/>
      </c>
      <c r="N497" t="str">
        <f>+IF(LEN(M497)&gt;0,Participação!$D$6*100,"")</f>
        <v/>
      </c>
      <c r="O497" t="str">
        <f t="shared" si="73"/>
        <v/>
      </c>
      <c r="P497" t="str">
        <f>+IF(LEN(M497)&gt;0,IF(Participação!$B$6="Com Escaldão","09","01"),"")</f>
        <v/>
      </c>
      <c r="Q497" s="28" t="str">
        <f>+IF(LEN(M497)&gt;0,SUMIF(Candidatura_Tomador!$H:$H,Candidatura_Seguros!M497,Candidatura_Tomador!I:I),"")</f>
        <v/>
      </c>
      <c r="R497" t="str">
        <f>+IF(LEN(M497)&gt;0,VLOOKUP(M497,Candidatura_Tomador!H:J,3,0),"")</f>
        <v/>
      </c>
      <c r="S497" t="str">
        <f>+IF(LEN(M497)&gt;0,SUMIF(Candidatura_Tomador!$H:$H,Candidatura_Seguros!M497,Candidatura_Tomador!Q:Q),"")</f>
        <v/>
      </c>
      <c r="T497" t="str">
        <f t="shared" si="74"/>
        <v/>
      </c>
      <c r="U497" t="str">
        <f t="shared" si="75"/>
        <v/>
      </c>
      <c r="V497" t="str">
        <f>+IF(LEN(M497)&gt;0,SUMIF(Candidatura_Tomador!$H:$H,Candidatura_Seguros!M497,Candidatura_Tomador!R:R),"")</f>
        <v/>
      </c>
      <c r="W497" t="str">
        <f t="shared" si="76"/>
        <v/>
      </c>
    </row>
    <row r="498" spans="1:23" x14ac:dyDescent="0.25">
      <c r="A498" t="str">
        <f>+IF(LEN(M498)&gt;0,Candidatura_Tomador!C498,"")</f>
        <v/>
      </c>
      <c r="B498" t="str">
        <f>+IF(LEN(M498)&gt;0,Participação!$D$8,"")</f>
        <v/>
      </c>
      <c r="C498" t="str">
        <f t="shared" si="68"/>
        <v/>
      </c>
      <c r="D498" t="str">
        <f>+IF(LEN(M498)&gt;0,Participação!$D$4,"")</f>
        <v/>
      </c>
      <c r="E498" s="27" t="str">
        <f>+IF(LEN(M498)&gt;0,Participação!$B$7+8,"")</f>
        <v/>
      </c>
      <c r="F498" s="27" t="str">
        <f t="shared" si="69"/>
        <v/>
      </c>
      <c r="G498" t="str">
        <f t="shared" si="70"/>
        <v/>
      </c>
      <c r="H498" t="str">
        <f t="shared" si="71"/>
        <v/>
      </c>
      <c r="I498" t="str">
        <f t="shared" si="72"/>
        <v/>
      </c>
      <c r="L498" t="str">
        <f>+IF(LEN(Candidatura_Tomador!A498)&gt;0,VLOOKUP(M498,Candidatura_Tomador!H:P,9,0),"")</f>
        <v/>
      </c>
      <c r="M498" t="str">
        <f>IF(LEN(M497)=0,"",IF(M497=MAX(Candidatura_Tomador!H:H),"",M497+1))</f>
        <v/>
      </c>
      <c r="N498" t="str">
        <f>+IF(LEN(M498)&gt;0,Participação!$D$6*100,"")</f>
        <v/>
      </c>
      <c r="O498" t="str">
        <f t="shared" si="73"/>
        <v/>
      </c>
      <c r="P498" t="str">
        <f>+IF(LEN(M498)&gt;0,IF(Participação!$B$6="Com Escaldão","09","01"),"")</f>
        <v/>
      </c>
      <c r="Q498" s="28" t="str">
        <f>+IF(LEN(M498)&gt;0,SUMIF(Candidatura_Tomador!$H:$H,Candidatura_Seguros!M498,Candidatura_Tomador!I:I),"")</f>
        <v/>
      </c>
      <c r="R498" t="str">
        <f>+IF(LEN(M498)&gt;0,VLOOKUP(M498,Candidatura_Tomador!H:J,3,0),"")</f>
        <v/>
      </c>
      <c r="S498" t="str">
        <f>+IF(LEN(M498)&gt;0,SUMIF(Candidatura_Tomador!$H:$H,Candidatura_Seguros!M498,Candidatura_Tomador!Q:Q),"")</f>
        <v/>
      </c>
      <c r="T498" t="str">
        <f t="shared" si="74"/>
        <v/>
      </c>
      <c r="U498" t="str">
        <f t="shared" si="75"/>
        <v/>
      </c>
      <c r="V498" t="str">
        <f>+IF(LEN(M498)&gt;0,SUMIF(Candidatura_Tomador!$H:$H,Candidatura_Seguros!M498,Candidatura_Tomador!R:R),"")</f>
        <v/>
      </c>
      <c r="W498" t="str">
        <f t="shared" si="76"/>
        <v/>
      </c>
    </row>
    <row r="499" spans="1:23" x14ac:dyDescent="0.25">
      <c r="A499" t="str">
        <f>+IF(LEN(M499)&gt;0,Candidatura_Tomador!C499,"")</f>
        <v/>
      </c>
      <c r="B499" t="str">
        <f>+IF(LEN(M499)&gt;0,Participação!$D$8,"")</f>
        <v/>
      </c>
      <c r="C499" t="str">
        <f t="shared" si="68"/>
        <v/>
      </c>
      <c r="D499" t="str">
        <f>+IF(LEN(M499)&gt;0,Participação!$D$4,"")</f>
        <v/>
      </c>
      <c r="E499" s="27" t="str">
        <f>+IF(LEN(M499)&gt;0,Participação!$B$7+8,"")</f>
        <v/>
      </c>
      <c r="F499" s="27" t="str">
        <f t="shared" si="69"/>
        <v/>
      </c>
      <c r="G499" t="str">
        <f t="shared" si="70"/>
        <v/>
      </c>
      <c r="H499" t="str">
        <f t="shared" si="71"/>
        <v/>
      </c>
      <c r="I499" t="str">
        <f t="shared" si="72"/>
        <v/>
      </c>
      <c r="L499" t="str">
        <f>+IF(LEN(Candidatura_Tomador!A499)&gt;0,VLOOKUP(M499,Candidatura_Tomador!H:P,9,0),"")</f>
        <v/>
      </c>
      <c r="M499" t="str">
        <f>IF(LEN(M498)=0,"",IF(M498=MAX(Candidatura_Tomador!H:H),"",M498+1))</f>
        <v/>
      </c>
      <c r="N499" t="str">
        <f>+IF(LEN(M499)&gt;0,Participação!$D$6*100,"")</f>
        <v/>
      </c>
      <c r="O499" t="str">
        <f t="shared" si="73"/>
        <v/>
      </c>
      <c r="P499" t="str">
        <f>+IF(LEN(M499)&gt;0,IF(Participação!$B$6="Com Escaldão","09","01"),"")</f>
        <v/>
      </c>
      <c r="Q499" s="28" t="str">
        <f>+IF(LEN(M499)&gt;0,SUMIF(Candidatura_Tomador!$H:$H,Candidatura_Seguros!M499,Candidatura_Tomador!I:I),"")</f>
        <v/>
      </c>
      <c r="R499" t="str">
        <f>+IF(LEN(M499)&gt;0,VLOOKUP(M499,Candidatura_Tomador!H:J,3,0),"")</f>
        <v/>
      </c>
      <c r="S499" t="str">
        <f>+IF(LEN(M499)&gt;0,SUMIF(Candidatura_Tomador!$H:$H,Candidatura_Seguros!M499,Candidatura_Tomador!Q:Q),"")</f>
        <v/>
      </c>
      <c r="T499" t="str">
        <f t="shared" si="74"/>
        <v/>
      </c>
      <c r="U499" t="str">
        <f t="shared" si="75"/>
        <v/>
      </c>
      <c r="V499" t="str">
        <f>+IF(LEN(M499)&gt;0,SUMIF(Candidatura_Tomador!$H:$H,Candidatura_Seguros!M499,Candidatura_Tomador!R:R),"")</f>
        <v/>
      </c>
      <c r="W499" t="str">
        <f t="shared" si="76"/>
        <v/>
      </c>
    </row>
    <row r="500" spans="1:23" x14ac:dyDescent="0.25">
      <c r="A500" t="str">
        <f>+IF(LEN(M500)&gt;0,Candidatura_Tomador!C500,"")</f>
        <v/>
      </c>
      <c r="B500" t="str">
        <f>+IF(LEN(M500)&gt;0,Participação!$D$8,"")</f>
        <v/>
      </c>
      <c r="C500" t="str">
        <f t="shared" si="68"/>
        <v/>
      </c>
      <c r="D500" t="str">
        <f>+IF(LEN(M500)&gt;0,Participação!$D$4,"")</f>
        <v/>
      </c>
      <c r="E500" s="27" t="str">
        <f>+IF(LEN(M500)&gt;0,Participação!$B$7+8,"")</f>
        <v/>
      </c>
      <c r="F500" s="27" t="str">
        <f t="shared" si="69"/>
        <v/>
      </c>
      <c r="G500" t="str">
        <f t="shared" si="70"/>
        <v/>
      </c>
      <c r="H500" t="str">
        <f t="shared" si="71"/>
        <v/>
      </c>
      <c r="I500" t="str">
        <f t="shared" si="72"/>
        <v/>
      </c>
      <c r="L500" t="str">
        <f>+IF(LEN(Candidatura_Tomador!A500)&gt;0,VLOOKUP(M500,Candidatura_Tomador!H:P,9,0),"")</f>
        <v/>
      </c>
      <c r="M500" t="str">
        <f>IF(LEN(M499)=0,"",IF(M499=MAX(Candidatura_Tomador!H:H),"",M499+1))</f>
        <v/>
      </c>
      <c r="N500" t="str">
        <f>+IF(LEN(M500)&gt;0,Participação!$D$6*100,"")</f>
        <v/>
      </c>
      <c r="O500" t="str">
        <f t="shared" si="73"/>
        <v/>
      </c>
      <c r="P500" t="str">
        <f>+IF(LEN(M500)&gt;0,IF(Participação!$B$6="Com Escaldão","09","01"),"")</f>
        <v/>
      </c>
      <c r="Q500" s="28" t="str">
        <f>+IF(LEN(M500)&gt;0,SUMIF(Candidatura_Tomador!$H:$H,Candidatura_Seguros!M500,Candidatura_Tomador!I:I),"")</f>
        <v/>
      </c>
      <c r="R500" t="str">
        <f>+IF(LEN(M500)&gt;0,VLOOKUP(M500,Candidatura_Tomador!H:J,3,0),"")</f>
        <v/>
      </c>
      <c r="S500" t="str">
        <f>+IF(LEN(M500)&gt;0,SUMIF(Candidatura_Tomador!$H:$H,Candidatura_Seguros!M500,Candidatura_Tomador!Q:Q),"")</f>
        <v/>
      </c>
      <c r="T500" t="str">
        <f t="shared" si="74"/>
        <v/>
      </c>
      <c r="U500" t="str">
        <f t="shared" si="75"/>
        <v/>
      </c>
      <c r="V500" t="str">
        <f>+IF(LEN(M500)&gt;0,SUMIF(Candidatura_Tomador!$H:$H,Candidatura_Seguros!M500,Candidatura_Tomador!R:R),"")</f>
        <v/>
      </c>
      <c r="W500" t="str">
        <f t="shared" si="76"/>
        <v/>
      </c>
    </row>
    <row r="501" spans="1:23" x14ac:dyDescent="0.25">
      <c r="A501" t="str">
        <f>+IF(LEN(M501)&gt;0,Candidatura_Tomador!C501,"")</f>
        <v/>
      </c>
      <c r="B501" t="str">
        <f>+IF(LEN(M501)&gt;0,Participação!$D$8,"")</f>
        <v/>
      </c>
      <c r="C501" t="str">
        <f t="shared" si="68"/>
        <v/>
      </c>
      <c r="D501" t="str">
        <f>+IF(LEN(M501)&gt;0,Participação!$D$4,"")</f>
        <v/>
      </c>
      <c r="E501" s="27" t="str">
        <f>+IF(LEN(M501)&gt;0,Participação!$B$7+8,"")</f>
        <v/>
      </c>
      <c r="F501" s="27" t="str">
        <f t="shared" si="69"/>
        <v/>
      </c>
      <c r="G501" t="str">
        <f t="shared" si="70"/>
        <v/>
      </c>
      <c r="H501" t="str">
        <f t="shared" si="71"/>
        <v/>
      </c>
      <c r="I501" t="str">
        <f t="shared" si="72"/>
        <v/>
      </c>
      <c r="L501" t="str">
        <f>+IF(LEN(Candidatura_Tomador!A501)&gt;0,VLOOKUP(M501,Candidatura_Tomador!H:P,9,0),"")</f>
        <v/>
      </c>
      <c r="M501" t="str">
        <f>IF(LEN(M500)=0,"",IF(M500=MAX(Candidatura_Tomador!H:H),"",M500+1))</f>
        <v/>
      </c>
      <c r="N501" t="str">
        <f>+IF(LEN(M501)&gt;0,Participação!$D$6*100,"")</f>
        <v/>
      </c>
      <c r="O501" t="str">
        <f t="shared" si="73"/>
        <v/>
      </c>
      <c r="P501" t="str">
        <f>+IF(LEN(M501)&gt;0,IF(Participação!$B$6="Com Escaldão","09","01"),"")</f>
        <v/>
      </c>
      <c r="Q501" s="28" t="str">
        <f>+IF(LEN(M501)&gt;0,SUMIF(Candidatura_Tomador!$H:$H,Candidatura_Seguros!M501,Candidatura_Tomador!I:I),"")</f>
        <v/>
      </c>
      <c r="R501" t="str">
        <f>+IF(LEN(M501)&gt;0,VLOOKUP(M501,Candidatura_Tomador!H:J,3,0),"")</f>
        <v/>
      </c>
      <c r="S501" t="str">
        <f>+IF(LEN(M501)&gt;0,SUMIF(Candidatura_Tomador!$H:$H,Candidatura_Seguros!M501,Candidatura_Tomador!Q:Q),"")</f>
        <v/>
      </c>
      <c r="T501" t="str">
        <f t="shared" si="74"/>
        <v/>
      </c>
      <c r="U501" t="str">
        <f t="shared" si="75"/>
        <v/>
      </c>
      <c r="V501" t="str">
        <f>+IF(LEN(M501)&gt;0,SUMIF(Candidatura_Tomador!$H:$H,Candidatura_Seguros!M501,Candidatura_Tomador!R:R),"")</f>
        <v/>
      </c>
      <c r="W501" t="str">
        <f t="shared" si="76"/>
        <v/>
      </c>
    </row>
    <row r="502" spans="1:23" x14ac:dyDescent="0.25">
      <c r="A502" t="str">
        <f>+IF(LEN(M502)&gt;0,Candidatura_Tomador!C502,"")</f>
        <v/>
      </c>
      <c r="B502" t="str">
        <f>+IF(LEN(M502)&gt;0,Participação!$D$8,"")</f>
        <v/>
      </c>
      <c r="C502" t="str">
        <f t="shared" si="68"/>
        <v/>
      </c>
      <c r="D502" t="str">
        <f>+IF(LEN(M502)&gt;0,Participação!$D$4,"")</f>
        <v/>
      </c>
      <c r="E502" s="27" t="str">
        <f>+IF(LEN(M502)&gt;0,Participação!$B$7+8,"")</f>
        <v/>
      </c>
      <c r="F502" s="27" t="str">
        <f t="shared" si="69"/>
        <v/>
      </c>
      <c r="G502" t="str">
        <f t="shared" si="70"/>
        <v/>
      </c>
      <c r="H502" t="str">
        <f t="shared" si="71"/>
        <v/>
      </c>
      <c r="I502" t="str">
        <f t="shared" si="72"/>
        <v/>
      </c>
      <c r="L502" t="str">
        <f>+IF(LEN(Candidatura_Tomador!A502)&gt;0,VLOOKUP(M502,Candidatura_Tomador!H:P,9,0),"")</f>
        <v/>
      </c>
      <c r="M502" t="str">
        <f>IF(LEN(M501)=0,"",IF(M501=MAX(Candidatura_Tomador!H:H),"",M501+1))</f>
        <v/>
      </c>
      <c r="N502" t="str">
        <f>+IF(LEN(M502)&gt;0,Participação!$D$6*100,"")</f>
        <v/>
      </c>
      <c r="O502" t="str">
        <f t="shared" si="73"/>
        <v/>
      </c>
      <c r="P502" t="str">
        <f>+IF(LEN(M502)&gt;0,IF(Participação!$B$6="Com Escaldão","09","01"),"")</f>
        <v/>
      </c>
      <c r="Q502" s="28" t="str">
        <f>+IF(LEN(M502)&gt;0,SUMIF(Candidatura_Tomador!$H:$H,Candidatura_Seguros!M502,Candidatura_Tomador!I:I),"")</f>
        <v/>
      </c>
      <c r="R502" t="str">
        <f>+IF(LEN(M502)&gt;0,VLOOKUP(M502,Candidatura_Tomador!H:J,3,0),"")</f>
        <v/>
      </c>
      <c r="S502" t="str">
        <f>+IF(LEN(M502)&gt;0,SUMIF(Candidatura_Tomador!$H:$H,Candidatura_Seguros!M502,Candidatura_Tomador!Q:Q),"")</f>
        <v/>
      </c>
      <c r="T502" t="str">
        <f t="shared" si="74"/>
        <v/>
      </c>
      <c r="U502" t="str">
        <f t="shared" si="75"/>
        <v/>
      </c>
      <c r="V502" t="str">
        <f>+IF(LEN(M502)&gt;0,SUMIF(Candidatura_Tomador!$H:$H,Candidatura_Seguros!M502,Candidatura_Tomador!R:R),"")</f>
        <v/>
      </c>
      <c r="W502" t="str">
        <f t="shared" si="76"/>
        <v/>
      </c>
    </row>
    <row r="503" spans="1:23" x14ac:dyDescent="0.25">
      <c r="A503" t="str">
        <f>+IF(LEN(M503)&gt;0,Candidatura_Tomador!C503,"")</f>
        <v/>
      </c>
      <c r="B503" t="str">
        <f>+IF(LEN(M503)&gt;0,Participação!$D$8,"")</f>
        <v/>
      </c>
      <c r="C503" t="str">
        <f t="shared" si="68"/>
        <v/>
      </c>
      <c r="D503" t="str">
        <f>+IF(LEN(M503)&gt;0,Participação!$D$4,"")</f>
        <v/>
      </c>
      <c r="E503" s="27" t="str">
        <f>+IF(LEN(M503)&gt;0,Participação!$B$7+8,"")</f>
        <v/>
      </c>
      <c r="F503" s="27" t="str">
        <f t="shared" si="69"/>
        <v/>
      </c>
      <c r="G503" t="str">
        <f t="shared" si="70"/>
        <v/>
      </c>
      <c r="H503" t="str">
        <f t="shared" si="71"/>
        <v/>
      </c>
      <c r="I503" t="str">
        <f t="shared" si="72"/>
        <v/>
      </c>
      <c r="L503" t="str">
        <f>+IF(LEN(Candidatura_Tomador!A503)&gt;0,VLOOKUP(M503,Candidatura_Tomador!H:P,9,0),"")</f>
        <v/>
      </c>
      <c r="M503" t="str">
        <f>IF(LEN(M502)=0,"",IF(M502=MAX(Candidatura_Tomador!H:H),"",M502+1))</f>
        <v/>
      </c>
      <c r="N503" t="str">
        <f>+IF(LEN(M503)&gt;0,Participação!$D$6*100,"")</f>
        <v/>
      </c>
      <c r="O503" t="str">
        <f t="shared" si="73"/>
        <v/>
      </c>
      <c r="P503" t="str">
        <f>+IF(LEN(M503)&gt;0,IF(Participação!$B$6="Com Escaldão","09","01"),"")</f>
        <v/>
      </c>
      <c r="Q503" s="28" t="str">
        <f>+IF(LEN(M503)&gt;0,SUMIF(Candidatura_Tomador!$H:$H,Candidatura_Seguros!M503,Candidatura_Tomador!I:I),"")</f>
        <v/>
      </c>
      <c r="R503" t="str">
        <f>+IF(LEN(M503)&gt;0,VLOOKUP(M503,Candidatura_Tomador!H:J,3,0),"")</f>
        <v/>
      </c>
      <c r="S503" t="str">
        <f>+IF(LEN(M503)&gt;0,SUMIF(Candidatura_Tomador!$H:$H,Candidatura_Seguros!M503,Candidatura_Tomador!Q:Q),"")</f>
        <v/>
      </c>
      <c r="T503" t="str">
        <f t="shared" si="74"/>
        <v/>
      </c>
      <c r="U503" t="str">
        <f t="shared" si="75"/>
        <v/>
      </c>
      <c r="V503" t="str">
        <f>+IF(LEN(M503)&gt;0,SUMIF(Candidatura_Tomador!$H:$H,Candidatura_Seguros!M503,Candidatura_Tomador!R:R),"")</f>
        <v/>
      </c>
      <c r="W503" t="str">
        <f t="shared" si="76"/>
        <v/>
      </c>
    </row>
    <row r="504" spans="1:23" x14ac:dyDescent="0.25">
      <c r="A504" t="str">
        <f>+IF(LEN(M504)&gt;0,Candidatura_Tomador!C504,"")</f>
        <v/>
      </c>
      <c r="B504" t="str">
        <f>+IF(LEN(M504)&gt;0,Participação!$D$8,"")</f>
        <v/>
      </c>
      <c r="C504" t="str">
        <f t="shared" si="68"/>
        <v/>
      </c>
      <c r="D504" t="str">
        <f>+IF(LEN(M504)&gt;0,Participação!$D$4,"")</f>
        <v/>
      </c>
      <c r="E504" s="27" t="str">
        <f>+IF(LEN(M504)&gt;0,Participação!$B$7+8,"")</f>
        <v/>
      </c>
      <c r="F504" s="27" t="str">
        <f t="shared" si="69"/>
        <v/>
      </c>
      <c r="G504" t="str">
        <f t="shared" si="70"/>
        <v/>
      </c>
      <c r="H504" t="str">
        <f t="shared" si="71"/>
        <v/>
      </c>
      <c r="I504" t="str">
        <f t="shared" si="72"/>
        <v/>
      </c>
      <c r="L504" t="str">
        <f>+IF(LEN(Candidatura_Tomador!A504)&gt;0,VLOOKUP(M504,Candidatura_Tomador!H:P,9,0),"")</f>
        <v/>
      </c>
      <c r="M504" t="str">
        <f>IF(LEN(M503)=0,"",IF(M503=MAX(Candidatura_Tomador!H:H),"",M503+1))</f>
        <v/>
      </c>
      <c r="N504" t="str">
        <f>+IF(LEN(M504)&gt;0,Participação!$D$6*100,"")</f>
        <v/>
      </c>
      <c r="O504" t="str">
        <f t="shared" si="73"/>
        <v/>
      </c>
      <c r="P504" t="str">
        <f>+IF(LEN(M504)&gt;0,IF(Participação!$B$6="Com Escaldão","09","01"),"")</f>
        <v/>
      </c>
      <c r="Q504" s="28" t="str">
        <f>+IF(LEN(M504)&gt;0,SUMIF(Candidatura_Tomador!$H:$H,Candidatura_Seguros!M504,Candidatura_Tomador!I:I),"")</f>
        <v/>
      </c>
      <c r="R504" t="str">
        <f>+IF(LEN(M504)&gt;0,VLOOKUP(M504,Candidatura_Tomador!H:J,3,0),"")</f>
        <v/>
      </c>
      <c r="S504" t="str">
        <f>+IF(LEN(M504)&gt;0,SUMIF(Candidatura_Tomador!$H:$H,Candidatura_Seguros!M504,Candidatura_Tomador!Q:Q),"")</f>
        <v/>
      </c>
      <c r="T504" t="str">
        <f t="shared" si="74"/>
        <v/>
      </c>
      <c r="U504" t="str">
        <f t="shared" si="75"/>
        <v/>
      </c>
      <c r="V504" t="str">
        <f>+IF(LEN(M504)&gt;0,SUMIF(Candidatura_Tomador!$H:$H,Candidatura_Seguros!M504,Candidatura_Tomador!R:R),"")</f>
        <v/>
      </c>
      <c r="W504" t="str">
        <f t="shared" si="76"/>
        <v/>
      </c>
    </row>
    <row r="505" spans="1:23" x14ac:dyDescent="0.25">
      <c r="A505" t="str">
        <f>+IF(LEN(M505)&gt;0,Candidatura_Tomador!C505,"")</f>
        <v/>
      </c>
      <c r="B505" t="str">
        <f>+IF(LEN(M505)&gt;0,Participação!$D$8,"")</f>
        <v/>
      </c>
      <c r="C505" t="str">
        <f t="shared" si="68"/>
        <v/>
      </c>
      <c r="D505" t="str">
        <f>+IF(LEN(M505)&gt;0,Participação!$D$4,"")</f>
        <v/>
      </c>
      <c r="E505" s="27" t="str">
        <f>+IF(LEN(M505)&gt;0,Participação!$B$7+8,"")</f>
        <v/>
      </c>
      <c r="F505" s="27" t="str">
        <f t="shared" si="69"/>
        <v/>
      </c>
      <c r="G505" t="str">
        <f t="shared" si="70"/>
        <v/>
      </c>
      <c r="H505" t="str">
        <f t="shared" si="71"/>
        <v/>
      </c>
      <c r="I505" t="str">
        <f t="shared" si="72"/>
        <v/>
      </c>
      <c r="L505" t="str">
        <f>+IF(LEN(Candidatura_Tomador!A505)&gt;0,VLOOKUP(M505,Candidatura_Tomador!H:P,9,0),"")</f>
        <v/>
      </c>
      <c r="M505" t="str">
        <f>IF(LEN(M504)=0,"",IF(M504=MAX(Candidatura_Tomador!H:H),"",M504+1))</f>
        <v/>
      </c>
      <c r="N505" t="str">
        <f>+IF(LEN(M505)&gt;0,Participação!$D$6*100,"")</f>
        <v/>
      </c>
      <c r="O505" t="str">
        <f t="shared" si="73"/>
        <v/>
      </c>
      <c r="P505" t="str">
        <f>+IF(LEN(M505)&gt;0,IF(Participação!$B$6="Com Escaldão","09","01"),"")</f>
        <v/>
      </c>
      <c r="Q505" s="28" t="str">
        <f>+IF(LEN(M505)&gt;0,SUMIF(Candidatura_Tomador!$H:$H,Candidatura_Seguros!M505,Candidatura_Tomador!I:I),"")</f>
        <v/>
      </c>
      <c r="R505" t="str">
        <f>+IF(LEN(M505)&gt;0,VLOOKUP(M505,Candidatura_Tomador!H:J,3,0),"")</f>
        <v/>
      </c>
      <c r="S505" t="str">
        <f>+IF(LEN(M505)&gt;0,SUMIF(Candidatura_Tomador!$H:$H,Candidatura_Seguros!M505,Candidatura_Tomador!Q:Q),"")</f>
        <v/>
      </c>
      <c r="T505" t="str">
        <f t="shared" si="74"/>
        <v/>
      </c>
      <c r="U505" t="str">
        <f t="shared" si="75"/>
        <v/>
      </c>
      <c r="V505" t="str">
        <f>+IF(LEN(M505)&gt;0,SUMIF(Candidatura_Tomador!$H:$H,Candidatura_Seguros!M505,Candidatura_Tomador!R:R),"")</f>
        <v/>
      </c>
      <c r="W505" t="str">
        <f t="shared" si="76"/>
        <v/>
      </c>
    </row>
    <row r="506" spans="1:23" x14ac:dyDescent="0.25">
      <c r="A506" t="str">
        <f>+IF(LEN(M506)&gt;0,Candidatura_Tomador!C506,"")</f>
        <v/>
      </c>
      <c r="B506" t="str">
        <f>+IF(LEN(M506)&gt;0,Participação!$D$8,"")</f>
        <v/>
      </c>
      <c r="C506" t="str">
        <f t="shared" si="68"/>
        <v/>
      </c>
      <c r="D506" t="str">
        <f>+IF(LEN(M506)&gt;0,Participação!$D$4,"")</f>
        <v/>
      </c>
      <c r="E506" s="27" t="str">
        <f>+IF(LEN(M506)&gt;0,Participação!$B$7+8,"")</f>
        <v/>
      </c>
      <c r="F506" s="27" t="str">
        <f t="shared" si="69"/>
        <v/>
      </c>
      <c r="G506" t="str">
        <f t="shared" si="70"/>
        <v/>
      </c>
      <c r="H506" t="str">
        <f t="shared" si="71"/>
        <v/>
      </c>
      <c r="I506" t="str">
        <f t="shared" si="72"/>
        <v/>
      </c>
      <c r="L506" t="str">
        <f>+IF(LEN(Candidatura_Tomador!A506)&gt;0,VLOOKUP(M506,Candidatura_Tomador!H:P,9,0),"")</f>
        <v/>
      </c>
      <c r="M506" t="str">
        <f>IF(LEN(M505)=0,"",IF(M505=MAX(Candidatura_Tomador!H:H),"",M505+1))</f>
        <v/>
      </c>
      <c r="N506" t="str">
        <f>+IF(LEN(M506)&gt;0,Participação!$D$6*100,"")</f>
        <v/>
      </c>
      <c r="O506" t="str">
        <f t="shared" si="73"/>
        <v/>
      </c>
      <c r="P506" t="str">
        <f>+IF(LEN(M506)&gt;0,IF(Participação!$B$6="Com Escaldão","09","01"),"")</f>
        <v/>
      </c>
      <c r="Q506" s="28" t="str">
        <f>+IF(LEN(M506)&gt;0,SUMIF(Candidatura_Tomador!$H:$H,Candidatura_Seguros!M506,Candidatura_Tomador!I:I),"")</f>
        <v/>
      </c>
      <c r="R506" t="str">
        <f>+IF(LEN(M506)&gt;0,VLOOKUP(M506,Candidatura_Tomador!H:J,3,0),"")</f>
        <v/>
      </c>
      <c r="S506" t="str">
        <f>+IF(LEN(M506)&gt;0,SUMIF(Candidatura_Tomador!$H:$H,Candidatura_Seguros!M506,Candidatura_Tomador!Q:Q),"")</f>
        <v/>
      </c>
      <c r="T506" t="str">
        <f t="shared" si="74"/>
        <v/>
      </c>
      <c r="U506" t="str">
        <f t="shared" si="75"/>
        <v/>
      </c>
      <c r="V506" t="str">
        <f>+IF(LEN(M506)&gt;0,SUMIF(Candidatura_Tomador!$H:$H,Candidatura_Seguros!M506,Candidatura_Tomador!R:R),"")</f>
        <v/>
      </c>
      <c r="W506" t="str">
        <f t="shared" si="76"/>
        <v/>
      </c>
    </row>
    <row r="507" spans="1:23" x14ac:dyDescent="0.25">
      <c r="A507" t="str">
        <f>+IF(LEN(M507)&gt;0,Candidatura_Tomador!C507,"")</f>
        <v/>
      </c>
      <c r="B507" t="str">
        <f>+IF(LEN(M507)&gt;0,Participação!$D$8,"")</f>
        <v/>
      </c>
      <c r="C507" t="str">
        <f t="shared" si="68"/>
        <v/>
      </c>
      <c r="D507" t="str">
        <f>+IF(LEN(M507)&gt;0,Participação!$D$4,"")</f>
        <v/>
      </c>
      <c r="E507" s="27" t="str">
        <f>+IF(LEN(M507)&gt;0,Participação!$B$7+8,"")</f>
        <v/>
      </c>
      <c r="F507" s="27" t="str">
        <f t="shared" si="69"/>
        <v/>
      </c>
      <c r="G507" t="str">
        <f t="shared" si="70"/>
        <v/>
      </c>
      <c r="H507" t="str">
        <f t="shared" si="71"/>
        <v/>
      </c>
      <c r="I507" t="str">
        <f t="shared" si="72"/>
        <v/>
      </c>
      <c r="L507" t="str">
        <f>+IF(LEN(Candidatura_Tomador!A507)&gt;0,VLOOKUP(M507,Candidatura_Tomador!H:P,9,0),"")</f>
        <v/>
      </c>
      <c r="M507" t="str">
        <f>IF(LEN(M506)=0,"",IF(M506=MAX(Candidatura_Tomador!H:H),"",M506+1))</f>
        <v/>
      </c>
      <c r="N507" t="str">
        <f>+IF(LEN(M507)&gt;0,Participação!$D$6*100,"")</f>
        <v/>
      </c>
      <c r="O507" t="str">
        <f t="shared" si="73"/>
        <v/>
      </c>
      <c r="P507" t="str">
        <f>+IF(LEN(M507)&gt;0,IF(Participação!$B$6="Com Escaldão","09","01"),"")</f>
        <v/>
      </c>
      <c r="Q507" s="28" t="str">
        <f>+IF(LEN(M507)&gt;0,SUMIF(Candidatura_Tomador!$H:$H,Candidatura_Seguros!M507,Candidatura_Tomador!I:I),"")</f>
        <v/>
      </c>
      <c r="R507" t="str">
        <f>+IF(LEN(M507)&gt;0,VLOOKUP(M507,Candidatura_Tomador!H:J,3,0),"")</f>
        <v/>
      </c>
      <c r="S507" t="str">
        <f>+IF(LEN(M507)&gt;0,SUMIF(Candidatura_Tomador!$H:$H,Candidatura_Seguros!M507,Candidatura_Tomador!Q:Q),"")</f>
        <v/>
      </c>
      <c r="T507" t="str">
        <f t="shared" si="74"/>
        <v/>
      </c>
      <c r="U507" t="str">
        <f t="shared" si="75"/>
        <v/>
      </c>
      <c r="V507" t="str">
        <f>+IF(LEN(M507)&gt;0,SUMIF(Candidatura_Tomador!$H:$H,Candidatura_Seguros!M507,Candidatura_Tomador!R:R),"")</f>
        <v/>
      </c>
      <c r="W507" t="str">
        <f t="shared" si="76"/>
        <v/>
      </c>
    </row>
    <row r="508" spans="1:23" x14ac:dyDescent="0.25">
      <c r="A508" t="str">
        <f>+IF(LEN(M508)&gt;0,Candidatura_Tomador!C508,"")</f>
        <v/>
      </c>
      <c r="B508" t="str">
        <f>+IF(LEN(M508)&gt;0,Participação!$D$8,"")</f>
        <v/>
      </c>
      <c r="C508" t="str">
        <f t="shared" si="68"/>
        <v/>
      </c>
      <c r="D508" t="str">
        <f>+IF(LEN(M508)&gt;0,Participação!$D$4,"")</f>
        <v/>
      </c>
      <c r="E508" s="27" t="str">
        <f>+IF(LEN(M508)&gt;0,Participação!$B$7+8,"")</f>
        <v/>
      </c>
      <c r="F508" s="27" t="str">
        <f t="shared" si="69"/>
        <v/>
      </c>
      <c r="G508" t="str">
        <f t="shared" si="70"/>
        <v/>
      </c>
      <c r="H508" t="str">
        <f t="shared" si="71"/>
        <v/>
      </c>
      <c r="I508" t="str">
        <f t="shared" si="72"/>
        <v/>
      </c>
      <c r="L508" t="str">
        <f>+IF(LEN(Candidatura_Tomador!A508)&gt;0,VLOOKUP(M508,Candidatura_Tomador!H:P,9,0),"")</f>
        <v/>
      </c>
      <c r="M508" t="str">
        <f>IF(LEN(M507)=0,"",IF(M507=MAX(Candidatura_Tomador!H:H),"",M507+1))</f>
        <v/>
      </c>
      <c r="N508" t="str">
        <f>+IF(LEN(M508)&gt;0,Participação!$D$6*100,"")</f>
        <v/>
      </c>
      <c r="O508" t="str">
        <f t="shared" si="73"/>
        <v/>
      </c>
      <c r="P508" t="str">
        <f>+IF(LEN(M508)&gt;0,IF(Participação!$B$6="Com Escaldão","09","01"),"")</f>
        <v/>
      </c>
      <c r="Q508" s="28" t="str">
        <f>+IF(LEN(M508)&gt;0,SUMIF(Candidatura_Tomador!$H:$H,Candidatura_Seguros!M508,Candidatura_Tomador!I:I),"")</f>
        <v/>
      </c>
      <c r="R508" t="str">
        <f>+IF(LEN(M508)&gt;0,VLOOKUP(M508,Candidatura_Tomador!H:J,3,0),"")</f>
        <v/>
      </c>
      <c r="S508" t="str">
        <f>+IF(LEN(M508)&gt;0,SUMIF(Candidatura_Tomador!$H:$H,Candidatura_Seguros!M508,Candidatura_Tomador!Q:Q),"")</f>
        <v/>
      </c>
      <c r="T508" t="str">
        <f t="shared" si="74"/>
        <v/>
      </c>
      <c r="U508" t="str">
        <f t="shared" si="75"/>
        <v/>
      </c>
      <c r="V508" t="str">
        <f>+IF(LEN(M508)&gt;0,SUMIF(Candidatura_Tomador!$H:$H,Candidatura_Seguros!M508,Candidatura_Tomador!R:R),"")</f>
        <v/>
      </c>
      <c r="W508" t="str">
        <f t="shared" si="76"/>
        <v/>
      </c>
    </row>
    <row r="509" spans="1:23" x14ac:dyDescent="0.25">
      <c r="A509" t="str">
        <f>+IF(LEN(M509)&gt;0,Candidatura_Tomador!C509,"")</f>
        <v/>
      </c>
      <c r="B509" t="str">
        <f>+IF(LEN(M509)&gt;0,Participação!$D$8,"")</f>
        <v/>
      </c>
      <c r="C509" t="str">
        <f t="shared" si="68"/>
        <v/>
      </c>
      <c r="D509" t="str">
        <f>+IF(LEN(M509)&gt;0,Participação!$D$4,"")</f>
        <v/>
      </c>
      <c r="E509" s="27" t="str">
        <f>+IF(LEN(M509)&gt;0,Participação!$B$7+8,"")</f>
        <v/>
      </c>
      <c r="F509" s="27" t="str">
        <f t="shared" si="69"/>
        <v/>
      </c>
      <c r="G509" t="str">
        <f t="shared" si="70"/>
        <v/>
      </c>
      <c r="H509" t="str">
        <f t="shared" si="71"/>
        <v/>
      </c>
      <c r="I509" t="str">
        <f t="shared" si="72"/>
        <v/>
      </c>
      <c r="L509" t="str">
        <f>+IF(LEN(Candidatura_Tomador!A509)&gt;0,VLOOKUP(M509,Candidatura_Tomador!H:P,9,0),"")</f>
        <v/>
      </c>
      <c r="M509" t="str">
        <f>IF(LEN(M508)=0,"",IF(M508=MAX(Candidatura_Tomador!H:H),"",M508+1))</f>
        <v/>
      </c>
      <c r="N509" t="str">
        <f>+IF(LEN(M509)&gt;0,Participação!$D$6*100,"")</f>
        <v/>
      </c>
      <c r="O509" t="str">
        <f t="shared" si="73"/>
        <v/>
      </c>
      <c r="P509" t="str">
        <f>+IF(LEN(M509)&gt;0,IF(Participação!$B$6="Com Escaldão","09","01"),"")</f>
        <v/>
      </c>
      <c r="Q509" s="28" t="str">
        <f>+IF(LEN(M509)&gt;0,SUMIF(Candidatura_Tomador!$H:$H,Candidatura_Seguros!M509,Candidatura_Tomador!I:I),"")</f>
        <v/>
      </c>
      <c r="R509" t="str">
        <f>+IF(LEN(M509)&gt;0,VLOOKUP(M509,Candidatura_Tomador!H:J,3,0),"")</f>
        <v/>
      </c>
      <c r="S509" t="str">
        <f>+IF(LEN(M509)&gt;0,SUMIF(Candidatura_Tomador!$H:$H,Candidatura_Seguros!M509,Candidatura_Tomador!Q:Q),"")</f>
        <v/>
      </c>
      <c r="T509" t="str">
        <f t="shared" si="74"/>
        <v/>
      </c>
      <c r="U509" t="str">
        <f t="shared" si="75"/>
        <v/>
      </c>
      <c r="V509" t="str">
        <f>+IF(LEN(M509)&gt;0,SUMIF(Candidatura_Tomador!$H:$H,Candidatura_Seguros!M509,Candidatura_Tomador!R:R),"")</f>
        <v/>
      </c>
      <c r="W509" t="str">
        <f t="shared" si="76"/>
        <v/>
      </c>
    </row>
    <row r="510" spans="1:23" x14ac:dyDescent="0.25">
      <c r="A510" t="str">
        <f>+IF(LEN(M510)&gt;0,Candidatura_Tomador!C510,"")</f>
        <v/>
      </c>
      <c r="B510" t="str">
        <f>+IF(LEN(M510)&gt;0,Participação!$D$8,"")</f>
        <v/>
      </c>
      <c r="C510" t="str">
        <f t="shared" si="68"/>
        <v/>
      </c>
      <c r="D510" t="str">
        <f>+IF(LEN(M510)&gt;0,Participação!$D$4,"")</f>
        <v/>
      </c>
      <c r="E510" s="27" t="str">
        <f>+IF(LEN(M510)&gt;0,Participação!$B$7+8,"")</f>
        <v/>
      </c>
      <c r="F510" s="27" t="str">
        <f t="shared" si="69"/>
        <v/>
      </c>
      <c r="G510" t="str">
        <f t="shared" si="70"/>
        <v/>
      </c>
      <c r="H510" t="str">
        <f t="shared" si="71"/>
        <v/>
      </c>
      <c r="I510" t="str">
        <f t="shared" si="72"/>
        <v/>
      </c>
      <c r="L510" t="str">
        <f>+IF(LEN(Candidatura_Tomador!A510)&gt;0,VLOOKUP(M510,Candidatura_Tomador!H:P,9,0),"")</f>
        <v/>
      </c>
      <c r="M510" t="str">
        <f>IF(LEN(M509)=0,"",IF(M509=MAX(Candidatura_Tomador!H:H),"",M509+1))</f>
        <v/>
      </c>
      <c r="N510" t="str">
        <f>+IF(LEN(M510)&gt;0,Participação!$D$6*100,"")</f>
        <v/>
      </c>
      <c r="O510" t="str">
        <f t="shared" si="73"/>
        <v/>
      </c>
      <c r="P510" t="str">
        <f>+IF(LEN(M510)&gt;0,IF(Participação!$B$6="Com Escaldão","09","01"),"")</f>
        <v/>
      </c>
      <c r="Q510" s="28" t="str">
        <f>+IF(LEN(M510)&gt;0,SUMIF(Candidatura_Tomador!$H:$H,Candidatura_Seguros!M510,Candidatura_Tomador!I:I),"")</f>
        <v/>
      </c>
      <c r="R510" t="str">
        <f>+IF(LEN(M510)&gt;0,VLOOKUP(M510,Candidatura_Tomador!H:J,3,0),"")</f>
        <v/>
      </c>
      <c r="S510" t="str">
        <f>+IF(LEN(M510)&gt;0,SUMIF(Candidatura_Tomador!$H:$H,Candidatura_Seguros!M510,Candidatura_Tomador!Q:Q),"")</f>
        <v/>
      </c>
      <c r="T510" t="str">
        <f t="shared" si="74"/>
        <v/>
      </c>
      <c r="U510" t="str">
        <f t="shared" si="75"/>
        <v/>
      </c>
      <c r="V510" t="str">
        <f>+IF(LEN(M510)&gt;0,SUMIF(Candidatura_Tomador!$H:$H,Candidatura_Seguros!M510,Candidatura_Tomador!R:R),"")</f>
        <v/>
      </c>
      <c r="W510" t="str">
        <f t="shared" si="76"/>
        <v/>
      </c>
    </row>
    <row r="511" spans="1:23" x14ac:dyDescent="0.25">
      <c r="A511" t="str">
        <f>+IF(LEN(M511)&gt;0,Candidatura_Tomador!C511,"")</f>
        <v/>
      </c>
      <c r="B511" t="str">
        <f>+IF(LEN(M511)&gt;0,Participação!$D$8,"")</f>
        <v/>
      </c>
      <c r="C511" t="str">
        <f t="shared" si="68"/>
        <v/>
      </c>
      <c r="D511" t="str">
        <f>+IF(LEN(M511)&gt;0,Participação!$D$4,"")</f>
        <v/>
      </c>
      <c r="E511" s="27" t="str">
        <f>+IF(LEN(M511)&gt;0,Participação!$B$7+8,"")</f>
        <v/>
      </c>
      <c r="F511" s="27" t="str">
        <f t="shared" si="69"/>
        <v/>
      </c>
      <c r="G511" t="str">
        <f t="shared" si="70"/>
        <v/>
      </c>
      <c r="H511" t="str">
        <f t="shared" si="71"/>
        <v/>
      </c>
      <c r="I511" t="str">
        <f t="shared" si="72"/>
        <v/>
      </c>
      <c r="L511" t="str">
        <f>+IF(LEN(Candidatura_Tomador!A511)&gt;0,VLOOKUP(M511,Candidatura_Tomador!H:P,9,0),"")</f>
        <v/>
      </c>
      <c r="M511" t="str">
        <f>IF(LEN(M510)=0,"",IF(M510=MAX(Candidatura_Tomador!H:H),"",M510+1))</f>
        <v/>
      </c>
      <c r="N511" t="str">
        <f>+IF(LEN(M511)&gt;0,Participação!$D$6*100,"")</f>
        <v/>
      </c>
      <c r="O511" t="str">
        <f t="shared" si="73"/>
        <v/>
      </c>
      <c r="P511" t="str">
        <f>+IF(LEN(M511)&gt;0,IF(Participação!$B$6="Com Escaldão","09","01"),"")</f>
        <v/>
      </c>
      <c r="Q511" s="28" t="str">
        <f>+IF(LEN(M511)&gt;0,SUMIF(Candidatura_Tomador!$H:$H,Candidatura_Seguros!M511,Candidatura_Tomador!I:I),"")</f>
        <v/>
      </c>
      <c r="R511" t="str">
        <f>+IF(LEN(M511)&gt;0,VLOOKUP(M511,Candidatura_Tomador!H:J,3,0),"")</f>
        <v/>
      </c>
      <c r="S511" t="str">
        <f>+IF(LEN(M511)&gt;0,SUMIF(Candidatura_Tomador!$H:$H,Candidatura_Seguros!M511,Candidatura_Tomador!Q:Q),"")</f>
        <v/>
      </c>
      <c r="T511" t="str">
        <f t="shared" si="74"/>
        <v/>
      </c>
      <c r="U511" t="str">
        <f t="shared" si="75"/>
        <v/>
      </c>
      <c r="V511" t="str">
        <f>+IF(LEN(M511)&gt;0,SUMIF(Candidatura_Tomador!$H:$H,Candidatura_Seguros!M511,Candidatura_Tomador!R:R),"")</f>
        <v/>
      </c>
      <c r="W511" t="str">
        <f t="shared" si="76"/>
        <v/>
      </c>
    </row>
    <row r="512" spans="1:23" x14ac:dyDescent="0.25">
      <c r="A512" t="str">
        <f>+IF(LEN(M512)&gt;0,Candidatura_Tomador!C512,"")</f>
        <v/>
      </c>
      <c r="B512" t="str">
        <f>+IF(LEN(M512)&gt;0,Participação!$D$8,"")</f>
        <v/>
      </c>
      <c r="C512" t="str">
        <f t="shared" si="68"/>
        <v/>
      </c>
      <c r="D512" t="str">
        <f>+IF(LEN(M512)&gt;0,Participação!$D$4,"")</f>
        <v/>
      </c>
      <c r="E512" s="27" t="str">
        <f>+IF(LEN(M512)&gt;0,Participação!$B$7+8,"")</f>
        <v/>
      </c>
      <c r="F512" s="27" t="str">
        <f t="shared" si="69"/>
        <v/>
      </c>
      <c r="G512" t="str">
        <f t="shared" si="70"/>
        <v/>
      </c>
      <c r="H512" t="str">
        <f t="shared" si="71"/>
        <v/>
      </c>
      <c r="I512" t="str">
        <f t="shared" si="72"/>
        <v/>
      </c>
      <c r="L512" t="str">
        <f>+IF(LEN(Candidatura_Tomador!A512)&gt;0,VLOOKUP(M512,Candidatura_Tomador!H:P,9,0),"")</f>
        <v/>
      </c>
      <c r="M512" t="str">
        <f>IF(LEN(M511)=0,"",IF(M511=MAX(Candidatura_Tomador!H:H),"",M511+1))</f>
        <v/>
      </c>
      <c r="N512" t="str">
        <f>+IF(LEN(M512)&gt;0,Participação!$D$6*100,"")</f>
        <v/>
      </c>
      <c r="O512" t="str">
        <f t="shared" si="73"/>
        <v/>
      </c>
      <c r="P512" t="str">
        <f>+IF(LEN(M512)&gt;0,IF(Participação!$B$6="Com Escaldão","09","01"),"")</f>
        <v/>
      </c>
      <c r="Q512" s="28" t="str">
        <f>+IF(LEN(M512)&gt;0,SUMIF(Candidatura_Tomador!$H:$H,Candidatura_Seguros!M512,Candidatura_Tomador!I:I),"")</f>
        <v/>
      </c>
      <c r="R512" t="str">
        <f>+IF(LEN(M512)&gt;0,VLOOKUP(M512,Candidatura_Tomador!H:J,3,0),"")</f>
        <v/>
      </c>
      <c r="S512" t="str">
        <f>+IF(LEN(M512)&gt;0,SUMIF(Candidatura_Tomador!$H:$H,Candidatura_Seguros!M512,Candidatura_Tomador!Q:Q),"")</f>
        <v/>
      </c>
      <c r="T512" t="str">
        <f t="shared" si="74"/>
        <v/>
      </c>
      <c r="U512" t="str">
        <f t="shared" si="75"/>
        <v/>
      </c>
      <c r="V512" t="str">
        <f>+IF(LEN(M512)&gt;0,SUMIF(Candidatura_Tomador!$H:$H,Candidatura_Seguros!M512,Candidatura_Tomador!R:R),"")</f>
        <v/>
      </c>
      <c r="W512" t="str">
        <f t="shared" si="76"/>
        <v/>
      </c>
    </row>
    <row r="513" spans="1:23" x14ac:dyDescent="0.25">
      <c r="A513" t="str">
        <f>+IF(LEN(M513)&gt;0,Candidatura_Tomador!C513,"")</f>
        <v/>
      </c>
      <c r="B513" t="str">
        <f>+IF(LEN(M513)&gt;0,Participação!$D$8,"")</f>
        <v/>
      </c>
      <c r="C513" t="str">
        <f t="shared" si="68"/>
        <v/>
      </c>
      <c r="D513" t="str">
        <f>+IF(LEN(M513)&gt;0,Participação!$D$4,"")</f>
        <v/>
      </c>
      <c r="E513" s="27" t="str">
        <f>+IF(LEN(M513)&gt;0,Participação!$B$7+8,"")</f>
        <v/>
      </c>
      <c r="F513" s="27" t="str">
        <f t="shared" si="69"/>
        <v/>
      </c>
      <c r="G513" t="str">
        <f t="shared" si="70"/>
        <v/>
      </c>
      <c r="H513" t="str">
        <f t="shared" si="71"/>
        <v/>
      </c>
      <c r="I513" t="str">
        <f t="shared" si="72"/>
        <v/>
      </c>
      <c r="L513" t="str">
        <f>+IF(LEN(Candidatura_Tomador!A513)&gt;0,VLOOKUP(M513,Candidatura_Tomador!H:P,9,0),"")</f>
        <v/>
      </c>
      <c r="M513" t="str">
        <f>IF(LEN(M512)=0,"",IF(M512=MAX(Candidatura_Tomador!H:H),"",M512+1))</f>
        <v/>
      </c>
      <c r="N513" t="str">
        <f>+IF(LEN(M513)&gt;0,Participação!$D$6*100,"")</f>
        <v/>
      </c>
      <c r="O513" t="str">
        <f t="shared" si="73"/>
        <v/>
      </c>
      <c r="P513" t="str">
        <f>+IF(LEN(M513)&gt;0,IF(Participação!$B$6="Com Escaldão","09","01"),"")</f>
        <v/>
      </c>
      <c r="Q513" s="28" t="str">
        <f>+IF(LEN(M513)&gt;0,SUMIF(Candidatura_Tomador!$H:$H,Candidatura_Seguros!M513,Candidatura_Tomador!I:I),"")</f>
        <v/>
      </c>
      <c r="R513" t="str">
        <f>+IF(LEN(M513)&gt;0,VLOOKUP(M513,Candidatura_Tomador!H:J,3,0),"")</f>
        <v/>
      </c>
      <c r="S513" t="str">
        <f>+IF(LEN(M513)&gt;0,SUMIF(Candidatura_Tomador!$H:$H,Candidatura_Seguros!M513,Candidatura_Tomador!Q:Q),"")</f>
        <v/>
      </c>
      <c r="T513" t="str">
        <f t="shared" si="74"/>
        <v/>
      </c>
      <c r="U513" t="str">
        <f t="shared" si="75"/>
        <v/>
      </c>
      <c r="V513" t="str">
        <f>+IF(LEN(M513)&gt;0,SUMIF(Candidatura_Tomador!$H:$H,Candidatura_Seguros!M513,Candidatura_Tomador!R:R),"")</f>
        <v/>
      </c>
      <c r="W513" t="str">
        <f t="shared" si="76"/>
        <v/>
      </c>
    </row>
    <row r="514" spans="1:23" x14ac:dyDescent="0.25">
      <c r="A514" t="str">
        <f>+IF(LEN(M514)&gt;0,Candidatura_Tomador!C514,"")</f>
        <v/>
      </c>
      <c r="B514" t="str">
        <f>+IF(LEN(M514)&gt;0,Participação!$D$8,"")</f>
        <v/>
      </c>
      <c r="C514" t="str">
        <f t="shared" si="68"/>
        <v/>
      </c>
      <c r="D514" t="str">
        <f>+IF(LEN(M514)&gt;0,Participação!$D$4,"")</f>
        <v/>
      </c>
      <c r="E514" s="27" t="str">
        <f>+IF(LEN(M514)&gt;0,Participação!$B$7+8,"")</f>
        <v/>
      </c>
      <c r="F514" s="27" t="str">
        <f t="shared" si="69"/>
        <v/>
      </c>
      <c r="G514" t="str">
        <f t="shared" si="70"/>
        <v/>
      </c>
      <c r="H514" t="str">
        <f t="shared" si="71"/>
        <v/>
      </c>
      <c r="I514" t="str">
        <f t="shared" si="72"/>
        <v/>
      </c>
      <c r="L514" t="str">
        <f>+IF(LEN(Candidatura_Tomador!A514)&gt;0,VLOOKUP(M514,Candidatura_Tomador!H:P,9,0),"")</f>
        <v/>
      </c>
      <c r="M514" t="str">
        <f>IF(LEN(M513)=0,"",IF(M513=MAX(Candidatura_Tomador!H:H),"",M513+1))</f>
        <v/>
      </c>
      <c r="N514" t="str">
        <f>+IF(LEN(M514)&gt;0,Participação!$D$6*100,"")</f>
        <v/>
      </c>
      <c r="O514" t="str">
        <f t="shared" si="73"/>
        <v/>
      </c>
      <c r="P514" t="str">
        <f>+IF(LEN(M514)&gt;0,IF(Participação!$B$6="Com Escaldão","09","01"),"")</f>
        <v/>
      </c>
      <c r="Q514" s="28" t="str">
        <f>+IF(LEN(M514)&gt;0,SUMIF(Candidatura_Tomador!$H:$H,Candidatura_Seguros!M514,Candidatura_Tomador!I:I),"")</f>
        <v/>
      </c>
      <c r="R514" t="str">
        <f>+IF(LEN(M514)&gt;0,VLOOKUP(M514,Candidatura_Tomador!H:J,3,0),"")</f>
        <v/>
      </c>
      <c r="S514" t="str">
        <f>+IF(LEN(M514)&gt;0,SUMIF(Candidatura_Tomador!$H:$H,Candidatura_Seguros!M514,Candidatura_Tomador!Q:Q),"")</f>
        <v/>
      </c>
      <c r="T514" t="str">
        <f t="shared" si="74"/>
        <v/>
      </c>
      <c r="U514" t="str">
        <f t="shared" si="75"/>
        <v/>
      </c>
      <c r="V514" t="str">
        <f>+IF(LEN(M514)&gt;0,SUMIF(Candidatura_Tomador!$H:$H,Candidatura_Seguros!M514,Candidatura_Tomador!R:R),"")</f>
        <v/>
      </c>
      <c r="W514" t="str">
        <f t="shared" si="76"/>
        <v/>
      </c>
    </row>
    <row r="515" spans="1:23" x14ac:dyDescent="0.25">
      <c r="A515" t="str">
        <f>+IF(LEN(M515)&gt;0,Candidatura_Tomador!C515,"")</f>
        <v/>
      </c>
      <c r="B515" t="str">
        <f>+IF(LEN(M515)&gt;0,Participação!$D$8,"")</f>
        <v/>
      </c>
      <c r="C515" t="str">
        <f t="shared" si="68"/>
        <v/>
      </c>
      <c r="D515" t="str">
        <f>+IF(LEN(M515)&gt;0,Participação!$D$4,"")</f>
        <v/>
      </c>
      <c r="E515" s="27" t="str">
        <f>+IF(LEN(M515)&gt;0,Participação!$B$7+8,"")</f>
        <v/>
      </c>
      <c r="F515" s="27" t="str">
        <f t="shared" si="69"/>
        <v/>
      </c>
      <c r="G515" t="str">
        <f t="shared" si="70"/>
        <v/>
      </c>
      <c r="H515" t="str">
        <f t="shared" si="71"/>
        <v/>
      </c>
      <c r="I515" t="str">
        <f t="shared" si="72"/>
        <v/>
      </c>
      <c r="L515" t="str">
        <f>+IF(LEN(Candidatura_Tomador!A515)&gt;0,VLOOKUP(M515,Candidatura_Tomador!H:P,9,0),"")</f>
        <v/>
      </c>
      <c r="M515" t="str">
        <f>IF(LEN(M514)=0,"",IF(M514=MAX(Candidatura_Tomador!H:H),"",M514+1))</f>
        <v/>
      </c>
      <c r="N515" t="str">
        <f>+IF(LEN(M515)&gt;0,Participação!$D$6*100,"")</f>
        <v/>
      </c>
      <c r="O515" t="str">
        <f t="shared" si="73"/>
        <v/>
      </c>
      <c r="P515" t="str">
        <f>+IF(LEN(M515)&gt;0,IF(Participação!$B$6="Com Escaldão","09","01"),"")</f>
        <v/>
      </c>
      <c r="Q515" s="28" t="str">
        <f>+IF(LEN(M515)&gt;0,SUMIF(Candidatura_Tomador!$H:$H,Candidatura_Seguros!M515,Candidatura_Tomador!I:I),"")</f>
        <v/>
      </c>
      <c r="R515" t="str">
        <f>+IF(LEN(M515)&gt;0,VLOOKUP(M515,Candidatura_Tomador!H:J,3,0),"")</f>
        <v/>
      </c>
      <c r="S515" t="str">
        <f>+IF(LEN(M515)&gt;0,SUMIF(Candidatura_Tomador!$H:$H,Candidatura_Seguros!M515,Candidatura_Tomador!Q:Q),"")</f>
        <v/>
      </c>
      <c r="T515" t="str">
        <f t="shared" si="74"/>
        <v/>
      </c>
      <c r="U515" t="str">
        <f t="shared" si="75"/>
        <v/>
      </c>
      <c r="V515" t="str">
        <f>+IF(LEN(M515)&gt;0,SUMIF(Candidatura_Tomador!$H:$H,Candidatura_Seguros!M515,Candidatura_Tomador!R:R),"")</f>
        <v/>
      </c>
      <c r="W515" t="str">
        <f t="shared" si="76"/>
        <v/>
      </c>
    </row>
    <row r="516" spans="1:23" x14ac:dyDescent="0.25">
      <c r="A516" t="str">
        <f>+IF(LEN(M516)&gt;0,Candidatura_Tomador!C516,"")</f>
        <v/>
      </c>
      <c r="B516" t="str">
        <f>+IF(LEN(M516)&gt;0,Participação!$D$8,"")</f>
        <v/>
      </c>
      <c r="C516" t="str">
        <f t="shared" ref="C516:C579" si="77">+IF(LEN(M516)&gt;0,YEAR(F516),"")</f>
        <v/>
      </c>
      <c r="D516" t="str">
        <f>+IF(LEN(M516)&gt;0,Participação!$D$4,"")</f>
        <v/>
      </c>
      <c r="E516" s="27" t="str">
        <f>+IF(LEN(M516)&gt;0,Participação!$B$7+8,"")</f>
        <v/>
      </c>
      <c r="F516" s="27" t="str">
        <f t="shared" ref="F516:F579" si="78">+IF(LEN(M516)&gt;0,DATE(2021,10,15),"")</f>
        <v/>
      </c>
      <c r="G516" t="str">
        <f t="shared" ref="G516:G579" si="79">+IF(LEN(M516)&gt;0,1,"")</f>
        <v/>
      </c>
      <c r="H516" t="str">
        <f t="shared" ref="H516:H579" si="80">+IF(LEN(M516)&gt;0,1,"")</f>
        <v/>
      </c>
      <c r="I516" t="str">
        <f t="shared" ref="I516:I579" si="81">+IF(LEN(M516)&gt;0,"N","")</f>
        <v/>
      </c>
      <c r="L516" t="str">
        <f>+IF(LEN(Candidatura_Tomador!A516)&gt;0,VLOOKUP(M516,Candidatura_Tomador!H:P,9,0),"")</f>
        <v/>
      </c>
      <c r="M516" t="str">
        <f>IF(LEN(M515)=0,"",IF(M515=MAX(Candidatura_Tomador!H:H),"",M515+1))</f>
        <v/>
      </c>
      <c r="N516" t="str">
        <f>+IF(LEN(M516)&gt;0,Participação!$D$6*100,"")</f>
        <v/>
      </c>
      <c r="O516" t="str">
        <f t="shared" ref="O516:O579" si="82">+IF(LEN(M516)&gt;0,1,"")</f>
        <v/>
      </c>
      <c r="P516" t="str">
        <f>+IF(LEN(M516)&gt;0,IF(Participação!$B$6="Com Escaldão","09","01"),"")</f>
        <v/>
      </c>
      <c r="Q516" s="28" t="str">
        <f>+IF(LEN(M516)&gt;0,SUMIF(Candidatura_Tomador!$H:$H,Candidatura_Seguros!M516,Candidatura_Tomador!I:I),"")</f>
        <v/>
      </c>
      <c r="R516" t="str">
        <f>+IF(LEN(M516)&gt;0,VLOOKUP(M516,Candidatura_Tomador!H:J,3,0),"")</f>
        <v/>
      </c>
      <c r="S516" t="str">
        <f>+IF(LEN(M516)&gt;0,SUMIF(Candidatura_Tomador!$H:$H,Candidatura_Seguros!M516,Candidatura_Tomador!Q:Q),"")</f>
        <v/>
      </c>
      <c r="T516" t="str">
        <f t="shared" ref="T516:T579" si="83">+IF(LEN(M516)&gt;0,S516,"")</f>
        <v/>
      </c>
      <c r="U516" t="str">
        <f t="shared" ref="U516:U579" si="84">+IF(LEN(M516)&gt;0,"N","")</f>
        <v/>
      </c>
      <c r="V516" t="str">
        <f>+IF(LEN(M516)&gt;0,SUMIF(Candidatura_Tomador!$H:$H,Candidatura_Seguros!M516,Candidatura_Tomador!R:R),"")</f>
        <v/>
      </c>
      <c r="W516" t="str">
        <f t="shared" ref="W516:W579" si="85">+IF(LEN(M516)&gt;0,0,"")</f>
        <v/>
      </c>
    </row>
    <row r="517" spans="1:23" x14ac:dyDescent="0.25">
      <c r="A517" t="str">
        <f>+IF(LEN(M517)&gt;0,Candidatura_Tomador!C517,"")</f>
        <v/>
      </c>
      <c r="B517" t="str">
        <f>+IF(LEN(M517)&gt;0,Participação!$D$8,"")</f>
        <v/>
      </c>
      <c r="C517" t="str">
        <f t="shared" si="77"/>
        <v/>
      </c>
      <c r="D517" t="str">
        <f>+IF(LEN(M517)&gt;0,Participação!$D$4,"")</f>
        <v/>
      </c>
      <c r="E517" s="27" t="str">
        <f>+IF(LEN(M517)&gt;0,Participação!$B$7+8,"")</f>
        <v/>
      </c>
      <c r="F517" s="27" t="str">
        <f t="shared" si="78"/>
        <v/>
      </c>
      <c r="G517" t="str">
        <f t="shared" si="79"/>
        <v/>
      </c>
      <c r="H517" t="str">
        <f t="shared" si="80"/>
        <v/>
      </c>
      <c r="I517" t="str">
        <f t="shared" si="81"/>
        <v/>
      </c>
      <c r="L517" t="str">
        <f>+IF(LEN(Candidatura_Tomador!A517)&gt;0,VLOOKUP(M517,Candidatura_Tomador!H:P,9,0),"")</f>
        <v/>
      </c>
      <c r="M517" t="str">
        <f>IF(LEN(M516)=0,"",IF(M516=MAX(Candidatura_Tomador!H:H),"",M516+1))</f>
        <v/>
      </c>
      <c r="N517" t="str">
        <f>+IF(LEN(M517)&gt;0,Participação!$D$6*100,"")</f>
        <v/>
      </c>
      <c r="O517" t="str">
        <f t="shared" si="82"/>
        <v/>
      </c>
      <c r="P517" t="str">
        <f>+IF(LEN(M517)&gt;0,IF(Participação!$B$6="Com Escaldão","09","01"),"")</f>
        <v/>
      </c>
      <c r="Q517" s="28" t="str">
        <f>+IF(LEN(M517)&gt;0,SUMIF(Candidatura_Tomador!$H:$H,Candidatura_Seguros!M517,Candidatura_Tomador!I:I),"")</f>
        <v/>
      </c>
      <c r="R517" t="str">
        <f>+IF(LEN(M517)&gt;0,VLOOKUP(M517,Candidatura_Tomador!H:J,3,0),"")</f>
        <v/>
      </c>
      <c r="S517" t="str">
        <f>+IF(LEN(M517)&gt;0,SUMIF(Candidatura_Tomador!$H:$H,Candidatura_Seguros!M517,Candidatura_Tomador!Q:Q),"")</f>
        <v/>
      </c>
      <c r="T517" t="str">
        <f t="shared" si="83"/>
        <v/>
      </c>
      <c r="U517" t="str">
        <f t="shared" si="84"/>
        <v/>
      </c>
      <c r="V517" t="str">
        <f>+IF(LEN(M517)&gt;0,SUMIF(Candidatura_Tomador!$H:$H,Candidatura_Seguros!M517,Candidatura_Tomador!R:R),"")</f>
        <v/>
      </c>
      <c r="W517" t="str">
        <f t="shared" si="85"/>
        <v/>
      </c>
    </row>
    <row r="518" spans="1:23" x14ac:dyDescent="0.25">
      <c r="A518" t="str">
        <f>+IF(LEN(M518)&gt;0,Candidatura_Tomador!C518,"")</f>
        <v/>
      </c>
      <c r="B518" t="str">
        <f>+IF(LEN(M518)&gt;0,Participação!$D$8,"")</f>
        <v/>
      </c>
      <c r="C518" t="str">
        <f t="shared" si="77"/>
        <v/>
      </c>
      <c r="D518" t="str">
        <f>+IF(LEN(M518)&gt;0,Participação!$D$4,"")</f>
        <v/>
      </c>
      <c r="E518" s="27" t="str">
        <f>+IF(LEN(M518)&gt;0,Participação!$B$7+8,"")</f>
        <v/>
      </c>
      <c r="F518" s="27" t="str">
        <f t="shared" si="78"/>
        <v/>
      </c>
      <c r="G518" t="str">
        <f t="shared" si="79"/>
        <v/>
      </c>
      <c r="H518" t="str">
        <f t="shared" si="80"/>
        <v/>
      </c>
      <c r="I518" t="str">
        <f t="shared" si="81"/>
        <v/>
      </c>
      <c r="L518" t="str">
        <f>+IF(LEN(Candidatura_Tomador!A518)&gt;0,VLOOKUP(M518,Candidatura_Tomador!H:P,9,0),"")</f>
        <v/>
      </c>
      <c r="M518" t="str">
        <f>IF(LEN(M517)=0,"",IF(M517=MAX(Candidatura_Tomador!H:H),"",M517+1))</f>
        <v/>
      </c>
      <c r="N518" t="str">
        <f>+IF(LEN(M518)&gt;0,Participação!$D$6*100,"")</f>
        <v/>
      </c>
      <c r="O518" t="str">
        <f t="shared" si="82"/>
        <v/>
      </c>
      <c r="P518" t="str">
        <f>+IF(LEN(M518)&gt;0,IF(Participação!$B$6="Com Escaldão","09","01"),"")</f>
        <v/>
      </c>
      <c r="Q518" s="28" t="str">
        <f>+IF(LEN(M518)&gt;0,SUMIF(Candidatura_Tomador!$H:$H,Candidatura_Seguros!M518,Candidatura_Tomador!I:I),"")</f>
        <v/>
      </c>
      <c r="R518" t="str">
        <f>+IF(LEN(M518)&gt;0,VLOOKUP(M518,Candidatura_Tomador!H:J,3,0),"")</f>
        <v/>
      </c>
      <c r="S518" t="str">
        <f>+IF(LEN(M518)&gt;0,SUMIF(Candidatura_Tomador!$H:$H,Candidatura_Seguros!M518,Candidatura_Tomador!Q:Q),"")</f>
        <v/>
      </c>
      <c r="T518" t="str">
        <f t="shared" si="83"/>
        <v/>
      </c>
      <c r="U518" t="str">
        <f t="shared" si="84"/>
        <v/>
      </c>
      <c r="V518" t="str">
        <f>+IF(LEN(M518)&gt;0,SUMIF(Candidatura_Tomador!$H:$H,Candidatura_Seguros!M518,Candidatura_Tomador!R:R),"")</f>
        <v/>
      </c>
      <c r="W518" t="str">
        <f t="shared" si="85"/>
        <v/>
      </c>
    </row>
    <row r="519" spans="1:23" x14ac:dyDescent="0.25">
      <c r="A519" t="str">
        <f>+IF(LEN(M519)&gt;0,Candidatura_Tomador!C519,"")</f>
        <v/>
      </c>
      <c r="B519" t="str">
        <f>+IF(LEN(M519)&gt;0,Participação!$D$8,"")</f>
        <v/>
      </c>
      <c r="C519" t="str">
        <f t="shared" si="77"/>
        <v/>
      </c>
      <c r="D519" t="str">
        <f>+IF(LEN(M519)&gt;0,Participação!$D$4,"")</f>
        <v/>
      </c>
      <c r="E519" s="27" t="str">
        <f>+IF(LEN(M519)&gt;0,Participação!$B$7+8,"")</f>
        <v/>
      </c>
      <c r="F519" s="27" t="str">
        <f t="shared" si="78"/>
        <v/>
      </c>
      <c r="G519" t="str">
        <f t="shared" si="79"/>
        <v/>
      </c>
      <c r="H519" t="str">
        <f t="shared" si="80"/>
        <v/>
      </c>
      <c r="I519" t="str">
        <f t="shared" si="81"/>
        <v/>
      </c>
      <c r="L519" t="str">
        <f>+IF(LEN(Candidatura_Tomador!A519)&gt;0,VLOOKUP(M519,Candidatura_Tomador!H:P,9,0),"")</f>
        <v/>
      </c>
      <c r="M519" t="str">
        <f>IF(LEN(M518)=0,"",IF(M518=MAX(Candidatura_Tomador!H:H),"",M518+1))</f>
        <v/>
      </c>
      <c r="N519" t="str">
        <f>+IF(LEN(M519)&gt;0,Participação!$D$6*100,"")</f>
        <v/>
      </c>
      <c r="O519" t="str">
        <f t="shared" si="82"/>
        <v/>
      </c>
      <c r="P519" t="str">
        <f>+IF(LEN(M519)&gt;0,IF(Participação!$B$6="Com Escaldão","09","01"),"")</f>
        <v/>
      </c>
      <c r="Q519" s="28" t="str">
        <f>+IF(LEN(M519)&gt;0,SUMIF(Candidatura_Tomador!$H:$H,Candidatura_Seguros!M519,Candidatura_Tomador!I:I),"")</f>
        <v/>
      </c>
      <c r="R519" t="str">
        <f>+IF(LEN(M519)&gt;0,VLOOKUP(M519,Candidatura_Tomador!H:J,3,0),"")</f>
        <v/>
      </c>
      <c r="S519" t="str">
        <f>+IF(LEN(M519)&gt;0,SUMIF(Candidatura_Tomador!$H:$H,Candidatura_Seguros!M519,Candidatura_Tomador!Q:Q),"")</f>
        <v/>
      </c>
      <c r="T519" t="str">
        <f t="shared" si="83"/>
        <v/>
      </c>
      <c r="U519" t="str">
        <f t="shared" si="84"/>
        <v/>
      </c>
      <c r="V519" t="str">
        <f>+IF(LEN(M519)&gt;0,SUMIF(Candidatura_Tomador!$H:$H,Candidatura_Seguros!M519,Candidatura_Tomador!R:R),"")</f>
        <v/>
      </c>
      <c r="W519" t="str">
        <f t="shared" si="85"/>
        <v/>
      </c>
    </row>
    <row r="520" spans="1:23" x14ac:dyDescent="0.25">
      <c r="A520" t="str">
        <f>+IF(LEN(M520)&gt;0,Candidatura_Tomador!C520,"")</f>
        <v/>
      </c>
      <c r="B520" t="str">
        <f>+IF(LEN(M520)&gt;0,Participação!$D$8,"")</f>
        <v/>
      </c>
      <c r="C520" t="str">
        <f t="shared" si="77"/>
        <v/>
      </c>
      <c r="D520" t="str">
        <f>+IF(LEN(M520)&gt;0,Participação!$D$4,"")</f>
        <v/>
      </c>
      <c r="E520" s="27" t="str">
        <f>+IF(LEN(M520)&gt;0,Participação!$B$7+8,"")</f>
        <v/>
      </c>
      <c r="F520" s="27" t="str">
        <f t="shared" si="78"/>
        <v/>
      </c>
      <c r="G520" t="str">
        <f t="shared" si="79"/>
        <v/>
      </c>
      <c r="H520" t="str">
        <f t="shared" si="80"/>
        <v/>
      </c>
      <c r="I520" t="str">
        <f t="shared" si="81"/>
        <v/>
      </c>
      <c r="L520" t="str">
        <f>+IF(LEN(Candidatura_Tomador!A520)&gt;0,VLOOKUP(M520,Candidatura_Tomador!H:P,9,0),"")</f>
        <v/>
      </c>
      <c r="M520" t="str">
        <f>IF(LEN(M519)=0,"",IF(M519=MAX(Candidatura_Tomador!H:H),"",M519+1))</f>
        <v/>
      </c>
      <c r="N520" t="str">
        <f>+IF(LEN(M520)&gt;0,Participação!$D$6*100,"")</f>
        <v/>
      </c>
      <c r="O520" t="str">
        <f t="shared" si="82"/>
        <v/>
      </c>
      <c r="P520" t="str">
        <f>+IF(LEN(M520)&gt;0,IF(Participação!$B$6="Com Escaldão","09","01"),"")</f>
        <v/>
      </c>
      <c r="Q520" s="28" t="str">
        <f>+IF(LEN(M520)&gt;0,SUMIF(Candidatura_Tomador!$H:$H,Candidatura_Seguros!M520,Candidatura_Tomador!I:I),"")</f>
        <v/>
      </c>
      <c r="R520" t="str">
        <f>+IF(LEN(M520)&gt;0,VLOOKUP(M520,Candidatura_Tomador!H:J,3,0),"")</f>
        <v/>
      </c>
      <c r="S520" t="str">
        <f>+IF(LEN(M520)&gt;0,SUMIF(Candidatura_Tomador!$H:$H,Candidatura_Seguros!M520,Candidatura_Tomador!Q:Q),"")</f>
        <v/>
      </c>
      <c r="T520" t="str">
        <f t="shared" si="83"/>
        <v/>
      </c>
      <c r="U520" t="str">
        <f t="shared" si="84"/>
        <v/>
      </c>
      <c r="V520" t="str">
        <f>+IF(LEN(M520)&gt;0,SUMIF(Candidatura_Tomador!$H:$H,Candidatura_Seguros!M520,Candidatura_Tomador!R:R),"")</f>
        <v/>
      </c>
      <c r="W520" t="str">
        <f t="shared" si="85"/>
        <v/>
      </c>
    </row>
    <row r="521" spans="1:23" x14ac:dyDescent="0.25">
      <c r="A521" t="str">
        <f>+IF(LEN(M521)&gt;0,Candidatura_Tomador!C521,"")</f>
        <v/>
      </c>
      <c r="B521" t="str">
        <f>+IF(LEN(M521)&gt;0,Participação!$D$8,"")</f>
        <v/>
      </c>
      <c r="C521" t="str">
        <f t="shared" si="77"/>
        <v/>
      </c>
      <c r="D521" t="str">
        <f>+IF(LEN(M521)&gt;0,Participação!$D$4,"")</f>
        <v/>
      </c>
      <c r="E521" s="27" t="str">
        <f>+IF(LEN(M521)&gt;0,Participação!$B$7+8,"")</f>
        <v/>
      </c>
      <c r="F521" s="27" t="str">
        <f t="shared" si="78"/>
        <v/>
      </c>
      <c r="G521" t="str">
        <f t="shared" si="79"/>
        <v/>
      </c>
      <c r="H521" t="str">
        <f t="shared" si="80"/>
        <v/>
      </c>
      <c r="I521" t="str">
        <f t="shared" si="81"/>
        <v/>
      </c>
      <c r="L521" t="str">
        <f>+IF(LEN(Candidatura_Tomador!A521)&gt;0,VLOOKUP(M521,Candidatura_Tomador!H:P,9,0),"")</f>
        <v/>
      </c>
      <c r="M521" t="str">
        <f>IF(LEN(M520)=0,"",IF(M520=MAX(Candidatura_Tomador!H:H),"",M520+1))</f>
        <v/>
      </c>
      <c r="N521" t="str">
        <f>+IF(LEN(M521)&gt;0,Participação!$D$6*100,"")</f>
        <v/>
      </c>
      <c r="O521" t="str">
        <f t="shared" si="82"/>
        <v/>
      </c>
      <c r="P521" t="str">
        <f>+IF(LEN(M521)&gt;0,IF(Participação!$B$6="Com Escaldão","09","01"),"")</f>
        <v/>
      </c>
      <c r="Q521" s="28" t="str">
        <f>+IF(LEN(M521)&gt;0,SUMIF(Candidatura_Tomador!$H:$H,Candidatura_Seguros!M521,Candidatura_Tomador!I:I),"")</f>
        <v/>
      </c>
      <c r="R521" t="str">
        <f>+IF(LEN(M521)&gt;0,VLOOKUP(M521,Candidatura_Tomador!H:J,3,0),"")</f>
        <v/>
      </c>
      <c r="S521" t="str">
        <f>+IF(LEN(M521)&gt;0,SUMIF(Candidatura_Tomador!$H:$H,Candidatura_Seguros!M521,Candidatura_Tomador!Q:Q),"")</f>
        <v/>
      </c>
      <c r="T521" t="str">
        <f t="shared" si="83"/>
        <v/>
      </c>
      <c r="U521" t="str">
        <f t="shared" si="84"/>
        <v/>
      </c>
      <c r="V521" t="str">
        <f>+IF(LEN(M521)&gt;0,SUMIF(Candidatura_Tomador!$H:$H,Candidatura_Seguros!M521,Candidatura_Tomador!R:R),"")</f>
        <v/>
      </c>
      <c r="W521" t="str">
        <f t="shared" si="85"/>
        <v/>
      </c>
    </row>
    <row r="522" spans="1:23" x14ac:dyDescent="0.25">
      <c r="A522" t="str">
        <f>+IF(LEN(M522)&gt;0,Candidatura_Tomador!C522,"")</f>
        <v/>
      </c>
      <c r="B522" t="str">
        <f>+IF(LEN(M522)&gt;0,Participação!$D$8,"")</f>
        <v/>
      </c>
      <c r="C522" t="str">
        <f t="shared" si="77"/>
        <v/>
      </c>
      <c r="D522" t="str">
        <f>+IF(LEN(M522)&gt;0,Participação!$D$4,"")</f>
        <v/>
      </c>
      <c r="E522" s="27" t="str">
        <f>+IF(LEN(M522)&gt;0,Participação!$B$7+8,"")</f>
        <v/>
      </c>
      <c r="F522" s="27" t="str">
        <f t="shared" si="78"/>
        <v/>
      </c>
      <c r="G522" t="str">
        <f t="shared" si="79"/>
        <v/>
      </c>
      <c r="H522" t="str">
        <f t="shared" si="80"/>
        <v/>
      </c>
      <c r="I522" t="str">
        <f t="shared" si="81"/>
        <v/>
      </c>
      <c r="L522" t="str">
        <f>+IF(LEN(Candidatura_Tomador!A522)&gt;0,VLOOKUP(M522,Candidatura_Tomador!H:P,9,0),"")</f>
        <v/>
      </c>
      <c r="M522" t="str">
        <f>IF(LEN(M521)=0,"",IF(M521=MAX(Candidatura_Tomador!H:H),"",M521+1))</f>
        <v/>
      </c>
      <c r="N522" t="str">
        <f>+IF(LEN(M522)&gt;0,Participação!$D$6*100,"")</f>
        <v/>
      </c>
      <c r="O522" t="str">
        <f t="shared" si="82"/>
        <v/>
      </c>
      <c r="P522" t="str">
        <f>+IF(LEN(M522)&gt;0,IF(Participação!$B$6="Com Escaldão","09","01"),"")</f>
        <v/>
      </c>
      <c r="Q522" s="28" t="str">
        <f>+IF(LEN(M522)&gt;0,SUMIF(Candidatura_Tomador!$H:$H,Candidatura_Seguros!M522,Candidatura_Tomador!I:I),"")</f>
        <v/>
      </c>
      <c r="R522" t="str">
        <f>+IF(LEN(M522)&gt;0,VLOOKUP(M522,Candidatura_Tomador!H:J,3,0),"")</f>
        <v/>
      </c>
      <c r="S522" t="str">
        <f>+IF(LEN(M522)&gt;0,SUMIF(Candidatura_Tomador!$H:$H,Candidatura_Seguros!M522,Candidatura_Tomador!Q:Q),"")</f>
        <v/>
      </c>
      <c r="T522" t="str">
        <f t="shared" si="83"/>
        <v/>
      </c>
      <c r="U522" t="str">
        <f t="shared" si="84"/>
        <v/>
      </c>
      <c r="V522" t="str">
        <f>+IF(LEN(M522)&gt;0,SUMIF(Candidatura_Tomador!$H:$H,Candidatura_Seguros!M522,Candidatura_Tomador!R:R),"")</f>
        <v/>
      </c>
      <c r="W522" t="str">
        <f t="shared" si="85"/>
        <v/>
      </c>
    </row>
    <row r="523" spans="1:23" x14ac:dyDescent="0.25">
      <c r="A523" t="str">
        <f>+IF(LEN(M523)&gt;0,Candidatura_Tomador!C523,"")</f>
        <v/>
      </c>
      <c r="B523" t="str">
        <f>+IF(LEN(M523)&gt;0,Participação!$D$8,"")</f>
        <v/>
      </c>
      <c r="C523" t="str">
        <f t="shared" si="77"/>
        <v/>
      </c>
      <c r="D523" t="str">
        <f>+IF(LEN(M523)&gt;0,Participação!$D$4,"")</f>
        <v/>
      </c>
      <c r="E523" s="27" t="str">
        <f>+IF(LEN(M523)&gt;0,Participação!$B$7+8,"")</f>
        <v/>
      </c>
      <c r="F523" s="27" t="str">
        <f t="shared" si="78"/>
        <v/>
      </c>
      <c r="G523" t="str">
        <f t="shared" si="79"/>
        <v/>
      </c>
      <c r="H523" t="str">
        <f t="shared" si="80"/>
        <v/>
      </c>
      <c r="I523" t="str">
        <f t="shared" si="81"/>
        <v/>
      </c>
      <c r="L523" t="str">
        <f>+IF(LEN(Candidatura_Tomador!A523)&gt;0,VLOOKUP(M523,Candidatura_Tomador!H:P,9,0),"")</f>
        <v/>
      </c>
      <c r="M523" t="str">
        <f>IF(LEN(M522)=0,"",IF(M522=MAX(Candidatura_Tomador!H:H),"",M522+1))</f>
        <v/>
      </c>
      <c r="N523" t="str">
        <f>+IF(LEN(M523)&gt;0,Participação!$D$6*100,"")</f>
        <v/>
      </c>
      <c r="O523" t="str">
        <f t="shared" si="82"/>
        <v/>
      </c>
      <c r="P523" t="str">
        <f>+IF(LEN(M523)&gt;0,IF(Participação!$B$6="Com Escaldão","09","01"),"")</f>
        <v/>
      </c>
      <c r="Q523" s="28" t="str">
        <f>+IF(LEN(M523)&gt;0,SUMIF(Candidatura_Tomador!$H:$H,Candidatura_Seguros!M523,Candidatura_Tomador!I:I),"")</f>
        <v/>
      </c>
      <c r="R523" t="str">
        <f>+IF(LEN(M523)&gt;0,VLOOKUP(M523,Candidatura_Tomador!H:J,3,0),"")</f>
        <v/>
      </c>
      <c r="S523" t="str">
        <f>+IF(LEN(M523)&gt;0,SUMIF(Candidatura_Tomador!$H:$H,Candidatura_Seguros!M523,Candidatura_Tomador!Q:Q),"")</f>
        <v/>
      </c>
      <c r="T523" t="str">
        <f t="shared" si="83"/>
        <v/>
      </c>
      <c r="U523" t="str">
        <f t="shared" si="84"/>
        <v/>
      </c>
      <c r="V523" t="str">
        <f>+IF(LEN(M523)&gt;0,SUMIF(Candidatura_Tomador!$H:$H,Candidatura_Seguros!M523,Candidatura_Tomador!R:R),"")</f>
        <v/>
      </c>
      <c r="W523" t="str">
        <f t="shared" si="85"/>
        <v/>
      </c>
    </row>
    <row r="524" spans="1:23" x14ac:dyDescent="0.25">
      <c r="A524" t="str">
        <f>+IF(LEN(M524)&gt;0,Candidatura_Tomador!C524,"")</f>
        <v/>
      </c>
      <c r="B524" t="str">
        <f>+IF(LEN(M524)&gt;0,Participação!$D$8,"")</f>
        <v/>
      </c>
      <c r="C524" t="str">
        <f t="shared" si="77"/>
        <v/>
      </c>
      <c r="D524" t="str">
        <f>+IF(LEN(M524)&gt;0,Participação!$D$4,"")</f>
        <v/>
      </c>
      <c r="E524" s="27" t="str">
        <f>+IF(LEN(M524)&gt;0,Participação!$B$7+8,"")</f>
        <v/>
      </c>
      <c r="F524" s="27" t="str">
        <f t="shared" si="78"/>
        <v/>
      </c>
      <c r="G524" t="str">
        <f t="shared" si="79"/>
        <v/>
      </c>
      <c r="H524" t="str">
        <f t="shared" si="80"/>
        <v/>
      </c>
      <c r="I524" t="str">
        <f t="shared" si="81"/>
        <v/>
      </c>
      <c r="L524" t="str">
        <f>+IF(LEN(Candidatura_Tomador!A524)&gt;0,VLOOKUP(M524,Candidatura_Tomador!H:P,9,0),"")</f>
        <v/>
      </c>
      <c r="M524" t="str">
        <f>IF(LEN(M523)=0,"",IF(M523=MAX(Candidatura_Tomador!H:H),"",M523+1))</f>
        <v/>
      </c>
      <c r="N524" t="str">
        <f>+IF(LEN(M524)&gt;0,Participação!$D$6*100,"")</f>
        <v/>
      </c>
      <c r="O524" t="str">
        <f t="shared" si="82"/>
        <v/>
      </c>
      <c r="P524" t="str">
        <f>+IF(LEN(M524)&gt;0,IF(Participação!$B$6="Com Escaldão","09","01"),"")</f>
        <v/>
      </c>
      <c r="Q524" s="28" t="str">
        <f>+IF(LEN(M524)&gt;0,SUMIF(Candidatura_Tomador!$H:$H,Candidatura_Seguros!M524,Candidatura_Tomador!I:I),"")</f>
        <v/>
      </c>
      <c r="R524" t="str">
        <f>+IF(LEN(M524)&gt;0,VLOOKUP(M524,Candidatura_Tomador!H:J,3,0),"")</f>
        <v/>
      </c>
      <c r="S524" t="str">
        <f>+IF(LEN(M524)&gt;0,SUMIF(Candidatura_Tomador!$H:$H,Candidatura_Seguros!M524,Candidatura_Tomador!Q:Q),"")</f>
        <v/>
      </c>
      <c r="T524" t="str">
        <f t="shared" si="83"/>
        <v/>
      </c>
      <c r="U524" t="str">
        <f t="shared" si="84"/>
        <v/>
      </c>
      <c r="V524" t="str">
        <f>+IF(LEN(M524)&gt;0,SUMIF(Candidatura_Tomador!$H:$H,Candidatura_Seguros!M524,Candidatura_Tomador!R:R),"")</f>
        <v/>
      </c>
      <c r="W524" t="str">
        <f t="shared" si="85"/>
        <v/>
      </c>
    </row>
    <row r="525" spans="1:23" x14ac:dyDescent="0.25">
      <c r="A525" t="str">
        <f>+IF(LEN(M525)&gt;0,Candidatura_Tomador!C525,"")</f>
        <v/>
      </c>
      <c r="B525" t="str">
        <f>+IF(LEN(M525)&gt;0,Participação!$D$8,"")</f>
        <v/>
      </c>
      <c r="C525" t="str">
        <f t="shared" si="77"/>
        <v/>
      </c>
      <c r="D525" t="str">
        <f>+IF(LEN(M525)&gt;0,Participação!$D$4,"")</f>
        <v/>
      </c>
      <c r="E525" s="27" t="str">
        <f>+IF(LEN(M525)&gt;0,Participação!$B$7+8,"")</f>
        <v/>
      </c>
      <c r="F525" s="27" t="str">
        <f t="shared" si="78"/>
        <v/>
      </c>
      <c r="G525" t="str">
        <f t="shared" si="79"/>
        <v/>
      </c>
      <c r="H525" t="str">
        <f t="shared" si="80"/>
        <v/>
      </c>
      <c r="I525" t="str">
        <f t="shared" si="81"/>
        <v/>
      </c>
      <c r="L525" t="str">
        <f>+IF(LEN(Candidatura_Tomador!A525)&gt;0,VLOOKUP(M525,Candidatura_Tomador!H:P,9,0),"")</f>
        <v/>
      </c>
      <c r="M525" t="str">
        <f>IF(LEN(M524)=0,"",IF(M524=MAX(Candidatura_Tomador!H:H),"",M524+1))</f>
        <v/>
      </c>
      <c r="N525" t="str">
        <f>+IF(LEN(M525)&gt;0,Participação!$D$6*100,"")</f>
        <v/>
      </c>
      <c r="O525" t="str">
        <f t="shared" si="82"/>
        <v/>
      </c>
      <c r="P525" t="str">
        <f>+IF(LEN(M525)&gt;0,IF(Participação!$B$6="Com Escaldão","09","01"),"")</f>
        <v/>
      </c>
      <c r="Q525" s="28" t="str">
        <f>+IF(LEN(M525)&gt;0,SUMIF(Candidatura_Tomador!$H:$H,Candidatura_Seguros!M525,Candidatura_Tomador!I:I),"")</f>
        <v/>
      </c>
      <c r="R525" t="str">
        <f>+IF(LEN(M525)&gt;0,VLOOKUP(M525,Candidatura_Tomador!H:J,3,0),"")</f>
        <v/>
      </c>
      <c r="S525" t="str">
        <f>+IF(LEN(M525)&gt;0,SUMIF(Candidatura_Tomador!$H:$H,Candidatura_Seguros!M525,Candidatura_Tomador!Q:Q),"")</f>
        <v/>
      </c>
      <c r="T525" t="str">
        <f t="shared" si="83"/>
        <v/>
      </c>
      <c r="U525" t="str">
        <f t="shared" si="84"/>
        <v/>
      </c>
      <c r="V525" t="str">
        <f>+IF(LEN(M525)&gt;0,SUMIF(Candidatura_Tomador!$H:$H,Candidatura_Seguros!M525,Candidatura_Tomador!R:R),"")</f>
        <v/>
      </c>
      <c r="W525" t="str">
        <f t="shared" si="85"/>
        <v/>
      </c>
    </row>
    <row r="526" spans="1:23" x14ac:dyDescent="0.25">
      <c r="A526" t="str">
        <f>+IF(LEN(M526)&gt;0,Candidatura_Tomador!C526,"")</f>
        <v/>
      </c>
      <c r="B526" t="str">
        <f>+IF(LEN(M526)&gt;0,Participação!$D$8,"")</f>
        <v/>
      </c>
      <c r="C526" t="str">
        <f t="shared" si="77"/>
        <v/>
      </c>
      <c r="D526" t="str">
        <f>+IF(LEN(M526)&gt;0,Participação!$D$4,"")</f>
        <v/>
      </c>
      <c r="E526" s="27" t="str">
        <f>+IF(LEN(M526)&gt;0,Participação!$B$7+8,"")</f>
        <v/>
      </c>
      <c r="F526" s="27" t="str">
        <f t="shared" si="78"/>
        <v/>
      </c>
      <c r="G526" t="str">
        <f t="shared" si="79"/>
        <v/>
      </c>
      <c r="H526" t="str">
        <f t="shared" si="80"/>
        <v/>
      </c>
      <c r="I526" t="str">
        <f t="shared" si="81"/>
        <v/>
      </c>
      <c r="L526" t="str">
        <f>+IF(LEN(Candidatura_Tomador!A526)&gt;0,VLOOKUP(M526,Candidatura_Tomador!H:P,9,0),"")</f>
        <v/>
      </c>
      <c r="M526" t="str">
        <f>IF(LEN(M525)=0,"",IF(M525=MAX(Candidatura_Tomador!H:H),"",M525+1))</f>
        <v/>
      </c>
      <c r="N526" t="str">
        <f>+IF(LEN(M526)&gt;0,Participação!$D$6*100,"")</f>
        <v/>
      </c>
      <c r="O526" t="str">
        <f t="shared" si="82"/>
        <v/>
      </c>
      <c r="P526" t="str">
        <f>+IF(LEN(M526)&gt;0,IF(Participação!$B$6="Com Escaldão","09","01"),"")</f>
        <v/>
      </c>
      <c r="Q526" s="28" t="str">
        <f>+IF(LEN(M526)&gt;0,SUMIF(Candidatura_Tomador!$H:$H,Candidatura_Seguros!M526,Candidatura_Tomador!I:I),"")</f>
        <v/>
      </c>
      <c r="R526" t="str">
        <f>+IF(LEN(M526)&gt;0,VLOOKUP(M526,Candidatura_Tomador!H:J,3,0),"")</f>
        <v/>
      </c>
      <c r="S526" t="str">
        <f>+IF(LEN(M526)&gt;0,SUMIF(Candidatura_Tomador!$H:$H,Candidatura_Seguros!M526,Candidatura_Tomador!Q:Q),"")</f>
        <v/>
      </c>
      <c r="T526" t="str">
        <f t="shared" si="83"/>
        <v/>
      </c>
      <c r="U526" t="str">
        <f t="shared" si="84"/>
        <v/>
      </c>
      <c r="V526" t="str">
        <f>+IF(LEN(M526)&gt;0,SUMIF(Candidatura_Tomador!$H:$H,Candidatura_Seguros!M526,Candidatura_Tomador!R:R),"")</f>
        <v/>
      </c>
      <c r="W526" t="str">
        <f t="shared" si="85"/>
        <v/>
      </c>
    </row>
    <row r="527" spans="1:23" x14ac:dyDescent="0.25">
      <c r="A527" t="str">
        <f>+IF(LEN(M527)&gt;0,Candidatura_Tomador!C527,"")</f>
        <v/>
      </c>
      <c r="B527" t="str">
        <f>+IF(LEN(M527)&gt;0,Participação!$D$8,"")</f>
        <v/>
      </c>
      <c r="C527" t="str">
        <f t="shared" si="77"/>
        <v/>
      </c>
      <c r="D527" t="str">
        <f>+IF(LEN(M527)&gt;0,Participação!$D$4,"")</f>
        <v/>
      </c>
      <c r="E527" s="27" t="str">
        <f>+IF(LEN(M527)&gt;0,Participação!$B$7+8,"")</f>
        <v/>
      </c>
      <c r="F527" s="27" t="str">
        <f t="shared" si="78"/>
        <v/>
      </c>
      <c r="G527" t="str">
        <f t="shared" si="79"/>
        <v/>
      </c>
      <c r="H527" t="str">
        <f t="shared" si="80"/>
        <v/>
      </c>
      <c r="I527" t="str">
        <f t="shared" si="81"/>
        <v/>
      </c>
      <c r="L527" t="str">
        <f>+IF(LEN(Candidatura_Tomador!A527)&gt;0,VLOOKUP(M527,Candidatura_Tomador!H:P,9,0),"")</f>
        <v/>
      </c>
      <c r="M527" t="str">
        <f>IF(LEN(M526)=0,"",IF(M526=MAX(Candidatura_Tomador!H:H),"",M526+1))</f>
        <v/>
      </c>
      <c r="N527" t="str">
        <f>+IF(LEN(M527)&gt;0,Participação!$D$6*100,"")</f>
        <v/>
      </c>
      <c r="O527" t="str">
        <f t="shared" si="82"/>
        <v/>
      </c>
      <c r="P527" t="str">
        <f>+IF(LEN(M527)&gt;0,IF(Participação!$B$6="Com Escaldão","09","01"),"")</f>
        <v/>
      </c>
      <c r="Q527" s="28" t="str">
        <f>+IF(LEN(M527)&gt;0,SUMIF(Candidatura_Tomador!$H:$H,Candidatura_Seguros!M527,Candidatura_Tomador!I:I),"")</f>
        <v/>
      </c>
      <c r="R527" t="str">
        <f>+IF(LEN(M527)&gt;0,VLOOKUP(M527,Candidatura_Tomador!H:J,3,0),"")</f>
        <v/>
      </c>
      <c r="S527" t="str">
        <f>+IF(LEN(M527)&gt;0,SUMIF(Candidatura_Tomador!$H:$H,Candidatura_Seguros!M527,Candidatura_Tomador!Q:Q),"")</f>
        <v/>
      </c>
      <c r="T527" t="str">
        <f t="shared" si="83"/>
        <v/>
      </c>
      <c r="U527" t="str">
        <f t="shared" si="84"/>
        <v/>
      </c>
      <c r="V527" t="str">
        <f>+IF(LEN(M527)&gt;0,SUMIF(Candidatura_Tomador!$H:$H,Candidatura_Seguros!M527,Candidatura_Tomador!R:R),"")</f>
        <v/>
      </c>
      <c r="W527" t="str">
        <f t="shared" si="85"/>
        <v/>
      </c>
    </row>
    <row r="528" spans="1:23" x14ac:dyDescent="0.25">
      <c r="A528" t="str">
        <f>+IF(LEN(M528)&gt;0,Candidatura_Tomador!C528,"")</f>
        <v/>
      </c>
      <c r="B528" t="str">
        <f>+IF(LEN(M528)&gt;0,Participação!$D$8,"")</f>
        <v/>
      </c>
      <c r="C528" t="str">
        <f t="shared" si="77"/>
        <v/>
      </c>
      <c r="D528" t="str">
        <f>+IF(LEN(M528)&gt;0,Participação!$D$4,"")</f>
        <v/>
      </c>
      <c r="E528" s="27" t="str">
        <f>+IF(LEN(M528)&gt;0,Participação!$B$7+8,"")</f>
        <v/>
      </c>
      <c r="F528" s="27" t="str">
        <f t="shared" si="78"/>
        <v/>
      </c>
      <c r="G528" t="str">
        <f t="shared" si="79"/>
        <v/>
      </c>
      <c r="H528" t="str">
        <f t="shared" si="80"/>
        <v/>
      </c>
      <c r="I528" t="str">
        <f t="shared" si="81"/>
        <v/>
      </c>
      <c r="L528" t="str">
        <f>+IF(LEN(Candidatura_Tomador!A528)&gt;0,VLOOKUP(M528,Candidatura_Tomador!H:P,9,0),"")</f>
        <v/>
      </c>
      <c r="M528" t="str">
        <f>IF(LEN(M527)=0,"",IF(M527=MAX(Candidatura_Tomador!H:H),"",M527+1))</f>
        <v/>
      </c>
      <c r="N528" t="str">
        <f>+IF(LEN(M528)&gt;0,Participação!$D$6*100,"")</f>
        <v/>
      </c>
      <c r="O528" t="str">
        <f t="shared" si="82"/>
        <v/>
      </c>
      <c r="P528" t="str">
        <f>+IF(LEN(M528)&gt;0,IF(Participação!$B$6="Com Escaldão","09","01"),"")</f>
        <v/>
      </c>
      <c r="Q528" s="28" t="str">
        <f>+IF(LEN(M528)&gt;0,SUMIF(Candidatura_Tomador!$H:$H,Candidatura_Seguros!M528,Candidatura_Tomador!I:I),"")</f>
        <v/>
      </c>
      <c r="R528" t="str">
        <f>+IF(LEN(M528)&gt;0,VLOOKUP(M528,Candidatura_Tomador!H:J,3,0),"")</f>
        <v/>
      </c>
      <c r="S528" t="str">
        <f>+IF(LEN(M528)&gt;0,SUMIF(Candidatura_Tomador!$H:$H,Candidatura_Seguros!M528,Candidatura_Tomador!Q:Q),"")</f>
        <v/>
      </c>
      <c r="T528" t="str">
        <f t="shared" si="83"/>
        <v/>
      </c>
      <c r="U528" t="str">
        <f t="shared" si="84"/>
        <v/>
      </c>
      <c r="V528" t="str">
        <f>+IF(LEN(M528)&gt;0,SUMIF(Candidatura_Tomador!$H:$H,Candidatura_Seguros!M528,Candidatura_Tomador!R:R),"")</f>
        <v/>
      </c>
      <c r="W528" t="str">
        <f t="shared" si="85"/>
        <v/>
      </c>
    </row>
    <row r="529" spans="1:23" x14ac:dyDescent="0.25">
      <c r="A529" t="str">
        <f>+IF(LEN(M529)&gt;0,Candidatura_Tomador!C529,"")</f>
        <v/>
      </c>
      <c r="B529" t="str">
        <f>+IF(LEN(M529)&gt;0,Participação!$D$8,"")</f>
        <v/>
      </c>
      <c r="C529" t="str">
        <f t="shared" si="77"/>
        <v/>
      </c>
      <c r="D529" t="str">
        <f>+IF(LEN(M529)&gt;0,Participação!$D$4,"")</f>
        <v/>
      </c>
      <c r="E529" s="27" t="str">
        <f>+IF(LEN(M529)&gt;0,Participação!$B$7+8,"")</f>
        <v/>
      </c>
      <c r="F529" s="27" t="str">
        <f t="shared" si="78"/>
        <v/>
      </c>
      <c r="G529" t="str">
        <f t="shared" si="79"/>
        <v/>
      </c>
      <c r="H529" t="str">
        <f t="shared" si="80"/>
        <v/>
      </c>
      <c r="I529" t="str">
        <f t="shared" si="81"/>
        <v/>
      </c>
      <c r="L529" t="str">
        <f>+IF(LEN(Candidatura_Tomador!A529)&gt;0,VLOOKUP(M529,Candidatura_Tomador!H:P,9,0),"")</f>
        <v/>
      </c>
      <c r="M529" t="str">
        <f>IF(LEN(M528)=0,"",IF(M528=MAX(Candidatura_Tomador!H:H),"",M528+1))</f>
        <v/>
      </c>
      <c r="N529" t="str">
        <f>+IF(LEN(M529)&gt;0,Participação!$D$6*100,"")</f>
        <v/>
      </c>
      <c r="O529" t="str">
        <f t="shared" si="82"/>
        <v/>
      </c>
      <c r="P529" t="str">
        <f>+IF(LEN(M529)&gt;0,IF(Participação!$B$6="Com Escaldão","09","01"),"")</f>
        <v/>
      </c>
      <c r="Q529" s="28" t="str">
        <f>+IF(LEN(M529)&gt;0,SUMIF(Candidatura_Tomador!$H:$H,Candidatura_Seguros!M529,Candidatura_Tomador!I:I),"")</f>
        <v/>
      </c>
      <c r="R529" t="str">
        <f>+IF(LEN(M529)&gt;0,VLOOKUP(M529,Candidatura_Tomador!H:J,3,0),"")</f>
        <v/>
      </c>
      <c r="S529" t="str">
        <f>+IF(LEN(M529)&gt;0,SUMIF(Candidatura_Tomador!$H:$H,Candidatura_Seguros!M529,Candidatura_Tomador!Q:Q),"")</f>
        <v/>
      </c>
      <c r="T529" t="str">
        <f t="shared" si="83"/>
        <v/>
      </c>
      <c r="U529" t="str">
        <f t="shared" si="84"/>
        <v/>
      </c>
      <c r="V529" t="str">
        <f>+IF(LEN(M529)&gt;0,SUMIF(Candidatura_Tomador!$H:$H,Candidatura_Seguros!M529,Candidatura_Tomador!R:R),"")</f>
        <v/>
      </c>
      <c r="W529" t="str">
        <f t="shared" si="85"/>
        <v/>
      </c>
    </row>
    <row r="530" spans="1:23" x14ac:dyDescent="0.25">
      <c r="A530" t="str">
        <f>+IF(LEN(M530)&gt;0,Candidatura_Tomador!C530,"")</f>
        <v/>
      </c>
      <c r="B530" t="str">
        <f>+IF(LEN(M530)&gt;0,Participação!$D$8,"")</f>
        <v/>
      </c>
      <c r="C530" t="str">
        <f t="shared" si="77"/>
        <v/>
      </c>
      <c r="D530" t="str">
        <f>+IF(LEN(M530)&gt;0,Participação!$D$4,"")</f>
        <v/>
      </c>
      <c r="E530" s="27" t="str">
        <f>+IF(LEN(M530)&gt;0,Participação!$B$7+8,"")</f>
        <v/>
      </c>
      <c r="F530" s="27" t="str">
        <f t="shared" si="78"/>
        <v/>
      </c>
      <c r="G530" t="str">
        <f t="shared" si="79"/>
        <v/>
      </c>
      <c r="H530" t="str">
        <f t="shared" si="80"/>
        <v/>
      </c>
      <c r="I530" t="str">
        <f t="shared" si="81"/>
        <v/>
      </c>
      <c r="L530" t="str">
        <f>+IF(LEN(Candidatura_Tomador!A530)&gt;0,VLOOKUP(M530,Candidatura_Tomador!H:P,9,0),"")</f>
        <v/>
      </c>
      <c r="M530" t="str">
        <f>IF(LEN(M529)=0,"",IF(M529=MAX(Candidatura_Tomador!H:H),"",M529+1))</f>
        <v/>
      </c>
      <c r="N530" t="str">
        <f>+IF(LEN(M530)&gt;0,Participação!$D$6*100,"")</f>
        <v/>
      </c>
      <c r="O530" t="str">
        <f t="shared" si="82"/>
        <v/>
      </c>
      <c r="P530" t="str">
        <f>+IF(LEN(M530)&gt;0,IF(Participação!$B$6="Com Escaldão","09","01"),"")</f>
        <v/>
      </c>
      <c r="Q530" s="28" t="str">
        <f>+IF(LEN(M530)&gt;0,SUMIF(Candidatura_Tomador!$H:$H,Candidatura_Seguros!M530,Candidatura_Tomador!I:I),"")</f>
        <v/>
      </c>
      <c r="R530" t="str">
        <f>+IF(LEN(M530)&gt;0,VLOOKUP(M530,Candidatura_Tomador!H:J,3,0),"")</f>
        <v/>
      </c>
      <c r="S530" t="str">
        <f>+IF(LEN(M530)&gt;0,SUMIF(Candidatura_Tomador!$H:$H,Candidatura_Seguros!M530,Candidatura_Tomador!Q:Q),"")</f>
        <v/>
      </c>
      <c r="T530" t="str">
        <f t="shared" si="83"/>
        <v/>
      </c>
      <c r="U530" t="str">
        <f t="shared" si="84"/>
        <v/>
      </c>
      <c r="V530" t="str">
        <f>+IF(LEN(M530)&gt;0,SUMIF(Candidatura_Tomador!$H:$H,Candidatura_Seguros!M530,Candidatura_Tomador!R:R),"")</f>
        <v/>
      </c>
      <c r="W530" t="str">
        <f t="shared" si="85"/>
        <v/>
      </c>
    </row>
    <row r="531" spans="1:23" x14ac:dyDescent="0.25">
      <c r="A531" t="str">
        <f>+IF(LEN(M531)&gt;0,Candidatura_Tomador!C531,"")</f>
        <v/>
      </c>
      <c r="B531" t="str">
        <f>+IF(LEN(M531)&gt;0,Participação!$D$8,"")</f>
        <v/>
      </c>
      <c r="C531" t="str">
        <f t="shared" si="77"/>
        <v/>
      </c>
      <c r="D531" t="str">
        <f>+IF(LEN(M531)&gt;0,Participação!$D$4,"")</f>
        <v/>
      </c>
      <c r="E531" s="27" t="str">
        <f>+IF(LEN(M531)&gt;0,Participação!$B$7+8,"")</f>
        <v/>
      </c>
      <c r="F531" s="27" t="str">
        <f t="shared" si="78"/>
        <v/>
      </c>
      <c r="G531" t="str">
        <f t="shared" si="79"/>
        <v/>
      </c>
      <c r="H531" t="str">
        <f t="shared" si="80"/>
        <v/>
      </c>
      <c r="I531" t="str">
        <f t="shared" si="81"/>
        <v/>
      </c>
      <c r="L531" t="str">
        <f>+IF(LEN(Candidatura_Tomador!A531)&gt;0,VLOOKUP(M531,Candidatura_Tomador!H:P,9,0),"")</f>
        <v/>
      </c>
      <c r="M531" t="str">
        <f>IF(LEN(M530)=0,"",IF(M530=MAX(Candidatura_Tomador!H:H),"",M530+1))</f>
        <v/>
      </c>
      <c r="N531" t="str">
        <f>+IF(LEN(M531)&gt;0,Participação!$D$6*100,"")</f>
        <v/>
      </c>
      <c r="O531" t="str">
        <f t="shared" si="82"/>
        <v/>
      </c>
      <c r="P531" t="str">
        <f>+IF(LEN(M531)&gt;0,IF(Participação!$B$6="Com Escaldão","09","01"),"")</f>
        <v/>
      </c>
      <c r="Q531" s="28" t="str">
        <f>+IF(LEN(M531)&gt;0,SUMIF(Candidatura_Tomador!$H:$H,Candidatura_Seguros!M531,Candidatura_Tomador!I:I),"")</f>
        <v/>
      </c>
      <c r="R531" t="str">
        <f>+IF(LEN(M531)&gt;0,VLOOKUP(M531,Candidatura_Tomador!H:J,3,0),"")</f>
        <v/>
      </c>
      <c r="S531" t="str">
        <f>+IF(LEN(M531)&gt;0,SUMIF(Candidatura_Tomador!$H:$H,Candidatura_Seguros!M531,Candidatura_Tomador!Q:Q),"")</f>
        <v/>
      </c>
      <c r="T531" t="str">
        <f t="shared" si="83"/>
        <v/>
      </c>
      <c r="U531" t="str">
        <f t="shared" si="84"/>
        <v/>
      </c>
      <c r="V531" t="str">
        <f>+IF(LEN(M531)&gt;0,SUMIF(Candidatura_Tomador!$H:$H,Candidatura_Seguros!M531,Candidatura_Tomador!R:R),"")</f>
        <v/>
      </c>
      <c r="W531" t="str">
        <f t="shared" si="85"/>
        <v/>
      </c>
    </row>
    <row r="532" spans="1:23" x14ac:dyDescent="0.25">
      <c r="A532" t="str">
        <f>+IF(LEN(M532)&gt;0,Candidatura_Tomador!C532,"")</f>
        <v/>
      </c>
      <c r="B532" t="str">
        <f>+IF(LEN(M532)&gt;0,Participação!$D$8,"")</f>
        <v/>
      </c>
      <c r="C532" t="str">
        <f t="shared" si="77"/>
        <v/>
      </c>
      <c r="D532" t="str">
        <f>+IF(LEN(M532)&gt;0,Participação!$D$4,"")</f>
        <v/>
      </c>
      <c r="E532" s="27" t="str">
        <f>+IF(LEN(M532)&gt;0,Participação!$B$7+8,"")</f>
        <v/>
      </c>
      <c r="F532" s="27" t="str">
        <f t="shared" si="78"/>
        <v/>
      </c>
      <c r="G532" t="str">
        <f t="shared" si="79"/>
        <v/>
      </c>
      <c r="H532" t="str">
        <f t="shared" si="80"/>
        <v/>
      </c>
      <c r="I532" t="str">
        <f t="shared" si="81"/>
        <v/>
      </c>
      <c r="L532" t="str">
        <f>+IF(LEN(Candidatura_Tomador!A532)&gt;0,VLOOKUP(M532,Candidatura_Tomador!H:P,9,0),"")</f>
        <v/>
      </c>
      <c r="M532" t="str">
        <f>IF(LEN(M531)=0,"",IF(M531=MAX(Candidatura_Tomador!H:H),"",M531+1))</f>
        <v/>
      </c>
      <c r="N532" t="str">
        <f>+IF(LEN(M532)&gt;0,Participação!$D$6*100,"")</f>
        <v/>
      </c>
      <c r="O532" t="str">
        <f t="shared" si="82"/>
        <v/>
      </c>
      <c r="P532" t="str">
        <f>+IF(LEN(M532)&gt;0,IF(Participação!$B$6="Com Escaldão","09","01"),"")</f>
        <v/>
      </c>
      <c r="Q532" s="28" t="str">
        <f>+IF(LEN(M532)&gt;0,SUMIF(Candidatura_Tomador!$H:$H,Candidatura_Seguros!M532,Candidatura_Tomador!I:I),"")</f>
        <v/>
      </c>
      <c r="R532" t="str">
        <f>+IF(LEN(M532)&gt;0,VLOOKUP(M532,Candidatura_Tomador!H:J,3,0),"")</f>
        <v/>
      </c>
      <c r="S532" t="str">
        <f>+IF(LEN(M532)&gt;0,SUMIF(Candidatura_Tomador!$H:$H,Candidatura_Seguros!M532,Candidatura_Tomador!Q:Q),"")</f>
        <v/>
      </c>
      <c r="T532" t="str">
        <f t="shared" si="83"/>
        <v/>
      </c>
      <c r="U532" t="str">
        <f t="shared" si="84"/>
        <v/>
      </c>
      <c r="V532" t="str">
        <f>+IF(LEN(M532)&gt;0,SUMIF(Candidatura_Tomador!$H:$H,Candidatura_Seguros!M532,Candidatura_Tomador!R:R),"")</f>
        <v/>
      </c>
      <c r="W532" t="str">
        <f t="shared" si="85"/>
        <v/>
      </c>
    </row>
    <row r="533" spans="1:23" x14ac:dyDescent="0.25">
      <c r="A533" t="str">
        <f>+IF(LEN(M533)&gt;0,Candidatura_Tomador!C533,"")</f>
        <v/>
      </c>
      <c r="B533" t="str">
        <f>+IF(LEN(M533)&gt;0,Participação!$D$8,"")</f>
        <v/>
      </c>
      <c r="C533" t="str">
        <f t="shared" si="77"/>
        <v/>
      </c>
      <c r="D533" t="str">
        <f>+IF(LEN(M533)&gt;0,Participação!$D$4,"")</f>
        <v/>
      </c>
      <c r="E533" s="27" t="str">
        <f>+IF(LEN(M533)&gt;0,Participação!$B$7+8,"")</f>
        <v/>
      </c>
      <c r="F533" s="27" t="str">
        <f t="shared" si="78"/>
        <v/>
      </c>
      <c r="G533" t="str">
        <f t="shared" si="79"/>
        <v/>
      </c>
      <c r="H533" t="str">
        <f t="shared" si="80"/>
        <v/>
      </c>
      <c r="I533" t="str">
        <f t="shared" si="81"/>
        <v/>
      </c>
      <c r="L533" t="str">
        <f>+IF(LEN(Candidatura_Tomador!A533)&gt;0,VLOOKUP(M533,Candidatura_Tomador!H:P,9,0),"")</f>
        <v/>
      </c>
      <c r="M533" t="str">
        <f>IF(LEN(M532)=0,"",IF(M532=MAX(Candidatura_Tomador!H:H),"",M532+1))</f>
        <v/>
      </c>
      <c r="N533" t="str">
        <f>+IF(LEN(M533)&gt;0,Participação!$D$6*100,"")</f>
        <v/>
      </c>
      <c r="O533" t="str">
        <f t="shared" si="82"/>
        <v/>
      </c>
      <c r="P533" t="str">
        <f>+IF(LEN(M533)&gt;0,IF(Participação!$B$6="Com Escaldão","09","01"),"")</f>
        <v/>
      </c>
      <c r="Q533" s="28" t="str">
        <f>+IF(LEN(M533)&gt;0,SUMIF(Candidatura_Tomador!$H:$H,Candidatura_Seguros!M533,Candidatura_Tomador!I:I),"")</f>
        <v/>
      </c>
      <c r="R533" t="str">
        <f>+IF(LEN(M533)&gt;0,VLOOKUP(M533,Candidatura_Tomador!H:J,3,0),"")</f>
        <v/>
      </c>
      <c r="S533" t="str">
        <f>+IF(LEN(M533)&gt;0,SUMIF(Candidatura_Tomador!$H:$H,Candidatura_Seguros!M533,Candidatura_Tomador!Q:Q),"")</f>
        <v/>
      </c>
      <c r="T533" t="str">
        <f t="shared" si="83"/>
        <v/>
      </c>
      <c r="U533" t="str">
        <f t="shared" si="84"/>
        <v/>
      </c>
      <c r="V533" t="str">
        <f>+IF(LEN(M533)&gt;0,SUMIF(Candidatura_Tomador!$H:$H,Candidatura_Seguros!M533,Candidatura_Tomador!R:R),"")</f>
        <v/>
      </c>
      <c r="W533" t="str">
        <f t="shared" si="85"/>
        <v/>
      </c>
    </row>
    <row r="534" spans="1:23" x14ac:dyDescent="0.25">
      <c r="A534" t="str">
        <f>+IF(LEN(M534)&gt;0,Candidatura_Tomador!C534,"")</f>
        <v/>
      </c>
      <c r="B534" t="str">
        <f>+IF(LEN(M534)&gt;0,Participação!$D$8,"")</f>
        <v/>
      </c>
      <c r="C534" t="str">
        <f t="shared" si="77"/>
        <v/>
      </c>
      <c r="D534" t="str">
        <f>+IF(LEN(M534)&gt;0,Participação!$D$4,"")</f>
        <v/>
      </c>
      <c r="E534" s="27" t="str">
        <f>+IF(LEN(M534)&gt;0,Participação!$B$7+8,"")</f>
        <v/>
      </c>
      <c r="F534" s="27" t="str">
        <f t="shared" si="78"/>
        <v/>
      </c>
      <c r="G534" t="str">
        <f t="shared" si="79"/>
        <v/>
      </c>
      <c r="H534" t="str">
        <f t="shared" si="80"/>
        <v/>
      </c>
      <c r="I534" t="str">
        <f t="shared" si="81"/>
        <v/>
      </c>
      <c r="L534" t="str">
        <f>+IF(LEN(Candidatura_Tomador!A534)&gt;0,VLOOKUP(M534,Candidatura_Tomador!H:P,9,0),"")</f>
        <v/>
      </c>
      <c r="M534" t="str">
        <f>IF(LEN(M533)=0,"",IF(M533=MAX(Candidatura_Tomador!H:H),"",M533+1))</f>
        <v/>
      </c>
      <c r="N534" t="str">
        <f>+IF(LEN(M534)&gt;0,Participação!$D$6*100,"")</f>
        <v/>
      </c>
      <c r="O534" t="str">
        <f t="shared" si="82"/>
        <v/>
      </c>
      <c r="P534" t="str">
        <f>+IF(LEN(M534)&gt;0,IF(Participação!$B$6="Com Escaldão","09","01"),"")</f>
        <v/>
      </c>
      <c r="Q534" s="28" t="str">
        <f>+IF(LEN(M534)&gt;0,SUMIF(Candidatura_Tomador!$H:$H,Candidatura_Seguros!M534,Candidatura_Tomador!I:I),"")</f>
        <v/>
      </c>
      <c r="R534" t="str">
        <f>+IF(LEN(M534)&gt;0,VLOOKUP(M534,Candidatura_Tomador!H:J,3,0),"")</f>
        <v/>
      </c>
      <c r="S534" t="str">
        <f>+IF(LEN(M534)&gt;0,SUMIF(Candidatura_Tomador!$H:$H,Candidatura_Seguros!M534,Candidatura_Tomador!Q:Q),"")</f>
        <v/>
      </c>
      <c r="T534" t="str">
        <f t="shared" si="83"/>
        <v/>
      </c>
      <c r="U534" t="str">
        <f t="shared" si="84"/>
        <v/>
      </c>
      <c r="V534" t="str">
        <f>+IF(LEN(M534)&gt;0,SUMIF(Candidatura_Tomador!$H:$H,Candidatura_Seguros!M534,Candidatura_Tomador!R:R),"")</f>
        <v/>
      </c>
      <c r="W534" t="str">
        <f t="shared" si="85"/>
        <v/>
      </c>
    </row>
    <row r="535" spans="1:23" x14ac:dyDescent="0.25">
      <c r="A535" t="str">
        <f>+IF(LEN(M535)&gt;0,Candidatura_Tomador!C535,"")</f>
        <v/>
      </c>
      <c r="B535" t="str">
        <f>+IF(LEN(M535)&gt;0,Participação!$D$8,"")</f>
        <v/>
      </c>
      <c r="C535" t="str">
        <f t="shared" si="77"/>
        <v/>
      </c>
      <c r="D535" t="str">
        <f>+IF(LEN(M535)&gt;0,Participação!$D$4,"")</f>
        <v/>
      </c>
      <c r="E535" s="27" t="str">
        <f>+IF(LEN(M535)&gt;0,Participação!$B$7+8,"")</f>
        <v/>
      </c>
      <c r="F535" s="27" t="str">
        <f t="shared" si="78"/>
        <v/>
      </c>
      <c r="G535" t="str">
        <f t="shared" si="79"/>
        <v/>
      </c>
      <c r="H535" t="str">
        <f t="shared" si="80"/>
        <v/>
      </c>
      <c r="I535" t="str">
        <f t="shared" si="81"/>
        <v/>
      </c>
      <c r="L535" t="str">
        <f>+IF(LEN(Candidatura_Tomador!A535)&gt;0,VLOOKUP(M535,Candidatura_Tomador!H:P,9,0),"")</f>
        <v/>
      </c>
      <c r="M535" t="str">
        <f>IF(LEN(M534)=0,"",IF(M534=MAX(Candidatura_Tomador!H:H),"",M534+1))</f>
        <v/>
      </c>
      <c r="N535" t="str">
        <f>+IF(LEN(M535)&gt;0,Participação!$D$6*100,"")</f>
        <v/>
      </c>
      <c r="O535" t="str">
        <f t="shared" si="82"/>
        <v/>
      </c>
      <c r="P535" t="str">
        <f>+IF(LEN(M535)&gt;0,IF(Participação!$B$6="Com Escaldão","09","01"),"")</f>
        <v/>
      </c>
      <c r="Q535" s="28" t="str">
        <f>+IF(LEN(M535)&gt;0,SUMIF(Candidatura_Tomador!$H:$H,Candidatura_Seguros!M535,Candidatura_Tomador!I:I),"")</f>
        <v/>
      </c>
      <c r="R535" t="str">
        <f>+IF(LEN(M535)&gt;0,VLOOKUP(M535,Candidatura_Tomador!H:J,3,0),"")</f>
        <v/>
      </c>
      <c r="S535" t="str">
        <f>+IF(LEN(M535)&gt;0,SUMIF(Candidatura_Tomador!$H:$H,Candidatura_Seguros!M535,Candidatura_Tomador!Q:Q),"")</f>
        <v/>
      </c>
      <c r="T535" t="str">
        <f t="shared" si="83"/>
        <v/>
      </c>
      <c r="U535" t="str">
        <f t="shared" si="84"/>
        <v/>
      </c>
      <c r="V535" t="str">
        <f>+IF(LEN(M535)&gt;0,SUMIF(Candidatura_Tomador!$H:$H,Candidatura_Seguros!M535,Candidatura_Tomador!R:R),"")</f>
        <v/>
      </c>
      <c r="W535" t="str">
        <f t="shared" si="85"/>
        <v/>
      </c>
    </row>
    <row r="536" spans="1:23" x14ac:dyDescent="0.25">
      <c r="A536" t="str">
        <f>+IF(LEN(M536)&gt;0,Candidatura_Tomador!C536,"")</f>
        <v/>
      </c>
      <c r="B536" t="str">
        <f>+IF(LEN(M536)&gt;0,Participação!$D$8,"")</f>
        <v/>
      </c>
      <c r="C536" t="str">
        <f t="shared" si="77"/>
        <v/>
      </c>
      <c r="D536" t="str">
        <f>+IF(LEN(M536)&gt;0,Participação!$D$4,"")</f>
        <v/>
      </c>
      <c r="E536" s="27" t="str">
        <f>+IF(LEN(M536)&gt;0,Participação!$B$7+8,"")</f>
        <v/>
      </c>
      <c r="F536" s="27" t="str">
        <f t="shared" si="78"/>
        <v/>
      </c>
      <c r="G536" t="str">
        <f t="shared" si="79"/>
        <v/>
      </c>
      <c r="H536" t="str">
        <f t="shared" si="80"/>
        <v/>
      </c>
      <c r="I536" t="str">
        <f t="shared" si="81"/>
        <v/>
      </c>
      <c r="L536" t="str">
        <f>+IF(LEN(Candidatura_Tomador!A536)&gt;0,VLOOKUP(M536,Candidatura_Tomador!H:P,9,0),"")</f>
        <v/>
      </c>
      <c r="M536" t="str">
        <f>IF(LEN(M535)=0,"",IF(M535=MAX(Candidatura_Tomador!H:H),"",M535+1))</f>
        <v/>
      </c>
      <c r="N536" t="str">
        <f>+IF(LEN(M536)&gt;0,Participação!$D$6*100,"")</f>
        <v/>
      </c>
      <c r="O536" t="str">
        <f t="shared" si="82"/>
        <v/>
      </c>
      <c r="P536" t="str">
        <f>+IF(LEN(M536)&gt;0,IF(Participação!$B$6="Com Escaldão","09","01"),"")</f>
        <v/>
      </c>
      <c r="Q536" s="28" t="str">
        <f>+IF(LEN(M536)&gt;0,SUMIF(Candidatura_Tomador!$H:$H,Candidatura_Seguros!M536,Candidatura_Tomador!I:I),"")</f>
        <v/>
      </c>
      <c r="R536" t="str">
        <f>+IF(LEN(M536)&gt;0,VLOOKUP(M536,Candidatura_Tomador!H:J,3,0),"")</f>
        <v/>
      </c>
      <c r="S536" t="str">
        <f>+IF(LEN(M536)&gt;0,SUMIF(Candidatura_Tomador!$H:$H,Candidatura_Seguros!M536,Candidatura_Tomador!Q:Q),"")</f>
        <v/>
      </c>
      <c r="T536" t="str">
        <f t="shared" si="83"/>
        <v/>
      </c>
      <c r="U536" t="str">
        <f t="shared" si="84"/>
        <v/>
      </c>
      <c r="V536" t="str">
        <f>+IF(LEN(M536)&gt;0,SUMIF(Candidatura_Tomador!$H:$H,Candidatura_Seguros!M536,Candidatura_Tomador!R:R),"")</f>
        <v/>
      </c>
      <c r="W536" t="str">
        <f t="shared" si="85"/>
        <v/>
      </c>
    </row>
    <row r="537" spans="1:23" x14ac:dyDescent="0.25">
      <c r="A537" t="str">
        <f>+IF(LEN(M537)&gt;0,Candidatura_Tomador!C537,"")</f>
        <v/>
      </c>
      <c r="B537" t="str">
        <f>+IF(LEN(M537)&gt;0,Participação!$D$8,"")</f>
        <v/>
      </c>
      <c r="C537" t="str">
        <f t="shared" si="77"/>
        <v/>
      </c>
      <c r="D537" t="str">
        <f>+IF(LEN(M537)&gt;0,Participação!$D$4,"")</f>
        <v/>
      </c>
      <c r="E537" s="27" t="str">
        <f>+IF(LEN(M537)&gt;0,Participação!$B$7+8,"")</f>
        <v/>
      </c>
      <c r="F537" s="27" t="str">
        <f t="shared" si="78"/>
        <v/>
      </c>
      <c r="G537" t="str">
        <f t="shared" si="79"/>
        <v/>
      </c>
      <c r="H537" t="str">
        <f t="shared" si="80"/>
        <v/>
      </c>
      <c r="I537" t="str">
        <f t="shared" si="81"/>
        <v/>
      </c>
      <c r="L537" t="str">
        <f>+IF(LEN(Candidatura_Tomador!A537)&gt;0,VLOOKUP(M537,Candidatura_Tomador!H:P,9,0),"")</f>
        <v/>
      </c>
      <c r="M537" t="str">
        <f>IF(LEN(M536)=0,"",IF(M536=MAX(Candidatura_Tomador!H:H),"",M536+1))</f>
        <v/>
      </c>
      <c r="N537" t="str">
        <f>+IF(LEN(M537)&gt;0,Participação!$D$6*100,"")</f>
        <v/>
      </c>
      <c r="O537" t="str">
        <f t="shared" si="82"/>
        <v/>
      </c>
      <c r="P537" t="str">
        <f>+IF(LEN(M537)&gt;0,IF(Participação!$B$6="Com Escaldão","09","01"),"")</f>
        <v/>
      </c>
      <c r="Q537" s="28" t="str">
        <f>+IF(LEN(M537)&gt;0,SUMIF(Candidatura_Tomador!$H:$H,Candidatura_Seguros!M537,Candidatura_Tomador!I:I),"")</f>
        <v/>
      </c>
      <c r="R537" t="str">
        <f>+IF(LEN(M537)&gt;0,VLOOKUP(M537,Candidatura_Tomador!H:J,3,0),"")</f>
        <v/>
      </c>
      <c r="S537" t="str">
        <f>+IF(LEN(M537)&gt;0,SUMIF(Candidatura_Tomador!$H:$H,Candidatura_Seguros!M537,Candidatura_Tomador!Q:Q),"")</f>
        <v/>
      </c>
      <c r="T537" t="str">
        <f t="shared" si="83"/>
        <v/>
      </c>
      <c r="U537" t="str">
        <f t="shared" si="84"/>
        <v/>
      </c>
      <c r="V537" t="str">
        <f>+IF(LEN(M537)&gt;0,SUMIF(Candidatura_Tomador!$H:$H,Candidatura_Seguros!M537,Candidatura_Tomador!R:R),"")</f>
        <v/>
      </c>
      <c r="W537" t="str">
        <f t="shared" si="85"/>
        <v/>
      </c>
    </row>
    <row r="538" spans="1:23" x14ac:dyDescent="0.25">
      <c r="A538" t="str">
        <f>+IF(LEN(M538)&gt;0,Candidatura_Tomador!C538,"")</f>
        <v/>
      </c>
      <c r="B538" t="str">
        <f>+IF(LEN(M538)&gt;0,Participação!$D$8,"")</f>
        <v/>
      </c>
      <c r="C538" t="str">
        <f t="shared" si="77"/>
        <v/>
      </c>
      <c r="D538" t="str">
        <f>+IF(LEN(M538)&gt;0,Participação!$D$4,"")</f>
        <v/>
      </c>
      <c r="E538" s="27" t="str">
        <f>+IF(LEN(M538)&gt;0,Participação!$B$7+8,"")</f>
        <v/>
      </c>
      <c r="F538" s="27" t="str">
        <f t="shared" si="78"/>
        <v/>
      </c>
      <c r="G538" t="str">
        <f t="shared" si="79"/>
        <v/>
      </c>
      <c r="H538" t="str">
        <f t="shared" si="80"/>
        <v/>
      </c>
      <c r="I538" t="str">
        <f t="shared" si="81"/>
        <v/>
      </c>
      <c r="L538" t="str">
        <f>+IF(LEN(Candidatura_Tomador!A538)&gt;0,VLOOKUP(M538,Candidatura_Tomador!H:P,9,0),"")</f>
        <v/>
      </c>
      <c r="M538" t="str">
        <f>IF(LEN(M537)=0,"",IF(M537=MAX(Candidatura_Tomador!H:H),"",M537+1))</f>
        <v/>
      </c>
      <c r="N538" t="str">
        <f>+IF(LEN(M538)&gt;0,Participação!$D$6*100,"")</f>
        <v/>
      </c>
      <c r="O538" t="str">
        <f t="shared" si="82"/>
        <v/>
      </c>
      <c r="P538" t="str">
        <f>+IF(LEN(M538)&gt;0,IF(Participação!$B$6="Com Escaldão","09","01"),"")</f>
        <v/>
      </c>
      <c r="Q538" s="28" t="str">
        <f>+IF(LEN(M538)&gt;0,SUMIF(Candidatura_Tomador!$H:$H,Candidatura_Seguros!M538,Candidatura_Tomador!I:I),"")</f>
        <v/>
      </c>
      <c r="R538" t="str">
        <f>+IF(LEN(M538)&gt;0,VLOOKUP(M538,Candidatura_Tomador!H:J,3,0),"")</f>
        <v/>
      </c>
      <c r="S538" t="str">
        <f>+IF(LEN(M538)&gt;0,SUMIF(Candidatura_Tomador!$H:$H,Candidatura_Seguros!M538,Candidatura_Tomador!Q:Q),"")</f>
        <v/>
      </c>
      <c r="T538" t="str">
        <f t="shared" si="83"/>
        <v/>
      </c>
      <c r="U538" t="str">
        <f t="shared" si="84"/>
        <v/>
      </c>
      <c r="V538" t="str">
        <f>+IF(LEN(M538)&gt;0,SUMIF(Candidatura_Tomador!$H:$H,Candidatura_Seguros!M538,Candidatura_Tomador!R:R),"")</f>
        <v/>
      </c>
      <c r="W538" t="str">
        <f t="shared" si="85"/>
        <v/>
      </c>
    </row>
    <row r="539" spans="1:23" x14ac:dyDescent="0.25">
      <c r="A539" t="str">
        <f>+IF(LEN(M539)&gt;0,Candidatura_Tomador!C539,"")</f>
        <v/>
      </c>
      <c r="B539" t="str">
        <f>+IF(LEN(M539)&gt;0,Participação!$D$8,"")</f>
        <v/>
      </c>
      <c r="C539" t="str">
        <f t="shared" si="77"/>
        <v/>
      </c>
      <c r="D539" t="str">
        <f>+IF(LEN(M539)&gt;0,Participação!$D$4,"")</f>
        <v/>
      </c>
      <c r="E539" s="27" t="str">
        <f>+IF(LEN(M539)&gt;0,Participação!$B$7+8,"")</f>
        <v/>
      </c>
      <c r="F539" s="27" t="str">
        <f t="shared" si="78"/>
        <v/>
      </c>
      <c r="G539" t="str">
        <f t="shared" si="79"/>
        <v/>
      </c>
      <c r="H539" t="str">
        <f t="shared" si="80"/>
        <v/>
      </c>
      <c r="I539" t="str">
        <f t="shared" si="81"/>
        <v/>
      </c>
      <c r="L539" t="str">
        <f>+IF(LEN(Candidatura_Tomador!A539)&gt;0,VLOOKUP(M539,Candidatura_Tomador!H:P,9,0),"")</f>
        <v/>
      </c>
      <c r="M539" t="str">
        <f>IF(LEN(M538)=0,"",IF(M538=MAX(Candidatura_Tomador!H:H),"",M538+1))</f>
        <v/>
      </c>
      <c r="N539" t="str">
        <f>+IF(LEN(M539)&gt;0,Participação!$D$6*100,"")</f>
        <v/>
      </c>
      <c r="O539" t="str">
        <f t="shared" si="82"/>
        <v/>
      </c>
      <c r="P539" t="str">
        <f>+IF(LEN(M539)&gt;0,IF(Participação!$B$6="Com Escaldão","09","01"),"")</f>
        <v/>
      </c>
      <c r="Q539" s="28" t="str">
        <f>+IF(LEN(M539)&gt;0,SUMIF(Candidatura_Tomador!$H:$H,Candidatura_Seguros!M539,Candidatura_Tomador!I:I),"")</f>
        <v/>
      </c>
      <c r="R539" t="str">
        <f>+IF(LEN(M539)&gt;0,VLOOKUP(M539,Candidatura_Tomador!H:J,3,0),"")</f>
        <v/>
      </c>
      <c r="S539" t="str">
        <f>+IF(LEN(M539)&gt;0,SUMIF(Candidatura_Tomador!$H:$H,Candidatura_Seguros!M539,Candidatura_Tomador!Q:Q),"")</f>
        <v/>
      </c>
      <c r="T539" t="str">
        <f t="shared" si="83"/>
        <v/>
      </c>
      <c r="U539" t="str">
        <f t="shared" si="84"/>
        <v/>
      </c>
      <c r="V539" t="str">
        <f>+IF(LEN(M539)&gt;0,SUMIF(Candidatura_Tomador!$H:$H,Candidatura_Seguros!M539,Candidatura_Tomador!R:R),"")</f>
        <v/>
      </c>
      <c r="W539" t="str">
        <f t="shared" si="85"/>
        <v/>
      </c>
    </row>
    <row r="540" spans="1:23" x14ac:dyDescent="0.25">
      <c r="A540" t="str">
        <f>+IF(LEN(M540)&gt;0,Candidatura_Tomador!C540,"")</f>
        <v/>
      </c>
      <c r="B540" t="str">
        <f>+IF(LEN(M540)&gt;0,Participação!$D$8,"")</f>
        <v/>
      </c>
      <c r="C540" t="str">
        <f t="shared" si="77"/>
        <v/>
      </c>
      <c r="D540" t="str">
        <f>+IF(LEN(M540)&gt;0,Participação!$D$4,"")</f>
        <v/>
      </c>
      <c r="E540" s="27" t="str">
        <f>+IF(LEN(M540)&gt;0,Participação!$B$7+8,"")</f>
        <v/>
      </c>
      <c r="F540" s="27" t="str">
        <f t="shared" si="78"/>
        <v/>
      </c>
      <c r="G540" t="str">
        <f t="shared" si="79"/>
        <v/>
      </c>
      <c r="H540" t="str">
        <f t="shared" si="80"/>
        <v/>
      </c>
      <c r="I540" t="str">
        <f t="shared" si="81"/>
        <v/>
      </c>
      <c r="L540" t="str">
        <f>+IF(LEN(Candidatura_Tomador!A540)&gt;0,VLOOKUP(M540,Candidatura_Tomador!H:P,9,0),"")</f>
        <v/>
      </c>
      <c r="M540" t="str">
        <f>IF(LEN(M539)=0,"",IF(M539=MAX(Candidatura_Tomador!H:H),"",M539+1))</f>
        <v/>
      </c>
      <c r="N540" t="str">
        <f>+IF(LEN(M540)&gt;0,Participação!$D$6*100,"")</f>
        <v/>
      </c>
      <c r="O540" t="str">
        <f t="shared" si="82"/>
        <v/>
      </c>
      <c r="P540" t="str">
        <f>+IF(LEN(M540)&gt;0,IF(Participação!$B$6="Com Escaldão","09","01"),"")</f>
        <v/>
      </c>
      <c r="Q540" s="28" t="str">
        <f>+IF(LEN(M540)&gt;0,SUMIF(Candidatura_Tomador!$H:$H,Candidatura_Seguros!M540,Candidatura_Tomador!I:I),"")</f>
        <v/>
      </c>
      <c r="R540" t="str">
        <f>+IF(LEN(M540)&gt;0,VLOOKUP(M540,Candidatura_Tomador!H:J,3,0),"")</f>
        <v/>
      </c>
      <c r="S540" t="str">
        <f>+IF(LEN(M540)&gt;0,SUMIF(Candidatura_Tomador!$H:$H,Candidatura_Seguros!M540,Candidatura_Tomador!Q:Q),"")</f>
        <v/>
      </c>
      <c r="T540" t="str">
        <f t="shared" si="83"/>
        <v/>
      </c>
      <c r="U540" t="str">
        <f t="shared" si="84"/>
        <v/>
      </c>
      <c r="V540" t="str">
        <f>+IF(LEN(M540)&gt;0,SUMIF(Candidatura_Tomador!$H:$H,Candidatura_Seguros!M540,Candidatura_Tomador!R:R),"")</f>
        <v/>
      </c>
      <c r="W540" t="str">
        <f t="shared" si="85"/>
        <v/>
      </c>
    </row>
    <row r="541" spans="1:23" x14ac:dyDescent="0.25">
      <c r="A541" t="str">
        <f>+IF(LEN(M541)&gt;0,Candidatura_Tomador!C541,"")</f>
        <v/>
      </c>
      <c r="B541" t="str">
        <f>+IF(LEN(M541)&gt;0,Participação!$D$8,"")</f>
        <v/>
      </c>
      <c r="C541" t="str">
        <f t="shared" si="77"/>
        <v/>
      </c>
      <c r="D541" t="str">
        <f>+IF(LEN(M541)&gt;0,Participação!$D$4,"")</f>
        <v/>
      </c>
      <c r="E541" s="27" t="str">
        <f>+IF(LEN(M541)&gt;0,Participação!$B$7+8,"")</f>
        <v/>
      </c>
      <c r="F541" s="27" t="str">
        <f t="shared" si="78"/>
        <v/>
      </c>
      <c r="G541" t="str">
        <f t="shared" si="79"/>
        <v/>
      </c>
      <c r="H541" t="str">
        <f t="shared" si="80"/>
        <v/>
      </c>
      <c r="I541" t="str">
        <f t="shared" si="81"/>
        <v/>
      </c>
      <c r="L541" t="str">
        <f>+IF(LEN(Candidatura_Tomador!A541)&gt;0,VLOOKUP(M541,Candidatura_Tomador!H:P,9,0),"")</f>
        <v/>
      </c>
      <c r="M541" t="str">
        <f>IF(LEN(M540)=0,"",IF(M540=MAX(Candidatura_Tomador!H:H),"",M540+1))</f>
        <v/>
      </c>
      <c r="N541" t="str">
        <f>+IF(LEN(M541)&gt;0,Participação!$D$6*100,"")</f>
        <v/>
      </c>
      <c r="O541" t="str">
        <f t="shared" si="82"/>
        <v/>
      </c>
      <c r="P541" t="str">
        <f>+IF(LEN(M541)&gt;0,IF(Participação!$B$6="Com Escaldão","09","01"),"")</f>
        <v/>
      </c>
      <c r="Q541" s="28" t="str">
        <f>+IF(LEN(M541)&gt;0,SUMIF(Candidatura_Tomador!$H:$H,Candidatura_Seguros!M541,Candidatura_Tomador!I:I),"")</f>
        <v/>
      </c>
      <c r="R541" t="str">
        <f>+IF(LEN(M541)&gt;0,VLOOKUP(M541,Candidatura_Tomador!H:J,3,0),"")</f>
        <v/>
      </c>
      <c r="S541" t="str">
        <f>+IF(LEN(M541)&gt;0,SUMIF(Candidatura_Tomador!$H:$H,Candidatura_Seguros!M541,Candidatura_Tomador!Q:Q),"")</f>
        <v/>
      </c>
      <c r="T541" t="str">
        <f t="shared" si="83"/>
        <v/>
      </c>
      <c r="U541" t="str">
        <f t="shared" si="84"/>
        <v/>
      </c>
      <c r="V541" t="str">
        <f>+IF(LEN(M541)&gt;0,SUMIF(Candidatura_Tomador!$H:$H,Candidatura_Seguros!M541,Candidatura_Tomador!R:R),"")</f>
        <v/>
      </c>
      <c r="W541" t="str">
        <f t="shared" si="85"/>
        <v/>
      </c>
    </row>
    <row r="542" spans="1:23" x14ac:dyDescent="0.25">
      <c r="A542" t="str">
        <f>+IF(LEN(M542)&gt;0,Candidatura_Tomador!C542,"")</f>
        <v/>
      </c>
      <c r="B542" t="str">
        <f>+IF(LEN(M542)&gt;0,Participação!$D$8,"")</f>
        <v/>
      </c>
      <c r="C542" t="str">
        <f t="shared" si="77"/>
        <v/>
      </c>
      <c r="D542" t="str">
        <f>+IF(LEN(M542)&gt;0,Participação!$D$4,"")</f>
        <v/>
      </c>
      <c r="E542" s="27" t="str">
        <f>+IF(LEN(M542)&gt;0,Participação!$B$7+8,"")</f>
        <v/>
      </c>
      <c r="F542" s="27" t="str">
        <f t="shared" si="78"/>
        <v/>
      </c>
      <c r="G542" t="str">
        <f t="shared" si="79"/>
        <v/>
      </c>
      <c r="H542" t="str">
        <f t="shared" si="80"/>
        <v/>
      </c>
      <c r="I542" t="str">
        <f t="shared" si="81"/>
        <v/>
      </c>
      <c r="L542" t="str">
        <f>+IF(LEN(Candidatura_Tomador!A542)&gt;0,VLOOKUP(M542,Candidatura_Tomador!H:P,9,0),"")</f>
        <v/>
      </c>
      <c r="M542" t="str">
        <f>IF(LEN(M541)=0,"",IF(M541=MAX(Candidatura_Tomador!H:H),"",M541+1))</f>
        <v/>
      </c>
      <c r="N542" t="str">
        <f>+IF(LEN(M542)&gt;0,Participação!$D$6*100,"")</f>
        <v/>
      </c>
      <c r="O542" t="str">
        <f t="shared" si="82"/>
        <v/>
      </c>
      <c r="P542" t="str">
        <f>+IF(LEN(M542)&gt;0,IF(Participação!$B$6="Com Escaldão","09","01"),"")</f>
        <v/>
      </c>
      <c r="Q542" s="28" t="str">
        <f>+IF(LEN(M542)&gt;0,SUMIF(Candidatura_Tomador!$H:$H,Candidatura_Seguros!M542,Candidatura_Tomador!I:I),"")</f>
        <v/>
      </c>
      <c r="R542" t="str">
        <f>+IF(LEN(M542)&gt;0,VLOOKUP(M542,Candidatura_Tomador!H:J,3,0),"")</f>
        <v/>
      </c>
      <c r="S542" t="str">
        <f>+IF(LEN(M542)&gt;0,SUMIF(Candidatura_Tomador!$H:$H,Candidatura_Seguros!M542,Candidatura_Tomador!Q:Q),"")</f>
        <v/>
      </c>
      <c r="T542" t="str">
        <f t="shared" si="83"/>
        <v/>
      </c>
      <c r="U542" t="str">
        <f t="shared" si="84"/>
        <v/>
      </c>
      <c r="V542" t="str">
        <f>+IF(LEN(M542)&gt;0,SUMIF(Candidatura_Tomador!$H:$H,Candidatura_Seguros!M542,Candidatura_Tomador!R:R),"")</f>
        <v/>
      </c>
      <c r="W542" t="str">
        <f t="shared" si="85"/>
        <v/>
      </c>
    </row>
    <row r="543" spans="1:23" x14ac:dyDescent="0.25">
      <c r="A543" t="str">
        <f>+IF(LEN(M543)&gt;0,Candidatura_Tomador!C543,"")</f>
        <v/>
      </c>
      <c r="B543" t="str">
        <f>+IF(LEN(M543)&gt;0,Participação!$D$8,"")</f>
        <v/>
      </c>
      <c r="C543" t="str">
        <f t="shared" si="77"/>
        <v/>
      </c>
      <c r="D543" t="str">
        <f>+IF(LEN(M543)&gt;0,Participação!$D$4,"")</f>
        <v/>
      </c>
      <c r="E543" s="27" t="str">
        <f>+IF(LEN(M543)&gt;0,Participação!$B$7+8,"")</f>
        <v/>
      </c>
      <c r="F543" s="27" t="str">
        <f t="shared" si="78"/>
        <v/>
      </c>
      <c r="G543" t="str">
        <f t="shared" si="79"/>
        <v/>
      </c>
      <c r="H543" t="str">
        <f t="shared" si="80"/>
        <v/>
      </c>
      <c r="I543" t="str">
        <f t="shared" si="81"/>
        <v/>
      </c>
      <c r="L543" t="str">
        <f>+IF(LEN(Candidatura_Tomador!A543)&gt;0,VLOOKUP(M543,Candidatura_Tomador!H:P,9,0),"")</f>
        <v/>
      </c>
      <c r="M543" t="str">
        <f>IF(LEN(M542)=0,"",IF(M542=MAX(Candidatura_Tomador!H:H),"",M542+1))</f>
        <v/>
      </c>
      <c r="N543" t="str">
        <f>+IF(LEN(M543)&gt;0,Participação!$D$6*100,"")</f>
        <v/>
      </c>
      <c r="O543" t="str">
        <f t="shared" si="82"/>
        <v/>
      </c>
      <c r="P543" t="str">
        <f>+IF(LEN(M543)&gt;0,IF(Participação!$B$6="Com Escaldão","09","01"),"")</f>
        <v/>
      </c>
      <c r="Q543" s="28" t="str">
        <f>+IF(LEN(M543)&gt;0,SUMIF(Candidatura_Tomador!$H:$H,Candidatura_Seguros!M543,Candidatura_Tomador!I:I),"")</f>
        <v/>
      </c>
      <c r="R543" t="str">
        <f>+IF(LEN(M543)&gt;0,VLOOKUP(M543,Candidatura_Tomador!H:J,3,0),"")</f>
        <v/>
      </c>
      <c r="S543" t="str">
        <f>+IF(LEN(M543)&gt;0,SUMIF(Candidatura_Tomador!$H:$H,Candidatura_Seguros!M543,Candidatura_Tomador!Q:Q),"")</f>
        <v/>
      </c>
      <c r="T543" t="str">
        <f t="shared" si="83"/>
        <v/>
      </c>
      <c r="U543" t="str">
        <f t="shared" si="84"/>
        <v/>
      </c>
      <c r="V543" t="str">
        <f>+IF(LEN(M543)&gt;0,SUMIF(Candidatura_Tomador!$H:$H,Candidatura_Seguros!M543,Candidatura_Tomador!R:R),"")</f>
        <v/>
      </c>
      <c r="W543" t="str">
        <f t="shared" si="85"/>
        <v/>
      </c>
    </row>
    <row r="544" spans="1:23" x14ac:dyDescent="0.25">
      <c r="A544" t="str">
        <f>+IF(LEN(M544)&gt;0,Candidatura_Tomador!C544,"")</f>
        <v/>
      </c>
      <c r="B544" t="str">
        <f>+IF(LEN(M544)&gt;0,Participação!$D$8,"")</f>
        <v/>
      </c>
      <c r="C544" t="str">
        <f t="shared" si="77"/>
        <v/>
      </c>
      <c r="D544" t="str">
        <f>+IF(LEN(M544)&gt;0,Participação!$D$4,"")</f>
        <v/>
      </c>
      <c r="E544" s="27" t="str">
        <f>+IF(LEN(M544)&gt;0,Participação!$B$7+8,"")</f>
        <v/>
      </c>
      <c r="F544" s="27" t="str">
        <f t="shared" si="78"/>
        <v/>
      </c>
      <c r="G544" t="str">
        <f t="shared" si="79"/>
        <v/>
      </c>
      <c r="H544" t="str">
        <f t="shared" si="80"/>
        <v/>
      </c>
      <c r="I544" t="str">
        <f t="shared" si="81"/>
        <v/>
      </c>
      <c r="L544" t="str">
        <f>+IF(LEN(Candidatura_Tomador!A544)&gt;0,VLOOKUP(M544,Candidatura_Tomador!H:P,9,0),"")</f>
        <v/>
      </c>
      <c r="M544" t="str">
        <f>IF(LEN(M543)=0,"",IF(M543=MAX(Candidatura_Tomador!H:H),"",M543+1))</f>
        <v/>
      </c>
      <c r="N544" t="str">
        <f>+IF(LEN(M544)&gt;0,Participação!$D$6*100,"")</f>
        <v/>
      </c>
      <c r="O544" t="str">
        <f t="shared" si="82"/>
        <v/>
      </c>
      <c r="P544" t="str">
        <f>+IF(LEN(M544)&gt;0,IF(Participação!$B$6="Com Escaldão","09","01"),"")</f>
        <v/>
      </c>
      <c r="Q544" s="28" t="str">
        <f>+IF(LEN(M544)&gt;0,SUMIF(Candidatura_Tomador!$H:$H,Candidatura_Seguros!M544,Candidatura_Tomador!I:I),"")</f>
        <v/>
      </c>
      <c r="R544" t="str">
        <f>+IF(LEN(M544)&gt;0,VLOOKUP(M544,Candidatura_Tomador!H:J,3,0),"")</f>
        <v/>
      </c>
      <c r="S544" t="str">
        <f>+IF(LEN(M544)&gt;0,SUMIF(Candidatura_Tomador!$H:$H,Candidatura_Seguros!M544,Candidatura_Tomador!Q:Q),"")</f>
        <v/>
      </c>
      <c r="T544" t="str">
        <f t="shared" si="83"/>
        <v/>
      </c>
      <c r="U544" t="str">
        <f t="shared" si="84"/>
        <v/>
      </c>
      <c r="V544" t="str">
        <f>+IF(LEN(M544)&gt;0,SUMIF(Candidatura_Tomador!$H:$H,Candidatura_Seguros!M544,Candidatura_Tomador!R:R),"")</f>
        <v/>
      </c>
      <c r="W544" t="str">
        <f t="shared" si="85"/>
        <v/>
      </c>
    </row>
    <row r="545" spans="1:23" x14ac:dyDescent="0.25">
      <c r="A545" t="str">
        <f>+IF(LEN(M545)&gt;0,Candidatura_Tomador!C545,"")</f>
        <v/>
      </c>
      <c r="B545" t="str">
        <f>+IF(LEN(M545)&gt;0,Participação!$D$8,"")</f>
        <v/>
      </c>
      <c r="C545" t="str">
        <f t="shared" si="77"/>
        <v/>
      </c>
      <c r="D545" t="str">
        <f>+IF(LEN(M545)&gt;0,Participação!$D$4,"")</f>
        <v/>
      </c>
      <c r="E545" s="27" t="str">
        <f>+IF(LEN(M545)&gt;0,Participação!$B$7+8,"")</f>
        <v/>
      </c>
      <c r="F545" s="27" t="str">
        <f t="shared" si="78"/>
        <v/>
      </c>
      <c r="G545" t="str">
        <f t="shared" si="79"/>
        <v/>
      </c>
      <c r="H545" t="str">
        <f t="shared" si="80"/>
        <v/>
      </c>
      <c r="I545" t="str">
        <f t="shared" si="81"/>
        <v/>
      </c>
      <c r="L545" t="str">
        <f>+IF(LEN(Candidatura_Tomador!A545)&gt;0,VLOOKUP(M545,Candidatura_Tomador!H:P,9,0),"")</f>
        <v/>
      </c>
      <c r="M545" t="str">
        <f>IF(LEN(M544)=0,"",IF(M544=MAX(Candidatura_Tomador!H:H),"",M544+1))</f>
        <v/>
      </c>
      <c r="N545" t="str">
        <f>+IF(LEN(M545)&gt;0,Participação!$D$6*100,"")</f>
        <v/>
      </c>
      <c r="O545" t="str">
        <f t="shared" si="82"/>
        <v/>
      </c>
      <c r="P545" t="str">
        <f>+IF(LEN(M545)&gt;0,IF(Participação!$B$6="Com Escaldão","09","01"),"")</f>
        <v/>
      </c>
      <c r="Q545" s="28" t="str">
        <f>+IF(LEN(M545)&gt;0,SUMIF(Candidatura_Tomador!$H:$H,Candidatura_Seguros!M545,Candidatura_Tomador!I:I),"")</f>
        <v/>
      </c>
      <c r="R545" t="str">
        <f>+IF(LEN(M545)&gt;0,VLOOKUP(M545,Candidatura_Tomador!H:J,3,0),"")</f>
        <v/>
      </c>
      <c r="S545" t="str">
        <f>+IF(LEN(M545)&gt;0,SUMIF(Candidatura_Tomador!$H:$H,Candidatura_Seguros!M545,Candidatura_Tomador!Q:Q),"")</f>
        <v/>
      </c>
      <c r="T545" t="str">
        <f t="shared" si="83"/>
        <v/>
      </c>
      <c r="U545" t="str">
        <f t="shared" si="84"/>
        <v/>
      </c>
      <c r="V545" t="str">
        <f>+IF(LEN(M545)&gt;0,SUMIF(Candidatura_Tomador!$H:$H,Candidatura_Seguros!M545,Candidatura_Tomador!R:R),"")</f>
        <v/>
      </c>
      <c r="W545" t="str">
        <f t="shared" si="85"/>
        <v/>
      </c>
    </row>
    <row r="546" spans="1:23" x14ac:dyDescent="0.25">
      <c r="A546" t="str">
        <f>+IF(LEN(M546)&gt;0,Candidatura_Tomador!C546,"")</f>
        <v/>
      </c>
      <c r="B546" t="str">
        <f>+IF(LEN(M546)&gt;0,Participação!$D$8,"")</f>
        <v/>
      </c>
      <c r="C546" t="str">
        <f t="shared" si="77"/>
        <v/>
      </c>
      <c r="D546" t="str">
        <f>+IF(LEN(M546)&gt;0,Participação!$D$4,"")</f>
        <v/>
      </c>
      <c r="E546" s="27" t="str">
        <f>+IF(LEN(M546)&gt;0,Participação!$B$7+8,"")</f>
        <v/>
      </c>
      <c r="F546" s="27" t="str">
        <f t="shared" si="78"/>
        <v/>
      </c>
      <c r="G546" t="str">
        <f t="shared" si="79"/>
        <v/>
      </c>
      <c r="H546" t="str">
        <f t="shared" si="80"/>
        <v/>
      </c>
      <c r="I546" t="str">
        <f t="shared" si="81"/>
        <v/>
      </c>
      <c r="L546" t="str">
        <f>+IF(LEN(Candidatura_Tomador!A546)&gt;0,VLOOKUP(M546,Candidatura_Tomador!H:P,9,0),"")</f>
        <v/>
      </c>
      <c r="M546" t="str">
        <f>IF(LEN(M545)=0,"",IF(M545=MAX(Candidatura_Tomador!H:H),"",M545+1))</f>
        <v/>
      </c>
      <c r="N546" t="str">
        <f>+IF(LEN(M546)&gt;0,Participação!$D$6*100,"")</f>
        <v/>
      </c>
      <c r="O546" t="str">
        <f t="shared" si="82"/>
        <v/>
      </c>
      <c r="P546" t="str">
        <f>+IF(LEN(M546)&gt;0,IF(Participação!$B$6="Com Escaldão","09","01"),"")</f>
        <v/>
      </c>
      <c r="Q546" s="28" t="str">
        <f>+IF(LEN(M546)&gt;0,SUMIF(Candidatura_Tomador!$H:$H,Candidatura_Seguros!M546,Candidatura_Tomador!I:I),"")</f>
        <v/>
      </c>
      <c r="R546" t="str">
        <f>+IF(LEN(M546)&gt;0,VLOOKUP(M546,Candidatura_Tomador!H:J,3,0),"")</f>
        <v/>
      </c>
      <c r="S546" t="str">
        <f>+IF(LEN(M546)&gt;0,SUMIF(Candidatura_Tomador!$H:$H,Candidatura_Seguros!M546,Candidatura_Tomador!Q:Q),"")</f>
        <v/>
      </c>
      <c r="T546" t="str">
        <f t="shared" si="83"/>
        <v/>
      </c>
      <c r="U546" t="str">
        <f t="shared" si="84"/>
        <v/>
      </c>
      <c r="V546" t="str">
        <f>+IF(LEN(M546)&gt;0,SUMIF(Candidatura_Tomador!$H:$H,Candidatura_Seguros!M546,Candidatura_Tomador!R:R),"")</f>
        <v/>
      </c>
      <c r="W546" t="str">
        <f t="shared" si="85"/>
        <v/>
      </c>
    </row>
    <row r="547" spans="1:23" x14ac:dyDescent="0.25">
      <c r="A547" t="str">
        <f>+IF(LEN(M547)&gt;0,Candidatura_Tomador!C547,"")</f>
        <v/>
      </c>
      <c r="B547" t="str">
        <f>+IF(LEN(M547)&gt;0,Participação!$D$8,"")</f>
        <v/>
      </c>
      <c r="C547" t="str">
        <f t="shared" si="77"/>
        <v/>
      </c>
      <c r="D547" t="str">
        <f>+IF(LEN(M547)&gt;0,Participação!$D$4,"")</f>
        <v/>
      </c>
      <c r="E547" s="27" t="str">
        <f>+IF(LEN(M547)&gt;0,Participação!$B$7+8,"")</f>
        <v/>
      </c>
      <c r="F547" s="27" t="str">
        <f t="shared" si="78"/>
        <v/>
      </c>
      <c r="G547" t="str">
        <f t="shared" si="79"/>
        <v/>
      </c>
      <c r="H547" t="str">
        <f t="shared" si="80"/>
        <v/>
      </c>
      <c r="I547" t="str">
        <f t="shared" si="81"/>
        <v/>
      </c>
      <c r="L547" t="str">
        <f>+IF(LEN(Candidatura_Tomador!A547)&gt;0,VLOOKUP(M547,Candidatura_Tomador!H:P,9,0),"")</f>
        <v/>
      </c>
      <c r="M547" t="str">
        <f>IF(LEN(M546)=0,"",IF(M546=MAX(Candidatura_Tomador!H:H),"",M546+1))</f>
        <v/>
      </c>
      <c r="N547" t="str">
        <f>+IF(LEN(M547)&gt;0,Participação!$D$6*100,"")</f>
        <v/>
      </c>
      <c r="O547" t="str">
        <f t="shared" si="82"/>
        <v/>
      </c>
      <c r="P547" t="str">
        <f>+IF(LEN(M547)&gt;0,IF(Participação!$B$6="Com Escaldão","09","01"),"")</f>
        <v/>
      </c>
      <c r="Q547" s="28" t="str">
        <f>+IF(LEN(M547)&gt;0,SUMIF(Candidatura_Tomador!$H:$H,Candidatura_Seguros!M547,Candidatura_Tomador!I:I),"")</f>
        <v/>
      </c>
      <c r="R547" t="str">
        <f>+IF(LEN(M547)&gt;0,VLOOKUP(M547,Candidatura_Tomador!H:J,3,0),"")</f>
        <v/>
      </c>
      <c r="S547" t="str">
        <f>+IF(LEN(M547)&gt;0,SUMIF(Candidatura_Tomador!$H:$H,Candidatura_Seguros!M547,Candidatura_Tomador!Q:Q),"")</f>
        <v/>
      </c>
      <c r="T547" t="str">
        <f t="shared" si="83"/>
        <v/>
      </c>
      <c r="U547" t="str">
        <f t="shared" si="84"/>
        <v/>
      </c>
      <c r="V547" t="str">
        <f>+IF(LEN(M547)&gt;0,SUMIF(Candidatura_Tomador!$H:$H,Candidatura_Seguros!M547,Candidatura_Tomador!R:R),"")</f>
        <v/>
      </c>
      <c r="W547" t="str">
        <f t="shared" si="85"/>
        <v/>
      </c>
    </row>
    <row r="548" spans="1:23" x14ac:dyDescent="0.25">
      <c r="A548" t="str">
        <f>+IF(LEN(M548)&gt;0,Candidatura_Tomador!C548,"")</f>
        <v/>
      </c>
      <c r="B548" t="str">
        <f>+IF(LEN(M548)&gt;0,Participação!$D$8,"")</f>
        <v/>
      </c>
      <c r="C548" t="str">
        <f t="shared" si="77"/>
        <v/>
      </c>
      <c r="D548" t="str">
        <f>+IF(LEN(M548)&gt;0,Participação!$D$4,"")</f>
        <v/>
      </c>
      <c r="E548" s="27" t="str">
        <f>+IF(LEN(M548)&gt;0,Participação!$B$7+8,"")</f>
        <v/>
      </c>
      <c r="F548" s="27" t="str">
        <f t="shared" si="78"/>
        <v/>
      </c>
      <c r="G548" t="str">
        <f t="shared" si="79"/>
        <v/>
      </c>
      <c r="H548" t="str">
        <f t="shared" si="80"/>
        <v/>
      </c>
      <c r="I548" t="str">
        <f t="shared" si="81"/>
        <v/>
      </c>
      <c r="L548" t="str">
        <f>+IF(LEN(Candidatura_Tomador!A548)&gt;0,VLOOKUP(M548,Candidatura_Tomador!H:P,9,0),"")</f>
        <v/>
      </c>
      <c r="M548" t="str">
        <f>IF(LEN(M547)=0,"",IF(M547=MAX(Candidatura_Tomador!H:H),"",M547+1))</f>
        <v/>
      </c>
      <c r="N548" t="str">
        <f>+IF(LEN(M548)&gt;0,Participação!$D$6*100,"")</f>
        <v/>
      </c>
      <c r="O548" t="str">
        <f t="shared" si="82"/>
        <v/>
      </c>
      <c r="P548" t="str">
        <f>+IF(LEN(M548)&gt;0,IF(Participação!$B$6="Com Escaldão","09","01"),"")</f>
        <v/>
      </c>
      <c r="Q548" s="28" t="str">
        <f>+IF(LEN(M548)&gt;0,SUMIF(Candidatura_Tomador!$H:$H,Candidatura_Seguros!M548,Candidatura_Tomador!I:I),"")</f>
        <v/>
      </c>
      <c r="R548" t="str">
        <f>+IF(LEN(M548)&gt;0,VLOOKUP(M548,Candidatura_Tomador!H:J,3,0),"")</f>
        <v/>
      </c>
      <c r="S548" t="str">
        <f>+IF(LEN(M548)&gt;0,SUMIF(Candidatura_Tomador!$H:$H,Candidatura_Seguros!M548,Candidatura_Tomador!Q:Q),"")</f>
        <v/>
      </c>
      <c r="T548" t="str">
        <f t="shared" si="83"/>
        <v/>
      </c>
      <c r="U548" t="str">
        <f t="shared" si="84"/>
        <v/>
      </c>
      <c r="V548" t="str">
        <f>+IF(LEN(M548)&gt;0,SUMIF(Candidatura_Tomador!$H:$H,Candidatura_Seguros!M548,Candidatura_Tomador!R:R),"")</f>
        <v/>
      </c>
      <c r="W548" t="str">
        <f t="shared" si="85"/>
        <v/>
      </c>
    </row>
    <row r="549" spans="1:23" x14ac:dyDescent="0.25">
      <c r="A549" t="str">
        <f>+IF(LEN(M549)&gt;0,Candidatura_Tomador!C549,"")</f>
        <v/>
      </c>
      <c r="B549" t="str">
        <f>+IF(LEN(M549)&gt;0,Participação!$D$8,"")</f>
        <v/>
      </c>
      <c r="C549" t="str">
        <f t="shared" si="77"/>
        <v/>
      </c>
      <c r="D549" t="str">
        <f>+IF(LEN(M549)&gt;0,Participação!$D$4,"")</f>
        <v/>
      </c>
      <c r="E549" s="27" t="str">
        <f>+IF(LEN(M549)&gt;0,Participação!$B$7+8,"")</f>
        <v/>
      </c>
      <c r="F549" s="27" t="str">
        <f t="shared" si="78"/>
        <v/>
      </c>
      <c r="G549" t="str">
        <f t="shared" si="79"/>
        <v/>
      </c>
      <c r="H549" t="str">
        <f t="shared" si="80"/>
        <v/>
      </c>
      <c r="I549" t="str">
        <f t="shared" si="81"/>
        <v/>
      </c>
      <c r="L549" t="str">
        <f>+IF(LEN(Candidatura_Tomador!A549)&gt;0,VLOOKUP(M549,Candidatura_Tomador!H:P,9,0),"")</f>
        <v/>
      </c>
      <c r="M549" t="str">
        <f>IF(LEN(M548)=0,"",IF(M548=MAX(Candidatura_Tomador!H:H),"",M548+1))</f>
        <v/>
      </c>
      <c r="N549" t="str">
        <f>+IF(LEN(M549)&gt;0,Participação!$D$6*100,"")</f>
        <v/>
      </c>
      <c r="O549" t="str">
        <f t="shared" si="82"/>
        <v/>
      </c>
      <c r="P549" t="str">
        <f>+IF(LEN(M549)&gt;0,IF(Participação!$B$6="Com Escaldão","09","01"),"")</f>
        <v/>
      </c>
      <c r="Q549" s="28" t="str">
        <f>+IF(LEN(M549)&gt;0,SUMIF(Candidatura_Tomador!$H:$H,Candidatura_Seguros!M549,Candidatura_Tomador!I:I),"")</f>
        <v/>
      </c>
      <c r="R549" t="str">
        <f>+IF(LEN(M549)&gt;0,VLOOKUP(M549,Candidatura_Tomador!H:J,3,0),"")</f>
        <v/>
      </c>
      <c r="S549" t="str">
        <f>+IF(LEN(M549)&gt;0,SUMIF(Candidatura_Tomador!$H:$H,Candidatura_Seguros!M549,Candidatura_Tomador!Q:Q),"")</f>
        <v/>
      </c>
      <c r="T549" t="str">
        <f t="shared" si="83"/>
        <v/>
      </c>
      <c r="U549" t="str">
        <f t="shared" si="84"/>
        <v/>
      </c>
      <c r="V549" t="str">
        <f>+IF(LEN(M549)&gt;0,SUMIF(Candidatura_Tomador!$H:$H,Candidatura_Seguros!M549,Candidatura_Tomador!R:R),"")</f>
        <v/>
      </c>
      <c r="W549" t="str">
        <f t="shared" si="85"/>
        <v/>
      </c>
    </row>
    <row r="550" spans="1:23" x14ac:dyDescent="0.25">
      <c r="A550" t="str">
        <f>+IF(LEN(M550)&gt;0,Candidatura_Tomador!C550,"")</f>
        <v/>
      </c>
      <c r="B550" t="str">
        <f>+IF(LEN(M550)&gt;0,Participação!$D$8,"")</f>
        <v/>
      </c>
      <c r="C550" t="str">
        <f t="shared" si="77"/>
        <v/>
      </c>
      <c r="D550" t="str">
        <f>+IF(LEN(M550)&gt;0,Participação!$D$4,"")</f>
        <v/>
      </c>
      <c r="E550" s="27" t="str">
        <f>+IF(LEN(M550)&gt;0,Participação!$B$7+8,"")</f>
        <v/>
      </c>
      <c r="F550" s="27" t="str">
        <f t="shared" si="78"/>
        <v/>
      </c>
      <c r="G550" t="str">
        <f t="shared" si="79"/>
        <v/>
      </c>
      <c r="H550" t="str">
        <f t="shared" si="80"/>
        <v/>
      </c>
      <c r="I550" t="str">
        <f t="shared" si="81"/>
        <v/>
      </c>
      <c r="L550" t="str">
        <f>+IF(LEN(Candidatura_Tomador!A550)&gt;0,VLOOKUP(M550,Candidatura_Tomador!H:P,9,0),"")</f>
        <v/>
      </c>
      <c r="M550" t="str">
        <f>IF(LEN(M549)=0,"",IF(M549=MAX(Candidatura_Tomador!H:H),"",M549+1))</f>
        <v/>
      </c>
      <c r="N550" t="str">
        <f>+IF(LEN(M550)&gt;0,Participação!$D$6*100,"")</f>
        <v/>
      </c>
      <c r="O550" t="str">
        <f t="shared" si="82"/>
        <v/>
      </c>
      <c r="P550" t="str">
        <f>+IF(LEN(M550)&gt;0,IF(Participação!$B$6="Com Escaldão","09","01"),"")</f>
        <v/>
      </c>
      <c r="Q550" s="28" t="str">
        <f>+IF(LEN(M550)&gt;0,SUMIF(Candidatura_Tomador!$H:$H,Candidatura_Seguros!M550,Candidatura_Tomador!I:I),"")</f>
        <v/>
      </c>
      <c r="R550" t="str">
        <f>+IF(LEN(M550)&gt;0,VLOOKUP(M550,Candidatura_Tomador!H:J,3,0),"")</f>
        <v/>
      </c>
      <c r="S550" t="str">
        <f>+IF(LEN(M550)&gt;0,SUMIF(Candidatura_Tomador!$H:$H,Candidatura_Seguros!M550,Candidatura_Tomador!Q:Q),"")</f>
        <v/>
      </c>
      <c r="T550" t="str">
        <f t="shared" si="83"/>
        <v/>
      </c>
      <c r="U550" t="str">
        <f t="shared" si="84"/>
        <v/>
      </c>
      <c r="V550" t="str">
        <f>+IF(LEN(M550)&gt;0,SUMIF(Candidatura_Tomador!$H:$H,Candidatura_Seguros!M550,Candidatura_Tomador!R:R),"")</f>
        <v/>
      </c>
      <c r="W550" t="str">
        <f t="shared" si="85"/>
        <v/>
      </c>
    </row>
    <row r="551" spans="1:23" x14ac:dyDescent="0.25">
      <c r="A551" t="str">
        <f>+IF(LEN(M551)&gt;0,Candidatura_Tomador!C551,"")</f>
        <v/>
      </c>
      <c r="B551" t="str">
        <f>+IF(LEN(M551)&gt;0,Participação!$D$8,"")</f>
        <v/>
      </c>
      <c r="C551" t="str">
        <f t="shared" si="77"/>
        <v/>
      </c>
      <c r="D551" t="str">
        <f>+IF(LEN(M551)&gt;0,Participação!$D$4,"")</f>
        <v/>
      </c>
      <c r="E551" s="27" t="str">
        <f>+IF(LEN(M551)&gt;0,Participação!$B$7+8,"")</f>
        <v/>
      </c>
      <c r="F551" s="27" t="str">
        <f t="shared" si="78"/>
        <v/>
      </c>
      <c r="G551" t="str">
        <f t="shared" si="79"/>
        <v/>
      </c>
      <c r="H551" t="str">
        <f t="shared" si="80"/>
        <v/>
      </c>
      <c r="I551" t="str">
        <f t="shared" si="81"/>
        <v/>
      </c>
      <c r="L551" t="str">
        <f>+IF(LEN(Candidatura_Tomador!A551)&gt;0,VLOOKUP(M551,Candidatura_Tomador!H:P,9,0),"")</f>
        <v/>
      </c>
      <c r="M551" t="str">
        <f>IF(LEN(M550)=0,"",IF(M550=MAX(Candidatura_Tomador!H:H),"",M550+1))</f>
        <v/>
      </c>
      <c r="N551" t="str">
        <f>+IF(LEN(M551)&gt;0,Participação!$D$6*100,"")</f>
        <v/>
      </c>
      <c r="O551" t="str">
        <f t="shared" si="82"/>
        <v/>
      </c>
      <c r="P551" t="str">
        <f>+IF(LEN(M551)&gt;0,IF(Participação!$B$6="Com Escaldão","09","01"),"")</f>
        <v/>
      </c>
      <c r="Q551" s="28" t="str">
        <f>+IF(LEN(M551)&gt;0,SUMIF(Candidatura_Tomador!$H:$H,Candidatura_Seguros!M551,Candidatura_Tomador!I:I),"")</f>
        <v/>
      </c>
      <c r="R551" t="str">
        <f>+IF(LEN(M551)&gt;0,VLOOKUP(M551,Candidatura_Tomador!H:J,3,0),"")</f>
        <v/>
      </c>
      <c r="S551" t="str">
        <f>+IF(LEN(M551)&gt;0,SUMIF(Candidatura_Tomador!$H:$H,Candidatura_Seguros!M551,Candidatura_Tomador!Q:Q),"")</f>
        <v/>
      </c>
      <c r="T551" t="str">
        <f t="shared" si="83"/>
        <v/>
      </c>
      <c r="U551" t="str">
        <f t="shared" si="84"/>
        <v/>
      </c>
      <c r="V551" t="str">
        <f>+IF(LEN(M551)&gt;0,SUMIF(Candidatura_Tomador!$H:$H,Candidatura_Seguros!M551,Candidatura_Tomador!R:R),"")</f>
        <v/>
      </c>
      <c r="W551" t="str">
        <f t="shared" si="85"/>
        <v/>
      </c>
    </row>
    <row r="552" spans="1:23" x14ac:dyDescent="0.25">
      <c r="A552" t="str">
        <f>+IF(LEN(M552)&gt;0,Candidatura_Tomador!C552,"")</f>
        <v/>
      </c>
      <c r="B552" t="str">
        <f>+IF(LEN(M552)&gt;0,Participação!$D$8,"")</f>
        <v/>
      </c>
      <c r="C552" t="str">
        <f t="shared" si="77"/>
        <v/>
      </c>
      <c r="D552" t="str">
        <f>+IF(LEN(M552)&gt;0,Participação!$D$4,"")</f>
        <v/>
      </c>
      <c r="E552" s="27" t="str">
        <f>+IF(LEN(M552)&gt;0,Participação!$B$7+8,"")</f>
        <v/>
      </c>
      <c r="F552" s="27" t="str">
        <f t="shared" si="78"/>
        <v/>
      </c>
      <c r="G552" t="str">
        <f t="shared" si="79"/>
        <v/>
      </c>
      <c r="H552" t="str">
        <f t="shared" si="80"/>
        <v/>
      </c>
      <c r="I552" t="str">
        <f t="shared" si="81"/>
        <v/>
      </c>
      <c r="L552" t="str">
        <f>+IF(LEN(Candidatura_Tomador!A552)&gt;0,VLOOKUP(M552,Candidatura_Tomador!H:P,9,0),"")</f>
        <v/>
      </c>
      <c r="M552" t="str">
        <f>IF(LEN(M551)=0,"",IF(M551=MAX(Candidatura_Tomador!H:H),"",M551+1))</f>
        <v/>
      </c>
      <c r="N552" t="str">
        <f>+IF(LEN(M552)&gt;0,Participação!$D$6*100,"")</f>
        <v/>
      </c>
      <c r="O552" t="str">
        <f t="shared" si="82"/>
        <v/>
      </c>
      <c r="P552" t="str">
        <f>+IF(LEN(M552)&gt;0,IF(Participação!$B$6="Com Escaldão","09","01"),"")</f>
        <v/>
      </c>
      <c r="Q552" s="28" t="str">
        <f>+IF(LEN(M552)&gt;0,SUMIF(Candidatura_Tomador!$H:$H,Candidatura_Seguros!M552,Candidatura_Tomador!I:I),"")</f>
        <v/>
      </c>
      <c r="R552" t="str">
        <f>+IF(LEN(M552)&gt;0,VLOOKUP(M552,Candidatura_Tomador!H:J,3,0),"")</f>
        <v/>
      </c>
      <c r="S552" t="str">
        <f>+IF(LEN(M552)&gt;0,SUMIF(Candidatura_Tomador!$H:$H,Candidatura_Seguros!M552,Candidatura_Tomador!Q:Q),"")</f>
        <v/>
      </c>
      <c r="T552" t="str">
        <f t="shared" si="83"/>
        <v/>
      </c>
      <c r="U552" t="str">
        <f t="shared" si="84"/>
        <v/>
      </c>
      <c r="V552" t="str">
        <f>+IF(LEN(M552)&gt;0,SUMIF(Candidatura_Tomador!$H:$H,Candidatura_Seguros!M552,Candidatura_Tomador!R:R),"")</f>
        <v/>
      </c>
      <c r="W552" t="str">
        <f t="shared" si="85"/>
        <v/>
      </c>
    </row>
    <row r="553" spans="1:23" x14ac:dyDescent="0.25">
      <c r="A553" t="str">
        <f>+IF(LEN(M553)&gt;0,Candidatura_Tomador!C553,"")</f>
        <v/>
      </c>
      <c r="B553" t="str">
        <f>+IF(LEN(M553)&gt;0,Participação!$D$8,"")</f>
        <v/>
      </c>
      <c r="C553" t="str">
        <f t="shared" si="77"/>
        <v/>
      </c>
      <c r="D553" t="str">
        <f>+IF(LEN(M553)&gt;0,Participação!$D$4,"")</f>
        <v/>
      </c>
      <c r="E553" s="27" t="str">
        <f>+IF(LEN(M553)&gt;0,Participação!$B$7+8,"")</f>
        <v/>
      </c>
      <c r="F553" s="27" t="str">
        <f t="shared" si="78"/>
        <v/>
      </c>
      <c r="G553" t="str">
        <f t="shared" si="79"/>
        <v/>
      </c>
      <c r="H553" t="str">
        <f t="shared" si="80"/>
        <v/>
      </c>
      <c r="I553" t="str">
        <f t="shared" si="81"/>
        <v/>
      </c>
      <c r="L553" t="str">
        <f>+IF(LEN(Candidatura_Tomador!A553)&gt;0,VLOOKUP(M553,Candidatura_Tomador!H:P,9,0),"")</f>
        <v/>
      </c>
      <c r="M553" t="str">
        <f>IF(LEN(M552)=0,"",IF(M552=MAX(Candidatura_Tomador!H:H),"",M552+1))</f>
        <v/>
      </c>
      <c r="N553" t="str">
        <f>+IF(LEN(M553)&gt;0,Participação!$D$6*100,"")</f>
        <v/>
      </c>
      <c r="O553" t="str">
        <f t="shared" si="82"/>
        <v/>
      </c>
      <c r="P553" t="str">
        <f>+IF(LEN(M553)&gt;0,IF(Participação!$B$6="Com Escaldão","09","01"),"")</f>
        <v/>
      </c>
      <c r="Q553" s="28" t="str">
        <f>+IF(LEN(M553)&gt;0,SUMIF(Candidatura_Tomador!$H:$H,Candidatura_Seguros!M553,Candidatura_Tomador!I:I),"")</f>
        <v/>
      </c>
      <c r="R553" t="str">
        <f>+IF(LEN(M553)&gt;0,VLOOKUP(M553,Candidatura_Tomador!H:J,3,0),"")</f>
        <v/>
      </c>
      <c r="S553" t="str">
        <f>+IF(LEN(M553)&gt;0,SUMIF(Candidatura_Tomador!$H:$H,Candidatura_Seguros!M553,Candidatura_Tomador!Q:Q),"")</f>
        <v/>
      </c>
      <c r="T553" t="str">
        <f t="shared" si="83"/>
        <v/>
      </c>
      <c r="U553" t="str">
        <f t="shared" si="84"/>
        <v/>
      </c>
      <c r="V553" t="str">
        <f>+IF(LEN(M553)&gt;0,SUMIF(Candidatura_Tomador!$H:$H,Candidatura_Seguros!M553,Candidatura_Tomador!R:R),"")</f>
        <v/>
      </c>
      <c r="W553" t="str">
        <f t="shared" si="85"/>
        <v/>
      </c>
    </row>
    <row r="554" spans="1:23" x14ac:dyDescent="0.25">
      <c r="A554" t="str">
        <f>+IF(LEN(M554)&gt;0,Candidatura_Tomador!C554,"")</f>
        <v/>
      </c>
      <c r="B554" t="str">
        <f>+IF(LEN(M554)&gt;0,Participação!$D$8,"")</f>
        <v/>
      </c>
      <c r="C554" t="str">
        <f t="shared" si="77"/>
        <v/>
      </c>
      <c r="D554" t="str">
        <f>+IF(LEN(M554)&gt;0,Participação!$D$4,"")</f>
        <v/>
      </c>
      <c r="E554" s="27" t="str">
        <f>+IF(LEN(M554)&gt;0,Participação!$B$7+8,"")</f>
        <v/>
      </c>
      <c r="F554" s="27" t="str">
        <f t="shared" si="78"/>
        <v/>
      </c>
      <c r="G554" t="str">
        <f t="shared" si="79"/>
        <v/>
      </c>
      <c r="H554" t="str">
        <f t="shared" si="80"/>
        <v/>
      </c>
      <c r="I554" t="str">
        <f t="shared" si="81"/>
        <v/>
      </c>
      <c r="L554" t="str">
        <f>+IF(LEN(Candidatura_Tomador!A554)&gt;0,VLOOKUP(M554,Candidatura_Tomador!H:P,9,0),"")</f>
        <v/>
      </c>
      <c r="M554" t="str">
        <f>IF(LEN(M553)=0,"",IF(M553=MAX(Candidatura_Tomador!H:H),"",M553+1))</f>
        <v/>
      </c>
      <c r="N554" t="str">
        <f>+IF(LEN(M554)&gt;0,Participação!$D$6*100,"")</f>
        <v/>
      </c>
      <c r="O554" t="str">
        <f t="shared" si="82"/>
        <v/>
      </c>
      <c r="P554" t="str">
        <f>+IF(LEN(M554)&gt;0,IF(Participação!$B$6="Com Escaldão","09","01"),"")</f>
        <v/>
      </c>
      <c r="Q554" s="28" t="str">
        <f>+IF(LEN(M554)&gt;0,SUMIF(Candidatura_Tomador!$H:$H,Candidatura_Seguros!M554,Candidatura_Tomador!I:I),"")</f>
        <v/>
      </c>
      <c r="R554" t="str">
        <f>+IF(LEN(M554)&gt;0,VLOOKUP(M554,Candidatura_Tomador!H:J,3,0),"")</f>
        <v/>
      </c>
      <c r="S554" t="str">
        <f>+IF(LEN(M554)&gt;0,SUMIF(Candidatura_Tomador!$H:$H,Candidatura_Seguros!M554,Candidatura_Tomador!Q:Q),"")</f>
        <v/>
      </c>
      <c r="T554" t="str">
        <f t="shared" si="83"/>
        <v/>
      </c>
      <c r="U554" t="str">
        <f t="shared" si="84"/>
        <v/>
      </c>
      <c r="V554" t="str">
        <f>+IF(LEN(M554)&gt;0,SUMIF(Candidatura_Tomador!$H:$H,Candidatura_Seguros!M554,Candidatura_Tomador!R:R),"")</f>
        <v/>
      </c>
      <c r="W554" t="str">
        <f t="shared" si="85"/>
        <v/>
      </c>
    </row>
    <row r="555" spans="1:23" x14ac:dyDescent="0.25">
      <c r="A555" t="str">
        <f>+IF(LEN(M555)&gt;0,Candidatura_Tomador!C555,"")</f>
        <v/>
      </c>
      <c r="B555" t="str">
        <f>+IF(LEN(M555)&gt;0,Participação!$D$8,"")</f>
        <v/>
      </c>
      <c r="C555" t="str">
        <f t="shared" si="77"/>
        <v/>
      </c>
      <c r="D555" t="str">
        <f>+IF(LEN(M555)&gt;0,Participação!$D$4,"")</f>
        <v/>
      </c>
      <c r="E555" s="27" t="str">
        <f>+IF(LEN(M555)&gt;0,Participação!$B$7+8,"")</f>
        <v/>
      </c>
      <c r="F555" s="27" t="str">
        <f t="shared" si="78"/>
        <v/>
      </c>
      <c r="G555" t="str">
        <f t="shared" si="79"/>
        <v/>
      </c>
      <c r="H555" t="str">
        <f t="shared" si="80"/>
        <v/>
      </c>
      <c r="I555" t="str">
        <f t="shared" si="81"/>
        <v/>
      </c>
      <c r="L555" t="str">
        <f>+IF(LEN(Candidatura_Tomador!A555)&gt;0,VLOOKUP(M555,Candidatura_Tomador!H:P,9,0),"")</f>
        <v/>
      </c>
      <c r="M555" t="str">
        <f>IF(LEN(M554)=0,"",IF(M554=MAX(Candidatura_Tomador!H:H),"",M554+1))</f>
        <v/>
      </c>
      <c r="N555" t="str">
        <f>+IF(LEN(M555)&gt;0,Participação!$D$6*100,"")</f>
        <v/>
      </c>
      <c r="O555" t="str">
        <f t="shared" si="82"/>
        <v/>
      </c>
      <c r="P555" t="str">
        <f>+IF(LEN(M555)&gt;0,IF(Participação!$B$6="Com Escaldão","09","01"),"")</f>
        <v/>
      </c>
      <c r="Q555" s="28" t="str">
        <f>+IF(LEN(M555)&gt;0,SUMIF(Candidatura_Tomador!$H:$H,Candidatura_Seguros!M555,Candidatura_Tomador!I:I),"")</f>
        <v/>
      </c>
      <c r="R555" t="str">
        <f>+IF(LEN(M555)&gt;0,VLOOKUP(M555,Candidatura_Tomador!H:J,3,0),"")</f>
        <v/>
      </c>
      <c r="S555" t="str">
        <f>+IF(LEN(M555)&gt;0,SUMIF(Candidatura_Tomador!$H:$H,Candidatura_Seguros!M555,Candidatura_Tomador!Q:Q),"")</f>
        <v/>
      </c>
      <c r="T555" t="str">
        <f t="shared" si="83"/>
        <v/>
      </c>
      <c r="U555" t="str">
        <f t="shared" si="84"/>
        <v/>
      </c>
      <c r="V555" t="str">
        <f>+IF(LEN(M555)&gt;0,SUMIF(Candidatura_Tomador!$H:$H,Candidatura_Seguros!M555,Candidatura_Tomador!R:R),"")</f>
        <v/>
      </c>
      <c r="W555" t="str">
        <f t="shared" si="85"/>
        <v/>
      </c>
    </row>
    <row r="556" spans="1:23" x14ac:dyDescent="0.25">
      <c r="A556" t="str">
        <f>+IF(LEN(M556)&gt;0,Candidatura_Tomador!C556,"")</f>
        <v/>
      </c>
      <c r="B556" t="str">
        <f>+IF(LEN(M556)&gt;0,Participação!$D$8,"")</f>
        <v/>
      </c>
      <c r="C556" t="str">
        <f t="shared" si="77"/>
        <v/>
      </c>
      <c r="D556" t="str">
        <f>+IF(LEN(M556)&gt;0,Participação!$D$4,"")</f>
        <v/>
      </c>
      <c r="E556" s="27" t="str">
        <f>+IF(LEN(M556)&gt;0,Participação!$B$7+8,"")</f>
        <v/>
      </c>
      <c r="F556" s="27" t="str">
        <f t="shared" si="78"/>
        <v/>
      </c>
      <c r="G556" t="str">
        <f t="shared" si="79"/>
        <v/>
      </c>
      <c r="H556" t="str">
        <f t="shared" si="80"/>
        <v/>
      </c>
      <c r="I556" t="str">
        <f t="shared" si="81"/>
        <v/>
      </c>
      <c r="L556" t="str">
        <f>+IF(LEN(Candidatura_Tomador!A556)&gt;0,VLOOKUP(M556,Candidatura_Tomador!H:P,9,0),"")</f>
        <v/>
      </c>
      <c r="M556" t="str">
        <f>IF(LEN(M555)=0,"",IF(M555=MAX(Candidatura_Tomador!H:H),"",M555+1))</f>
        <v/>
      </c>
      <c r="N556" t="str">
        <f>+IF(LEN(M556)&gt;0,Participação!$D$6*100,"")</f>
        <v/>
      </c>
      <c r="O556" t="str">
        <f t="shared" si="82"/>
        <v/>
      </c>
      <c r="P556" t="str">
        <f>+IF(LEN(M556)&gt;0,IF(Participação!$B$6="Com Escaldão","09","01"),"")</f>
        <v/>
      </c>
      <c r="Q556" s="28" t="str">
        <f>+IF(LEN(M556)&gt;0,SUMIF(Candidatura_Tomador!$H:$H,Candidatura_Seguros!M556,Candidatura_Tomador!I:I),"")</f>
        <v/>
      </c>
      <c r="R556" t="str">
        <f>+IF(LEN(M556)&gt;0,VLOOKUP(M556,Candidatura_Tomador!H:J,3,0),"")</f>
        <v/>
      </c>
      <c r="S556" t="str">
        <f>+IF(LEN(M556)&gt;0,SUMIF(Candidatura_Tomador!$H:$H,Candidatura_Seguros!M556,Candidatura_Tomador!Q:Q),"")</f>
        <v/>
      </c>
      <c r="T556" t="str">
        <f t="shared" si="83"/>
        <v/>
      </c>
      <c r="U556" t="str">
        <f t="shared" si="84"/>
        <v/>
      </c>
      <c r="V556" t="str">
        <f>+IF(LEN(M556)&gt;0,SUMIF(Candidatura_Tomador!$H:$H,Candidatura_Seguros!M556,Candidatura_Tomador!R:R),"")</f>
        <v/>
      </c>
      <c r="W556" t="str">
        <f t="shared" si="85"/>
        <v/>
      </c>
    </row>
    <row r="557" spans="1:23" x14ac:dyDescent="0.25">
      <c r="A557" t="str">
        <f>+IF(LEN(M557)&gt;0,Candidatura_Tomador!C557,"")</f>
        <v/>
      </c>
      <c r="B557" t="str">
        <f>+IF(LEN(M557)&gt;0,Participação!$D$8,"")</f>
        <v/>
      </c>
      <c r="C557" t="str">
        <f t="shared" si="77"/>
        <v/>
      </c>
      <c r="D557" t="str">
        <f>+IF(LEN(M557)&gt;0,Participação!$D$4,"")</f>
        <v/>
      </c>
      <c r="E557" s="27" t="str">
        <f>+IF(LEN(M557)&gt;0,Participação!$B$7+8,"")</f>
        <v/>
      </c>
      <c r="F557" s="27" t="str">
        <f t="shared" si="78"/>
        <v/>
      </c>
      <c r="G557" t="str">
        <f t="shared" si="79"/>
        <v/>
      </c>
      <c r="H557" t="str">
        <f t="shared" si="80"/>
        <v/>
      </c>
      <c r="I557" t="str">
        <f t="shared" si="81"/>
        <v/>
      </c>
      <c r="L557" t="str">
        <f>+IF(LEN(Candidatura_Tomador!A557)&gt;0,VLOOKUP(M557,Candidatura_Tomador!H:P,9,0),"")</f>
        <v/>
      </c>
      <c r="M557" t="str">
        <f>IF(LEN(M556)=0,"",IF(M556=MAX(Candidatura_Tomador!H:H),"",M556+1))</f>
        <v/>
      </c>
      <c r="N557" t="str">
        <f>+IF(LEN(M557)&gt;0,Participação!$D$6*100,"")</f>
        <v/>
      </c>
      <c r="O557" t="str">
        <f t="shared" si="82"/>
        <v/>
      </c>
      <c r="P557" t="str">
        <f>+IF(LEN(M557)&gt;0,IF(Participação!$B$6="Com Escaldão","09","01"),"")</f>
        <v/>
      </c>
      <c r="Q557" s="28" t="str">
        <f>+IF(LEN(M557)&gt;0,SUMIF(Candidatura_Tomador!$H:$H,Candidatura_Seguros!M557,Candidatura_Tomador!I:I),"")</f>
        <v/>
      </c>
      <c r="R557" t="str">
        <f>+IF(LEN(M557)&gt;0,VLOOKUP(M557,Candidatura_Tomador!H:J,3,0),"")</f>
        <v/>
      </c>
      <c r="S557" t="str">
        <f>+IF(LEN(M557)&gt;0,SUMIF(Candidatura_Tomador!$H:$H,Candidatura_Seguros!M557,Candidatura_Tomador!Q:Q),"")</f>
        <v/>
      </c>
      <c r="T557" t="str">
        <f t="shared" si="83"/>
        <v/>
      </c>
      <c r="U557" t="str">
        <f t="shared" si="84"/>
        <v/>
      </c>
      <c r="V557" t="str">
        <f>+IF(LEN(M557)&gt;0,SUMIF(Candidatura_Tomador!$H:$H,Candidatura_Seguros!M557,Candidatura_Tomador!R:R),"")</f>
        <v/>
      </c>
      <c r="W557" t="str">
        <f t="shared" si="85"/>
        <v/>
      </c>
    </row>
    <row r="558" spans="1:23" x14ac:dyDescent="0.25">
      <c r="A558" t="str">
        <f>+IF(LEN(M558)&gt;0,Candidatura_Tomador!C558,"")</f>
        <v/>
      </c>
      <c r="B558" t="str">
        <f>+IF(LEN(M558)&gt;0,Participação!$D$8,"")</f>
        <v/>
      </c>
      <c r="C558" t="str">
        <f t="shared" si="77"/>
        <v/>
      </c>
      <c r="D558" t="str">
        <f>+IF(LEN(M558)&gt;0,Participação!$D$4,"")</f>
        <v/>
      </c>
      <c r="E558" s="27" t="str">
        <f>+IF(LEN(M558)&gt;0,Participação!$B$7+8,"")</f>
        <v/>
      </c>
      <c r="F558" s="27" t="str">
        <f t="shared" si="78"/>
        <v/>
      </c>
      <c r="G558" t="str">
        <f t="shared" si="79"/>
        <v/>
      </c>
      <c r="H558" t="str">
        <f t="shared" si="80"/>
        <v/>
      </c>
      <c r="I558" t="str">
        <f t="shared" si="81"/>
        <v/>
      </c>
      <c r="L558" t="str">
        <f>+IF(LEN(Candidatura_Tomador!A558)&gt;0,VLOOKUP(M558,Candidatura_Tomador!H:P,9,0),"")</f>
        <v/>
      </c>
      <c r="M558" t="str">
        <f>IF(LEN(M557)=0,"",IF(M557=MAX(Candidatura_Tomador!H:H),"",M557+1))</f>
        <v/>
      </c>
      <c r="N558" t="str">
        <f>+IF(LEN(M558)&gt;0,Participação!$D$6*100,"")</f>
        <v/>
      </c>
      <c r="O558" t="str">
        <f t="shared" si="82"/>
        <v/>
      </c>
      <c r="P558" t="str">
        <f>+IF(LEN(M558)&gt;0,IF(Participação!$B$6="Com Escaldão","09","01"),"")</f>
        <v/>
      </c>
      <c r="Q558" s="28" t="str">
        <f>+IF(LEN(M558)&gt;0,SUMIF(Candidatura_Tomador!$H:$H,Candidatura_Seguros!M558,Candidatura_Tomador!I:I),"")</f>
        <v/>
      </c>
      <c r="R558" t="str">
        <f>+IF(LEN(M558)&gt;0,VLOOKUP(M558,Candidatura_Tomador!H:J,3,0),"")</f>
        <v/>
      </c>
      <c r="S558" t="str">
        <f>+IF(LEN(M558)&gt;0,SUMIF(Candidatura_Tomador!$H:$H,Candidatura_Seguros!M558,Candidatura_Tomador!Q:Q),"")</f>
        <v/>
      </c>
      <c r="T558" t="str">
        <f t="shared" si="83"/>
        <v/>
      </c>
      <c r="U558" t="str">
        <f t="shared" si="84"/>
        <v/>
      </c>
      <c r="V558" t="str">
        <f>+IF(LEN(M558)&gt;0,SUMIF(Candidatura_Tomador!$H:$H,Candidatura_Seguros!M558,Candidatura_Tomador!R:R),"")</f>
        <v/>
      </c>
      <c r="W558" t="str">
        <f t="shared" si="85"/>
        <v/>
      </c>
    </row>
    <row r="559" spans="1:23" x14ac:dyDescent="0.25">
      <c r="A559" t="str">
        <f>+IF(LEN(M559)&gt;0,Candidatura_Tomador!C559,"")</f>
        <v/>
      </c>
      <c r="B559" t="str">
        <f>+IF(LEN(M559)&gt;0,Participação!$D$8,"")</f>
        <v/>
      </c>
      <c r="C559" t="str">
        <f t="shared" si="77"/>
        <v/>
      </c>
      <c r="D559" t="str">
        <f>+IF(LEN(M559)&gt;0,Participação!$D$4,"")</f>
        <v/>
      </c>
      <c r="E559" s="27" t="str">
        <f>+IF(LEN(M559)&gt;0,Participação!$B$7+8,"")</f>
        <v/>
      </c>
      <c r="F559" s="27" t="str">
        <f t="shared" si="78"/>
        <v/>
      </c>
      <c r="G559" t="str">
        <f t="shared" si="79"/>
        <v/>
      </c>
      <c r="H559" t="str">
        <f t="shared" si="80"/>
        <v/>
      </c>
      <c r="I559" t="str">
        <f t="shared" si="81"/>
        <v/>
      </c>
      <c r="L559" t="str">
        <f>+IF(LEN(Candidatura_Tomador!A559)&gt;0,VLOOKUP(M559,Candidatura_Tomador!H:P,9,0),"")</f>
        <v/>
      </c>
      <c r="M559" t="str">
        <f>IF(LEN(M558)=0,"",IF(M558=MAX(Candidatura_Tomador!H:H),"",M558+1))</f>
        <v/>
      </c>
      <c r="N559" t="str">
        <f>+IF(LEN(M559)&gt;0,Participação!$D$6*100,"")</f>
        <v/>
      </c>
      <c r="O559" t="str">
        <f t="shared" si="82"/>
        <v/>
      </c>
      <c r="P559" t="str">
        <f>+IF(LEN(M559)&gt;0,IF(Participação!$B$6="Com Escaldão","09","01"),"")</f>
        <v/>
      </c>
      <c r="Q559" s="28" t="str">
        <f>+IF(LEN(M559)&gt;0,SUMIF(Candidatura_Tomador!$H:$H,Candidatura_Seguros!M559,Candidatura_Tomador!I:I),"")</f>
        <v/>
      </c>
      <c r="R559" t="str">
        <f>+IF(LEN(M559)&gt;0,VLOOKUP(M559,Candidatura_Tomador!H:J,3,0),"")</f>
        <v/>
      </c>
      <c r="S559" t="str">
        <f>+IF(LEN(M559)&gt;0,SUMIF(Candidatura_Tomador!$H:$H,Candidatura_Seguros!M559,Candidatura_Tomador!Q:Q),"")</f>
        <v/>
      </c>
      <c r="T559" t="str">
        <f t="shared" si="83"/>
        <v/>
      </c>
      <c r="U559" t="str">
        <f t="shared" si="84"/>
        <v/>
      </c>
      <c r="V559" t="str">
        <f>+IF(LEN(M559)&gt;0,SUMIF(Candidatura_Tomador!$H:$H,Candidatura_Seguros!M559,Candidatura_Tomador!R:R),"")</f>
        <v/>
      </c>
      <c r="W559" t="str">
        <f t="shared" si="85"/>
        <v/>
      </c>
    </row>
    <row r="560" spans="1:23" x14ac:dyDescent="0.25">
      <c r="A560" t="str">
        <f>+IF(LEN(M560)&gt;0,Candidatura_Tomador!C560,"")</f>
        <v/>
      </c>
      <c r="B560" t="str">
        <f>+IF(LEN(M560)&gt;0,Participação!$D$8,"")</f>
        <v/>
      </c>
      <c r="C560" t="str">
        <f t="shared" si="77"/>
        <v/>
      </c>
      <c r="D560" t="str">
        <f>+IF(LEN(M560)&gt;0,Participação!$D$4,"")</f>
        <v/>
      </c>
      <c r="E560" s="27" t="str">
        <f>+IF(LEN(M560)&gt;0,Participação!$B$7+8,"")</f>
        <v/>
      </c>
      <c r="F560" s="27" t="str">
        <f t="shared" si="78"/>
        <v/>
      </c>
      <c r="G560" t="str">
        <f t="shared" si="79"/>
        <v/>
      </c>
      <c r="H560" t="str">
        <f t="shared" si="80"/>
        <v/>
      </c>
      <c r="I560" t="str">
        <f t="shared" si="81"/>
        <v/>
      </c>
      <c r="L560" t="str">
        <f>+IF(LEN(Candidatura_Tomador!A560)&gt;0,VLOOKUP(M560,Candidatura_Tomador!H:P,9,0),"")</f>
        <v/>
      </c>
      <c r="M560" t="str">
        <f>IF(LEN(M559)=0,"",IF(M559=MAX(Candidatura_Tomador!H:H),"",M559+1))</f>
        <v/>
      </c>
      <c r="N560" t="str">
        <f>+IF(LEN(M560)&gt;0,Participação!$D$6*100,"")</f>
        <v/>
      </c>
      <c r="O560" t="str">
        <f t="shared" si="82"/>
        <v/>
      </c>
      <c r="P560" t="str">
        <f>+IF(LEN(M560)&gt;0,IF(Participação!$B$6="Com Escaldão","09","01"),"")</f>
        <v/>
      </c>
      <c r="Q560" s="28" t="str">
        <f>+IF(LEN(M560)&gt;0,SUMIF(Candidatura_Tomador!$H:$H,Candidatura_Seguros!M560,Candidatura_Tomador!I:I),"")</f>
        <v/>
      </c>
      <c r="R560" t="str">
        <f>+IF(LEN(M560)&gt;0,VLOOKUP(M560,Candidatura_Tomador!H:J,3,0),"")</f>
        <v/>
      </c>
      <c r="S560" t="str">
        <f>+IF(LEN(M560)&gt;0,SUMIF(Candidatura_Tomador!$H:$H,Candidatura_Seguros!M560,Candidatura_Tomador!Q:Q),"")</f>
        <v/>
      </c>
      <c r="T560" t="str">
        <f t="shared" si="83"/>
        <v/>
      </c>
      <c r="U560" t="str">
        <f t="shared" si="84"/>
        <v/>
      </c>
      <c r="V560" t="str">
        <f>+IF(LEN(M560)&gt;0,SUMIF(Candidatura_Tomador!$H:$H,Candidatura_Seguros!M560,Candidatura_Tomador!R:R),"")</f>
        <v/>
      </c>
      <c r="W560" t="str">
        <f t="shared" si="85"/>
        <v/>
      </c>
    </row>
    <row r="561" spans="1:23" x14ac:dyDescent="0.25">
      <c r="A561" t="str">
        <f>+IF(LEN(M561)&gt;0,Candidatura_Tomador!C561,"")</f>
        <v/>
      </c>
      <c r="B561" t="str">
        <f>+IF(LEN(M561)&gt;0,Participação!$D$8,"")</f>
        <v/>
      </c>
      <c r="C561" t="str">
        <f t="shared" si="77"/>
        <v/>
      </c>
      <c r="D561" t="str">
        <f>+IF(LEN(M561)&gt;0,Participação!$D$4,"")</f>
        <v/>
      </c>
      <c r="E561" s="27" t="str">
        <f>+IF(LEN(M561)&gt;0,Participação!$B$7+8,"")</f>
        <v/>
      </c>
      <c r="F561" s="27" t="str">
        <f t="shared" si="78"/>
        <v/>
      </c>
      <c r="G561" t="str">
        <f t="shared" si="79"/>
        <v/>
      </c>
      <c r="H561" t="str">
        <f t="shared" si="80"/>
        <v/>
      </c>
      <c r="I561" t="str">
        <f t="shared" si="81"/>
        <v/>
      </c>
      <c r="L561" t="str">
        <f>+IF(LEN(Candidatura_Tomador!A561)&gt;0,VLOOKUP(M561,Candidatura_Tomador!H:P,9,0),"")</f>
        <v/>
      </c>
      <c r="M561" t="str">
        <f>IF(LEN(M560)=0,"",IF(M560=MAX(Candidatura_Tomador!H:H),"",M560+1))</f>
        <v/>
      </c>
      <c r="N561" t="str">
        <f>+IF(LEN(M561)&gt;0,Participação!$D$6*100,"")</f>
        <v/>
      </c>
      <c r="O561" t="str">
        <f t="shared" si="82"/>
        <v/>
      </c>
      <c r="P561" t="str">
        <f>+IF(LEN(M561)&gt;0,IF(Participação!$B$6="Com Escaldão","09","01"),"")</f>
        <v/>
      </c>
      <c r="Q561" s="28" t="str">
        <f>+IF(LEN(M561)&gt;0,SUMIF(Candidatura_Tomador!$H:$H,Candidatura_Seguros!M561,Candidatura_Tomador!I:I),"")</f>
        <v/>
      </c>
      <c r="R561" t="str">
        <f>+IF(LEN(M561)&gt;0,VLOOKUP(M561,Candidatura_Tomador!H:J,3,0),"")</f>
        <v/>
      </c>
      <c r="S561" t="str">
        <f>+IF(LEN(M561)&gt;0,SUMIF(Candidatura_Tomador!$H:$H,Candidatura_Seguros!M561,Candidatura_Tomador!Q:Q),"")</f>
        <v/>
      </c>
      <c r="T561" t="str">
        <f t="shared" si="83"/>
        <v/>
      </c>
      <c r="U561" t="str">
        <f t="shared" si="84"/>
        <v/>
      </c>
      <c r="V561" t="str">
        <f>+IF(LEN(M561)&gt;0,SUMIF(Candidatura_Tomador!$H:$H,Candidatura_Seguros!M561,Candidatura_Tomador!R:R),"")</f>
        <v/>
      </c>
      <c r="W561" t="str">
        <f t="shared" si="85"/>
        <v/>
      </c>
    </row>
    <row r="562" spans="1:23" x14ac:dyDescent="0.25">
      <c r="A562" t="str">
        <f>+IF(LEN(M562)&gt;0,Candidatura_Tomador!C562,"")</f>
        <v/>
      </c>
      <c r="B562" t="str">
        <f>+IF(LEN(M562)&gt;0,Participação!$D$8,"")</f>
        <v/>
      </c>
      <c r="C562" t="str">
        <f t="shared" si="77"/>
        <v/>
      </c>
      <c r="D562" t="str">
        <f>+IF(LEN(M562)&gt;0,Participação!$D$4,"")</f>
        <v/>
      </c>
      <c r="E562" s="27" t="str">
        <f>+IF(LEN(M562)&gt;0,Participação!$B$7+8,"")</f>
        <v/>
      </c>
      <c r="F562" s="27" t="str">
        <f t="shared" si="78"/>
        <v/>
      </c>
      <c r="G562" t="str">
        <f t="shared" si="79"/>
        <v/>
      </c>
      <c r="H562" t="str">
        <f t="shared" si="80"/>
        <v/>
      </c>
      <c r="I562" t="str">
        <f t="shared" si="81"/>
        <v/>
      </c>
      <c r="L562" t="str">
        <f>+IF(LEN(Candidatura_Tomador!A562)&gt;0,VLOOKUP(M562,Candidatura_Tomador!H:P,9,0),"")</f>
        <v/>
      </c>
      <c r="M562" t="str">
        <f>IF(LEN(M561)=0,"",IF(M561=MAX(Candidatura_Tomador!H:H),"",M561+1))</f>
        <v/>
      </c>
      <c r="N562" t="str">
        <f>+IF(LEN(M562)&gt;0,Participação!$D$6*100,"")</f>
        <v/>
      </c>
      <c r="O562" t="str">
        <f t="shared" si="82"/>
        <v/>
      </c>
      <c r="P562" t="str">
        <f>+IF(LEN(M562)&gt;0,IF(Participação!$B$6="Com Escaldão","09","01"),"")</f>
        <v/>
      </c>
      <c r="Q562" s="28" t="str">
        <f>+IF(LEN(M562)&gt;0,SUMIF(Candidatura_Tomador!$H:$H,Candidatura_Seguros!M562,Candidatura_Tomador!I:I),"")</f>
        <v/>
      </c>
      <c r="R562" t="str">
        <f>+IF(LEN(M562)&gt;0,VLOOKUP(M562,Candidatura_Tomador!H:J,3,0),"")</f>
        <v/>
      </c>
      <c r="S562" t="str">
        <f>+IF(LEN(M562)&gt;0,SUMIF(Candidatura_Tomador!$H:$H,Candidatura_Seguros!M562,Candidatura_Tomador!Q:Q),"")</f>
        <v/>
      </c>
      <c r="T562" t="str">
        <f t="shared" si="83"/>
        <v/>
      </c>
      <c r="U562" t="str">
        <f t="shared" si="84"/>
        <v/>
      </c>
      <c r="V562" t="str">
        <f>+IF(LEN(M562)&gt;0,SUMIF(Candidatura_Tomador!$H:$H,Candidatura_Seguros!M562,Candidatura_Tomador!R:R),"")</f>
        <v/>
      </c>
      <c r="W562" t="str">
        <f t="shared" si="85"/>
        <v/>
      </c>
    </row>
    <row r="563" spans="1:23" x14ac:dyDescent="0.25">
      <c r="A563" t="str">
        <f>+IF(LEN(M563)&gt;0,Candidatura_Tomador!C563,"")</f>
        <v/>
      </c>
      <c r="B563" t="str">
        <f>+IF(LEN(M563)&gt;0,Participação!$D$8,"")</f>
        <v/>
      </c>
      <c r="C563" t="str">
        <f t="shared" si="77"/>
        <v/>
      </c>
      <c r="D563" t="str">
        <f>+IF(LEN(M563)&gt;0,Participação!$D$4,"")</f>
        <v/>
      </c>
      <c r="E563" s="27" t="str">
        <f>+IF(LEN(M563)&gt;0,Participação!$B$7+8,"")</f>
        <v/>
      </c>
      <c r="F563" s="27" t="str">
        <f t="shared" si="78"/>
        <v/>
      </c>
      <c r="G563" t="str">
        <f t="shared" si="79"/>
        <v/>
      </c>
      <c r="H563" t="str">
        <f t="shared" si="80"/>
        <v/>
      </c>
      <c r="I563" t="str">
        <f t="shared" si="81"/>
        <v/>
      </c>
      <c r="L563" t="str">
        <f>+IF(LEN(Candidatura_Tomador!A563)&gt;0,VLOOKUP(M563,Candidatura_Tomador!H:P,9,0),"")</f>
        <v/>
      </c>
      <c r="M563" t="str">
        <f>IF(LEN(M562)=0,"",IF(M562=MAX(Candidatura_Tomador!H:H),"",M562+1))</f>
        <v/>
      </c>
      <c r="N563" t="str">
        <f>+IF(LEN(M563)&gt;0,Participação!$D$6*100,"")</f>
        <v/>
      </c>
      <c r="O563" t="str">
        <f t="shared" si="82"/>
        <v/>
      </c>
      <c r="P563" t="str">
        <f>+IF(LEN(M563)&gt;0,IF(Participação!$B$6="Com Escaldão","09","01"),"")</f>
        <v/>
      </c>
      <c r="Q563" s="28" t="str">
        <f>+IF(LEN(M563)&gt;0,SUMIF(Candidatura_Tomador!$H:$H,Candidatura_Seguros!M563,Candidatura_Tomador!I:I),"")</f>
        <v/>
      </c>
      <c r="R563" t="str">
        <f>+IF(LEN(M563)&gt;0,VLOOKUP(M563,Candidatura_Tomador!H:J,3,0),"")</f>
        <v/>
      </c>
      <c r="S563" t="str">
        <f>+IF(LEN(M563)&gt;0,SUMIF(Candidatura_Tomador!$H:$H,Candidatura_Seguros!M563,Candidatura_Tomador!Q:Q),"")</f>
        <v/>
      </c>
      <c r="T563" t="str">
        <f t="shared" si="83"/>
        <v/>
      </c>
      <c r="U563" t="str">
        <f t="shared" si="84"/>
        <v/>
      </c>
      <c r="V563" t="str">
        <f>+IF(LEN(M563)&gt;0,SUMIF(Candidatura_Tomador!$H:$H,Candidatura_Seguros!M563,Candidatura_Tomador!R:R),"")</f>
        <v/>
      </c>
      <c r="W563" t="str">
        <f t="shared" si="85"/>
        <v/>
      </c>
    </row>
    <row r="564" spans="1:23" x14ac:dyDescent="0.25">
      <c r="A564" t="str">
        <f>+IF(LEN(M564)&gt;0,Candidatura_Tomador!C564,"")</f>
        <v/>
      </c>
      <c r="B564" t="str">
        <f>+IF(LEN(M564)&gt;0,Participação!$D$8,"")</f>
        <v/>
      </c>
      <c r="C564" t="str">
        <f t="shared" si="77"/>
        <v/>
      </c>
      <c r="D564" t="str">
        <f>+IF(LEN(M564)&gt;0,Participação!$D$4,"")</f>
        <v/>
      </c>
      <c r="E564" s="27" t="str">
        <f>+IF(LEN(M564)&gt;0,Participação!$B$7+8,"")</f>
        <v/>
      </c>
      <c r="F564" s="27" t="str">
        <f t="shared" si="78"/>
        <v/>
      </c>
      <c r="G564" t="str">
        <f t="shared" si="79"/>
        <v/>
      </c>
      <c r="H564" t="str">
        <f t="shared" si="80"/>
        <v/>
      </c>
      <c r="I564" t="str">
        <f t="shared" si="81"/>
        <v/>
      </c>
      <c r="L564" t="str">
        <f>+IF(LEN(Candidatura_Tomador!A564)&gt;0,VLOOKUP(M564,Candidatura_Tomador!H:P,9,0),"")</f>
        <v/>
      </c>
      <c r="M564" t="str">
        <f>IF(LEN(M563)=0,"",IF(M563=MAX(Candidatura_Tomador!H:H),"",M563+1))</f>
        <v/>
      </c>
      <c r="N564" t="str">
        <f>+IF(LEN(M564)&gt;0,Participação!$D$6*100,"")</f>
        <v/>
      </c>
      <c r="O564" t="str">
        <f t="shared" si="82"/>
        <v/>
      </c>
      <c r="P564" t="str">
        <f>+IF(LEN(M564)&gt;0,IF(Participação!$B$6="Com Escaldão","09","01"),"")</f>
        <v/>
      </c>
      <c r="Q564" s="28" t="str">
        <f>+IF(LEN(M564)&gt;0,SUMIF(Candidatura_Tomador!$H:$H,Candidatura_Seguros!M564,Candidatura_Tomador!I:I),"")</f>
        <v/>
      </c>
      <c r="R564" t="str">
        <f>+IF(LEN(M564)&gt;0,VLOOKUP(M564,Candidatura_Tomador!H:J,3,0),"")</f>
        <v/>
      </c>
      <c r="S564" t="str">
        <f>+IF(LEN(M564)&gt;0,SUMIF(Candidatura_Tomador!$H:$H,Candidatura_Seguros!M564,Candidatura_Tomador!Q:Q),"")</f>
        <v/>
      </c>
      <c r="T564" t="str">
        <f t="shared" si="83"/>
        <v/>
      </c>
      <c r="U564" t="str">
        <f t="shared" si="84"/>
        <v/>
      </c>
      <c r="V564" t="str">
        <f>+IF(LEN(M564)&gt;0,SUMIF(Candidatura_Tomador!$H:$H,Candidatura_Seguros!M564,Candidatura_Tomador!R:R),"")</f>
        <v/>
      </c>
      <c r="W564" t="str">
        <f t="shared" si="85"/>
        <v/>
      </c>
    </row>
    <row r="565" spans="1:23" x14ac:dyDescent="0.25">
      <c r="A565" t="str">
        <f>+IF(LEN(M565)&gt;0,Candidatura_Tomador!C565,"")</f>
        <v/>
      </c>
      <c r="B565" t="str">
        <f>+IF(LEN(M565)&gt;0,Participação!$D$8,"")</f>
        <v/>
      </c>
      <c r="C565" t="str">
        <f t="shared" si="77"/>
        <v/>
      </c>
      <c r="D565" t="str">
        <f>+IF(LEN(M565)&gt;0,Participação!$D$4,"")</f>
        <v/>
      </c>
      <c r="E565" s="27" t="str">
        <f>+IF(LEN(M565)&gt;0,Participação!$B$7+8,"")</f>
        <v/>
      </c>
      <c r="F565" s="27" t="str">
        <f t="shared" si="78"/>
        <v/>
      </c>
      <c r="G565" t="str">
        <f t="shared" si="79"/>
        <v/>
      </c>
      <c r="H565" t="str">
        <f t="shared" si="80"/>
        <v/>
      </c>
      <c r="I565" t="str">
        <f t="shared" si="81"/>
        <v/>
      </c>
      <c r="L565" t="str">
        <f>+IF(LEN(Candidatura_Tomador!A565)&gt;0,VLOOKUP(M565,Candidatura_Tomador!H:P,9,0),"")</f>
        <v/>
      </c>
      <c r="M565" t="str">
        <f>IF(LEN(M564)=0,"",IF(M564=MAX(Candidatura_Tomador!H:H),"",M564+1))</f>
        <v/>
      </c>
      <c r="N565" t="str">
        <f>+IF(LEN(M565)&gt;0,Participação!$D$6*100,"")</f>
        <v/>
      </c>
      <c r="O565" t="str">
        <f t="shared" si="82"/>
        <v/>
      </c>
      <c r="P565" t="str">
        <f>+IF(LEN(M565)&gt;0,IF(Participação!$B$6="Com Escaldão","09","01"),"")</f>
        <v/>
      </c>
      <c r="Q565" s="28" t="str">
        <f>+IF(LEN(M565)&gt;0,SUMIF(Candidatura_Tomador!$H:$H,Candidatura_Seguros!M565,Candidatura_Tomador!I:I),"")</f>
        <v/>
      </c>
      <c r="R565" t="str">
        <f>+IF(LEN(M565)&gt;0,VLOOKUP(M565,Candidatura_Tomador!H:J,3,0),"")</f>
        <v/>
      </c>
      <c r="S565" t="str">
        <f>+IF(LEN(M565)&gt;0,SUMIF(Candidatura_Tomador!$H:$H,Candidatura_Seguros!M565,Candidatura_Tomador!Q:Q),"")</f>
        <v/>
      </c>
      <c r="T565" t="str">
        <f t="shared" si="83"/>
        <v/>
      </c>
      <c r="U565" t="str">
        <f t="shared" si="84"/>
        <v/>
      </c>
      <c r="V565" t="str">
        <f>+IF(LEN(M565)&gt;0,SUMIF(Candidatura_Tomador!$H:$H,Candidatura_Seguros!M565,Candidatura_Tomador!R:R),"")</f>
        <v/>
      </c>
      <c r="W565" t="str">
        <f t="shared" si="85"/>
        <v/>
      </c>
    </row>
    <row r="566" spans="1:23" x14ac:dyDescent="0.25">
      <c r="A566" t="str">
        <f>+IF(LEN(M566)&gt;0,Candidatura_Tomador!C566,"")</f>
        <v/>
      </c>
      <c r="B566" t="str">
        <f>+IF(LEN(M566)&gt;0,Participação!$D$8,"")</f>
        <v/>
      </c>
      <c r="C566" t="str">
        <f t="shared" si="77"/>
        <v/>
      </c>
      <c r="D566" t="str">
        <f>+IF(LEN(M566)&gt;0,Participação!$D$4,"")</f>
        <v/>
      </c>
      <c r="E566" s="27" t="str">
        <f>+IF(LEN(M566)&gt;0,Participação!$B$7+8,"")</f>
        <v/>
      </c>
      <c r="F566" s="27" t="str">
        <f t="shared" si="78"/>
        <v/>
      </c>
      <c r="G566" t="str">
        <f t="shared" si="79"/>
        <v/>
      </c>
      <c r="H566" t="str">
        <f t="shared" si="80"/>
        <v/>
      </c>
      <c r="I566" t="str">
        <f t="shared" si="81"/>
        <v/>
      </c>
      <c r="L566" t="str">
        <f>+IF(LEN(Candidatura_Tomador!A566)&gt;0,VLOOKUP(M566,Candidatura_Tomador!H:P,9,0),"")</f>
        <v/>
      </c>
      <c r="M566" t="str">
        <f>IF(LEN(M565)=0,"",IF(M565=MAX(Candidatura_Tomador!H:H),"",M565+1))</f>
        <v/>
      </c>
      <c r="N566" t="str">
        <f>+IF(LEN(M566)&gt;0,Participação!$D$6*100,"")</f>
        <v/>
      </c>
      <c r="O566" t="str">
        <f t="shared" si="82"/>
        <v/>
      </c>
      <c r="P566" t="str">
        <f>+IF(LEN(M566)&gt;0,IF(Participação!$B$6="Com Escaldão","09","01"),"")</f>
        <v/>
      </c>
      <c r="Q566" s="28" t="str">
        <f>+IF(LEN(M566)&gt;0,SUMIF(Candidatura_Tomador!$H:$H,Candidatura_Seguros!M566,Candidatura_Tomador!I:I),"")</f>
        <v/>
      </c>
      <c r="R566" t="str">
        <f>+IF(LEN(M566)&gt;0,VLOOKUP(M566,Candidatura_Tomador!H:J,3,0),"")</f>
        <v/>
      </c>
      <c r="S566" t="str">
        <f>+IF(LEN(M566)&gt;0,SUMIF(Candidatura_Tomador!$H:$H,Candidatura_Seguros!M566,Candidatura_Tomador!Q:Q),"")</f>
        <v/>
      </c>
      <c r="T566" t="str">
        <f t="shared" si="83"/>
        <v/>
      </c>
      <c r="U566" t="str">
        <f t="shared" si="84"/>
        <v/>
      </c>
      <c r="V566" t="str">
        <f>+IF(LEN(M566)&gt;0,SUMIF(Candidatura_Tomador!$H:$H,Candidatura_Seguros!M566,Candidatura_Tomador!R:R),"")</f>
        <v/>
      </c>
      <c r="W566" t="str">
        <f t="shared" si="85"/>
        <v/>
      </c>
    </row>
    <row r="567" spans="1:23" x14ac:dyDescent="0.25">
      <c r="A567" t="str">
        <f>+IF(LEN(M567)&gt;0,Candidatura_Tomador!C567,"")</f>
        <v/>
      </c>
      <c r="B567" t="str">
        <f>+IF(LEN(M567)&gt;0,Participação!$D$8,"")</f>
        <v/>
      </c>
      <c r="C567" t="str">
        <f t="shared" si="77"/>
        <v/>
      </c>
      <c r="D567" t="str">
        <f>+IF(LEN(M567)&gt;0,Participação!$D$4,"")</f>
        <v/>
      </c>
      <c r="E567" s="27" t="str">
        <f>+IF(LEN(M567)&gt;0,Participação!$B$7+8,"")</f>
        <v/>
      </c>
      <c r="F567" s="27" t="str">
        <f t="shared" si="78"/>
        <v/>
      </c>
      <c r="G567" t="str">
        <f t="shared" si="79"/>
        <v/>
      </c>
      <c r="H567" t="str">
        <f t="shared" si="80"/>
        <v/>
      </c>
      <c r="I567" t="str">
        <f t="shared" si="81"/>
        <v/>
      </c>
      <c r="L567" t="str">
        <f>+IF(LEN(Candidatura_Tomador!A567)&gt;0,VLOOKUP(M567,Candidatura_Tomador!H:P,9,0),"")</f>
        <v/>
      </c>
      <c r="M567" t="str">
        <f>IF(LEN(M566)=0,"",IF(M566=MAX(Candidatura_Tomador!H:H),"",M566+1))</f>
        <v/>
      </c>
      <c r="N567" t="str">
        <f>+IF(LEN(M567)&gt;0,Participação!$D$6*100,"")</f>
        <v/>
      </c>
      <c r="O567" t="str">
        <f t="shared" si="82"/>
        <v/>
      </c>
      <c r="P567" t="str">
        <f>+IF(LEN(M567)&gt;0,IF(Participação!$B$6="Com Escaldão","09","01"),"")</f>
        <v/>
      </c>
      <c r="Q567" s="28" t="str">
        <f>+IF(LEN(M567)&gt;0,SUMIF(Candidatura_Tomador!$H:$H,Candidatura_Seguros!M567,Candidatura_Tomador!I:I),"")</f>
        <v/>
      </c>
      <c r="R567" t="str">
        <f>+IF(LEN(M567)&gt;0,VLOOKUP(M567,Candidatura_Tomador!H:J,3,0),"")</f>
        <v/>
      </c>
      <c r="S567" t="str">
        <f>+IF(LEN(M567)&gt;0,SUMIF(Candidatura_Tomador!$H:$H,Candidatura_Seguros!M567,Candidatura_Tomador!Q:Q),"")</f>
        <v/>
      </c>
      <c r="T567" t="str">
        <f t="shared" si="83"/>
        <v/>
      </c>
      <c r="U567" t="str">
        <f t="shared" si="84"/>
        <v/>
      </c>
      <c r="V567" t="str">
        <f>+IF(LEN(M567)&gt;0,SUMIF(Candidatura_Tomador!$H:$H,Candidatura_Seguros!M567,Candidatura_Tomador!R:R),"")</f>
        <v/>
      </c>
      <c r="W567" t="str">
        <f t="shared" si="85"/>
        <v/>
      </c>
    </row>
    <row r="568" spans="1:23" x14ac:dyDescent="0.25">
      <c r="A568" t="str">
        <f>+IF(LEN(M568)&gt;0,Candidatura_Tomador!C568,"")</f>
        <v/>
      </c>
      <c r="B568" t="str">
        <f>+IF(LEN(M568)&gt;0,Participação!$D$8,"")</f>
        <v/>
      </c>
      <c r="C568" t="str">
        <f t="shared" si="77"/>
        <v/>
      </c>
      <c r="D568" t="str">
        <f>+IF(LEN(M568)&gt;0,Participação!$D$4,"")</f>
        <v/>
      </c>
      <c r="E568" s="27" t="str">
        <f>+IF(LEN(M568)&gt;0,Participação!$B$7+8,"")</f>
        <v/>
      </c>
      <c r="F568" s="27" t="str">
        <f t="shared" si="78"/>
        <v/>
      </c>
      <c r="G568" t="str">
        <f t="shared" si="79"/>
        <v/>
      </c>
      <c r="H568" t="str">
        <f t="shared" si="80"/>
        <v/>
      </c>
      <c r="I568" t="str">
        <f t="shared" si="81"/>
        <v/>
      </c>
      <c r="L568" t="str">
        <f>+IF(LEN(Candidatura_Tomador!A568)&gt;0,VLOOKUP(M568,Candidatura_Tomador!H:P,9,0),"")</f>
        <v/>
      </c>
      <c r="M568" t="str">
        <f>IF(LEN(M567)=0,"",IF(M567=MAX(Candidatura_Tomador!H:H),"",M567+1))</f>
        <v/>
      </c>
      <c r="N568" t="str">
        <f>+IF(LEN(M568)&gt;0,Participação!$D$6*100,"")</f>
        <v/>
      </c>
      <c r="O568" t="str">
        <f t="shared" si="82"/>
        <v/>
      </c>
      <c r="P568" t="str">
        <f>+IF(LEN(M568)&gt;0,IF(Participação!$B$6="Com Escaldão","09","01"),"")</f>
        <v/>
      </c>
      <c r="Q568" s="28" t="str">
        <f>+IF(LEN(M568)&gt;0,SUMIF(Candidatura_Tomador!$H:$H,Candidatura_Seguros!M568,Candidatura_Tomador!I:I),"")</f>
        <v/>
      </c>
      <c r="R568" t="str">
        <f>+IF(LEN(M568)&gt;0,VLOOKUP(M568,Candidatura_Tomador!H:J,3,0),"")</f>
        <v/>
      </c>
      <c r="S568" t="str">
        <f>+IF(LEN(M568)&gt;0,SUMIF(Candidatura_Tomador!$H:$H,Candidatura_Seguros!M568,Candidatura_Tomador!Q:Q),"")</f>
        <v/>
      </c>
      <c r="T568" t="str">
        <f t="shared" si="83"/>
        <v/>
      </c>
      <c r="U568" t="str">
        <f t="shared" si="84"/>
        <v/>
      </c>
      <c r="V568" t="str">
        <f>+IF(LEN(M568)&gt;0,SUMIF(Candidatura_Tomador!$H:$H,Candidatura_Seguros!M568,Candidatura_Tomador!R:R),"")</f>
        <v/>
      </c>
      <c r="W568" t="str">
        <f t="shared" si="85"/>
        <v/>
      </c>
    </row>
    <row r="569" spans="1:23" x14ac:dyDescent="0.25">
      <c r="A569" t="str">
        <f>+IF(LEN(M569)&gt;0,Candidatura_Tomador!C569,"")</f>
        <v/>
      </c>
      <c r="B569" t="str">
        <f>+IF(LEN(M569)&gt;0,Participação!$D$8,"")</f>
        <v/>
      </c>
      <c r="C569" t="str">
        <f t="shared" si="77"/>
        <v/>
      </c>
      <c r="D569" t="str">
        <f>+IF(LEN(M569)&gt;0,Participação!$D$4,"")</f>
        <v/>
      </c>
      <c r="E569" s="27" t="str">
        <f>+IF(LEN(M569)&gt;0,Participação!$B$7+8,"")</f>
        <v/>
      </c>
      <c r="F569" s="27" t="str">
        <f t="shared" si="78"/>
        <v/>
      </c>
      <c r="G569" t="str">
        <f t="shared" si="79"/>
        <v/>
      </c>
      <c r="H569" t="str">
        <f t="shared" si="80"/>
        <v/>
      </c>
      <c r="I569" t="str">
        <f t="shared" si="81"/>
        <v/>
      </c>
      <c r="L569" t="str">
        <f>+IF(LEN(Candidatura_Tomador!A569)&gt;0,VLOOKUP(M569,Candidatura_Tomador!H:P,9,0),"")</f>
        <v/>
      </c>
      <c r="M569" t="str">
        <f>IF(LEN(M568)=0,"",IF(M568=MAX(Candidatura_Tomador!H:H),"",M568+1))</f>
        <v/>
      </c>
      <c r="N569" t="str">
        <f>+IF(LEN(M569)&gt;0,Participação!$D$6*100,"")</f>
        <v/>
      </c>
      <c r="O569" t="str">
        <f t="shared" si="82"/>
        <v/>
      </c>
      <c r="P569" t="str">
        <f>+IF(LEN(M569)&gt;0,IF(Participação!$B$6="Com Escaldão","09","01"),"")</f>
        <v/>
      </c>
      <c r="Q569" s="28" t="str">
        <f>+IF(LEN(M569)&gt;0,SUMIF(Candidatura_Tomador!$H:$H,Candidatura_Seguros!M569,Candidatura_Tomador!I:I),"")</f>
        <v/>
      </c>
      <c r="R569" t="str">
        <f>+IF(LEN(M569)&gt;0,VLOOKUP(M569,Candidatura_Tomador!H:J,3,0),"")</f>
        <v/>
      </c>
      <c r="S569" t="str">
        <f>+IF(LEN(M569)&gt;0,SUMIF(Candidatura_Tomador!$H:$H,Candidatura_Seguros!M569,Candidatura_Tomador!Q:Q),"")</f>
        <v/>
      </c>
      <c r="T569" t="str">
        <f t="shared" si="83"/>
        <v/>
      </c>
      <c r="U569" t="str">
        <f t="shared" si="84"/>
        <v/>
      </c>
      <c r="V569" t="str">
        <f>+IF(LEN(M569)&gt;0,SUMIF(Candidatura_Tomador!$H:$H,Candidatura_Seguros!M569,Candidatura_Tomador!R:R),"")</f>
        <v/>
      </c>
      <c r="W569" t="str">
        <f t="shared" si="85"/>
        <v/>
      </c>
    </row>
    <row r="570" spans="1:23" x14ac:dyDescent="0.25">
      <c r="A570" t="str">
        <f>+IF(LEN(M570)&gt;0,Candidatura_Tomador!C570,"")</f>
        <v/>
      </c>
      <c r="B570" t="str">
        <f>+IF(LEN(M570)&gt;0,Participação!$D$8,"")</f>
        <v/>
      </c>
      <c r="C570" t="str">
        <f t="shared" si="77"/>
        <v/>
      </c>
      <c r="D570" t="str">
        <f>+IF(LEN(M570)&gt;0,Participação!$D$4,"")</f>
        <v/>
      </c>
      <c r="E570" s="27" t="str">
        <f>+IF(LEN(M570)&gt;0,Participação!$B$7+8,"")</f>
        <v/>
      </c>
      <c r="F570" s="27" t="str">
        <f t="shared" si="78"/>
        <v/>
      </c>
      <c r="G570" t="str">
        <f t="shared" si="79"/>
        <v/>
      </c>
      <c r="H570" t="str">
        <f t="shared" si="80"/>
        <v/>
      </c>
      <c r="I570" t="str">
        <f t="shared" si="81"/>
        <v/>
      </c>
      <c r="L570" t="str">
        <f>+IF(LEN(Candidatura_Tomador!A570)&gt;0,VLOOKUP(M570,Candidatura_Tomador!H:P,9,0),"")</f>
        <v/>
      </c>
      <c r="M570" t="str">
        <f>IF(LEN(M569)=0,"",IF(M569=MAX(Candidatura_Tomador!H:H),"",M569+1))</f>
        <v/>
      </c>
      <c r="N570" t="str">
        <f>+IF(LEN(M570)&gt;0,Participação!$D$6*100,"")</f>
        <v/>
      </c>
      <c r="O570" t="str">
        <f t="shared" si="82"/>
        <v/>
      </c>
      <c r="P570" t="str">
        <f>+IF(LEN(M570)&gt;0,IF(Participação!$B$6="Com Escaldão","09","01"),"")</f>
        <v/>
      </c>
      <c r="Q570" s="28" t="str">
        <f>+IF(LEN(M570)&gt;0,SUMIF(Candidatura_Tomador!$H:$H,Candidatura_Seguros!M570,Candidatura_Tomador!I:I),"")</f>
        <v/>
      </c>
      <c r="R570" t="str">
        <f>+IF(LEN(M570)&gt;0,VLOOKUP(M570,Candidatura_Tomador!H:J,3,0),"")</f>
        <v/>
      </c>
      <c r="S570" t="str">
        <f>+IF(LEN(M570)&gt;0,SUMIF(Candidatura_Tomador!$H:$H,Candidatura_Seguros!M570,Candidatura_Tomador!Q:Q),"")</f>
        <v/>
      </c>
      <c r="T570" t="str">
        <f t="shared" si="83"/>
        <v/>
      </c>
      <c r="U570" t="str">
        <f t="shared" si="84"/>
        <v/>
      </c>
      <c r="V570" t="str">
        <f>+IF(LEN(M570)&gt;0,SUMIF(Candidatura_Tomador!$H:$H,Candidatura_Seguros!M570,Candidatura_Tomador!R:R),"")</f>
        <v/>
      </c>
      <c r="W570" t="str">
        <f t="shared" si="85"/>
        <v/>
      </c>
    </row>
    <row r="571" spans="1:23" x14ac:dyDescent="0.25">
      <c r="A571" t="str">
        <f>+IF(LEN(M571)&gt;0,Candidatura_Tomador!C571,"")</f>
        <v/>
      </c>
      <c r="B571" t="str">
        <f>+IF(LEN(M571)&gt;0,Participação!$D$8,"")</f>
        <v/>
      </c>
      <c r="C571" t="str">
        <f t="shared" si="77"/>
        <v/>
      </c>
      <c r="D571" t="str">
        <f>+IF(LEN(M571)&gt;0,Participação!$D$4,"")</f>
        <v/>
      </c>
      <c r="E571" s="27" t="str">
        <f>+IF(LEN(M571)&gt;0,Participação!$B$7+8,"")</f>
        <v/>
      </c>
      <c r="F571" s="27" t="str">
        <f t="shared" si="78"/>
        <v/>
      </c>
      <c r="G571" t="str">
        <f t="shared" si="79"/>
        <v/>
      </c>
      <c r="H571" t="str">
        <f t="shared" si="80"/>
        <v/>
      </c>
      <c r="I571" t="str">
        <f t="shared" si="81"/>
        <v/>
      </c>
      <c r="L571" t="str">
        <f>+IF(LEN(Candidatura_Tomador!A571)&gt;0,VLOOKUP(M571,Candidatura_Tomador!H:P,9,0),"")</f>
        <v/>
      </c>
      <c r="M571" t="str">
        <f>IF(LEN(M570)=0,"",IF(M570=MAX(Candidatura_Tomador!H:H),"",M570+1))</f>
        <v/>
      </c>
      <c r="N571" t="str">
        <f>+IF(LEN(M571)&gt;0,Participação!$D$6*100,"")</f>
        <v/>
      </c>
      <c r="O571" t="str">
        <f t="shared" si="82"/>
        <v/>
      </c>
      <c r="P571" t="str">
        <f>+IF(LEN(M571)&gt;0,IF(Participação!$B$6="Com Escaldão","09","01"),"")</f>
        <v/>
      </c>
      <c r="Q571" s="28" t="str">
        <f>+IF(LEN(M571)&gt;0,SUMIF(Candidatura_Tomador!$H:$H,Candidatura_Seguros!M571,Candidatura_Tomador!I:I),"")</f>
        <v/>
      </c>
      <c r="R571" t="str">
        <f>+IF(LEN(M571)&gt;0,VLOOKUP(M571,Candidatura_Tomador!H:J,3,0),"")</f>
        <v/>
      </c>
      <c r="S571" t="str">
        <f>+IF(LEN(M571)&gt;0,SUMIF(Candidatura_Tomador!$H:$H,Candidatura_Seguros!M571,Candidatura_Tomador!Q:Q),"")</f>
        <v/>
      </c>
      <c r="T571" t="str">
        <f t="shared" si="83"/>
        <v/>
      </c>
      <c r="U571" t="str">
        <f t="shared" si="84"/>
        <v/>
      </c>
      <c r="V571" t="str">
        <f>+IF(LEN(M571)&gt;0,SUMIF(Candidatura_Tomador!$H:$H,Candidatura_Seguros!M571,Candidatura_Tomador!R:R),"")</f>
        <v/>
      </c>
      <c r="W571" t="str">
        <f t="shared" si="85"/>
        <v/>
      </c>
    </row>
    <row r="572" spans="1:23" x14ac:dyDescent="0.25">
      <c r="A572" t="str">
        <f>+IF(LEN(M572)&gt;0,Candidatura_Tomador!C572,"")</f>
        <v/>
      </c>
      <c r="B572" t="str">
        <f>+IF(LEN(M572)&gt;0,Participação!$D$8,"")</f>
        <v/>
      </c>
      <c r="C572" t="str">
        <f t="shared" si="77"/>
        <v/>
      </c>
      <c r="D572" t="str">
        <f>+IF(LEN(M572)&gt;0,Participação!$D$4,"")</f>
        <v/>
      </c>
      <c r="E572" s="27" t="str">
        <f>+IF(LEN(M572)&gt;0,Participação!$B$7+8,"")</f>
        <v/>
      </c>
      <c r="F572" s="27" t="str">
        <f t="shared" si="78"/>
        <v/>
      </c>
      <c r="G572" t="str">
        <f t="shared" si="79"/>
        <v/>
      </c>
      <c r="H572" t="str">
        <f t="shared" si="80"/>
        <v/>
      </c>
      <c r="I572" t="str">
        <f t="shared" si="81"/>
        <v/>
      </c>
      <c r="L572" t="str">
        <f>+IF(LEN(Candidatura_Tomador!A572)&gt;0,VLOOKUP(M572,Candidatura_Tomador!H:P,9,0),"")</f>
        <v/>
      </c>
      <c r="M572" t="str">
        <f>IF(LEN(M571)=0,"",IF(M571=MAX(Candidatura_Tomador!H:H),"",M571+1))</f>
        <v/>
      </c>
      <c r="N572" t="str">
        <f>+IF(LEN(M572)&gt;0,Participação!$D$6*100,"")</f>
        <v/>
      </c>
      <c r="O572" t="str">
        <f t="shared" si="82"/>
        <v/>
      </c>
      <c r="P572" t="str">
        <f>+IF(LEN(M572)&gt;0,IF(Participação!$B$6="Com Escaldão","09","01"),"")</f>
        <v/>
      </c>
      <c r="Q572" s="28" t="str">
        <f>+IF(LEN(M572)&gt;0,SUMIF(Candidatura_Tomador!$H:$H,Candidatura_Seguros!M572,Candidatura_Tomador!I:I),"")</f>
        <v/>
      </c>
      <c r="R572" t="str">
        <f>+IF(LEN(M572)&gt;0,VLOOKUP(M572,Candidatura_Tomador!H:J,3,0),"")</f>
        <v/>
      </c>
      <c r="S572" t="str">
        <f>+IF(LEN(M572)&gt;0,SUMIF(Candidatura_Tomador!$H:$H,Candidatura_Seguros!M572,Candidatura_Tomador!Q:Q),"")</f>
        <v/>
      </c>
      <c r="T572" t="str">
        <f t="shared" si="83"/>
        <v/>
      </c>
      <c r="U572" t="str">
        <f t="shared" si="84"/>
        <v/>
      </c>
      <c r="V572" t="str">
        <f>+IF(LEN(M572)&gt;0,SUMIF(Candidatura_Tomador!$H:$H,Candidatura_Seguros!M572,Candidatura_Tomador!R:R),"")</f>
        <v/>
      </c>
      <c r="W572" t="str">
        <f t="shared" si="85"/>
        <v/>
      </c>
    </row>
    <row r="573" spans="1:23" x14ac:dyDescent="0.25">
      <c r="A573" t="str">
        <f>+IF(LEN(M573)&gt;0,Candidatura_Tomador!C573,"")</f>
        <v/>
      </c>
      <c r="B573" t="str">
        <f>+IF(LEN(M573)&gt;0,Participação!$D$8,"")</f>
        <v/>
      </c>
      <c r="C573" t="str">
        <f t="shared" si="77"/>
        <v/>
      </c>
      <c r="D573" t="str">
        <f>+IF(LEN(M573)&gt;0,Participação!$D$4,"")</f>
        <v/>
      </c>
      <c r="E573" s="27" t="str">
        <f>+IF(LEN(M573)&gt;0,Participação!$B$7+8,"")</f>
        <v/>
      </c>
      <c r="F573" s="27" t="str">
        <f t="shared" si="78"/>
        <v/>
      </c>
      <c r="G573" t="str">
        <f t="shared" si="79"/>
        <v/>
      </c>
      <c r="H573" t="str">
        <f t="shared" si="80"/>
        <v/>
      </c>
      <c r="I573" t="str">
        <f t="shared" si="81"/>
        <v/>
      </c>
      <c r="L573" t="str">
        <f>+IF(LEN(Candidatura_Tomador!A573)&gt;0,VLOOKUP(M573,Candidatura_Tomador!H:P,9,0),"")</f>
        <v/>
      </c>
      <c r="M573" t="str">
        <f>IF(LEN(M572)=0,"",IF(M572=MAX(Candidatura_Tomador!H:H),"",M572+1))</f>
        <v/>
      </c>
      <c r="N573" t="str">
        <f>+IF(LEN(M573)&gt;0,Participação!$D$6*100,"")</f>
        <v/>
      </c>
      <c r="O573" t="str">
        <f t="shared" si="82"/>
        <v/>
      </c>
      <c r="P573" t="str">
        <f>+IF(LEN(M573)&gt;0,IF(Participação!$B$6="Com Escaldão","09","01"),"")</f>
        <v/>
      </c>
      <c r="Q573" s="28" t="str">
        <f>+IF(LEN(M573)&gt;0,SUMIF(Candidatura_Tomador!$H:$H,Candidatura_Seguros!M573,Candidatura_Tomador!I:I),"")</f>
        <v/>
      </c>
      <c r="R573" t="str">
        <f>+IF(LEN(M573)&gt;0,VLOOKUP(M573,Candidatura_Tomador!H:J,3,0),"")</f>
        <v/>
      </c>
      <c r="S573" t="str">
        <f>+IF(LEN(M573)&gt;0,SUMIF(Candidatura_Tomador!$H:$H,Candidatura_Seguros!M573,Candidatura_Tomador!Q:Q),"")</f>
        <v/>
      </c>
      <c r="T573" t="str">
        <f t="shared" si="83"/>
        <v/>
      </c>
      <c r="U573" t="str">
        <f t="shared" si="84"/>
        <v/>
      </c>
      <c r="V573" t="str">
        <f>+IF(LEN(M573)&gt;0,SUMIF(Candidatura_Tomador!$H:$H,Candidatura_Seguros!M573,Candidatura_Tomador!R:R),"")</f>
        <v/>
      </c>
      <c r="W573" t="str">
        <f t="shared" si="85"/>
        <v/>
      </c>
    </row>
    <row r="574" spans="1:23" x14ac:dyDescent="0.25">
      <c r="A574" t="str">
        <f>+IF(LEN(M574)&gt;0,Candidatura_Tomador!C574,"")</f>
        <v/>
      </c>
      <c r="B574" t="str">
        <f>+IF(LEN(M574)&gt;0,Participação!$D$8,"")</f>
        <v/>
      </c>
      <c r="C574" t="str">
        <f t="shared" si="77"/>
        <v/>
      </c>
      <c r="D574" t="str">
        <f>+IF(LEN(M574)&gt;0,Participação!$D$4,"")</f>
        <v/>
      </c>
      <c r="E574" s="27" t="str">
        <f>+IF(LEN(M574)&gt;0,Participação!$B$7+8,"")</f>
        <v/>
      </c>
      <c r="F574" s="27" t="str">
        <f t="shared" si="78"/>
        <v/>
      </c>
      <c r="G574" t="str">
        <f t="shared" si="79"/>
        <v/>
      </c>
      <c r="H574" t="str">
        <f t="shared" si="80"/>
        <v/>
      </c>
      <c r="I574" t="str">
        <f t="shared" si="81"/>
        <v/>
      </c>
      <c r="L574" t="str">
        <f>+IF(LEN(Candidatura_Tomador!A574)&gt;0,VLOOKUP(M574,Candidatura_Tomador!H:P,9,0),"")</f>
        <v/>
      </c>
      <c r="M574" t="str">
        <f>IF(LEN(M573)=0,"",IF(M573=MAX(Candidatura_Tomador!H:H),"",M573+1))</f>
        <v/>
      </c>
      <c r="N574" t="str">
        <f>+IF(LEN(M574)&gt;0,Participação!$D$6*100,"")</f>
        <v/>
      </c>
      <c r="O574" t="str">
        <f t="shared" si="82"/>
        <v/>
      </c>
      <c r="P574" t="str">
        <f>+IF(LEN(M574)&gt;0,IF(Participação!$B$6="Com Escaldão","09","01"),"")</f>
        <v/>
      </c>
      <c r="Q574" s="28" t="str">
        <f>+IF(LEN(M574)&gt;0,SUMIF(Candidatura_Tomador!$H:$H,Candidatura_Seguros!M574,Candidatura_Tomador!I:I),"")</f>
        <v/>
      </c>
      <c r="R574" t="str">
        <f>+IF(LEN(M574)&gt;0,VLOOKUP(M574,Candidatura_Tomador!H:J,3,0),"")</f>
        <v/>
      </c>
      <c r="S574" t="str">
        <f>+IF(LEN(M574)&gt;0,SUMIF(Candidatura_Tomador!$H:$H,Candidatura_Seguros!M574,Candidatura_Tomador!Q:Q),"")</f>
        <v/>
      </c>
      <c r="T574" t="str">
        <f t="shared" si="83"/>
        <v/>
      </c>
      <c r="U574" t="str">
        <f t="shared" si="84"/>
        <v/>
      </c>
      <c r="V574" t="str">
        <f>+IF(LEN(M574)&gt;0,SUMIF(Candidatura_Tomador!$H:$H,Candidatura_Seguros!M574,Candidatura_Tomador!R:R),"")</f>
        <v/>
      </c>
      <c r="W574" t="str">
        <f t="shared" si="85"/>
        <v/>
      </c>
    </row>
    <row r="575" spans="1:23" x14ac:dyDescent="0.25">
      <c r="A575" t="str">
        <f>+IF(LEN(M575)&gt;0,Candidatura_Tomador!C575,"")</f>
        <v/>
      </c>
      <c r="B575" t="str">
        <f>+IF(LEN(M575)&gt;0,Participação!$D$8,"")</f>
        <v/>
      </c>
      <c r="C575" t="str">
        <f t="shared" si="77"/>
        <v/>
      </c>
      <c r="D575" t="str">
        <f>+IF(LEN(M575)&gt;0,Participação!$D$4,"")</f>
        <v/>
      </c>
      <c r="E575" s="27" t="str">
        <f>+IF(LEN(M575)&gt;0,Participação!$B$7+8,"")</f>
        <v/>
      </c>
      <c r="F575" s="27" t="str">
        <f t="shared" si="78"/>
        <v/>
      </c>
      <c r="G575" t="str">
        <f t="shared" si="79"/>
        <v/>
      </c>
      <c r="H575" t="str">
        <f t="shared" si="80"/>
        <v/>
      </c>
      <c r="I575" t="str">
        <f t="shared" si="81"/>
        <v/>
      </c>
      <c r="L575" t="str">
        <f>+IF(LEN(Candidatura_Tomador!A575)&gt;0,VLOOKUP(M575,Candidatura_Tomador!H:P,9,0),"")</f>
        <v/>
      </c>
      <c r="M575" t="str">
        <f>IF(LEN(M574)=0,"",IF(M574=MAX(Candidatura_Tomador!H:H),"",M574+1))</f>
        <v/>
      </c>
      <c r="N575" t="str">
        <f>+IF(LEN(M575)&gt;0,Participação!$D$6*100,"")</f>
        <v/>
      </c>
      <c r="O575" t="str">
        <f t="shared" si="82"/>
        <v/>
      </c>
      <c r="P575" t="str">
        <f>+IF(LEN(M575)&gt;0,IF(Participação!$B$6="Com Escaldão","09","01"),"")</f>
        <v/>
      </c>
      <c r="Q575" s="28" t="str">
        <f>+IF(LEN(M575)&gt;0,SUMIF(Candidatura_Tomador!$H:$H,Candidatura_Seguros!M575,Candidatura_Tomador!I:I),"")</f>
        <v/>
      </c>
      <c r="R575" t="str">
        <f>+IF(LEN(M575)&gt;0,VLOOKUP(M575,Candidatura_Tomador!H:J,3,0),"")</f>
        <v/>
      </c>
      <c r="S575" t="str">
        <f>+IF(LEN(M575)&gt;0,SUMIF(Candidatura_Tomador!$H:$H,Candidatura_Seguros!M575,Candidatura_Tomador!Q:Q),"")</f>
        <v/>
      </c>
      <c r="T575" t="str">
        <f t="shared" si="83"/>
        <v/>
      </c>
      <c r="U575" t="str">
        <f t="shared" si="84"/>
        <v/>
      </c>
      <c r="V575" t="str">
        <f>+IF(LEN(M575)&gt;0,SUMIF(Candidatura_Tomador!$H:$H,Candidatura_Seguros!M575,Candidatura_Tomador!R:R),"")</f>
        <v/>
      </c>
      <c r="W575" t="str">
        <f t="shared" si="85"/>
        <v/>
      </c>
    </row>
    <row r="576" spans="1:23" x14ac:dyDescent="0.25">
      <c r="A576" t="str">
        <f>+IF(LEN(M576)&gt;0,Candidatura_Tomador!C576,"")</f>
        <v/>
      </c>
      <c r="B576" t="str">
        <f>+IF(LEN(M576)&gt;0,Participação!$D$8,"")</f>
        <v/>
      </c>
      <c r="C576" t="str">
        <f t="shared" si="77"/>
        <v/>
      </c>
      <c r="D576" t="str">
        <f>+IF(LEN(M576)&gt;0,Participação!$D$4,"")</f>
        <v/>
      </c>
      <c r="E576" s="27" t="str">
        <f>+IF(LEN(M576)&gt;0,Participação!$B$7+8,"")</f>
        <v/>
      </c>
      <c r="F576" s="27" t="str">
        <f t="shared" si="78"/>
        <v/>
      </c>
      <c r="G576" t="str">
        <f t="shared" si="79"/>
        <v/>
      </c>
      <c r="H576" t="str">
        <f t="shared" si="80"/>
        <v/>
      </c>
      <c r="I576" t="str">
        <f t="shared" si="81"/>
        <v/>
      </c>
      <c r="L576" t="str">
        <f>+IF(LEN(Candidatura_Tomador!A576)&gt;0,VLOOKUP(M576,Candidatura_Tomador!H:P,9,0),"")</f>
        <v/>
      </c>
      <c r="M576" t="str">
        <f>IF(LEN(M575)=0,"",IF(M575=MAX(Candidatura_Tomador!H:H),"",M575+1))</f>
        <v/>
      </c>
      <c r="N576" t="str">
        <f>+IF(LEN(M576)&gt;0,Participação!$D$6*100,"")</f>
        <v/>
      </c>
      <c r="O576" t="str">
        <f t="shared" si="82"/>
        <v/>
      </c>
      <c r="P576" t="str">
        <f>+IF(LEN(M576)&gt;0,IF(Participação!$B$6="Com Escaldão","09","01"),"")</f>
        <v/>
      </c>
      <c r="Q576" s="28" t="str">
        <f>+IF(LEN(M576)&gt;0,SUMIF(Candidatura_Tomador!$H:$H,Candidatura_Seguros!M576,Candidatura_Tomador!I:I),"")</f>
        <v/>
      </c>
      <c r="R576" t="str">
        <f>+IF(LEN(M576)&gt;0,VLOOKUP(M576,Candidatura_Tomador!H:J,3,0),"")</f>
        <v/>
      </c>
      <c r="S576" t="str">
        <f>+IF(LEN(M576)&gt;0,SUMIF(Candidatura_Tomador!$H:$H,Candidatura_Seguros!M576,Candidatura_Tomador!Q:Q),"")</f>
        <v/>
      </c>
      <c r="T576" t="str">
        <f t="shared" si="83"/>
        <v/>
      </c>
      <c r="U576" t="str">
        <f t="shared" si="84"/>
        <v/>
      </c>
      <c r="V576" t="str">
        <f>+IF(LEN(M576)&gt;0,SUMIF(Candidatura_Tomador!$H:$H,Candidatura_Seguros!M576,Candidatura_Tomador!R:R),"")</f>
        <v/>
      </c>
      <c r="W576" t="str">
        <f t="shared" si="85"/>
        <v/>
      </c>
    </row>
    <row r="577" spans="1:23" x14ac:dyDescent="0.25">
      <c r="A577" t="str">
        <f>+IF(LEN(M577)&gt;0,Candidatura_Tomador!C577,"")</f>
        <v/>
      </c>
      <c r="B577" t="str">
        <f>+IF(LEN(M577)&gt;0,Participação!$D$8,"")</f>
        <v/>
      </c>
      <c r="C577" t="str">
        <f t="shared" si="77"/>
        <v/>
      </c>
      <c r="D577" t="str">
        <f>+IF(LEN(M577)&gt;0,Participação!$D$4,"")</f>
        <v/>
      </c>
      <c r="E577" s="27" t="str">
        <f>+IF(LEN(M577)&gt;0,Participação!$B$7+8,"")</f>
        <v/>
      </c>
      <c r="F577" s="27" t="str">
        <f t="shared" si="78"/>
        <v/>
      </c>
      <c r="G577" t="str">
        <f t="shared" si="79"/>
        <v/>
      </c>
      <c r="H577" t="str">
        <f t="shared" si="80"/>
        <v/>
      </c>
      <c r="I577" t="str">
        <f t="shared" si="81"/>
        <v/>
      </c>
      <c r="L577" t="str">
        <f>+IF(LEN(Candidatura_Tomador!A577)&gt;0,VLOOKUP(M577,Candidatura_Tomador!H:P,9,0),"")</f>
        <v/>
      </c>
      <c r="M577" t="str">
        <f>IF(LEN(M576)=0,"",IF(M576=MAX(Candidatura_Tomador!H:H),"",M576+1))</f>
        <v/>
      </c>
      <c r="N577" t="str">
        <f>+IF(LEN(M577)&gt;0,Participação!$D$6*100,"")</f>
        <v/>
      </c>
      <c r="O577" t="str">
        <f t="shared" si="82"/>
        <v/>
      </c>
      <c r="P577" t="str">
        <f>+IF(LEN(M577)&gt;0,IF(Participação!$B$6="Com Escaldão","09","01"),"")</f>
        <v/>
      </c>
      <c r="Q577" s="28" t="str">
        <f>+IF(LEN(M577)&gt;0,SUMIF(Candidatura_Tomador!$H:$H,Candidatura_Seguros!M577,Candidatura_Tomador!I:I),"")</f>
        <v/>
      </c>
      <c r="R577" t="str">
        <f>+IF(LEN(M577)&gt;0,VLOOKUP(M577,Candidatura_Tomador!H:J,3,0),"")</f>
        <v/>
      </c>
      <c r="S577" t="str">
        <f>+IF(LEN(M577)&gt;0,SUMIF(Candidatura_Tomador!$H:$H,Candidatura_Seguros!M577,Candidatura_Tomador!Q:Q),"")</f>
        <v/>
      </c>
      <c r="T577" t="str">
        <f t="shared" si="83"/>
        <v/>
      </c>
      <c r="U577" t="str">
        <f t="shared" si="84"/>
        <v/>
      </c>
      <c r="V577" t="str">
        <f>+IF(LEN(M577)&gt;0,SUMIF(Candidatura_Tomador!$H:$H,Candidatura_Seguros!M577,Candidatura_Tomador!R:R),"")</f>
        <v/>
      </c>
      <c r="W577" t="str">
        <f t="shared" si="85"/>
        <v/>
      </c>
    </row>
    <row r="578" spans="1:23" x14ac:dyDescent="0.25">
      <c r="A578" t="str">
        <f>+IF(LEN(M578)&gt;0,Candidatura_Tomador!C578,"")</f>
        <v/>
      </c>
      <c r="B578" t="str">
        <f>+IF(LEN(M578)&gt;0,Participação!$D$8,"")</f>
        <v/>
      </c>
      <c r="C578" t="str">
        <f t="shared" si="77"/>
        <v/>
      </c>
      <c r="D578" t="str">
        <f>+IF(LEN(M578)&gt;0,Participação!$D$4,"")</f>
        <v/>
      </c>
      <c r="E578" s="27" t="str">
        <f>+IF(LEN(M578)&gt;0,Participação!$B$7+8,"")</f>
        <v/>
      </c>
      <c r="F578" s="27" t="str">
        <f t="shared" si="78"/>
        <v/>
      </c>
      <c r="G578" t="str">
        <f t="shared" si="79"/>
        <v/>
      </c>
      <c r="H578" t="str">
        <f t="shared" si="80"/>
        <v/>
      </c>
      <c r="I578" t="str">
        <f t="shared" si="81"/>
        <v/>
      </c>
      <c r="L578" t="str">
        <f>+IF(LEN(Candidatura_Tomador!A578)&gt;0,VLOOKUP(M578,Candidatura_Tomador!H:P,9,0),"")</f>
        <v/>
      </c>
      <c r="M578" t="str">
        <f>IF(LEN(M577)=0,"",IF(M577=MAX(Candidatura_Tomador!H:H),"",M577+1))</f>
        <v/>
      </c>
      <c r="N578" t="str">
        <f>+IF(LEN(M578)&gt;0,Participação!$D$6*100,"")</f>
        <v/>
      </c>
      <c r="O578" t="str">
        <f t="shared" si="82"/>
        <v/>
      </c>
      <c r="P578" t="str">
        <f>+IF(LEN(M578)&gt;0,IF(Participação!$B$6="Com Escaldão","09","01"),"")</f>
        <v/>
      </c>
      <c r="Q578" s="28" t="str">
        <f>+IF(LEN(M578)&gt;0,SUMIF(Candidatura_Tomador!$H:$H,Candidatura_Seguros!M578,Candidatura_Tomador!I:I),"")</f>
        <v/>
      </c>
      <c r="R578" t="str">
        <f>+IF(LEN(M578)&gt;0,VLOOKUP(M578,Candidatura_Tomador!H:J,3,0),"")</f>
        <v/>
      </c>
      <c r="S578" t="str">
        <f>+IF(LEN(M578)&gt;0,SUMIF(Candidatura_Tomador!$H:$H,Candidatura_Seguros!M578,Candidatura_Tomador!Q:Q),"")</f>
        <v/>
      </c>
      <c r="T578" t="str">
        <f t="shared" si="83"/>
        <v/>
      </c>
      <c r="U578" t="str">
        <f t="shared" si="84"/>
        <v/>
      </c>
      <c r="V578" t="str">
        <f>+IF(LEN(M578)&gt;0,SUMIF(Candidatura_Tomador!$H:$H,Candidatura_Seguros!M578,Candidatura_Tomador!R:R),"")</f>
        <v/>
      </c>
      <c r="W578" t="str">
        <f t="shared" si="85"/>
        <v/>
      </c>
    </row>
    <row r="579" spans="1:23" x14ac:dyDescent="0.25">
      <c r="A579" t="str">
        <f>+IF(LEN(M579)&gt;0,Candidatura_Tomador!C579,"")</f>
        <v/>
      </c>
      <c r="B579" t="str">
        <f>+IF(LEN(M579)&gt;0,Participação!$D$8,"")</f>
        <v/>
      </c>
      <c r="C579" t="str">
        <f t="shared" si="77"/>
        <v/>
      </c>
      <c r="D579" t="str">
        <f>+IF(LEN(M579)&gt;0,Participação!$D$4,"")</f>
        <v/>
      </c>
      <c r="E579" s="27" t="str">
        <f>+IF(LEN(M579)&gt;0,Participação!$B$7+8,"")</f>
        <v/>
      </c>
      <c r="F579" s="27" t="str">
        <f t="shared" si="78"/>
        <v/>
      </c>
      <c r="G579" t="str">
        <f t="shared" si="79"/>
        <v/>
      </c>
      <c r="H579" t="str">
        <f t="shared" si="80"/>
        <v/>
      </c>
      <c r="I579" t="str">
        <f t="shared" si="81"/>
        <v/>
      </c>
      <c r="L579" t="str">
        <f>+IF(LEN(Candidatura_Tomador!A579)&gt;0,VLOOKUP(M579,Candidatura_Tomador!H:P,9,0),"")</f>
        <v/>
      </c>
      <c r="M579" t="str">
        <f>IF(LEN(M578)=0,"",IF(M578=MAX(Candidatura_Tomador!H:H),"",M578+1))</f>
        <v/>
      </c>
      <c r="N579" t="str">
        <f>+IF(LEN(M579)&gt;0,Participação!$D$6*100,"")</f>
        <v/>
      </c>
      <c r="O579" t="str">
        <f t="shared" si="82"/>
        <v/>
      </c>
      <c r="P579" t="str">
        <f>+IF(LEN(M579)&gt;0,IF(Participação!$B$6="Com Escaldão","09","01"),"")</f>
        <v/>
      </c>
      <c r="Q579" s="28" t="str">
        <f>+IF(LEN(M579)&gt;0,SUMIF(Candidatura_Tomador!$H:$H,Candidatura_Seguros!M579,Candidatura_Tomador!I:I),"")</f>
        <v/>
      </c>
      <c r="R579" t="str">
        <f>+IF(LEN(M579)&gt;0,VLOOKUP(M579,Candidatura_Tomador!H:J,3,0),"")</f>
        <v/>
      </c>
      <c r="S579" t="str">
        <f>+IF(LEN(M579)&gt;0,SUMIF(Candidatura_Tomador!$H:$H,Candidatura_Seguros!M579,Candidatura_Tomador!Q:Q),"")</f>
        <v/>
      </c>
      <c r="T579" t="str">
        <f t="shared" si="83"/>
        <v/>
      </c>
      <c r="U579" t="str">
        <f t="shared" si="84"/>
        <v/>
      </c>
      <c r="V579" t="str">
        <f>+IF(LEN(M579)&gt;0,SUMIF(Candidatura_Tomador!$H:$H,Candidatura_Seguros!M579,Candidatura_Tomador!R:R),"")</f>
        <v/>
      </c>
      <c r="W579" t="str">
        <f t="shared" si="85"/>
        <v/>
      </c>
    </row>
    <row r="580" spans="1:23" x14ac:dyDescent="0.25">
      <c r="A580" t="str">
        <f>+IF(LEN(M580)&gt;0,Candidatura_Tomador!C580,"")</f>
        <v/>
      </c>
      <c r="B580" t="str">
        <f>+IF(LEN(M580)&gt;0,Participação!$D$8,"")</f>
        <v/>
      </c>
      <c r="C580" t="str">
        <f t="shared" ref="C580:C643" si="86">+IF(LEN(M580)&gt;0,YEAR(F580),"")</f>
        <v/>
      </c>
      <c r="D580" t="str">
        <f>+IF(LEN(M580)&gt;0,Participação!$D$4,"")</f>
        <v/>
      </c>
      <c r="E580" s="27" t="str">
        <f>+IF(LEN(M580)&gt;0,Participação!$B$7+8,"")</f>
        <v/>
      </c>
      <c r="F580" s="27" t="str">
        <f t="shared" ref="F580:F643" si="87">+IF(LEN(M580)&gt;0,DATE(2021,10,15),"")</f>
        <v/>
      </c>
      <c r="G580" t="str">
        <f t="shared" ref="G580:G643" si="88">+IF(LEN(M580)&gt;0,1,"")</f>
        <v/>
      </c>
      <c r="H580" t="str">
        <f t="shared" ref="H580:H643" si="89">+IF(LEN(M580)&gt;0,1,"")</f>
        <v/>
      </c>
      <c r="I580" t="str">
        <f t="shared" ref="I580:I643" si="90">+IF(LEN(M580)&gt;0,"N","")</f>
        <v/>
      </c>
      <c r="L580" t="str">
        <f>+IF(LEN(Candidatura_Tomador!A580)&gt;0,VLOOKUP(M580,Candidatura_Tomador!H:P,9,0),"")</f>
        <v/>
      </c>
      <c r="M580" t="str">
        <f>IF(LEN(M579)=0,"",IF(M579=MAX(Candidatura_Tomador!H:H),"",M579+1))</f>
        <v/>
      </c>
      <c r="N580" t="str">
        <f>+IF(LEN(M580)&gt;0,Participação!$D$6*100,"")</f>
        <v/>
      </c>
      <c r="O580" t="str">
        <f t="shared" ref="O580:O643" si="91">+IF(LEN(M580)&gt;0,1,"")</f>
        <v/>
      </c>
      <c r="P580" t="str">
        <f>+IF(LEN(M580)&gt;0,IF(Participação!$B$6="Com Escaldão","09","01"),"")</f>
        <v/>
      </c>
      <c r="Q580" s="28" t="str">
        <f>+IF(LEN(M580)&gt;0,SUMIF(Candidatura_Tomador!$H:$H,Candidatura_Seguros!M580,Candidatura_Tomador!I:I),"")</f>
        <v/>
      </c>
      <c r="R580" t="str">
        <f>+IF(LEN(M580)&gt;0,VLOOKUP(M580,Candidatura_Tomador!H:J,3,0),"")</f>
        <v/>
      </c>
      <c r="S580" t="str">
        <f>+IF(LEN(M580)&gt;0,SUMIF(Candidatura_Tomador!$H:$H,Candidatura_Seguros!M580,Candidatura_Tomador!Q:Q),"")</f>
        <v/>
      </c>
      <c r="T580" t="str">
        <f t="shared" ref="T580:T643" si="92">+IF(LEN(M580)&gt;0,S580,"")</f>
        <v/>
      </c>
      <c r="U580" t="str">
        <f t="shared" ref="U580:U643" si="93">+IF(LEN(M580)&gt;0,"N","")</f>
        <v/>
      </c>
      <c r="V580" t="str">
        <f>+IF(LEN(M580)&gt;0,SUMIF(Candidatura_Tomador!$H:$H,Candidatura_Seguros!M580,Candidatura_Tomador!R:R),"")</f>
        <v/>
      </c>
      <c r="W580" t="str">
        <f t="shared" ref="W580:W643" si="94">+IF(LEN(M580)&gt;0,0,"")</f>
        <v/>
      </c>
    </row>
    <row r="581" spans="1:23" x14ac:dyDescent="0.25">
      <c r="A581" t="str">
        <f>+IF(LEN(M581)&gt;0,Candidatura_Tomador!C581,"")</f>
        <v/>
      </c>
      <c r="B581" t="str">
        <f>+IF(LEN(M581)&gt;0,Participação!$D$8,"")</f>
        <v/>
      </c>
      <c r="C581" t="str">
        <f t="shared" si="86"/>
        <v/>
      </c>
      <c r="D581" t="str">
        <f>+IF(LEN(M581)&gt;0,Participação!$D$4,"")</f>
        <v/>
      </c>
      <c r="E581" s="27" t="str">
        <f>+IF(LEN(M581)&gt;0,Participação!$B$7+8,"")</f>
        <v/>
      </c>
      <c r="F581" s="27" t="str">
        <f t="shared" si="87"/>
        <v/>
      </c>
      <c r="G581" t="str">
        <f t="shared" si="88"/>
        <v/>
      </c>
      <c r="H581" t="str">
        <f t="shared" si="89"/>
        <v/>
      </c>
      <c r="I581" t="str">
        <f t="shared" si="90"/>
        <v/>
      </c>
      <c r="L581" t="str">
        <f>+IF(LEN(Candidatura_Tomador!A581)&gt;0,VLOOKUP(M581,Candidatura_Tomador!H:P,9,0),"")</f>
        <v/>
      </c>
      <c r="M581" t="str">
        <f>IF(LEN(M580)=0,"",IF(M580=MAX(Candidatura_Tomador!H:H),"",M580+1))</f>
        <v/>
      </c>
      <c r="N581" t="str">
        <f>+IF(LEN(M581)&gt;0,Participação!$D$6*100,"")</f>
        <v/>
      </c>
      <c r="O581" t="str">
        <f t="shared" si="91"/>
        <v/>
      </c>
      <c r="P581" t="str">
        <f>+IF(LEN(M581)&gt;0,IF(Participação!$B$6="Com Escaldão","09","01"),"")</f>
        <v/>
      </c>
      <c r="Q581" s="28" t="str">
        <f>+IF(LEN(M581)&gt;0,SUMIF(Candidatura_Tomador!$H:$H,Candidatura_Seguros!M581,Candidatura_Tomador!I:I),"")</f>
        <v/>
      </c>
      <c r="R581" t="str">
        <f>+IF(LEN(M581)&gt;0,VLOOKUP(M581,Candidatura_Tomador!H:J,3,0),"")</f>
        <v/>
      </c>
      <c r="S581" t="str">
        <f>+IF(LEN(M581)&gt;0,SUMIF(Candidatura_Tomador!$H:$H,Candidatura_Seguros!M581,Candidatura_Tomador!Q:Q),"")</f>
        <v/>
      </c>
      <c r="T581" t="str">
        <f t="shared" si="92"/>
        <v/>
      </c>
      <c r="U581" t="str">
        <f t="shared" si="93"/>
        <v/>
      </c>
      <c r="V581" t="str">
        <f>+IF(LEN(M581)&gt;0,SUMIF(Candidatura_Tomador!$H:$H,Candidatura_Seguros!M581,Candidatura_Tomador!R:R),"")</f>
        <v/>
      </c>
      <c r="W581" t="str">
        <f t="shared" si="94"/>
        <v/>
      </c>
    </row>
    <row r="582" spans="1:23" x14ac:dyDescent="0.25">
      <c r="A582" t="str">
        <f>+IF(LEN(M582)&gt;0,Candidatura_Tomador!C582,"")</f>
        <v/>
      </c>
      <c r="B582" t="str">
        <f>+IF(LEN(M582)&gt;0,Participação!$D$8,"")</f>
        <v/>
      </c>
      <c r="C582" t="str">
        <f t="shared" si="86"/>
        <v/>
      </c>
      <c r="D582" t="str">
        <f>+IF(LEN(M582)&gt;0,Participação!$D$4,"")</f>
        <v/>
      </c>
      <c r="E582" s="27" t="str">
        <f>+IF(LEN(M582)&gt;0,Participação!$B$7+8,"")</f>
        <v/>
      </c>
      <c r="F582" s="27" t="str">
        <f t="shared" si="87"/>
        <v/>
      </c>
      <c r="G582" t="str">
        <f t="shared" si="88"/>
        <v/>
      </c>
      <c r="H582" t="str">
        <f t="shared" si="89"/>
        <v/>
      </c>
      <c r="I582" t="str">
        <f t="shared" si="90"/>
        <v/>
      </c>
      <c r="L582" t="str">
        <f>+IF(LEN(Candidatura_Tomador!A582)&gt;0,VLOOKUP(M582,Candidatura_Tomador!H:P,9,0),"")</f>
        <v/>
      </c>
      <c r="M582" t="str">
        <f>IF(LEN(M581)=0,"",IF(M581=MAX(Candidatura_Tomador!H:H),"",M581+1))</f>
        <v/>
      </c>
      <c r="N582" t="str">
        <f>+IF(LEN(M582)&gt;0,Participação!$D$6*100,"")</f>
        <v/>
      </c>
      <c r="O582" t="str">
        <f t="shared" si="91"/>
        <v/>
      </c>
      <c r="P582" t="str">
        <f>+IF(LEN(M582)&gt;0,IF(Participação!$B$6="Com Escaldão","09","01"),"")</f>
        <v/>
      </c>
      <c r="Q582" s="28" t="str">
        <f>+IF(LEN(M582)&gt;0,SUMIF(Candidatura_Tomador!$H:$H,Candidatura_Seguros!M582,Candidatura_Tomador!I:I),"")</f>
        <v/>
      </c>
      <c r="R582" t="str">
        <f>+IF(LEN(M582)&gt;0,VLOOKUP(M582,Candidatura_Tomador!H:J,3,0),"")</f>
        <v/>
      </c>
      <c r="S582" t="str">
        <f>+IF(LEN(M582)&gt;0,SUMIF(Candidatura_Tomador!$H:$H,Candidatura_Seguros!M582,Candidatura_Tomador!Q:Q),"")</f>
        <v/>
      </c>
      <c r="T582" t="str">
        <f t="shared" si="92"/>
        <v/>
      </c>
      <c r="U582" t="str">
        <f t="shared" si="93"/>
        <v/>
      </c>
      <c r="V582" t="str">
        <f>+IF(LEN(M582)&gt;0,SUMIF(Candidatura_Tomador!$H:$H,Candidatura_Seguros!M582,Candidatura_Tomador!R:R),"")</f>
        <v/>
      </c>
      <c r="W582" t="str">
        <f t="shared" si="94"/>
        <v/>
      </c>
    </row>
    <row r="583" spans="1:23" x14ac:dyDescent="0.25">
      <c r="A583" t="str">
        <f>+IF(LEN(M583)&gt;0,Candidatura_Tomador!C583,"")</f>
        <v/>
      </c>
      <c r="B583" t="str">
        <f>+IF(LEN(M583)&gt;0,Participação!$D$8,"")</f>
        <v/>
      </c>
      <c r="C583" t="str">
        <f t="shared" si="86"/>
        <v/>
      </c>
      <c r="D583" t="str">
        <f>+IF(LEN(M583)&gt;0,Participação!$D$4,"")</f>
        <v/>
      </c>
      <c r="E583" s="27" t="str">
        <f>+IF(LEN(M583)&gt;0,Participação!$B$7+8,"")</f>
        <v/>
      </c>
      <c r="F583" s="27" t="str">
        <f t="shared" si="87"/>
        <v/>
      </c>
      <c r="G583" t="str">
        <f t="shared" si="88"/>
        <v/>
      </c>
      <c r="H583" t="str">
        <f t="shared" si="89"/>
        <v/>
      </c>
      <c r="I583" t="str">
        <f t="shared" si="90"/>
        <v/>
      </c>
      <c r="L583" t="str">
        <f>+IF(LEN(Candidatura_Tomador!A583)&gt;0,VLOOKUP(M583,Candidatura_Tomador!H:P,9,0),"")</f>
        <v/>
      </c>
      <c r="M583" t="str">
        <f>IF(LEN(M582)=0,"",IF(M582=MAX(Candidatura_Tomador!H:H),"",M582+1))</f>
        <v/>
      </c>
      <c r="N583" t="str">
        <f>+IF(LEN(M583)&gt;0,Participação!$D$6*100,"")</f>
        <v/>
      </c>
      <c r="O583" t="str">
        <f t="shared" si="91"/>
        <v/>
      </c>
      <c r="P583" t="str">
        <f>+IF(LEN(M583)&gt;0,IF(Participação!$B$6="Com Escaldão","09","01"),"")</f>
        <v/>
      </c>
      <c r="Q583" s="28" t="str">
        <f>+IF(LEN(M583)&gt;0,SUMIF(Candidatura_Tomador!$H:$H,Candidatura_Seguros!M583,Candidatura_Tomador!I:I),"")</f>
        <v/>
      </c>
      <c r="R583" t="str">
        <f>+IF(LEN(M583)&gt;0,VLOOKUP(M583,Candidatura_Tomador!H:J,3,0),"")</f>
        <v/>
      </c>
      <c r="S583" t="str">
        <f>+IF(LEN(M583)&gt;0,SUMIF(Candidatura_Tomador!$H:$H,Candidatura_Seguros!M583,Candidatura_Tomador!Q:Q),"")</f>
        <v/>
      </c>
      <c r="T583" t="str">
        <f t="shared" si="92"/>
        <v/>
      </c>
      <c r="U583" t="str">
        <f t="shared" si="93"/>
        <v/>
      </c>
      <c r="V583" t="str">
        <f>+IF(LEN(M583)&gt;0,SUMIF(Candidatura_Tomador!$H:$H,Candidatura_Seguros!M583,Candidatura_Tomador!R:R),"")</f>
        <v/>
      </c>
      <c r="W583" t="str">
        <f t="shared" si="94"/>
        <v/>
      </c>
    </row>
    <row r="584" spans="1:23" x14ac:dyDescent="0.25">
      <c r="A584" t="str">
        <f>+IF(LEN(M584)&gt;0,Candidatura_Tomador!C584,"")</f>
        <v/>
      </c>
      <c r="B584" t="str">
        <f>+IF(LEN(M584)&gt;0,Participação!$D$8,"")</f>
        <v/>
      </c>
      <c r="C584" t="str">
        <f t="shared" si="86"/>
        <v/>
      </c>
      <c r="D584" t="str">
        <f>+IF(LEN(M584)&gt;0,Participação!$D$4,"")</f>
        <v/>
      </c>
      <c r="E584" s="27" t="str">
        <f>+IF(LEN(M584)&gt;0,Participação!$B$7+8,"")</f>
        <v/>
      </c>
      <c r="F584" s="27" t="str">
        <f t="shared" si="87"/>
        <v/>
      </c>
      <c r="G584" t="str">
        <f t="shared" si="88"/>
        <v/>
      </c>
      <c r="H584" t="str">
        <f t="shared" si="89"/>
        <v/>
      </c>
      <c r="I584" t="str">
        <f t="shared" si="90"/>
        <v/>
      </c>
      <c r="L584" t="str">
        <f>+IF(LEN(Candidatura_Tomador!A584)&gt;0,VLOOKUP(M584,Candidatura_Tomador!H:P,9,0),"")</f>
        <v/>
      </c>
      <c r="M584" t="str">
        <f>IF(LEN(M583)=0,"",IF(M583=MAX(Candidatura_Tomador!H:H),"",M583+1))</f>
        <v/>
      </c>
      <c r="N584" t="str">
        <f>+IF(LEN(M584)&gt;0,Participação!$D$6*100,"")</f>
        <v/>
      </c>
      <c r="O584" t="str">
        <f t="shared" si="91"/>
        <v/>
      </c>
      <c r="P584" t="str">
        <f>+IF(LEN(M584)&gt;0,IF(Participação!$B$6="Com Escaldão","09","01"),"")</f>
        <v/>
      </c>
      <c r="Q584" s="28" t="str">
        <f>+IF(LEN(M584)&gt;0,SUMIF(Candidatura_Tomador!$H:$H,Candidatura_Seguros!M584,Candidatura_Tomador!I:I),"")</f>
        <v/>
      </c>
      <c r="R584" t="str">
        <f>+IF(LEN(M584)&gt;0,VLOOKUP(M584,Candidatura_Tomador!H:J,3,0),"")</f>
        <v/>
      </c>
      <c r="S584" t="str">
        <f>+IF(LEN(M584)&gt;0,SUMIF(Candidatura_Tomador!$H:$H,Candidatura_Seguros!M584,Candidatura_Tomador!Q:Q),"")</f>
        <v/>
      </c>
      <c r="T584" t="str">
        <f t="shared" si="92"/>
        <v/>
      </c>
      <c r="U584" t="str">
        <f t="shared" si="93"/>
        <v/>
      </c>
      <c r="V584" t="str">
        <f>+IF(LEN(M584)&gt;0,SUMIF(Candidatura_Tomador!$H:$H,Candidatura_Seguros!M584,Candidatura_Tomador!R:R),"")</f>
        <v/>
      </c>
      <c r="W584" t="str">
        <f t="shared" si="94"/>
        <v/>
      </c>
    </row>
    <row r="585" spans="1:23" x14ac:dyDescent="0.25">
      <c r="A585" t="str">
        <f>+IF(LEN(M585)&gt;0,Candidatura_Tomador!C585,"")</f>
        <v/>
      </c>
      <c r="B585" t="str">
        <f>+IF(LEN(M585)&gt;0,Participação!$D$8,"")</f>
        <v/>
      </c>
      <c r="C585" t="str">
        <f t="shared" si="86"/>
        <v/>
      </c>
      <c r="D585" t="str">
        <f>+IF(LEN(M585)&gt;0,Participação!$D$4,"")</f>
        <v/>
      </c>
      <c r="E585" s="27" t="str">
        <f>+IF(LEN(M585)&gt;0,Participação!$B$7+8,"")</f>
        <v/>
      </c>
      <c r="F585" s="27" t="str">
        <f t="shared" si="87"/>
        <v/>
      </c>
      <c r="G585" t="str">
        <f t="shared" si="88"/>
        <v/>
      </c>
      <c r="H585" t="str">
        <f t="shared" si="89"/>
        <v/>
      </c>
      <c r="I585" t="str">
        <f t="shared" si="90"/>
        <v/>
      </c>
      <c r="L585" t="str">
        <f>+IF(LEN(Candidatura_Tomador!A585)&gt;0,VLOOKUP(M585,Candidatura_Tomador!H:P,9,0),"")</f>
        <v/>
      </c>
      <c r="M585" t="str">
        <f>IF(LEN(M584)=0,"",IF(M584=MAX(Candidatura_Tomador!H:H),"",M584+1))</f>
        <v/>
      </c>
      <c r="N585" t="str">
        <f>+IF(LEN(M585)&gt;0,Participação!$D$6*100,"")</f>
        <v/>
      </c>
      <c r="O585" t="str">
        <f t="shared" si="91"/>
        <v/>
      </c>
      <c r="P585" t="str">
        <f>+IF(LEN(M585)&gt;0,IF(Participação!$B$6="Com Escaldão","09","01"),"")</f>
        <v/>
      </c>
      <c r="Q585" s="28" t="str">
        <f>+IF(LEN(M585)&gt;0,SUMIF(Candidatura_Tomador!$H:$H,Candidatura_Seguros!M585,Candidatura_Tomador!I:I),"")</f>
        <v/>
      </c>
      <c r="R585" t="str">
        <f>+IF(LEN(M585)&gt;0,VLOOKUP(M585,Candidatura_Tomador!H:J,3,0),"")</f>
        <v/>
      </c>
      <c r="S585" t="str">
        <f>+IF(LEN(M585)&gt;0,SUMIF(Candidatura_Tomador!$H:$H,Candidatura_Seguros!M585,Candidatura_Tomador!Q:Q),"")</f>
        <v/>
      </c>
      <c r="T585" t="str">
        <f t="shared" si="92"/>
        <v/>
      </c>
      <c r="U585" t="str">
        <f t="shared" si="93"/>
        <v/>
      </c>
      <c r="V585" t="str">
        <f>+IF(LEN(M585)&gt;0,SUMIF(Candidatura_Tomador!$H:$H,Candidatura_Seguros!M585,Candidatura_Tomador!R:R),"")</f>
        <v/>
      </c>
      <c r="W585" t="str">
        <f t="shared" si="94"/>
        <v/>
      </c>
    </row>
    <row r="586" spans="1:23" x14ac:dyDescent="0.25">
      <c r="A586" t="str">
        <f>+IF(LEN(M586)&gt;0,Candidatura_Tomador!C586,"")</f>
        <v/>
      </c>
      <c r="B586" t="str">
        <f>+IF(LEN(M586)&gt;0,Participação!$D$8,"")</f>
        <v/>
      </c>
      <c r="C586" t="str">
        <f t="shared" si="86"/>
        <v/>
      </c>
      <c r="D586" t="str">
        <f>+IF(LEN(M586)&gt;0,Participação!$D$4,"")</f>
        <v/>
      </c>
      <c r="E586" s="27" t="str">
        <f>+IF(LEN(M586)&gt;0,Participação!$B$7+8,"")</f>
        <v/>
      </c>
      <c r="F586" s="27" t="str">
        <f t="shared" si="87"/>
        <v/>
      </c>
      <c r="G586" t="str">
        <f t="shared" si="88"/>
        <v/>
      </c>
      <c r="H586" t="str">
        <f t="shared" si="89"/>
        <v/>
      </c>
      <c r="I586" t="str">
        <f t="shared" si="90"/>
        <v/>
      </c>
      <c r="L586" t="str">
        <f>+IF(LEN(Candidatura_Tomador!A586)&gt;0,VLOOKUP(M586,Candidatura_Tomador!H:P,9,0),"")</f>
        <v/>
      </c>
      <c r="M586" t="str">
        <f>IF(LEN(M585)=0,"",IF(M585=MAX(Candidatura_Tomador!H:H),"",M585+1))</f>
        <v/>
      </c>
      <c r="N586" t="str">
        <f>+IF(LEN(M586)&gt;0,Participação!$D$6*100,"")</f>
        <v/>
      </c>
      <c r="O586" t="str">
        <f t="shared" si="91"/>
        <v/>
      </c>
      <c r="P586" t="str">
        <f>+IF(LEN(M586)&gt;0,IF(Participação!$B$6="Com Escaldão","09","01"),"")</f>
        <v/>
      </c>
      <c r="Q586" s="28" t="str">
        <f>+IF(LEN(M586)&gt;0,SUMIF(Candidatura_Tomador!$H:$H,Candidatura_Seguros!M586,Candidatura_Tomador!I:I),"")</f>
        <v/>
      </c>
      <c r="R586" t="str">
        <f>+IF(LEN(M586)&gt;0,VLOOKUP(M586,Candidatura_Tomador!H:J,3,0),"")</f>
        <v/>
      </c>
      <c r="S586" t="str">
        <f>+IF(LEN(M586)&gt;0,SUMIF(Candidatura_Tomador!$H:$H,Candidatura_Seguros!M586,Candidatura_Tomador!Q:Q),"")</f>
        <v/>
      </c>
      <c r="T586" t="str">
        <f t="shared" si="92"/>
        <v/>
      </c>
      <c r="U586" t="str">
        <f t="shared" si="93"/>
        <v/>
      </c>
      <c r="V586" t="str">
        <f>+IF(LEN(M586)&gt;0,SUMIF(Candidatura_Tomador!$H:$H,Candidatura_Seguros!M586,Candidatura_Tomador!R:R),"")</f>
        <v/>
      </c>
      <c r="W586" t="str">
        <f t="shared" si="94"/>
        <v/>
      </c>
    </row>
    <row r="587" spans="1:23" x14ac:dyDescent="0.25">
      <c r="A587" t="str">
        <f>+IF(LEN(M587)&gt;0,Candidatura_Tomador!C587,"")</f>
        <v/>
      </c>
      <c r="B587" t="str">
        <f>+IF(LEN(M587)&gt;0,Participação!$D$8,"")</f>
        <v/>
      </c>
      <c r="C587" t="str">
        <f t="shared" si="86"/>
        <v/>
      </c>
      <c r="D587" t="str">
        <f>+IF(LEN(M587)&gt;0,Participação!$D$4,"")</f>
        <v/>
      </c>
      <c r="E587" s="27" t="str">
        <f>+IF(LEN(M587)&gt;0,Participação!$B$7+8,"")</f>
        <v/>
      </c>
      <c r="F587" s="27" t="str">
        <f t="shared" si="87"/>
        <v/>
      </c>
      <c r="G587" t="str">
        <f t="shared" si="88"/>
        <v/>
      </c>
      <c r="H587" t="str">
        <f t="shared" si="89"/>
        <v/>
      </c>
      <c r="I587" t="str">
        <f t="shared" si="90"/>
        <v/>
      </c>
      <c r="L587" t="str">
        <f>+IF(LEN(Candidatura_Tomador!A587)&gt;0,VLOOKUP(M587,Candidatura_Tomador!H:P,9,0),"")</f>
        <v/>
      </c>
      <c r="M587" t="str">
        <f>IF(LEN(M586)=0,"",IF(M586=MAX(Candidatura_Tomador!H:H),"",M586+1))</f>
        <v/>
      </c>
      <c r="N587" t="str">
        <f>+IF(LEN(M587)&gt;0,Participação!$D$6*100,"")</f>
        <v/>
      </c>
      <c r="O587" t="str">
        <f t="shared" si="91"/>
        <v/>
      </c>
      <c r="P587" t="str">
        <f>+IF(LEN(M587)&gt;0,IF(Participação!$B$6="Com Escaldão","09","01"),"")</f>
        <v/>
      </c>
      <c r="Q587" s="28" t="str">
        <f>+IF(LEN(M587)&gt;0,SUMIF(Candidatura_Tomador!$H:$H,Candidatura_Seguros!M587,Candidatura_Tomador!I:I),"")</f>
        <v/>
      </c>
      <c r="R587" t="str">
        <f>+IF(LEN(M587)&gt;0,VLOOKUP(M587,Candidatura_Tomador!H:J,3,0),"")</f>
        <v/>
      </c>
      <c r="S587" t="str">
        <f>+IF(LEN(M587)&gt;0,SUMIF(Candidatura_Tomador!$H:$H,Candidatura_Seguros!M587,Candidatura_Tomador!Q:Q),"")</f>
        <v/>
      </c>
      <c r="T587" t="str">
        <f t="shared" si="92"/>
        <v/>
      </c>
      <c r="U587" t="str">
        <f t="shared" si="93"/>
        <v/>
      </c>
      <c r="V587" t="str">
        <f>+IF(LEN(M587)&gt;0,SUMIF(Candidatura_Tomador!$H:$H,Candidatura_Seguros!M587,Candidatura_Tomador!R:R),"")</f>
        <v/>
      </c>
      <c r="W587" t="str">
        <f t="shared" si="94"/>
        <v/>
      </c>
    </row>
    <row r="588" spans="1:23" x14ac:dyDescent="0.25">
      <c r="A588" t="str">
        <f>+IF(LEN(M588)&gt;0,Candidatura_Tomador!C588,"")</f>
        <v/>
      </c>
      <c r="B588" t="str">
        <f>+IF(LEN(M588)&gt;0,Participação!$D$8,"")</f>
        <v/>
      </c>
      <c r="C588" t="str">
        <f t="shared" si="86"/>
        <v/>
      </c>
      <c r="D588" t="str">
        <f>+IF(LEN(M588)&gt;0,Participação!$D$4,"")</f>
        <v/>
      </c>
      <c r="E588" s="27" t="str">
        <f>+IF(LEN(M588)&gt;0,Participação!$B$7+8,"")</f>
        <v/>
      </c>
      <c r="F588" s="27" t="str">
        <f t="shared" si="87"/>
        <v/>
      </c>
      <c r="G588" t="str">
        <f t="shared" si="88"/>
        <v/>
      </c>
      <c r="H588" t="str">
        <f t="shared" si="89"/>
        <v/>
      </c>
      <c r="I588" t="str">
        <f t="shared" si="90"/>
        <v/>
      </c>
      <c r="L588" t="str">
        <f>+IF(LEN(Candidatura_Tomador!A588)&gt;0,VLOOKUP(M588,Candidatura_Tomador!H:P,9,0),"")</f>
        <v/>
      </c>
      <c r="M588" t="str">
        <f>IF(LEN(M587)=0,"",IF(M587=MAX(Candidatura_Tomador!H:H),"",M587+1))</f>
        <v/>
      </c>
      <c r="N588" t="str">
        <f>+IF(LEN(M588)&gt;0,Participação!$D$6*100,"")</f>
        <v/>
      </c>
      <c r="O588" t="str">
        <f t="shared" si="91"/>
        <v/>
      </c>
      <c r="P588" t="str">
        <f>+IF(LEN(M588)&gt;0,IF(Participação!$B$6="Com Escaldão","09","01"),"")</f>
        <v/>
      </c>
      <c r="Q588" s="28" t="str">
        <f>+IF(LEN(M588)&gt;0,SUMIF(Candidatura_Tomador!$H:$H,Candidatura_Seguros!M588,Candidatura_Tomador!I:I),"")</f>
        <v/>
      </c>
      <c r="R588" t="str">
        <f>+IF(LEN(M588)&gt;0,VLOOKUP(M588,Candidatura_Tomador!H:J,3,0),"")</f>
        <v/>
      </c>
      <c r="S588" t="str">
        <f>+IF(LEN(M588)&gt;0,SUMIF(Candidatura_Tomador!$H:$H,Candidatura_Seguros!M588,Candidatura_Tomador!Q:Q),"")</f>
        <v/>
      </c>
      <c r="T588" t="str">
        <f t="shared" si="92"/>
        <v/>
      </c>
      <c r="U588" t="str">
        <f t="shared" si="93"/>
        <v/>
      </c>
      <c r="V588" t="str">
        <f>+IF(LEN(M588)&gt;0,SUMIF(Candidatura_Tomador!$H:$H,Candidatura_Seguros!M588,Candidatura_Tomador!R:R),"")</f>
        <v/>
      </c>
      <c r="W588" t="str">
        <f t="shared" si="94"/>
        <v/>
      </c>
    </row>
    <row r="589" spans="1:23" x14ac:dyDescent="0.25">
      <c r="A589" t="str">
        <f>+IF(LEN(M589)&gt;0,Candidatura_Tomador!C589,"")</f>
        <v/>
      </c>
      <c r="B589" t="str">
        <f>+IF(LEN(M589)&gt;0,Participação!$D$8,"")</f>
        <v/>
      </c>
      <c r="C589" t="str">
        <f t="shared" si="86"/>
        <v/>
      </c>
      <c r="D589" t="str">
        <f>+IF(LEN(M589)&gt;0,Participação!$D$4,"")</f>
        <v/>
      </c>
      <c r="E589" s="27" t="str">
        <f>+IF(LEN(M589)&gt;0,Participação!$B$7+8,"")</f>
        <v/>
      </c>
      <c r="F589" s="27" t="str">
        <f t="shared" si="87"/>
        <v/>
      </c>
      <c r="G589" t="str">
        <f t="shared" si="88"/>
        <v/>
      </c>
      <c r="H589" t="str">
        <f t="shared" si="89"/>
        <v/>
      </c>
      <c r="I589" t="str">
        <f t="shared" si="90"/>
        <v/>
      </c>
      <c r="L589" t="str">
        <f>+IF(LEN(Candidatura_Tomador!A589)&gt;0,VLOOKUP(M589,Candidatura_Tomador!H:P,9,0),"")</f>
        <v/>
      </c>
      <c r="M589" t="str">
        <f>IF(LEN(M588)=0,"",IF(M588=MAX(Candidatura_Tomador!H:H),"",M588+1))</f>
        <v/>
      </c>
      <c r="N589" t="str">
        <f>+IF(LEN(M589)&gt;0,Participação!$D$6*100,"")</f>
        <v/>
      </c>
      <c r="O589" t="str">
        <f t="shared" si="91"/>
        <v/>
      </c>
      <c r="P589" t="str">
        <f>+IF(LEN(M589)&gt;0,IF(Participação!$B$6="Com Escaldão","09","01"),"")</f>
        <v/>
      </c>
      <c r="Q589" s="28" t="str">
        <f>+IF(LEN(M589)&gt;0,SUMIF(Candidatura_Tomador!$H:$H,Candidatura_Seguros!M589,Candidatura_Tomador!I:I),"")</f>
        <v/>
      </c>
      <c r="R589" t="str">
        <f>+IF(LEN(M589)&gt;0,VLOOKUP(M589,Candidatura_Tomador!H:J,3,0),"")</f>
        <v/>
      </c>
      <c r="S589" t="str">
        <f>+IF(LEN(M589)&gt;0,SUMIF(Candidatura_Tomador!$H:$H,Candidatura_Seguros!M589,Candidatura_Tomador!Q:Q),"")</f>
        <v/>
      </c>
      <c r="T589" t="str">
        <f t="shared" si="92"/>
        <v/>
      </c>
      <c r="U589" t="str">
        <f t="shared" si="93"/>
        <v/>
      </c>
      <c r="V589" t="str">
        <f>+IF(LEN(M589)&gt;0,SUMIF(Candidatura_Tomador!$H:$H,Candidatura_Seguros!M589,Candidatura_Tomador!R:R),"")</f>
        <v/>
      </c>
      <c r="W589" t="str">
        <f t="shared" si="94"/>
        <v/>
      </c>
    </row>
    <row r="590" spans="1:23" x14ac:dyDescent="0.25">
      <c r="A590" t="str">
        <f>+IF(LEN(M590)&gt;0,Candidatura_Tomador!C590,"")</f>
        <v/>
      </c>
      <c r="B590" t="str">
        <f>+IF(LEN(M590)&gt;0,Participação!$D$8,"")</f>
        <v/>
      </c>
      <c r="C590" t="str">
        <f t="shared" si="86"/>
        <v/>
      </c>
      <c r="D590" t="str">
        <f>+IF(LEN(M590)&gt;0,Participação!$D$4,"")</f>
        <v/>
      </c>
      <c r="E590" s="27" t="str">
        <f>+IF(LEN(M590)&gt;0,Participação!$B$7+8,"")</f>
        <v/>
      </c>
      <c r="F590" s="27" t="str">
        <f t="shared" si="87"/>
        <v/>
      </c>
      <c r="G590" t="str">
        <f t="shared" si="88"/>
        <v/>
      </c>
      <c r="H590" t="str">
        <f t="shared" si="89"/>
        <v/>
      </c>
      <c r="I590" t="str">
        <f t="shared" si="90"/>
        <v/>
      </c>
      <c r="L590" t="str">
        <f>+IF(LEN(Candidatura_Tomador!A590)&gt;0,VLOOKUP(M590,Candidatura_Tomador!H:P,9,0),"")</f>
        <v/>
      </c>
      <c r="M590" t="str">
        <f>IF(LEN(M589)=0,"",IF(M589=MAX(Candidatura_Tomador!H:H),"",M589+1))</f>
        <v/>
      </c>
      <c r="N590" t="str">
        <f>+IF(LEN(M590)&gt;0,Participação!$D$6*100,"")</f>
        <v/>
      </c>
      <c r="O590" t="str">
        <f t="shared" si="91"/>
        <v/>
      </c>
      <c r="P590" t="str">
        <f>+IF(LEN(M590)&gt;0,IF(Participação!$B$6="Com Escaldão","09","01"),"")</f>
        <v/>
      </c>
      <c r="Q590" s="28" t="str">
        <f>+IF(LEN(M590)&gt;0,SUMIF(Candidatura_Tomador!$H:$H,Candidatura_Seguros!M590,Candidatura_Tomador!I:I),"")</f>
        <v/>
      </c>
      <c r="R590" t="str">
        <f>+IF(LEN(M590)&gt;0,VLOOKUP(M590,Candidatura_Tomador!H:J,3,0),"")</f>
        <v/>
      </c>
      <c r="S590" t="str">
        <f>+IF(LEN(M590)&gt;0,SUMIF(Candidatura_Tomador!$H:$H,Candidatura_Seguros!M590,Candidatura_Tomador!Q:Q),"")</f>
        <v/>
      </c>
      <c r="T590" t="str">
        <f t="shared" si="92"/>
        <v/>
      </c>
      <c r="U590" t="str">
        <f t="shared" si="93"/>
        <v/>
      </c>
      <c r="V590" t="str">
        <f>+IF(LEN(M590)&gt;0,SUMIF(Candidatura_Tomador!$H:$H,Candidatura_Seguros!M590,Candidatura_Tomador!R:R),"")</f>
        <v/>
      </c>
      <c r="W590" t="str">
        <f t="shared" si="94"/>
        <v/>
      </c>
    </row>
    <row r="591" spans="1:23" x14ac:dyDescent="0.25">
      <c r="A591" t="str">
        <f>+IF(LEN(M591)&gt;0,Candidatura_Tomador!C591,"")</f>
        <v/>
      </c>
      <c r="B591" t="str">
        <f>+IF(LEN(M591)&gt;0,Participação!$D$8,"")</f>
        <v/>
      </c>
      <c r="C591" t="str">
        <f t="shared" si="86"/>
        <v/>
      </c>
      <c r="D591" t="str">
        <f>+IF(LEN(M591)&gt;0,Participação!$D$4,"")</f>
        <v/>
      </c>
      <c r="E591" s="27" t="str">
        <f>+IF(LEN(M591)&gt;0,Participação!$B$7+8,"")</f>
        <v/>
      </c>
      <c r="F591" s="27" t="str">
        <f t="shared" si="87"/>
        <v/>
      </c>
      <c r="G591" t="str">
        <f t="shared" si="88"/>
        <v/>
      </c>
      <c r="H591" t="str">
        <f t="shared" si="89"/>
        <v/>
      </c>
      <c r="I591" t="str">
        <f t="shared" si="90"/>
        <v/>
      </c>
      <c r="L591" t="str">
        <f>+IF(LEN(Candidatura_Tomador!A591)&gt;0,VLOOKUP(M591,Candidatura_Tomador!H:P,9,0),"")</f>
        <v/>
      </c>
      <c r="M591" t="str">
        <f>IF(LEN(M590)=0,"",IF(M590=MAX(Candidatura_Tomador!H:H),"",M590+1))</f>
        <v/>
      </c>
      <c r="N591" t="str">
        <f>+IF(LEN(M591)&gt;0,Participação!$D$6*100,"")</f>
        <v/>
      </c>
      <c r="O591" t="str">
        <f t="shared" si="91"/>
        <v/>
      </c>
      <c r="P591" t="str">
        <f>+IF(LEN(M591)&gt;0,IF(Participação!$B$6="Com Escaldão","09","01"),"")</f>
        <v/>
      </c>
      <c r="Q591" s="28" t="str">
        <f>+IF(LEN(M591)&gt;0,SUMIF(Candidatura_Tomador!$H:$H,Candidatura_Seguros!M591,Candidatura_Tomador!I:I),"")</f>
        <v/>
      </c>
      <c r="R591" t="str">
        <f>+IF(LEN(M591)&gt;0,VLOOKUP(M591,Candidatura_Tomador!H:J,3,0),"")</f>
        <v/>
      </c>
      <c r="S591" t="str">
        <f>+IF(LEN(M591)&gt;0,SUMIF(Candidatura_Tomador!$H:$H,Candidatura_Seguros!M591,Candidatura_Tomador!Q:Q),"")</f>
        <v/>
      </c>
      <c r="T591" t="str">
        <f t="shared" si="92"/>
        <v/>
      </c>
      <c r="U591" t="str">
        <f t="shared" si="93"/>
        <v/>
      </c>
      <c r="V591" t="str">
        <f>+IF(LEN(M591)&gt;0,SUMIF(Candidatura_Tomador!$H:$H,Candidatura_Seguros!M591,Candidatura_Tomador!R:R),"")</f>
        <v/>
      </c>
      <c r="W591" t="str">
        <f t="shared" si="94"/>
        <v/>
      </c>
    </row>
    <row r="592" spans="1:23" x14ac:dyDescent="0.25">
      <c r="A592" t="str">
        <f>+IF(LEN(M592)&gt;0,Candidatura_Tomador!C592,"")</f>
        <v/>
      </c>
      <c r="B592" t="str">
        <f>+IF(LEN(M592)&gt;0,Participação!$D$8,"")</f>
        <v/>
      </c>
      <c r="C592" t="str">
        <f t="shared" si="86"/>
        <v/>
      </c>
      <c r="D592" t="str">
        <f>+IF(LEN(M592)&gt;0,Participação!$D$4,"")</f>
        <v/>
      </c>
      <c r="E592" s="27" t="str">
        <f>+IF(LEN(M592)&gt;0,Participação!$B$7+8,"")</f>
        <v/>
      </c>
      <c r="F592" s="27" t="str">
        <f t="shared" si="87"/>
        <v/>
      </c>
      <c r="G592" t="str">
        <f t="shared" si="88"/>
        <v/>
      </c>
      <c r="H592" t="str">
        <f t="shared" si="89"/>
        <v/>
      </c>
      <c r="I592" t="str">
        <f t="shared" si="90"/>
        <v/>
      </c>
      <c r="L592" t="str">
        <f>+IF(LEN(Candidatura_Tomador!A592)&gt;0,VLOOKUP(M592,Candidatura_Tomador!H:P,9,0),"")</f>
        <v/>
      </c>
      <c r="M592" t="str">
        <f>IF(LEN(M591)=0,"",IF(M591=MAX(Candidatura_Tomador!H:H),"",M591+1))</f>
        <v/>
      </c>
      <c r="N592" t="str">
        <f>+IF(LEN(M592)&gt;0,Participação!$D$6*100,"")</f>
        <v/>
      </c>
      <c r="O592" t="str">
        <f t="shared" si="91"/>
        <v/>
      </c>
      <c r="P592" t="str">
        <f>+IF(LEN(M592)&gt;0,IF(Participação!$B$6="Com Escaldão","09","01"),"")</f>
        <v/>
      </c>
      <c r="Q592" s="28" t="str">
        <f>+IF(LEN(M592)&gt;0,SUMIF(Candidatura_Tomador!$H:$H,Candidatura_Seguros!M592,Candidatura_Tomador!I:I),"")</f>
        <v/>
      </c>
      <c r="R592" t="str">
        <f>+IF(LEN(M592)&gt;0,VLOOKUP(M592,Candidatura_Tomador!H:J,3,0),"")</f>
        <v/>
      </c>
      <c r="S592" t="str">
        <f>+IF(LEN(M592)&gt;0,SUMIF(Candidatura_Tomador!$H:$H,Candidatura_Seguros!M592,Candidatura_Tomador!Q:Q),"")</f>
        <v/>
      </c>
      <c r="T592" t="str">
        <f t="shared" si="92"/>
        <v/>
      </c>
      <c r="U592" t="str">
        <f t="shared" si="93"/>
        <v/>
      </c>
      <c r="V592" t="str">
        <f>+IF(LEN(M592)&gt;0,SUMIF(Candidatura_Tomador!$H:$H,Candidatura_Seguros!M592,Candidatura_Tomador!R:R),"")</f>
        <v/>
      </c>
      <c r="W592" t="str">
        <f t="shared" si="94"/>
        <v/>
      </c>
    </row>
    <row r="593" spans="1:23" x14ac:dyDescent="0.25">
      <c r="A593" t="str">
        <f>+IF(LEN(M593)&gt;0,Candidatura_Tomador!C593,"")</f>
        <v/>
      </c>
      <c r="B593" t="str">
        <f>+IF(LEN(M593)&gt;0,Participação!$D$8,"")</f>
        <v/>
      </c>
      <c r="C593" t="str">
        <f t="shared" si="86"/>
        <v/>
      </c>
      <c r="D593" t="str">
        <f>+IF(LEN(M593)&gt;0,Participação!$D$4,"")</f>
        <v/>
      </c>
      <c r="E593" s="27" t="str">
        <f>+IF(LEN(M593)&gt;0,Participação!$B$7+8,"")</f>
        <v/>
      </c>
      <c r="F593" s="27" t="str">
        <f t="shared" si="87"/>
        <v/>
      </c>
      <c r="G593" t="str">
        <f t="shared" si="88"/>
        <v/>
      </c>
      <c r="H593" t="str">
        <f t="shared" si="89"/>
        <v/>
      </c>
      <c r="I593" t="str">
        <f t="shared" si="90"/>
        <v/>
      </c>
      <c r="L593" t="str">
        <f>+IF(LEN(Candidatura_Tomador!A593)&gt;0,VLOOKUP(M593,Candidatura_Tomador!H:P,9,0),"")</f>
        <v/>
      </c>
      <c r="M593" t="str">
        <f>IF(LEN(M592)=0,"",IF(M592=MAX(Candidatura_Tomador!H:H),"",M592+1))</f>
        <v/>
      </c>
      <c r="N593" t="str">
        <f>+IF(LEN(M593)&gt;0,Participação!$D$6*100,"")</f>
        <v/>
      </c>
      <c r="O593" t="str">
        <f t="shared" si="91"/>
        <v/>
      </c>
      <c r="P593" t="str">
        <f>+IF(LEN(M593)&gt;0,IF(Participação!$B$6="Com Escaldão","09","01"),"")</f>
        <v/>
      </c>
      <c r="Q593" s="28" t="str">
        <f>+IF(LEN(M593)&gt;0,SUMIF(Candidatura_Tomador!$H:$H,Candidatura_Seguros!M593,Candidatura_Tomador!I:I),"")</f>
        <v/>
      </c>
      <c r="R593" t="str">
        <f>+IF(LEN(M593)&gt;0,VLOOKUP(M593,Candidatura_Tomador!H:J,3,0),"")</f>
        <v/>
      </c>
      <c r="S593" t="str">
        <f>+IF(LEN(M593)&gt;0,SUMIF(Candidatura_Tomador!$H:$H,Candidatura_Seguros!M593,Candidatura_Tomador!Q:Q),"")</f>
        <v/>
      </c>
      <c r="T593" t="str">
        <f t="shared" si="92"/>
        <v/>
      </c>
      <c r="U593" t="str">
        <f t="shared" si="93"/>
        <v/>
      </c>
      <c r="V593" t="str">
        <f>+IF(LEN(M593)&gt;0,SUMIF(Candidatura_Tomador!$H:$H,Candidatura_Seguros!M593,Candidatura_Tomador!R:R),"")</f>
        <v/>
      </c>
      <c r="W593" t="str">
        <f t="shared" si="94"/>
        <v/>
      </c>
    </row>
    <row r="594" spans="1:23" x14ac:dyDescent="0.25">
      <c r="A594" t="str">
        <f>+IF(LEN(M594)&gt;0,Candidatura_Tomador!C594,"")</f>
        <v/>
      </c>
      <c r="B594" t="str">
        <f>+IF(LEN(M594)&gt;0,Participação!$D$8,"")</f>
        <v/>
      </c>
      <c r="C594" t="str">
        <f t="shared" si="86"/>
        <v/>
      </c>
      <c r="D594" t="str">
        <f>+IF(LEN(M594)&gt;0,Participação!$D$4,"")</f>
        <v/>
      </c>
      <c r="E594" s="27" t="str">
        <f>+IF(LEN(M594)&gt;0,Participação!$B$7+8,"")</f>
        <v/>
      </c>
      <c r="F594" s="27" t="str">
        <f t="shared" si="87"/>
        <v/>
      </c>
      <c r="G594" t="str">
        <f t="shared" si="88"/>
        <v/>
      </c>
      <c r="H594" t="str">
        <f t="shared" si="89"/>
        <v/>
      </c>
      <c r="I594" t="str">
        <f t="shared" si="90"/>
        <v/>
      </c>
      <c r="L594" t="str">
        <f>+IF(LEN(Candidatura_Tomador!A594)&gt;0,VLOOKUP(M594,Candidatura_Tomador!H:P,9,0),"")</f>
        <v/>
      </c>
      <c r="M594" t="str">
        <f>IF(LEN(M593)=0,"",IF(M593=MAX(Candidatura_Tomador!H:H),"",M593+1))</f>
        <v/>
      </c>
      <c r="N594" t="str">
        <f>+IF(LEN(M594)&gt;0,Participação!$D$6*100,"")</f>
        <v/>
      </c>
      <c r="O594" t="str">
        <f t="shared" si="91"/>
        <v/>
      </c>
      <c r="P594" t="str">
        <f>+IF(LEN(M594)&gt;0,IF(Participação!$B$6="Com Escaldão","09","01"),"")</f>
        <v/>
      </c>
      <c r="Q594" s="28" t="str">
        <f>+IF(LEN(M594)&gt;0,SUMIF(Candidatura_Tomador!$H:$H,Candidatura_Seguros!M594,Candidatura_Tomador!I:I),"")</f>
        <v/>
      </c>
      <c r="R594" t="str">
        <f>+IF(LEN(M594)&gt;0,VLOOKUP(M594,Candidatura_Tomador!H:J,3,0),"")</f>
        <v/>
      </c>
      <c r="S594" t="str">
        <f>+IF(LEN(M594)&gt;0,SUMIF(Candidatura_Tomador!$H:$H,Candidatura_Seguros!M594,Candidatura_Tomador!Q:Q),"")</f>
        <v/>
      </c>
      <c r="T594" t="str">
        <f t="shared" si="92"/>
        <v/>
      </c>
      <c r="U594" t="str">
        <f t="shared" si="93"/>
        <v/>
      </c>
      <c r="V594" t="str">
        <f>+IF(LEN(M594)&gt;0,SUMIF(Candidatura_Tomador!$H:$H,Candidatura_Seguros!M594,Candidatura_Tomador!R:R),"")</f>
        <v/>
      </c>
      <c r="W594" t="str">
        <f t="shared" si="94"/>
        <v/>
      </c>
    </row>
    <row r="595" spans="1:23" x14ac:dyDescent="0.25">
      <c r="A595" t="str">
        <f>+IF(LEN(M595)&gt;0,Candidatura_Tomador!C595,"")</f>
        <v/>
      </c>
      <c r="B595" t="str">
        <f>+IF(LEN(M595)&gt;0,Participação!$D$8,"")</f>
        <v/>
      </c>
      <c r="C595" t="str">
        <f t="shared" si="86"/>
        <v/>
      </c>
      <c r="D595" t="str">
        <f>+IF(LEN(M595)&gt;0,Participação!$D$4,"")</f>
        <v/>
      </c>
      <c r="E595" s="27" t="str">
        <f>+IF(LEN(M595)&gt;0,Participação!$B$7+8,"")</f>
        <v/>
      </c>
      <c r="F595" s="27" t="str">
        <f t="shared" si="87"/>
        <v/>
      </c>
      <c r="G595" t="str">
        <f t="shared" si="88"/>
        <v/>
      </c>
      <c r="H595" t="str">
        <f t="shared" si="89"/>
        <v/>
      </c>
      <c r="I595" t="str">
        <f t="shared" si="90"/>
        <v/>
      </c>
      <c r="L595" t="str">
        <f>+IF(LEN(Candidatura_Tomador!A595)&gt;0,VLOOKUP(M595,Candidatura_Tomador!H:P,9,0),"")</f>
        <v/>
      </c>
      <c r="M595" t="str">
        <f>IF(LEN(M594)=0,"",IF(M594=MAX(Candidatura_Tomador!H:H),"",M594+1))</f>
        <v/>
      </c>
      <c r="N595" t="str">
        <f>+IF(LEN(M595)&gt;0,Participação!$D$6*100,"")</f>
        <v/>
      </c>
      <c r="O595" t="str">
        <f t="shared" si="91"/>
        <v/>
      </c>
      <c r="P595" t="str">
        <f>+IF(LEN(M595)&gt;0,IF(Participação!$B$6="Com Escaldão","09","01"),"")</f>
        <v/>
      </c>
      <c r="Q595" s="28" t="str">
        <f>+IF(LEN(M595)&gt;0,SUMIF(Candidatura_Tomador!$H:$H,Candidatura_Seguros!M595,Candidatura_Tomador!I:I),"")</f>
        <v/>
      </c>
      <c r="R595" t="str">
        <f>+IF(LEN(M595)&gt;0,VLOOKUP(M595,Candidatura_Tomador!H:J,3,0),"")</f>
        <v/>
      </c>
      <c r="S595" t="str">
        <f>+IF(LEN(M595)&gt;0,SUMIF(Candidatura_Tomador!$H:$H,Candidatura_Seguros!M595,Candidatura_Tomador!Q:Q),"")</f>
        <v/>
      </c>
      <c r="T595" t="str">
        <f t="shared" si="92"/>
        <v/>
      </c>
      <c r="U595" t="str">
        <f t="shared" si="93"/>
        <v/>
      </c>
      <c r="V595" t="str">
        <f>+IF(LEN(M595)&gt;0,SUMIF(Candidatura_Tomador!$H:$H,Candidatura_Seguros!M595,Candidatura_Tomador!R:R),"")</f>
        <v/>
      </c>
      <c r="W595" t="str">
        <f t="shared" si="94"/>
        <v/>
      </c>
    </row>
    <row r="596" spans="1:23" x14ac:dyDescent="0.25">
      <c r="A596" t="str">
        <f>+IF(LEN(M596)&gt;0,Candidatura_Tomador!C596,"")</f>
        <v/>
      </c>
      <c r="B596" t="str">
        <f>+IF(LEN(M596)&gt;0,Participação!$D$8,"")</f>
        <v/>
      </c>
      <c r="C596" t="str">
        <f t="shared" si="86"/>
        <v/>
      </c>
      <c r="D596" t="str">
        <f>+IF(LEN(M596)&gt;0,Participação!$D$4,"")</f>
        <v/>
      </c>
      <c r="E596" s="27" t="str">
        <f>+IF(LEN(M596)&gt;0,Participação!$B$7+8,"")</f>
        <v/>
      </c>
      <c r="F596" s="27" t="str">
        <f t="shared" si="87"/>
        <v/>
      </c>
      <c r="G596" t="str">
        <f t="shared" si="88"/>
        <v/>
      </c>
      <c r="H596" t="str">
        <f t="shared" si="89"/>
        <v/>
      </c>
      <c r="I596" t="str">
        <f t="shared" si="90"/>
        <v/>
      </c>
      <c r="L596" t="str">
        <f>+IF(LEN(Candidatura_Tomador!A596)&gt;0,VLOOKUP(M596,Candidatura_Tomador!H:P,9,0),"")</f>
        <v/>
      </c>
      <c r="M596" t="str">
        <f>IF(LEN(M595)=0,"",IF(M595=MAX(Candidatura_Tomador!H:H),"",M595+1))</f>
        <v/>
      </c>
      <c r="N596" t="str">
        <f>+IF(LEN(M596)&gt;0,Participação!$D$6*100,"")</f>
        <v/>
      </c>
      <c r="O596" t="str">
        <f t="shared" si="91"/>
        <v/>
      </c>
      <c r="P596" t="str">
        <f>+IF(LEN(M596)&gt;0,IF(Participação!$B$6="Com Escaldão","09","01"),"")</f>
        <v/>
      </c>
      <c r="Q596" s="28" t="str">
        <f>+IF(LEN(M596)&gt;0,SUMIF(Candidatura_Tomador!$H:$H,Candidatura_Seguros!M596,Candidatura_Tomador!I:I),"")</f>
        <v/>
      </c>
      <c r="R596" t="str">
        <f>+IF(LEN(M596)&gt;0,VLOOKUP(M596,Candidatura_Tomador!H:J,3,0),"")</f>
        <v/>
      </c>
      <c r="S596" t="str">
        <f>+IF(LEN(M596)&gt;0,SUMIF(Candidatura_Tomador!$H:$H,Candidatura_Seguros!M596,Candidatura_Tomador!Q:Q),"")</f>
        <v/>
      </c>
      <c r="T596" t="str">
        <f t="shared" si="92"/>
        <v/>
      </c>
      <c r="U596" t="str">
        <f t="shared" si="93"/>
        <v/>
      </c>
      <c r="V596" t="str">
        <f>+IF(LEN(M596)&gt;0,SUMIF(Candidatura_Tomador!$H:$H,Candidatura_Seguros!M596,Candidatura_Tomador!R:R),"")</f>
        <v/>
      </c>
      <c r="W596" t="str">
        <f t="shared" si="94"/>
        <v/>
      </c>
    </row>
    <row r="597" spans="1:23" x14ac:dyDescent="0.25">
      <c r="A597" t="str">
        <f>+IF(LEN(M597)&gt;0,Candidatura_Tomador!C597,"")</f>
        <v/>
      </c>
      <c r="B597" t="str">
        <f>+IF(LEN(M597)&gt;0,Participação!$D$8,"")</f>
        <v/>
      </c>
      <c r="C597" t="str">
        <f t="shared" si="86"/>
        <v/>
      </c>
      <c r="D597" t="str">
        <f>+IF(LEN(M597)&gt;0,Participação!$D$4,"")</f>
        <v/>
      </c>
      <c r="E597" s="27" t="str">
        <f>+IF(LEN(M597)&gt;0,Participação!$B$7+8,"")</f>
        <v/>
      </c>
      <c r="F597" s="27" t="str">
        <f t="shared" si="87"/>
        <v/>
      </c>
      <c r="G597" t="str">
        <f t="shared" si="88"/>
        <v/>
      </c>
      <c r="H597" t="str">
        <f t="shared" si="89"/>
        <v/>
      </c>
      <c r="I597" t="str">
        <f t="shared" si="90"/>
        <v/>
      </c>
      <c r="L597" t="str">
        <f>+IF(LEN(Candidatura_Tomador!A597)&gt;0,VLOOKUP(M597,Candidatura_Tomador!H:P,9,0),"")</f>
        <v/>
      </c>
      <c r="M597" t="str">
        <f>IF(LEN(M596)=0,"",IF(M596=MAX(Candidatura_Tomador!H:H),"",M596+1))</f>
        <v/>
      </c>
      <c r="N597" t="str">
        <f>+IF(LEN(M597)&gt;0,Participação!$D$6*100,"")</f>
        <v/>
      </c>
      <c r="O597" t="str">
        <f t="shared" si="91"/>
        <v/>
      </c>
      <c r="P597" t="str">
        <f>+IF(LEN(M597)&gt;0,IF(Participação!$B$6="Com Escaldão","09","01"),"")</f>
        <v/>
      </c>
      <c r="Q597" s="28" t="str">
        <f>+IF(LEN(M597)&gt;0,SUMIF(Candidatura_Tomador!$H:$H,Candidatura_Seguros!M597,Candidatura_Tomador!I:I),"")</f>
        <v/>
      </c>
      <c r="R597" t="str">
        <f>+IF(LEN(M597)&gt;0,VLOOKUP(M597,Candidatura_Tomador!H:J,3,0),"")</f>
        <v/>
      </c>
      <c r="S597" t="str">
        <f>+IF(LEN(M597)&gt;0,SUMIF(Candidatura_Tomador!$H:$H,Candidatura_Seguros!M597,Candidatura_Tomador!Q:Q),"")</f>
        <v/>
      </c>
      <c r="T597" t="str">
        <f t="shared" si="92"/>
        <v/>
      </c>
      <c r="U597" t="str">
        <f t="shared" si="93"/>
        <v/>
      </c>
      <c r="V597" t="str">
        <f>+IF(LEN(M597)&gt;0,SUMIF(Candidatura_Tomador!$H:$H,Candidatura_Seguros!M597,Candidatura_Tomador!R:R),"")</f>
        <v/>
      </c>
      <c r="W597" t="str">
        <f t="shared" si="94"/>
        <v/>
      </c>
    </row>
    <row r="598" spans="1:23" x14ac:dyDescent="0.25">
      <c r="A598" t="str">
        <f>+IF(LEN(M598)&gt;0,Candidatura_Tomador!C598,"")</f>
        <v/>
      </c>
      <c r="B598" t="str">
        <f>+IF(LEN(M598)&gt;0,Participação!$D$8,"")</f>
        <v/>
      </c>
      <c r="C598" t="str">
        <f t="shared" si="86"/>
        <v/>
      </c>
      <c r="D598" t="str">
        <f>+IF(LEN(M598)&gt;0,Participação!$D$4,"")</f>
        <v/>
      </c>
      <c r="E598" s="27" t="str">
        <f>+IF(LEN(M598)&gt;0,Participação!$B$7+8,"")</f>
        <v/>
      </c>
      <c r="F598" s="27" t="str">
        <f t="shared" si="87"/>
        <v/>
      </c>
      <c r="G598" t="str">
        <f t="shared" si="88"/>
        <v/>
      </c>
      <c r="H598" t="str">
        <f t="shared" si="89"/>
        <v/>
      </c>
      <c r="I598" t="str">
        <f t="shared" si="90"/>
        <v/>
      </c>
      <c r="L598" t="str">
        <f>+IF(LEN(Candidatura_Tomador!A598)&gt;0,VLOOKUP(M598,Candidatura_Tomador!H:P,9,0),"")</f>
        <v/>
      </c>
      <c r="M598" t="str">
        <f>IF(LEN(M597)=0,"",IF(M597=MAX(Candidatura_Tomador!H:H),"",M597+1))</f>
        <v/>
      </c>
      <c r="N598" t="str">
        <f>+IF(LEN(M598)&gt;0,Participação!$D$6*100,"")</f>
        <v/>
      </c>
      <c r="O598" t="str">
        <f t="shared" si="91"/>
        <v/>
      </c>
      <c r="P598" t="str">
        <f>+IF(LEN(M598)&gt;0,IF(Participação!$B$6="Com Escaldão","09","01"),"")</f>
        <v/>
      </c>
      <c r="Q598" s="28" t="str">
        <f>+IF(LEN(M598)&gt;0,SUMIF(Candidatura_Tomador!$H:$H,Candidatura_Seguros!M598,Candidatura_Tomador!I:I),"")</f>
        <v/>
      </c>
      <c r="R598" t="str">
        <f>+IF(LEN(M598)&gt;0,VLOOKUP(M598,Candidatura_Tomador!H:J,3,0),"")</f>
        <v/>
      </c>
      <c r="S598" t="str">
        <f>+IF(LEN(M598)&gt;0,SUMIF(Candidatura_Tomador!$H:$H,Candidatura_Seguros!M598,Candidatura_Tomador!Q:Q),"")</f>
        <v/>
      </c>
      <c r="T598" t="str">
        <f t="shared" si="92"/>
        <v/>
      </c>
      <c r="U598" t="str">
        <f t="shared" si="93"/>
        <v/>
      </c>
      <c r="V598" t="str">
        <f>+IF(LEN(M598)&gt;0,SUMIF(Candidatura_Tomador!$H:$H,Candidatura_Seguros!M598,Candidatura_Tomador!R:R),"")</f>
        <v/>
      </c>
      <c r="W598" t="str">
        <f t="shared" si="94"/>
        <v/>
      </c>
    </row>
    <row r="599" spans="1:23" x14ac:dyDescent="0.25">
      <c r="A599" t="str">
        <f>+IF(LEN(M599)&gt;0,Candidatura_Tomador!C599,"")</f>
        <v/>
      </c>
      <c r="B599" t="str">
        <f>+IF(LEN(M599)&gt;0,Participação!$D$8,"")</f>
        <v/>
      </c>
      <c r="C599" t="str">
        <f t="shared" si="86"/>
        <v/>
      </c>
      <c r="D599" t="str">
        <f>+IF(LEN(M599)&gt;0,Participação!$D$4,"")</f>
        <v/>
      </c>
      <c r="E599" s="27" t="str">
        <f>+IF(LEN(M599)&gt;0,Participação!$B$7+8,"")</f>
        <v/>
      </c>
      <c r="F599" s="27" t="str">
        <f t="shared" si="87"/>
        <v/>
      </c>
      <c r="G599" t="str">
        <f t="shared" si="88"/>
        <v/>
      </c>
      <c r="H599" t="str">
        <f t="shared" si="89"/>
        <v/>
      </c>
      <c r="I599" t="str">
        <f t="shared" si="90"/>
        <v/>
      </c>
      <c r="L599" t="str">
        <f>+IF(LEN(Candidatura_Tomador!A599)&gt;0,VLOOKUP(M599,Candidatura_Tomador!H:P,9,0),"")</f>
        <v/>
      </c>
      <c r="M599" t="str">
        <f>IF(LEN(M598)=0,"",IF(M598=MAX(Candidatura_Tomador!H:H),"",M598+1))</f>
        <v/>
      </c>
      <c r="N599" t="str">
        <f>+IF(LEN(M599)&gt;0,Participação!$D$6*100,"")</f>
        <v/>
      </c>
      <c r="O599" t="str">
        <f t="shared" si="91"/>
        <v/>
      </c>
      <c r="P599" t="str">
        <f>+IF(LEN(M599)&gt;0,IF(Participação!$B$6="Com Escaldão","09","01"),"")</f>
        <v/>
      </c>
      <c r="Q599" s="28" t="str">
        <f>+IF(LEN(M599)&gt;0,SUMIF(Candidatura_Tomador!$H:$H,Candidatura_Seguros!M599,Candidatura_Tomador!I:I),"")</f>
        <v/>
      </c>
      <c r="R599" t="str">
        <f>+IF(LEN(M599)&gt;0,VLOOKUP(M599,Candidatura_Tomador!H:J,3,0),"")</f>
        <v/>
      </c>
      <c r="S599" t="str">
        <f>+IF(LEN(M599)&gt;0,SUMIF(Candidatura_Tomador!$H:$H,Candidatura_Seguros!M599,Candidatura_Tomador!Q:Q),"")</f>
        <v/>
      </c>
      <c r="T599" t="str">
        <f t="shared" si="92"/>
        <v/>
      </c>
      <c r="U599" t="str">
        <f t="shared" si="93"/>
        <v/>
      </c>
      <c r="V599" t="str">
        <f>+IF(LEN(M599)&gt;0,SUMIF(Candidatura_Tomador!$H:$H,Candidatura_Seguros!M599,Candidatura_Tomador!R:R),"")</f>
        <v/>
      </c>
      <c r="W599" t="str">
        <f t="shared" si="94"/>
        <v/>
      </c>
    </row>
    <row r="600" spans="1:23" x14ac:dyDescent="0.25">
      <c r="A600" t="str">
        <f>+IF(LEN(M600)&gt;0,Candidatura_Tomador!C600,"")</f>
        <v/>
      </c>
      <c r="B600" t="str">
        <f>+IF(LEN(M600)&gt;0,Participação!$D$8,"")</f>
        <v/>
      </c>
      <c r="C600" t="str">
        <f t="shared" si="86"/>
        <v/>
      </c>
      <c r="D600" t="str">
        <f>+IF(LEN(M600)&gt;0,Participação!$D$4,"")</f>
        <v/>
      </c>
      <c r="E600" s="27" t="str">
        <f>+IF(LEN(M600)&gt;0,Participação!$B$7+8,"")</f>
        <v/>
      </c>
      <c r="F600" s="27" t="str">
        <f t="shared" si="87"/>
        <v/>
      </c>
      <c r="G600" t="str">
        <f t="shared" si="88"/>
        <v/>
      </c>
      <c r="H600" t="str">
        <f t="shared" si="89"/>
        <v/>
      </c>
      <c r="I600" t="str">
        <f t="shared" si="90"/>
        <v/>
      </c>
      <c r="L600" t="str">
        <f>+IF(LEN(Candidatura_Tomador!A600)&gt;0,VLOOKUP(M600,Candidatura_Tomador!H:P,9,0),"")</f>
        <v/>
      </c>
      <c r="M600" t="str">
        <f>IF(LEN(M599)=0,"",IF(M599=MAX(Candidatura_Tomador!H:H),"",M599+1))</f>
        <v/>
      </c>
      <c r="N600" t="str">
        <f>+IF(LEN(M600)&gt;0,Participação!$D$6*100,"")</f>
        <v/>
      </c>
      <c r="O600" t="str">
        <f t="shared" si="91"/>
        <v/>
      </c>
      <c r="P600" t="str">
        <f>+IF(LEN(M600)&gt;0,IF(Participação!$B$6="Com Escaldão","09","01"),"")</f>
        <v/>
      </c>
      <c r="Q600" s="28" t="str">
        <f>+IF(LEN(M600)&gt;0,SUMIF(Candidatura_Tomador!$H:$H,Candidatura_Seguros!M600,Candidatura_Tomador!I:I),"")</f>
        <v/>
      </c>
      <c r="R600" t="str">
        <f>+IF(LEN(M600)&gt;0,VLOOKUP(M600,Candidatura_Tomador!H:J,3,0),"")</f>
        <v/>
      </c>
      <c r="S600" t="str">
        <f>+IF(LEN(M600)&gt;0,SUMIF(Candidatura_Tomador!$H:$H,Candidatura_Seguros!M600,Candidatura_Tomador!Q:Q),"")</f>
        <v/>
      </c>
      <c r="T600" t="str">
        <f t="shared" si="92"/>
        <v/>
      </c>
      <c r="U600" t="str">
        <f t="shared" si="93"/>
        <v/>
      </c>
      <c r="V600" t="str">
        <f>+IF(LEN(M600)&gt;0,SUMIF(Candidatura_Tomador!$H:$H,Candidatura_Seguros!M600,Candidatura_Tomador!R:R),"")</f>
        <v/>
      </c>
      <c r="W600" t="str">
        <f t="shared" si="94"/>
        <v/>
      </c>
    </row>
    <row r="601" spans="1:23" x14ac:dyDescent="0.25">
      <c r="A601" t="str">
        <f>+IF(LEN(M601)&gt;0,Candidatura_Tomador!C601,"")</f>
        <v/>
      </c>
      <c r="B601" t="str">
        <f>+IF(LEN(M601)&gt;0,Participação!$D$8,"")</f>
        <v/>
      </c>
      <c r="C601" t="str">
        <f t="shared" si="86"/>
        <v/>
      </c>
      <c r="D601" t="str">
        <f>+IF(LEN(M601)&gt;0,Participação!$D$4,"")</f>
        <v/>
      </c>
      <c r="E601" s="27" t="str">
        <f>+IF(LEN(M601)&gt;0,Participação!$B$7+8,"")</f>
        <v/>
      </c>
      <c r="F601" s="27" t="str">
        <f t="shared" si="87"/>
        <v/>
      </c>
      <c r="G601" t="str">
        <f t="shared" si="88"/>
        <v/>
      </c>
      <c r="H601" t="str">
        <f t="shared" si="89"/>
        <v/>
      </c>
      <c r="I601" t="str">
        <f t="shared" si="90"/>
        <v/>
      </c>
      <c r="L601" t="str">
        <f>+IF(LEN(Candidatura_Tomador!A601)&gt;0,VLOOKUP(M601,Candidatura_Tomador!H:P,9,0),"")</f>
        <v/>
      </c>
      <c r="M601" t="str">
        <f>IF(LEN(M600)=0,"",IF(M600=MAX(Candidatura_Tomador!H:H),"",M600+1))</f>
        <v/>
      </c>
      <c r="N601" t="str">
        <f>+IF(LEN(M601)&gt;0,Participação!$D$6*100,"")</f>
        <v/>
      </c>
      <c r="O601" t="str">
        <f t="shared" si="91"/>
        <v/>
      </c>
      <c r="P601" t="str">
        <f>+IF(LEN(M601)&gt;0,IF(Participação!$B$6="Com Escaldão","09","01"),"")</f>
        <v/>
      </c>
      <c r="Q601" s="28" t="str">
        <f>+IF(LEN(M601)&gt;0,SUMIF(Candidatura_Tomador!$H:$H,Candidatura_Seguros!M601,Candidatura_Tomador!I:I),"")</f>
        <v/>
      </c>
      <c r="R601" t="str">
        <f>+IF(LEN(M601)&gt;0,VLOOKUP(M601,Candidatura_Tomador!H:J,3,0),"")</f>
        <v/>
      </c>
      <c r="S601" t="str">
        <f>+IF(LEN(M601)&gt;0,SUMIF(Candidatura_Tomador!$H:$H,Candidatura_Seguros!M601,Candidatura_Tomador!Q:Q),"")</f>
        <v/>
      </c>
      <c r="T601" t="str">
        <f t="shared" si="92"/>
        <v/>
      </c>
      <c r="U601" t="str">
        <f t="shared" si="93"/>
        <v/>
      </c>
      <c r="V601" t="str">
        <f>+IF(LEN(M601)&gt;0,SUMIF(Candidatura_Tomador!$H:$H,Candidatura_Seguros!M601,Candidatura_Tomador!R:R),"")</f>
        <v/>
      </c>
      <c r="W601" t="str">
        <f t="shared" si="94"/>
        <v/>
      </c>
    </row>
    <row r="602" spans="1:23" x14ac:dyDescent="0.25">
      <c r="A602" t="str">
        <f>+IF(LEN(M602)&gt;0,Candidatura_Tomador!C602,"")</f>
        <v/>
      </c>
      <c r="B602" t="str">
        <f>+IF(LEN(M602)&gt;0,Participação!$D$8,"")</f>
        <v/>
      </c>
      <c r="C602" t="str">
        <f t="shared" si="86"/>
        <v/>
      </c>
      <c r="D602" t="str">
        <f>+IF(LEN(M602)&gt;0,Participação!$D$4,"")</f>
        <v/>
      </c>
      <c r="E602" s="27" t="str">
        <f>+IF(LEN(M602)&gt;0,Participação!$B$7+8,"")</f>
        <v/>
      </c>
      <c r="F602" s="27" t="str">
        <f t="shared" si="87"/>
        <v/>
      </c>
      <c r="G602" t="str">
        <f t="shared" si="88"/>
        <v/>
      </c>
      <c r="H602" t="str">
        <f t="shared" si="89"/>
        <v/>
      </c>
      <c r="I602" t="str">
        <f t="shared" si="90"/>
        <v/>
      </c>
      <c r="L602" t="str">
        <f>+IF(LEN(Candidatura_Tomador!A602)&gt;0,VLOOKUP(M602,Candidatura_Tomador!H:P,9,0),"")</f>
        <v/>
      </c>
      <c r="M602" t="str">
        <f>IF(LEN(M601)=0,"",IF(M601=MAX(Candidatura_Tomador!H:H),"",M601+1))</f>
        <v/>
      </c>
      <c r="N602" t="str">
        <f>+IF(LEN(M602)&gt;0,Participação!$D$6*100,"")</f>
        <v/>
      </c>
      <c r="O602" t="str">
        <f t="shared" si="91"/>
        <v/>
      </c>
      <c r="P602" t="str">
        <f>+IF(LEN(M602)&gt;0,IF(Participação!$B$6="Com Escaldão","09","01"),"")</f>
        <v/>
      </c>
      <c r="Q602" s="28" t="str">
        <f>+IF(LEN(M602)&gt;0,SUMIF(Candidatura_Tomador!$H:$H,Candidatura_Seguros!M602,Candidatura_Tomador!I:I),"")</f>
        <v/>
      </c>
      <c r="R602" t="str">
        <f>+IF(LEN(M602)&gt;0,VLOOKUP(M602,Candidatura_Tomador!H:J,3,0),"")</f>
        <v/>
      </c>
      <c r="S602" t="str">
        <f>+IF(LEN(M602)&gt;0,SUMIF(Candidatura_Tomador!$H:$H,Candidatura_Seguros!M602,Candidatura_Tomador!Q:Q),"")</f>
        <v/>
      </c>
      <c r="T602" t="str">
        <f t="shared" si="92"/>
        <v/>
      </c>
      <c r="U602" t="str">
        <f t="shared" si="93"/>
        <v/>
      </c>
      <c r="V602" t="str">
        <f>+IF(LEN(M602)&gt;0,SUMIF(Candidatura_Tomador!$H:$H,Candidatura_Seguros!M602,Candidatura_Tomador!R:R),"")</f>
        <v/>
      </c>
      <c r="W602" t="str">
        <f t="shared" si="94"/>
        <v/>
      </c>
    </row>
    <row r="603" spans="1:23" x14ac:dyDescent="0.25">
      <c r="A603" t="str">
        <f>+IF(LEN(M603)&gt;0,Candidatura_Tomador!C603,"")</f>
        <v/>
      </c>
      <c r="B603" t="str">
        <f>+IF(LEN(M603)&gt;0,Participação!$D$8,"")</f>
        <v/>
      </c>
      <c r="C603" t="str">
        <f t="shared" si="86"/>
        <v/>
      </c>
      <c r="D603" t="str">
        <f>+IF(LEN(M603)&gt;0,Participação!$D$4,"")</f>
        <v/>
      </c>
      <c r="E603" s="27" t="str">
        <f>+IF(LEN(M603)&gt;0,Participação!$B$7+8,"")</f>
        <v/>
      </c>
      <c r="F603" s="27" t="str">
        <f t="shared" si="87"/>
        <v/>
      </c>
      <c r="G603" t="str">
        <f t="shared" si="88"/>
        <v/>
      </c>
      <c r="H603" t="str">
        <f t="shared" si="89"/>
        <v/>
      </c>
      <c r="I603" t="str">
        <f t="shared" si="90"/>
        <v/>
      </c>
      <c r="L603" t="str">
        <f>+IF(LEN(Candidatura_Tomador!A603)&gt;0,VLOOKUP(M603,Candidatura_Tomador!H:P,9,0),"")</f>
        <v/>
      </c>
      <c r="M603" t="str">
        <f>IF(LEN(M602)=0,"",IF(M602=MAX(Candidatura_Tomador!H:H),"",M602+1))</f>
        <v/>
      </c>
      <c r="N603" t="str">
        <f>+IF(LEN(M603)&gt;0,Participação!$D$6*100,"")</f>
        <v/>
      </c>
      <c r="O603" t="str">
        <f t="shared" si="91"/>
        <v/>
      </c>
      <c r="P603" t="str">
        <f>+IF(LEN(M603)&gt;0,IF(Participação!$B$6="Com Escaldão","09","01"),"")</f>
        <v/>
      </c>
      <c r="Q603" s="28" t="str">
        <f>+IF(LEN(M603)&gt;0,SUMIF(Candidatura_Tomador!$H:$H,Candidatura_Seguros!M603,Candidatura_Tomador!I:I),"")</f>
        <v/>
      </c>
      <c r="R603" t="str">
        <f>+IF(LEN(M603)&gt;0,VLOOKUP(M603,Candidatura_Tomador!H:J,3,0),"")</f>
        <v/>
      </c>
      <c r="S603" t="str">
        <f>+IF(LEN(M603)&gt;0,SUMIF(Candidatura_Tomador!$H:$H,Candidatura_Seguros!M603,Candidatura_Tomador!Q:Q),"")</f>
        <v/>
      </c>
      <c r="T603" t="str">
        <f t="shared" si="92"/>
        <v/>
      </c>
      <c r="U603" t="str">
        <f t="shared" si="93"/>
        <v/>
      </c>
      <c r="V603" t="str">
        <f>+IF(LEN(M603)&gt;0,SUMIF(Candidatura_Tomador!$H:$H,Candidatura_Seguros!M603,Candidatura_Tomador!R:R),"")</f>
        <v/>
      </c>
      <c r="W603" t="str">
        <f t="shared" si="94"/>
        <v/>
      </c>
    </row>
    <row r="604" spans="1:23" x14ac:dyDescent="0.25">
      <c r="A604" t="str">
        <f>+IF(LEN(M604)&gt;0,Candidatura_Tomador!C604,"")</f>
        <v/>
      </c>
      <c r="B604" t="str">
        <f>+IF(LEN(M604)&gt;0,Participação!$D$8,"")</f>
        <v/>
      </c>
      <c r="C604" t="str">
        <f t="shared" si="86"/>
        <v/>
      </c>
      <c r="D604" t="str">
        <f>+IF(LEN(M604)&gt;0,Participação!$D$4,"")</f>
        <v/>
      </c>
      <c r="E604" s="27" t="str">
        <f>+IF(LEN(M604)&gt;0,Participação!$B$7+8,"")</f>
        <v/>
      </c>
      <c r="F604" s="27" t="str">
        <f t="shared" si="87"/>
        <v/>
      </c>
      <c r="G604" t="str">
        <f t="shared" si="88"/>
        <v/>
      </c>
      <c r="H604" t="str">
        <f t="shared" si="89"/>
        <v/>
      </c>
      <c r="I604" t="str">
        <f t="shared" si="90"/>
        <v/>
      </c>
      <c r="L604" t="str">
        <f>+IF(LEN(Candidatura_Tomador!A604)&gt;0,VLOOKUP(M604,Candidatura_Tomador!H:P,9,0),"")</f>
        <v/>
      </c>
      <c r="M604" t="str">
        <f>IF(LEN(M603)=0,"",IF(M603=MAX(Candidatura_Tomador!H:H),"",M603+1))</f>
        <v/>
      </c>
      <c r="N604" t="str">
        <f>+IF(LEN(M604)&gt;0,Participação!$D$6*100,"")</f>
        <v/>
      </c>
      <c r="O604" t="str">
        <f t="shared" si="91"/>
        <v/>
      </c>
      <c r="P604" t="str">
        <f>+IF(LEN(M604)&gt;0,IF(Participação!$B$6="Com Escaldão","09","01"),"")</f>
        <v/>
      </c>
      <c r="Q604" s="28" t="str">
        <f>+IF(LEN(M604)&gt;0,SUMIF(Candidatura_Tomador!$H:$H,Candidatura_Seguros!M604,Candidatura_Tomador!I:I),"")</f>
        <v/>
      </c>
      <c r="R604" t="str">
        <f>+IF(LEN(M604)&gt;0,VLOOKUP(M604,Candidatura_Tomador!H:J,3,0),"")</f>
        <v/>
      </c>
      <c r="S604" t="str">
        <f>+IF(LEN(M604)&gt;0,SUMIF(Candidatura_Tomador!$H:$H,Candidatura_Seguros!M604,Candidatura_Tomador!Q:Q),"")</f>
        <v/>
      </c>
      <c r="T604" t="str">
        <f t="shared" si="92"/>
        <v/>
      </c>
      <c r="U604" t="str">
        <f t="shared" si="93"/>
        <v/>
      </c>
      <c r="V604" t="str">
        <f>+IF(LEN(M604)&gt;0,SUMIF(Candidatura_Tomador!$H:$H,Candidatura_Seguros!M604,Candidatura_Tomador!R:R),"")</f>
        <v/>
      </c>
      <c r="W604" t="str">
        <f t="shared" si="94"/>
        <v/>
      </c>
    </row>
    <row r="605" spans="1:23" x14ac:dyDescent="0.25">
      <c r="A605" t="str">
        <f>+IF(LEN(M605)&gt;0,Candidatura_Tomador!C605,"")</f>
        <v/>
      </c>
      <c r="B605" t="str">
        <f>+IF(LEN(M605)&gt;0,Participação!$D$8,"")</f>
        <v/>
      </c>
      <c r="C605" t="str">
        <f t="shared" si="86"/>
        <v/>
      </c>
      <c r="D605" t="str">
        <f>+IF(LEN(M605)&gt;0,Participação!$D$4,"")</f>
        <v/>
      </c>
      <c r="E605" s="27" t="str">
        <f>+IF(LEN(M605)&gt;0,Participação!$B$7+8,"")</f>
        <v/>
      </c>
      <c r="F605" s="27" t="str">
        <f t="shared" si="87"/>
        <v/>
      </c>
      <c r="G605" t="str">
        <f t="shared" si="88"/>
        <v/>
      </c>
      <c r="H605" t="str">
        <f t="shared" si="89"/>
        <v/>
      </c>
      <c r="I605" t="str">
        <f t="shared" si="90"/>
        <v/>
      </c>
      <c r="L605" t="str">
        <f>+IF(LEN(Candidatura_Tomador!A605)&gt;0,VLOOKUP(M605,Candidatura_Tomador!H:P,9,0),"")</f>
        <v/>
      </c>
      <c r="M605" t="str">
        <f>IF(LEN(M604)=0,"",IF(M604=MAX(Candidatura_Tomador!H:H),"",M604+1))</f>
        <v/>
      </c>
      <c r="N605" t="str">
        <f>+IF(LEN(M605)&gt;0,Participação!$D$6*100,"")</f>
        <v/>
      </c>
      <c r="O605" t="str">
        <f t="shared" si="91"/>
        <v/>
      </c>
      <c r="P605" t="str">
        <f>+IF(LEN(M605)&gt;0,IF(Participação!$B$6="Com Escaldão","09","01"),"")</f>
        <v/>
      </c>
      <c r="Q605" s="28" t="str">
        <f>+IF(LEN(M605)&gt;0,SUMIF(Candidatura_Tomador!$H:$H,Candidatura_Seguros!M605,Candidatura_Tomador!I:I),"")</f>
        <v/>
      </c>
      <c r="R605" t="str">
        <f>+IF(LEN(M605)&gt;0,VLOOKUP(M605,Candidatura_Tomador!H:J,3,0),"")</f>
        <v/>
      </c>
      <c r="S605" t="str">
        <f>+IF(LEN(M605)&gt;0,SUMIF(Candidatura_Tomador!$H:$H,Candidatura_Seguros!M605,Candidatura_Tomador!Q:Q),"")</f>
        <v/>
      </c>
      <c r="T605" t="str">
        <f t="shared" si="92"/>
        <v/>
      </c>
      <c r="U605" t="str">
        <f t="shared" si="93"/>
        <v/>
      </c>
      <c r="V605" t="str">
        <f>+IF(LEN(M605)&gt;0,SUMIF(Candidatura_Tomador!$H:$H,Candidatura_Seguros!M605,Candidatura_Tomador!R:R),"")</f>
        <v/>
      </c>
      <c r="W605" t="str">
        <f t="shared" si="94"/>
        <v/>
      </c>
    </row>
    <row r="606" spans="1:23" x14ac:dyDescent="0.25">
      <c r="A606" t="str">
        <f>+IF(LEN(M606)&gt;0,Candidatura_Tomador!C606,"")</f>
        <v/>
      </c>
      <c r="B606" t="str">
        <f>+IF(LEN(M606)&gt;0,Participação!$D$8,"")</f>
        <v/>
      </c>
      <c r="C606" t="str">
        <f t="shared" si="86"/>
        <v/>
      </c>
      <c r="D606" t="str">
        <f>+IF(LEN(M606)&gt;0,Participação!$D$4,"")</f>
        <v/>
      </c>
      <c r="E606" s="27" t="str">
        <f>+IF(LEN(M606)&gt;0,Participação!$B$7+8,"")</f>
        <v/>
      </c>
      <c r="F606" s="27" t="str">
        <f t="shared" si="87"/>
        <v/>
      </c>
      <c r="G606" t="str">
        <f t="shared" si="88"/>
        <v/>
      </c>
      <c r="H606" t="str">
        <f t="shared" si="89"/>
        <v/>
      </c>
      <c r="I606" t="str">
        <f t="shared" si="90"/>
        <v/>
      </c>
      <c r="L606" t="str">
        <f>+IF(LEN(Candidatura_Tomador!A606)&gt;0,VLOOKUP(M606,Candidatura_Tomador!H:P,9,0),"")</f>
        <v/>
      </c>
      <c r="M606" t="str">
        <f>IF(LEN(M605)=0,"",IF(M605=MAX(Candidatura_Tomador!H:H),"",M605+1))</f>
        <v/>
      </c>
      <c r="N606" t="str">
        <f>+IF(LEN(M606)&gt;0,Participação!$D$6*100,"")</f>
        <v/>
      </c>
      <c r="O606" t="str">
        <f t="shared" si="91"/>
        <v/>
      </c>
      <c r="P606" t="str">
        <f>+IF(LEN(M606)&gt;0,IF(Participação!$B$6="Com Escaldão","09","01"),"")</f>
        <v/>
      </c>
      <c r="Q606" s="28" t="str">
        <f>+IF(LEN(M606)&gt;0,SUMIF(Candidatura_Tomador!$H:$H,Candidatura_Seguros!M606,Candidatura_Tomador!I:I),"")</f>
        <v/>
      </c>
      <c r="R606" t="str">
        <f>+IF(LEN(M606)&gt;0,VLOOKUP(M606,Candidatura_Tomador!H:J,3,0),"")</f>
        <v/>
      </c>
      <c r="S606" t="str">
        <f>+IF(LEN(M606)&gt;0,SUMIF(Candidatura_Tomador!$H:$H,Candidatura_Seguros!M606,Candidatura_Tomador!Q:Q),"")</f>
        <v/>
      </c>
      <c r="T606" t="str">
        <f t="shared" si="92"/>
        <v/>
      </c>
      <c r="U606" t="str">
        <f t="shared" si="93"/>
        <v/>
      </c>
      <c r="V606" t="str">
        <f>+IF(LEN(M606)&gt;0,SUMIF(Candidatura_Tomador!$H:$H,Candidatura_Seguros!M606,Candidatura_Tomador!R:R),"")</f>
        <v/>
      </c>
      <c r="W606" t="str">
        <f t="shared" si="94"/>
        <v/>
      </c>
    </row>
    <row r="607" spans="1:23" x14ac:dyDescent="0.25">
      <c r="A607" t="str">
        <f>+IF(LEN(M607)&gt;0,Candidatura_Tomador!C607,"")</f>
        <v/>
      </c>
      <c r="B607" t="str">
        <f>+IF(LEN(M607)&gt;0,Participação!$D$8,"")</f>
        <v/>
      </c>
      <c r="C607" t="str">
        <f t="shared" si="86"/>
        <v/>
      </c>
      <c r="D607" t="str">
        <f>+IF(LEN(M607)&gt;0,Participação!$D$4,"")</f>
        <v/>
      </c>
      <c r="E607" s="27" t="str">
        <f>+IF(LEN(M607)&gt;0,Participação!$B$7+8,"")</f>
        <v/>
      </c>
      <c r="F607" s="27" t="str">
        <f t="shared" si="87"/>
        <v/>
      </c>
      <c r="G607" t="str">
        <f t="shared" si="88"/>
        <v/>
      </c>
      <c r="H607" t="str">
        <f t="shared" si="89"/>
        <v/>
      </c>
      <c r="I607" t="str">
        <f t="shared" si="90"/>
        <v/>
      </c>
      <c r="L607" t="str">
        <f>+IF(LEN(Candidatura_Tomador!A607)&gt;0,VLOOKUP(M607,Candidatura_Tomador!H:P,9,0),"")</f>
        <v/>
      </c>
      <c r="M607" t="str">
        <f>IF(LEN(M606)=0,"",IF(M606=MAX(Candidatura_Tomador!H:H),"",M606+1))</f>
        <v/>
      </c>
      <c r="N607" t="str">
        <f>+IF(LEN(M607)&gt;0,Participação!$D$6*100,"")</f>
        <v/>
      </c>
      <c r="O607" t="str">
        <f t="shared" si="91"/>
        <v/>
      </c>
      <c r="P607" t="str">
        <f>+IF(LEN(M607)&gt;0,IF(Participação!$B$6="Com Escaldão","09","01"),"")</f>
        <v/>
      </c>
      <c r="Q607" s="28" t="str">
        <f>+IF(LEN(M607)&gt;0,SUMIF(Candidatura_Tomador!$H:$H,Candidatura_Seguros!M607,Candidatura_Tomador!I:I),"")</f>
        <v/>
      </c>
      <c r="R607" t="str">
        <f>+IF(LEN(M607)&gt;0,VLOOKUP(M607,Candidatura_Tomador!H:J,3,0),"")</f>
        <v/>
      </c>
      <c r="S607" t="str">
        <f>+IF(LEN(M607)&gt;0,SUMIF(Candidatura_Tomador!$H:$H,Candidatura_Seguros!M607,Candidatura_Tomador!Q:Q),"")</f>
        <v/>
      </c>
      <c r="T607" t="str">
        <f t="shared" si="92"/>
        <v/>
      </c>
      <c r="U607" t="str">
        <f t="shared" si="93"/>
        <v/>
      </c>
      <c r="V607" t="str">
        <f>+IF(LEN(M607)&gt;0,SUMIF(Candidatura_Tomador!$H:$H,Candidatura_Seguros!M607,Candidatura_Tomador!R:R),"")</f>
        <v/>
      </c>
      <c r="W607" t="str">
        <f t="shared" si="94"/>
        <v/>
      </c>
    </row>
    <row r="608" spans="1:23" x14ac:dyDescent="0.25">
      <c r="A608" t="str">
        <f>+IF(LEN(M608)&gt;0,Candidatura_Tomador!C608,"")</f>
        <v/>
      </c>
      <c r="B608" t="str">
        <f>+IF(LEN(M608)&gt;0,Participação!$D$8,"")</f>
        <v/>
      </c>
      <c r="C608" t="str">
        <f t="shared" si="86"/>
        <v/>
      </c>
      <c r="D608" t="str">
        <f>+IF(LEN(M608)&gt;0,Participação!$D$4,"")</f>
        <v/>
      </c>
      <c r="E608" s="27" t="str">
        <f>+IF(LEN(M608)&gt;0,Participação!$B$7+8,"")</f>
        <v/>
      </c>
      <c r="F608" s="27" t="str">
        <f t="shared" si="87"/>
        <v/>
      </c>
      <c r="G608" t="str">
        <f t="shared" si="88"/>
        <v/>
      </c>
      <c r="H608" t="str">
        <f t="shared" si="89"/>
        <v/>
      </c>
      <c r="I608" t="str">
        <f t="shared" si="90"/>
        <v/>
      </c>
      <c r="L608" t="str">
        <f>+IF(LEN(Candidatura_Tomador!A608)&gt;0,VLOOKUP(M608,Candidatura_Tomador!H:P,9,0),"")</f>
        <v/>
      </c>
      <c r="M608" t="str">
        <f>IF(LEN(M607)=0,"",IF(M607=MAX(Candidatura_Tomador!H:H),"",M607+1))</f>
        <v/>
      </c>
      <c r="N608" t="str">
        <f>+IF(LEN(M608)&gt;0,Participação!$D$6*100,"")</f>
        <v/>
      </c>
      <c r="O608" t="str">
        <f t="shared" si="91"/>
        <v/>
      </c>
      <c r="P608" t="str">
        <f>+IF(LEN(M608)&gt;0,IF(Participação!$B$6="Com Escaldão","09","01"),"")</f>
        <v/>
      </c>
      <c r="Q608" s="28" t="str">
        <f>+IF(LEN(M608)&gt;0,SUMIF(Candidatura_Tomador!$H:$H,Candidatura_Seguros!M608,Candidatura_Tomador!I:I),"")</f>
        <v/>
      </c>
      <c r="R608" t="str">
        <f>+IF(LEN(M608)&gt;0,VLOOKUP(M608,Candidatura_Tomador!H:J,3,0),"")</f>
        <v/>
      </c>
      <c r="S608" t="str">
        <f>+IF(LEN(M608)&gt;0,SUMIF(Candidatura_Tomador!$H:$H,Candidatura_Seguros!M608,Candidatura_Tomador!Q:Q),"")</f>
        <v/>
      </c>
      <c r="T608" t="str">
        <f t="shared" si="92"/>
        <v/>
      </c>
      <c r="U608" t="str">
        <f t="shared" si="93"/>
        <v/>
      </c>
      <c r="V608" t="str">
        <f>+IF(LEN(M608)&gt;0,SUMIF(Candidatura_Tomador!$H:$H,Candidatura_Seguros!M608,Candidatura_Tomador!R:R),"")</f>
        <v/>
      </c>
      <c r="W608" t="str">
        <f t="shared" si="94"/>
        <v/>
      </c>
    </row>
    <row r="609" spans="1:23" x14ac:dyDescent="0.25">
      <c r="A609" t="str">
        <f>+IF(LEN(M609)&gt;0,Candidatura_Tomador!C609,"")</f>
        <v/>
      </c>
      <c r="B609" t="str">
        <f>+IF(LEN(M609)&gt;0,Participação!$D$8,"")</f>
        <v/>
      </c>
      <c r="C609" t="str">
        <f t="shared" si="86"/>
        <v/>
      </c>
      <c r="D609" t="str">
        <f>+IF(LEN(M609)&gt;0,Participação!$D$4,"")</f>
        <v/>
      </c>
      <c r="E609" s="27" t="str">
        <f>+IF(LEN(M609)&gt;0,Participação!$B$7+8,"")</f>
        <v/>
      </c>
      <c r="F609" s="27" t="str">
        <f t="shared" si="87"/>
        <v/>
      </c>
      <c r="G609" t="str">
        <f t="shared" si="88"/>
        <v/>
      </c>
      <c r="H609" t="str">
        <f t="shared" si="89"/>
        <v/>
      </c>
      <c r="I609" t="str">
        <f t="shared" si="90"/>
        <v/>
      </c>
      <c r="L609" t="str">
        <f>+IF(LEN(Candidatura_Tomador!A609)&gt;0,VLOOKUP(M609,Candidatura_Tomador!H:P,9,0),"")</f>
        <v/>
      </c>
      <c r="M609" t="str">
        <f>IF(LEN(M608)=0,"",IF(M608=MAX(Candidatura_Tomador!H:H),"",M608+1))</f>
        <v/>
      </c>
      <c r="N609" t="str">
        <f>+IF(LEN(M609)&gt;0,Participação!$D$6*100,"")</f>
        <v/>
      </c>
      <c r="O609" t="str">
        <f t="shared" si="91"/>
        <v/>
      </c>
      <c r="P609" t="str">
        <f>+IF(LEN(M609)&gt;0,IF(Participação!$B$6="Com Escaldão","09","01"),"")</f>
        <v/>
      </c>
      <c r="Q609" s="28" t="str">
        <f>+IF(LEN(M609)&gt;0,SUMIF(Candidatura_Tomador!$H:$H,Candidatura_Seguros!M609,Candidatura_Tomador!I:I),"")</f>
        <v/>
      </c>
      <c r="R609" t="str">
        <f>+IF(LEN(M609)&gt;0,VLOOKUP(M609,Candidatura_Tomador!H:J,3,0),"")</f>
        <v/>
      </c>
      <c r="S609" t="str">
        <f>+IF(LEN(M609)&gt;0,SUMIF(Candidatura_Tomador!$H:$H,Candidatura_Seguros!M609,Candidatura_Tomador!Q:Q),"")</f>
        <v/>
      </c>
      <c r="T609" t="str">
        <f t="shared" si="92"/>
        <v/>
      </c>
      <c r="U609" t="str">
        <f t="shared" si="93"/>
        <v/>
      </c>
      <c r="V609" t="str">
        <f>+IF(LEN(M609)&gt;0,SUMIF(Candidatura_Tomador!$H:$H,Candidatura_Seguros!M609,Candidatura_Tomador!R:R),"")</f>
        <v/>
      </c>
      <c r="W609" t="str">
        <f t="shared" si="94"/>
        <v/>
      </c>
    </row>
    <row r="610" spans="1:23" x14ac:dyDescent="0.25">
      <c r="A610" t="str">
        <f>+IF(LEN(M610)&gt;0,Candidatura_Tomador!C610,"")</f>
        <v/>
      </c>
      <c r="B610" t="str">
        <f>+IF(LEN(M610)&gt;0,Participação!$D$8,"")</f>
        <v/>
      </c>
      <c r="C610" t="str">
        <f t="shared" si="86"/>
        <v/>
      </c>
      <c r="D610" t="str">
        <f>+IF(LEN(M610)&gt;0,Participação!$D$4,"")</f>
        <v/>
      </c>
      <c r="E610" s="27" t="str">
        <f>+IF(LEN(M610)&gt;0,Participação!$B$7+8,"")</f>
        <v/>
      </c>
      <c r="F610" s="27" t="str">
        <f t="shared" si="87"/>
        <v/>
      </c>
      <c r="G610" t="str">
        <f t="shared" si="88"/>
        <v/>
      </c>
      <c r="H610" t="str">
        <f t="shared" si="89"/>
        <v/>
      </c>
      <c r="I610" t="str">
        <f t="shared" si="90"/>
        <v/>
      </c>
      <c r="L610" t="str">
        <f>+IF(LEN(Candidatura_Tomador!A610)&gt;0,VLOOKUP(M610,Candidatura_Tomador!H:P,9,0),"")</f>
        <v/>
      </c>
      <c r="M610" t="str">
        <f>IF(LEN(M609)=0,"",IF(M609=MAX(Candidatura_Tomador!H:H),"",M609+1))</f>
        <v/>
      </c>
      <c r="N610" t="str">
        <f>+IF(LEN(M610)&gt;0,Participação!$D$6*100,"")</f>
        <v/>
      </c>
      <c r="O610" t="str">
        <f t="shared" si="91"/>
        <v/>
      </c>
      <c r="P610" t="str">
        <f>+IF(LEN(M610)&gt;0,IF(Participação!$B$6="Com Escaldão","09","01"),"")</f>
        <v/>
      </c>
      <c r="Q610" s="28" t="str">
        <f>+IF(LEN(M610)&gt;0,SUMIF(Candidatura_Tomador!$H:$H,Candidatura_Seguros!M610,Candidatura_Tomador!I:I),"")</f>
        <v/>
      </c>
      <c r="R610" t="str">
        <f>+IF(LEN(M610)&gt;0,VLOOKUP(M610,Candidatura_Tomador!H:J,3,0),"")</f>
        <v/>
      </c>
      <c r="S610" t="str">
        <f>+IF(LEN(M610)&gt;0,SUMIF(Candidatura_Tomador!$H:$H,Candidatura_Seguros!M610,Candidatura_Tomador!Q:Q),"")</f>
        <v/>
      </c>
      <c r="T610" t="str">
        <f t="shared" si="92"/>
        <v/>
      </c>
      <c r="U610" t="str">
        <f t="shared" si="93"/>
        <v/>
      </c>
      <c r="V610" t="str">
        <f>+IF(LEN(M610)&gt;0,SUMIF(Candidatura_Tomador!$H:$H,Candidatura_Seguros!M610,Candidatura_Tomador!R:R),"")</f>
        <v/>
      </c>
      <c r="W610" t="str">
        <f t="shared" si="94"/>
        <v/>
      </c>
    </row>
    <row r="611" spans="1:23" x14ac:dyDescent="0.25">
      <c r="A611" t="str">
        <f>+IF(LEN(M611)&gt;0,Candidatura_Tomador!C611,"")</f>
        <v/>
      </c>
      <c r="B611" t="str">
        <f>+IF(LEN(M611)&gt;0,Participação!$D$8,"")</f>
        <v/>
      </c>
      <c r="C611" t="str">
        <f t="shared" si="86"/>
        <v/>
      </c>
      <c r="D611" t="str">
        <f>+IF(LEN(M611)&gt;0,Participação!$D$4,"")</f>
        <v/>
      </c>
      <c r="E611" s="27" t="str">
        <f>+IF(LEN(M611)&gt;0,Participação!$B$7+8,"")</f>
        <v/>
      </c>
      <c r="F611" s="27" t="str">
        <f t="shared" si="87"/>
        <v/>
      </c>
      <c r="G611" t="str">
        <f t="shared" si="88"/>
        <v/>
      </c>
      <c r="H611" t="str">
        <f t="shared" si="89"/>
        <v/>
      </c>
      <c r="I611" t="str">
        <f t="shared" si="90"/>
        <v/>
      </c>
      <c r="L611" t="str">
        <f>+IF(LEN(Candidatura_Tomador!A611)&gt;0,VLOOKUP(M611,Candidatura_Tomador!H:P,9,0),"")</f>
        <v/>
      </c>
      <c r="M611" t="str">
        <f>IF(LEN(M610)=0,"",IF(M610=MAX(Candidatura_Tomador!H:H),"",M610+1))</f>
        <v/>
      </c>
      <c r="N611" t="str">
        <f>+IF(LEN(M611)&gt;0,Participação!$D$6*100,"")</f>
        <v/>
      </c>
      <c r="O611" t="str">
        <f t="shared" si="91"/>
        <v/>
      </c>
      <c r="P611" t="str">
        <f>+IF(LEN(M611)&gt;0,IF(Participação!$B$6="Com Escaldão","09","01"),"")</f>
        <v/>
      </c>
      <c r="Q611" s="28" t="str">
        <f>+IF(LEN(M611)&gt;0,SUMIF(Candidatura_Tomador!$H:$H,Candidatura_Seguros!M611,Candidatura_Tomador!I:I),"")</f>
        <v/>
      </c>
      <c r="R611" t="str">
        <f>+IF(LEN(M611)&gt;0,VLOOKUP(M611,Candidatura_Tomador!H:J,3,0),"")</f>
        <v/>
      </c>
      <c r="S611" t="str">
        <f>+IF(LEN(M611)&gt;0,SUMIF(Candidatura_Tomador!$H:$H,Candidatura_Seguros!M611,Candidatura_Tomador!Q:Q),"")</f>
        <v/>
      </c>
      <c r="T611" t="str">
        <f t="shared" si="92"/>
        <v/>
      </c>
      <c r="U611" t="str">
        <f t="shared" si="93"/>
        <v/>
      </c>
      <c r="V611" t="str">
        <f>+IF(LEN(M611)&gt;0,SUMIF(Candidatura_Tomador!$H:$H,Candidatura_Seguros!M611,Candidatura_Tomador!R:R),"")</f>
        <v/>
      </c>
      <c r="W611" t="str">
        <f t="shared" si="94"/>
        <v/>
      </c>
    </row>
    <row r="612" spans="1:23" x14ac:dyDescent="0.25">
      <c r="A612" t="str">
        <f>+IF(LEN(M612)&gt;0,Candidatura_Tomador!C612,"")</f>
        <v/>
      </c>
      <c r="B612" t="str">
        <f>+IF(LEN(M612)&gt;0,Participação!$D$8,"")</f>
        <v/>
      </c>
      <c r="C612" t="str">
        <f t="shared" si="86"/>
        <v/>
      </c>
      <c r="D612" t="str">
        <f>+IF(LEN(M612)&gt;0,Participação!$D$4,"")</f>
        <v/>
      </c>
      <c r="E612" s="27" t="str">
        <f>+IF(LEN(M612)&gt;0,Participação!$B$7+8,"")</f>
        <v/>
      </c>
      <c r="F612" s="27" t="str">
        <f t="shared" si="87"/>
        <v/>
      </c>
      <c r="G612" t="str">
        <f t="shared" si="88"/>
        <v/>
      </c>
      <c r="H612" t="str">
        <f t="shared" si="89"/>
        <v/>
      </c>
      <c r="I612" t="str">
        <f t="shared" si="90"/>
        <v/>
      </c>
      <c r="L612" t="str">
        <f>+IF(LEN(Candidatura_Tomador!A612)&gt;0,VLOOKUP(M612,Candidatura_Tomador!H:P,9,0),"")</f>
        <v/>
      </c>
      <c r="M612" t="str">
        <f>IF(LEN(M611)=0,"",IF(M611=MAX(Candidatura_Tomador!H:H),"",M611+1))</f>
        <v/>
      </c>
      <c r="N612" t="str">
        <f>+IF(LEN(M612)&gt;0,Participação!$D$6*100,"")</f>
        <v/>
      </c>
      <c r="O612" t="str">
        <f t="shared" si="91"/>
        <v/>
      </c>
      <c r="P612" t="str">
        <f>+IF(LEN(M612)&gt;0,IF(Participação!$B$6="Com Escaldão","09","01"),"")</f>
        <v/>
      </c>
      <c r="Q612" s="28" t="str">
        <f>+IF(LEN(M612)&gt;0,SUMIF(Candidatura_Tomador!$H:$H,Candidatura_Seguros!M612,Candidatura_Tomador!I:I),"")</f>
        <v/>
      </c>
      <c r="R612" t="str">
        <f>+IF(LEN(M612)&gt;0,VLOOKUP(M612,Candidatura_Tomador!H:J,3,0),"")</f>
        <v/>
      </c>
      <c r="S612" t="str">
        <f>+IF(LEN(M612)&gt;0,SUMIF(Candidatura_Tomador!$H:$H,Candidatura_Seguros!M612,Candidatura_Tomador!Q:Q),"")</f>
        <v/>
      </c>
      <c r="T612" t="str">
        <f t="shared" si="92"/>
        <v/>
      </c>
      <c r="U612" t="str">
        <f t="shared" si="93"/>
        <v/>
      </c>
      <c r="V612" t="str">
        <f>+IF(LEN(M612)&gt;0,SUMIF(Candidatura_Tomador!$H:$H,Candidatura_Seguros!M612,Candidatura_Tomador!R:R),"")</f>
        <v/>
      </c>
      <c r="W612" t="str">
        <f t="shared" si="94"/>
        <v/>
      </c>
    </row>
    <row r="613" spans="1:23" x14ac:dyDescent="0.25">
      <c r="A613" t="str">
        <f>+IF(LEN(M613)&gt;0,Candidatura_Tomador!C613,"")</f>
        <v/>
      </c>
      <c r="B613" t="str">
        <f>+IF(LEN(M613)&gt;0,Participação!$D$8,"")</f>
        <v/>
      </c>
      <c r="C613" t="str">
        <f t="shared" si="86"/>
        <v/>
      </c>
      <c r="D613" t="str">
        <f>+IF(LEN(M613)&gt;0,Participação!$D$4,"")</f>
        <v/>
      </c>
      <c r="E613" s="27" t="str">
        <f>+IF(LEN(M613)&gt;0,Participação!$B$7+8,"")</f>
        <v/>
      </c>
      <c r="F613" s="27" t="str">
        <f t="shared" si="87"/>
        <v/>
      </c>
      <c r="G613" t="str">
        <f t="shared" si="88"/>
        <v/>
      </c>
      <c r="H613" t="str">
        <f t="shared" si="89"/>
        <v/>
      </c>
      <c r="I613" t="str">
        <f t="shared" si="90"/>
        <v/>
      </c>
      <c r="L613" t="str">
        <f>+IF(LEN(Candidatura_Tomador!A613)&gt;0,VLOOKUP(M613,Candidatura_Tomador!H:P,9,0),"")</f>
        <v/>
      </c>
      <c r="M613" t="str">
        <f>IF(LEN(M612)=0,"",IF(M612=MAX(Candidatura_Tomador!H:H),"",M612+1))</f>
        <v/>
      </c>
      <c r="N613" t="str">
        <f>+IF(LEN(M613)&gt;0,Participação!$D$6*100,"")</f>
        <v/>
      </c>
      <c r="O613" t="str">
        <f t="shared" si="91"/>
        <v/>
      </c>
      <c r="P613" t="str">
        <f>+IF(LEN(M613)&gt;0,IF(Participação!$B$6="Com Escaldão","09","01"),"")</f>
        <v/>
      </c>
      <c r="Q613" s="28" t="str">
        <f>+IF(LEN(M613)&gt;0,SUMIF(Candidatura_Tomador!$H:$H,Candidatura_Seguros!M613,Candidatura_Tomador!I:I),"")</f>
        <v/>
      </c>
      <c r="R613" t="str">
        <f>+IF(LEN(M613)&gt;0,VLOOKUP(M613,Candidatura_Tomador!H:J,3,0),"")</f>
        <v/>
      </c>
      <c r="S613" t="str">
        <f>+IF(LEN(M613)&gt;0,SUMIF(Candidatura_Tomador!$H:$H,Candidatura_Seguros!M613,Candidatura_Tomador!Q:Q),"")</f>
        <v/>
      </c>
      <c r="T613" t="str">
        <f t="shared" si="92"/>
        <v/>
      </c>
      <c r="U613" t="str">
        <f t="shared" si="93"/>
        <v/>
      </c>
      <c r="V613" t="str">
        <f>+IF(LEN(M613)&gt;0,SUMIF(Candidatura_Tomador!$H:$H,Candidatura_Seguros!M613,Candidatura_Tomador!R:R),"")</f>
        <v/>
      </c>
      <c r="W613" t="str">
        <f t="shared" si="94"/>
        <v/>
      </c>
    </row>
    <row r="614" spans="1:23" x14ac:dyDescent="0.25">
      <c r="A614" t="str">
        <f>+IF(LEN(M614)&gt;0,Candidatura_Tomador!C614,"")</f>
        <v/>
      </c>
      <c r="B614" t="str">
        <f>+IF(LEN(M614)&gt;0,Participação!$D$8,"")</f>
        <v/>
      </c>
      <c r="C614" t="str">
        <f t="shared" si="86"/>
        <v/>
      </c>
      <c r="D614" t="str">
        <f>+IF(LEN(M614)&gt;0,Participação!$D$4,"")</f>
        <v/>
      </c>
      <c r="E614" s="27" t="str">
        <f>+IF(LEN(M614)&gt;0,Participação!$B$7+8,"")</f>
        <v/>
      </c>
      <c r="F614" s="27" t="str">
        <f t="shared" si="87"/>
        <v/>
      </c>
      <c r="G614" t="str">
        <f t="shared" si="88"/>
        <v/>
      </c>
      <c r="H614" t="str">
        <f t="shared" si="89"/>
        <v/>
      </c>
      <c r="I614" t="str">
        <f t="shared" si="90"/>
        <v/>
      </c>
      <c r="L614" t="str">
        <f>+IF(LEN(Candidatura_Tomador!A614)&gt;0,VLOOKUP(M614,Candidatura_Tomador!H:P,9,0),"")</f>
        <v/>
      </c>
      <c r="M614" t="str">
        <f>IF(LEN(M613)=0,"",IF(M613=MAX(Candidatura_Tomador!H:H),"",M613+1))</f>
        <v/>
      </c>
      <c r="N614" t="str">
        <f>+IF(LEN(M614)&gt;0,Participação!$D$6*100,"")</f>
        <v/>
      </c>
      <c r="O614" t="str">
        <f t="shared" si="91"/>
        <v/>
      </c>
      <c r="P614" t="str">
        <f>+IF(LEN(M614)&gt;0,IF(Participação!$B$6="Com Escaldão","09","01"),"")</f>
        <v/>
      </c>
      <c r="Q614" s="28" t="str">
        <f>+IF(LEN(M614)&gt;0,SUMIF(Candidatura_Tomador!$H:$H,Candidatura_Seguros!M614,Candidatura_Tomador!I:I),"")</f>
        <v/>
      </c>
      <c r="R614" t="str">
        <f>+IF(LEN(M614)&gt;0,VLOOKUP(M614,Candidatura_Tomador!H:J,3,0),"")</f>
        <v/>
      </c>
      <c r="S614" t="str">
        <f>+IF(LEN(M614)&gt;0,SUMIF(Candidatura_Tomador!$H:$H,Candidatura_Seguros!M614,Candidatura_Tomador!Q:Q),"")</f>
        <v/>
      </c>
      <c r="T614" t="str">
        <f t="shared" si="92"/>
        <v/>
      </c>
      <c r="U614" t="str">
        <f t="shared" si="93"/>
        <v/>
      </c>
      <c r="V614" t="str">
        <f>+IF(LEN(M614)&gt;0,SUMIF(Candidatura_Tomador!$H:$H,Candidatura_Seguros!M614,Candidatura_Tomador!R:R),"")</f>
        <v/>
      </c>
      <c r="W614" t="str">
        <f t="shared" si="94"/>
        <v/>
      </c>
    </row>
    <row r="615" spans="1:23" x14ac:dyDescent="0.25">
      <c r="A615" t="str">
        <f>+IF(LEN(M615)&gt;0,Candidatura_Tomador!C615,"")</f>
        <v/>
      </c>
      <c r="B615" t="str">
        <f>+IF(LEN(M615)&gt;0,Participação!$D$8,"")</f>
        <v/>
      </c>
      <c r="C615" t="str">
        <f t="shared" si="86"/>
        <v/>
      </c>
      <c r="D615" t="str">
        <f>+IF(LEN(M615)&gt;0,Participação!$D$4,"")</f>
        <v/>
      </c>
      <c r="E615" s="27" t="str">
        <f>+IF(LEN(M615)&gt;0,Participação!$B$7+8,"")</f>
        <v/>
      </c>
      <c r="F615" s="27" t="str">
        <f t="shared" si="87"/>
        <v/>
      </c>
      <c r="G615" t="str">
        <f t="shared" si="88"/>
        <v/>
      </c>
      <c r="H615" t="str">
        <f t="shared" si="89"/>
        <v/>
      </c>
      <c r="I615" t="str">
        <f t="shared" si="90"/>
        <v/>
      </c>
      <c r="L615" t="str">
        <f>+IF(LEN(Candidatura_Tomador!A615)&gt;0,VLOOKUP(M615,Candidatura_Tomador!H:P,9,0),"")</f>
        <v/>
      </c>
      <c r="M615" t="str">
        <f>IF(LEN(M614)=0,"",IF(M614=MAX(Candidatura_Tomador!H:H),"",M614+1))</f>
        <v/>
      </c>
      <c r="N615" t="str">
        <f>+IF(LEN(M615)&gt;0,Participação!$D$6*100,"")</f>
        <v/>
      </c>
      <c r="O615" t="str">
        <f t="shared" si="91"/>
        <v/>
      </c>
      <c r="P615" t="str">
        <f>+IF(LEN(M615)&gt;0,IF(Participação!$B$6="Com Escaldão","09","01"),"")</f>
        <v/>
      </c>
      <c r="Q615" s="28" t="str">
        <f>+IF(LEN(M615)&gt;0,SUMIF(Candidatura_Tomador!$H:$H,Candidatura_Seguros!M615,Candidatura_Tomador!I:I),"")</f>
        <v/>
      </c>
      <c r="R615" t="str">
        <f>+IF(LEN(M615)&gt;0,VLOOKUP(M615,Candidatura_Tomador!H:J,3,0),"")</f>
        <v/>
      </c>
      <c r="S615" t="str">
        <f>+IF(LEN(M615)&gt;0,SUMIF(Candidatura_Tomador!$H:$H,Candidatura_Seguros!M615,Candidatura_Tomador!Q:Q),"")</f>
        <v/>
      </c>
      <c r="T615" t="str">
        <f t="shared" si="92"/>
        <v/>
      </c>
      <c r="U615" t="str">
        <f t="shared" si="93"/>
        <v/>
      </c>
      <c r="V615" t="str">
        <f>+IF(LEN(M615)&gt;0,SUMIF(Candidatura_Tomador!$H:$H,Candidatura_Seguros!M615,Candidatura_Tomador!R:R),"")</f>
        <v/>
      </c>
      <c r="W615" t="str">
        <f t="shared" si="94"/>
        <v/>
      </c>
    </row>
    <row r="616" spans="1:23" x14ac:dyDescent="0.25">
      <c r="A616" t="str">
        <f>+IF(LEN(M616)&gt;0,Candidatura_Tomador!C616,"")</f>
        <v/>
      </c>
      <c r="B616" t="str">
        <f>+IF(LEN(M616)&gt;0,Participação!$D$8,"")</f>
        <v/>
      </c>
      <c r="C616" t="str">
        <f t="shared" si="86"/>
        <v/>
      </c>
      <c r="D616" t="str">
        <f>+IF(LEN(M616)&gt;0,Participação!$D$4,"")</f>
        <v/>
      </c>
      <c r="E616" s="27" t="str">
        <f>+IF(LEN(M616)&gt;0,Participação!$B$7+8,"")</f>
        <v/>
      </c>
      <c r="F616" s="27" t="str">
        <f t="shared" si="87"/>
        <v/>
      </c>
      <c r="G616" t="str">
        <f t="shared" si="88"/>
        <v/>
      </c>
      <c r="H616" t="str">
        <f t="shared" si="89"/>
        <v/>
      </c>
      <c r="I616" t="str">
        <f t="shared" si="90"/>
        <v/>
      </c>
      <c r="L616" t="str">
        <f>+IF(LEN(Candidatura_Tomador!A616)&gt;0,VLOOKUP(M616,Candidatura_Tomador!H:P,9,0),"")</f>
        <v/>
      </c>
      <c r="M616" t="str">
        <f>IF(LEN(M615)=0,"",IF(M615=MAX(Candidatura_Tomador!H:H),"",M615+1))</f>
        <v/>
      </c>
      <c r="N616" t="str">
        <f>+IF(LEN(M616)&gt;0,Participação!$D$6*100,"")</f>
        <v/>
      </c>
      <c r="O616" t="str">
        <f t="shared" si="91"/>
        <v/>
      </c>
      <c r="P616" t="str">
        <f>+IF(LEN(M616)&gt;0,IF(Participação!$B$6="Com Escaldão","09","01"),"")</f>
        <v/>
      </c>
      <c r="Q616" s="28" t="str">
        <f>+IF(LEN(M616)&gt;0,SUMIF(Candidatura_Tomador!$H:$H,Candidatura_Seguros!M616,Candidatura_Tomador!I:I),"")</f>
        <v/>
      </c>
      <c r="R616" t="str">
        <f>+IF(LEN(M616)&gt;0,VLOOKUP(M616,Candidatura_Tomador!H:J,3,0),"")</f>
        <v/>
      </c>
      <c r="S616" t="str">
        <f>+IF(LEN(M616)&gt;0,SUMIF(Candidatura_Tomador!$H:$H,Candidatura_Seguros!M616,Candidatura_Tomador!Q:Q),"")</f>
        <v/>
      </c>
      <c r="T616" t="str">
        <f t="shared" si="92"/>
        <v/>
      </c>
      <c r="U616" t="str">
        <f t="shared" si="93"/>
        <v/>
      </c>
      <c r="V616" t="str">
        <f>+IF(LEN(M616)&gt;0,SUMIF(Candidatura_Tomador!$H:$H,Candidatura_Seguros!M616,Candidatura_Tomador!R:R),"")</f>
        <v/>
      </c>
      <c r="W616" t="str">
        <f t="shared" si="94"/>
        <v/>
      </c>
    </row>
    <row r="617" spans="1:23" x14ac:dyDescent="0.25">
      <c r="A617" t="str">
        <f>+IF(LEN(M617)&gt;0,Candidatura_Tomador!C617,"")</f>
        <v/>
      </c>
      <c r="B617" t="str">
        <f>+IF(LEN(M617)&gt;0,Participação!$D$8,"")</f>
        <v/>
      </c>
      <c r="C617" t="str">
        <f t="shared" si="86"/>
        <v/>
      </c>
      <c r="D617" t="str">
        <f>+IF(LEN(M617)&gt;0,Participação!$D$4,"")</f>
        <v/>
      </c>
      <c r="E617" s="27" t="str">
        <f>+IF(LEN(M617)&gt;0,Participação!$B$7+8,"")</f>
        <v/>
      </c>
      <c r="F617" s="27" t="str">
        <f t="shared" si="87"/>
        <v/>
      </c>
      <c r="G617" t="str">
        <f t="shared" si="88"/>
        <v/>
      </c>
      <c r="H617" t="str">
        <f t="shared" si="89"/>
        <v/>
      </c>
      <c r="I617" t="str">
        <f t="shared" si="90"/>
        <v/>
      </c>
      <c r="L617" t="str">
        <f>+IF(LEN(Candidatura_Tomador!A617)&gt;0,VLOOKUP(M617,Candidatura_Tomador!H:P,9,0),"")</f>
        <v/>
      </c>
      <c r="M617" t="str">
        <f>IF(LEN(M616)=0,"",IF(M616=MAX(Candidatura_Tomador!H:H),"",M616+1))</f>
        <v/>
      </c>
      <c r="N617" t="str">
        <f>+IF(LEN(M617)&gt;0,Participação!$D$6*100,"")</f>
        <v/>
      </c>
      <c r="O617" t="str">
        <f t="shared" si="91"/>
        <v/>
      </c>
      <c r="P617" t="str">
        <f>+IF(LEN(M617)&gt;0,IF(Participação!$B$6="Com Escaldão","09","01"),"")</f>
        <v/>
      </c>
      <c r="Q617" s="28" t="str">
        <f>+IF(LEN(M617)&gt;0,SUMIF(Candidatura_Tomador!$H:$H,Candidatura_Seguros!M617,Candidatura_Tomador!I:I),"")</f>
        <v/>
      </c>
      <c r="R617" t="str">
        <f>+IF(LEN(M617)&gt;0,VLOOKUP(M617,Candidatura_Tomador!H:J,3,0),"")</f>
        <v/>
      </c>
      <c r="S617" t="str">
        <f>+IF(LEN(M617)&gt;0,SUMIF(Candidatura_Tomador!$H:$H,Candidatura_Seguros!M617,Candidatura_Tomador!Q:Q),"")</f>
        <v/>
      </c>
      <c r="T617" t="str">
        <f t="shared" si="92"/>
        <v/>
      </c>
      <c r="U617" t="str">
        <f t="shared" si="93"/>
        <v/>
      </c>
      <c r="V617" t="str">
        <f>+IF(LEN(M617)&gt;0,SUMIF(Candidatura_Tomador!$H:$H,Candidatura_Seguros!M617,Candidatura_Tomador!R:R),"")</f>
        <v/>
      </c>
      <c r="W617" t="str">
        <f t="shared" si="94"/>
        <v/>
      </c>
    </row>
    <row r="618" spans="1:23" x14ac:dyDescent="0.25">
      <c r="A618" t="str">
        <f>+IF(LEN(M618)&gt;0,Candidatura_Tomador!C618,"")</f>
        <v/>
      </c>
      <c r="B618" t="str">
        <f>+IF(LEN(M618)&gt;0,Participação!$D$8,"")</f>
        <v/>
      </c>
      <c r="C618" t="str">
        <f t="shared" si="86"/>
        <v/>
      </c>
      <c r="D618" t="str">
        <f>+IF(LEN(M618)&gt;0,Participação!$D$4,"")</f>
        <v/>
      </c>
      <c r="E618" s="27" t="str">
        <f>+IF(LEN(M618)&gt;0,Participação!$B$7+8,"")</f>
        <v/>
      </c>
      <c r="F618" s="27" t="str">
        <f t="shared" si="87"/>
        <v/>
      </c>
      <c r="G618" t="str">
        <f t="shared" si="88"/>
        <v/>
      </c>
      <c r="H618" t="str">
        <f t="shared" si="89"/>
        <v/>
      </c>
      <c r="I618" t="str">
        <f t="shared" si="90"/>
        <v/>
      </c>
      <c r="L618" t="str">
        <f>+IF(LEN(Candidatura_Tomador!A618)&gt;0,VLOOKUP(M618,Candidatura_Tomador!H:P,9,0),"")</f>
        <v/>
      </c>
      <c r="M618" t="str">
        <f>IF(LEN(M617)=0,"",IF(M617=MAX(Candidatura_Tomador!H:H),"",M617+1))</f>
        <v/>
      </c>
      <c r="N618" t="str">
        <f>+IF(LEN(M618)&gt;0,Participação!$D$6*100,"")</f>
        <v/>
      </c>
      <c r="O618" t="str">
        <f t="shared" si="91"/>
        <v/>
      </c>
      <c r="P618" t="str">
        <f>+IF(LEN(M618)&gt;0,IF(Participação!$B$6="Com Escaldão","09","01"),"")</f>
        <v/>
      </c>
      <c r="Q618" s="28" t="str">
        <f>+IF(LEN(M618)&gt;0,SUMIF(Candidatura_Tomador!$H:$H,Candidatura_Seguros!M618,Candidatura_Tomador!I:I),"")</f>
        <v/>
      </c>
      <c r="R618" t="str">
        <f>+IF(LEN(M618)&gt;0,VLOOKUP(M618,Candidatura_Tomador!H:J,3,0),"")</f>
        <v/>
      </c>
      <c r="S618" t="str">
        <f>+IF(LEN(M618)&gt;0,SUMIF(Candidatura_Tomador!$H:$H,Candidatura_Seguros!M618,Candidatura_Tomador!Q:Q),"")</f>
        <v/>
      </c>
      <c r="T618" t="str">
        <f t="shared" si="92"/>
        <v/>
      </c>
      <c r="U618" t="str">
        <f t="shared" si="93"/>
        <v/>
      </c>
      <c r="V618" t="str">
        <f>+IF(LEN(M618)&gt;0,SUMIF(Candidatura_Tomador!$H:$H,Candidatura_Seguros!M618,Candidatura_Tomador!R:R),"")</f>
        <v/>
      </c>
      <c r="W618" t="str">
        <f t="shared" si="94"/>
        <v/>
      </c>
    </row>
    <row r="619" spans="1:23" x14ac:dyDescent="0.25">
      <c r="A619" t="str">
        <f>+IF(LEN(M619)&gt;0,Candidatura_Tomador!C619,"")</f>
        <v/>
      </c>
      <c r="B619" t="str">
        <f>+IF(LEN(M619)&gt;0,Participação!$D$8,"")</f>
        <v/>
      </c>
      <c r="C619" t="str">
        <f t="shared" si="86"/>
        <v/>
      </c>
      <c r="D619" t="str">
        <f>+IF(LEN(M619)&gt;0,Participação!$D$4,"")</f>
        <v/>
      </c>
      <c r="E619" s="27" t="str">
        <f>+IF(LEN(M619)&gt;0,Participação!$B$7+8,"")</f>
        <v/>
      </c>
      <c r="F619" s="27" t="str">
        <f t="shared" si="87"/>
        <v/>
      </c>
      <c r="G619" t="str">
        <f t="shared" si="88"/>
        <v/>
      </c>
      <c r="H619" t="str">
        <f t="shared" si="89"/>
        <v/>
      </c>
      <c r="I619" t="str">
        <f t="shared" si="90"/>
        <v/>
      </c>
      <c r="L619" t="str">
        <f>+IF(LEN(Candidatura_Tomador!A619)&gt;0,VLOOKUP(M619,Candidatura_Tomador!H:P,9,0),"")</f>
        <v/>
      </c>
      <c r="M619" t="str">
        <f>IF(LEN(M618)=0,"",IF(M618=MAX(Candidatura_Tomador!H:H),"",M618+1))</f>
        <v/>
      </c>
      <c r="N619" t="str">
        <f>+IF(LEN(M619)&gt;0,Participação!$D$6*100,"")</f>
        <v/>
      </c>
      <c r="O619" t="str">
        <f t="shared" si="91"/>
        <v/>
      </c>
      <c r="P619" t="str">
        <f>+IF(LEN(M619)&gt;0,IF(Participação!$B$6="Com Escaldão","09","01"),"")</f>
        <v/>
      </c>
      <c r="Q619" s="28" t="str">
        <f>+IF(LEN(M619)&gt;0,SUMIF(Candidatura_Tomador!$H:$H,Candidatura_Seguros!M619,Candidatura_Tomador!I:I),"")</f>
        <v/>
      </c>
      <c r="R619" t="str">
        <f>+IF(LEN(M619)&gt;0,VLOOKUP(M619,Candidatura_Tomador!H:J,3,0),"")</f>
        <v/>
      </c>
      <c r="S619" t="str">
        <f>+IF(LEN(M619)&gt;0,SUMIF(Candidatura_Tomador!$H:$H,Candidatura_Seguros!M619,Candidatura_Tomador!Q:Q),"")</f>
        <v/>
      </c>
      <c r="T619" t="str">
        <f t="shared" si="92"/>
        <v/>
      </c>
      <c r="U619" t="str">
        <f t="shared" si="93"/>
        <v/>
      </c>
      <c r="V619" t="str">
        <f>+IF(LEN(M619)&gt;0,SUMIF(Candidatura_Tomador!$H:$H,Candidatura_Seguros!M619,Candidatura_Tomador!R:R),"")</f>
        <v/>
      </c>
      <c r="W619" t="str">
        <f t="shared" si="94"/>
        <v/>
      </c>
    </row>
    <row r="620" spans="1:23" x14ac:dyDescent="0.25">
      <c r="A620" t="str">
        <f>+IF(LEN(M620)&gt;0,Candidatura_Tomador!C620,"")</f>
        <v/>
      </c>
      <c r="B620" t="str">
        <f>+IF(LEN(M620)&gt;0,Participação!$D$8,"")</f>
        <v/>
      </c>
      <c r="C620" t="str">
        <f t="shared" si="86"/>
        <v/>
      </c>
      <c r="D620" t="str">
        <f>+IF(LEN(M620)&gt;0,Participação!$D$4,"")</f>
        <v/>
      </c>
      <c r="E620" s="27" t="str">
        <f>+IF(LEN(M620)&gt;0,Participação!$B$7+8,"")</f>
        <v/>
      </c>
      <c r="F620" s="27" t="str">
        <f t="shared" si="87"/>
        <v/>
      </c>
      <c r="G620" t="str">
        <f t="shared" si="88"/>
        <v/>
      </c>
      <c r="H620" t="str">
        <f t="shared" si="89"/>
        <v/>
      </c>
      <c r="I620" t="str">
        <f t="shared" si="90"/>
        <v/>
      </c>
      <c r="L620" t="str">
        <f>+IF(LEN(Candidatura_Tomador!A620)&gt;0,VLOOKUP(M620,Candidatura_Tomador!H:P,9,0),"")</f>
        <v/>
      </c>
      <c r="M620" t="str">
        <f>IF(LEN(M619)=0,"",IF(M619=MAX(Candidatura_Tomador!H:H),"",M619+1))</f>
        <v/>
      </c>
      <c r="N620" t="str">
        <f>+IF(LEN(M620)&gt;0,Participação!$D$6*100,"")</f>
        <v/>
      </c>
      <c r="O620" t="str">
        <f t="shared" si="91"/>
        <v/>
      </c>
      <c r="P620" t="str">
        <f>+IF(LEN(M620)&gt;0,IF(Participação!$B$6="Com Escaldão","09","01"),"")</f>
        <v/>
      </c>
      <c r="Q620" s="28" t="str">
        <f>+IF(LEN(M620)&gt;0,SUMIF(Candidatura_Tomador!$H:$H,Candidatura_Seguros!M620,Candidatura_Tomador!I:I),"")</f>
        <v/>
      </c>
      <c r="R620" t="str">
        <f>+IF(LEN(M620)&gt;0,VLOOKUP(M620,Candidatura_Tomador!H:J,3,0),"")</f>
        <v/>
      </c>
      <c r="S620" t="str">
        <f>+IF(LEN(M620)&gt;0,SUMIF(Candidatura_Tomador!$H:$H,Candidatura_Seguros!M620,Candidatura_Tomador!Q:Q),"")</f>
        <v/>
      </c>
      <c r="T620" t="str">
        <f t="shared" si="92"/>
        <v/>
      </c>
      <c r="U620" t="str">
        <f t="shared" si="93"/>
        <v/>
      </c>
      <c r="V620" t="str">
        <f>+IF(LEN(M620)&gt;0,SUMIF(Candidatura_Tomador!$H:$H,Candidatura_Seguros!M620,Candidatura_Tomador!R:R),"")</f>
        <v/>
      </c>
      <c r="W620" t="str">
        <f t="shared" si="94"/>
        <v/>
      </c>
    </row>
    <row r="621" spans="1:23" x14ac:dyDescent="0.25">
      <c r="A621" t="str">
        <f>+IF(LEN(M621)&gt;0,Candidatura_Tomador!C621,"")</f>
        <v/>
      </c>
      <c r="B621" t="str">
        <f>+IF(LEN(M621)&gt;0,Participação!$D$8,"")</f>
        <v/>
      </c>
      <c r="C621" t="str">
        <f t="shared" si="86"/>
        <v/>
      </c>
      <c r="D621" t="str">
        <f>+IF(LEN(M621)&gt;0,Participação!$D$4,"")</f>
        <v/>
      </c>
      <c r="E621" s="27" t="str">
        <f>+IF(LEN(M621)&gt;0,Participação!$B$7+8,"")</f>
        <v/>
      </c>
      <c r="F621" s="27" t="str">
        <f t="shared" si="87"/>
        <v/>
      </c>
      <c r="G621" t="str">
        <f t="shared" si="88"/>
        <v/>
      </c>
      <c r="H621" t="str">
        <f t="shared" si="89"/>
        <v/>
      </c>
      <c r="I621" t="str">
        <f t="shared" si="90"/>
        <v/>
      </c>
      <c r="L621" t="str">
        <f>+IF(LEN(Candidatura_Tomador!A621)&gt;0,VLOOKUP(M621,Candidatura_Tomador!H:P,9,0),"")</f>
        <v/>
      </c>
      <c r="M621" t="str">
        <f>IF(LEN(M620)=0,"",IF(M620=MAX(Candidatura_Tomador!H:H),"",M620+1))</f>
        <v/>
      </c>
      <c r="N621" t="str">
        <f>+IF(LEN(M621)&gt;0,Participação!$D$6*100,"")</f>
        <v/>
      </c>
      <c r="O621" t="str">
        <f t="shared" si="91"/>
        <v/>
      </c>
      <c r="P621" t="str">
        <f>+IF(LEN(M621)&gt;0,IF(Participação!$B$6="Com Escaldão","09","01"),"")</f>
        <v/>
      </c>
      <c r="Q621" s="28" t="str">
        <f>+IF(LEN(M621)&gt;0,SUMIF(Candidatura_Tomador!$H:$H,Candidatura_Seguros!M621,Candidatura_Tomador!I:I),"")</f>
        <v/>
      </c>
      <c r="R621" t="str">
        <f>+IF(LEN(M621)&gt;0,VLOOKUP(M621,Candidatura_Tomador!H:J,3,0),"")</f>
        <v/>
      </c>
      <c r="S621" t="str">
        <f>+IF(LEN(M621)&gt;0,SUMIF(Candidatura_Tomador!$H:$H,Candidatura_Seguros!M621,Candidatura_Tomador!Q:Q),"")</f>
        <v/>
      </c>
      <c r="T621" t="str">
        <f t="shared" si="92"/>
        <v/>
      </c>
      <c r="U621" t="str">
        <f t="shared" si="93"/>
        <v/>
      </c>
      <c r="V621" t="str">
        <f>+IF(LEN(M621)&gt;0,SUMIF(Candidatura_Tomador!$H:$H,Candidatura_Seguros!M621,Candidatura_Tomador!R:R),"")</f>
        <v/>
      </c>
      <c r="W621" t="str">
        <f t="shared" si="94"/>
        <v/>
      </c>
    </row>
    <row r="622" spans="1:23" x14ac:dyDescent="0.25">
      <c r="A622" t="str">
        <f>+IF(LEN(M622)&gt;0,Candidatura_Tomador!C622,"")</f>
        <v/>
      </c>
      <c r="B622" t="str">
        <f>+IF(LEN(M622)&gt;0,Participação!$D$8,"")</f>
        <v/>
      </c>
      <c r="C622" t="str">
        <f t="shared" si="86"/>
        <v/>
      </c>
      <c r="D622" t="str">
        <f>+IF(LEN(M622)&gt;0,Participação!$D$4,"")</f>
        <v/>
      </c>
      <c r="E622" s="27" t="str">
        <f>+IF(LEN(M622)&gt;0,Participação!$B$7+8,"")</f>
        <v/>
      </c>
      <c r="F622" s="27" t="str">
        <f t="shared" si="87"/>
        <v/>
      </c>
      <c r="G622" t="str">
        <f t="shared" si="88"/>
        <v/>
      </c>
      <c r="H622" t="str">
        <f t="shared" si="89"/>
        <v/>
      </c>
      <c r="I622" t="str">
        <f t="shared" si="90"/>
        <v/>
      </c>
      <c r="L622" t="str">
        <f>+IF(LEN(Candidatura_Tomador!A622)&gt;0,VLOOKUP(M622,Candidatura_Tomador!H:P,9,0),"")</f>
        <v/>
      </c>
      <c r="M622" t="str">
        <f>IF(LEN(M621)=0,"",IF(M621=MAX(Candidatura_Tomador!H:H),"",M621+1))</f>
        <v/>
      </c>
      <c r="N622" t="str">
        <f>+IF(LEN(M622)&gt;0,Participação!$D$6*100,"")</f>
        <v/>
      </c>
      <c r="O622" t="str">
        <f t="shared" si="91"/>
        <v/>
      </c>
      <c r="P622" t="str">
        <f>+IF(LEN(M622)&gt;0,IF(Participação!$B$6="Com Escaldão","09","01"),"")</f>
        <v/>
      </c>
      <c r="Q622" s="28" t="str">
        <f>+IF(LEN(M622)&gt;0,SUMIF(Candidatura_Tomador!$H:$H,Candidatura_Seguros!M622,Candidatura_Tomador!I:I),"")</f>
        <v/>
      </c>
      <c r="R622" t="str">
        <f>+IF(LEN(M622)&gt;0,VLOOKUP(M622,Candidatura_Tomador!H:J,3,0),"")</f>
        <v/>
      </c>
      <c r="S622" t="str">
        <f>+IF(LEN(M622)&gt;0,SUMIF(Candidatura_Tomador!$H:$H,Candidatura_Seguros!M622,Candidatura_Tomador!Q:Q),"")</f>
        <v/>
      </c>
      <c r="T622" t="str">
        <f t="shared" si="92"/>
        <v/>
      </c>
      <c r="U622" t="str">
        <f t="shared" si="93"/>
        <v/>
      </c>
      <c r="V622" t="str">
        <f>+IF(LEN(M622)&gt;0,SUMIF(Candidatura_Tomador!$H:$H,Candidatura_Seguros!M622,Candidatura_Tomador!R:R),"")</f>
        <v/>
      </c>
      <c r="W622" t="str">
        <f t="shared" si="94"/>
        <v/>
      </c>
    </row>
    <row r="623" spans="1:23" x14ac:dyDescent="0.25">
      <c r="A623" t="str">
        <f>+IF(LEN(M623)&gt;0,Candidatura_Tomador!C623,"")</f>
        <v/>
      </c>
      <c r="B623" t="str">
        <f>+IF(LEN(M623)&gt;0,Participação!$D$8,"")</f>
        <v/>
      </c>
      <c r="C623" t="str">
        <f t="shared" si="86"/>
        <v/>
      </c>
      <c r="D623" t="str">
        <f>+IF(LEN(M623)&gt;0,Participação!$D$4,"")</f>
        <v/>
      </c>
      <c r="E623" s="27" t="str">
        <f>+IF(LEN(M623)&gt;0,Participação!$B$7+8,"")</f>
        <v/>
      </c>
      <c r="F623" s="27" t="str">
        <f t="shared" si="87"/>
        <v/>
      </c>
      <c r="G623" t="str">
        <f t="shared" si="88"/>
        <v/>
      </c>
      <c r="H623" t="str">
        <f t="shared" si="89"/>
        <v/>
      </c>
      <c r="I623" t="str">
        <f t="shared" si="90"/>
        <v/>
      </c>
      <c r="L623" t="str">
        <f>+IF(LEN(Candidatura_Tomador!A623)&gt;0,VLOOKUP(M623,Candidatura_Tomador!H:P,9,0),"")</f>
        <v/>
      </c>
      <c r="M623" t="str">
        <f>IF(LEN(M622)=0,"",IF(M622=MAX(Candidatura_Tomador!H:H),"",M622+1))</f>
        <v/>
      </c>
      <c r="N623" t="str">
        <f>+IF(LEN(M623)&gt;0,Participação!$D$6*100,"")</f>
        <v/>
      </c>
      <c r="O623" t="str">
        <f t="shared" si="91"/>
        <v/>
      </c>
      <c r="P623" t="str">
        <f>+IF(LEN(M623)&gt;0,IF(Participação!$B$6="Com Escaldão","09","01"),"")</f>
        <v/>
      </c>
      <c r="Q623" s="28" t="str">
        <f>+IF(LEN(M623)&gt;0,SUMIF(Candidatura_Tomador!$H:$H,Candidatura_Seguros!M623,Candidatura_Tomador!I:I),"")</f>
        <v/>
      </c>
      <c r="R623" t="str">
        <f>+IF(LEN(M623)&gt;0,VLOOKUP(M623,Candidatura_Tomador!H:J,3,0),"")</f>
        <v/>
      </c>
      <c r="S623" t="str">
        <f>+IF(LEN(M623)&gt;0,SUMIF(Candidatura_Tomador!$H:$H,Candidatura_Seguros!M623,Candidatura_Tomador!Q:Q),"")</f>
        <v/>
      </c>
      <c r="T623" t="str">
        <f t="shared" si="92"/>
        <v/>
      </c>
      <c r="U623" t="str">
        <f t="shared" si="93"/>
        <v/>
      </c>
      <c r="V623" t="str">
        <f>+IF(LEN(M623)&gt;0,SUMIF(Candidatura_Tomador!$H:$H,Candidatura_Seguros!M623,Candidatura_Tomador!R:R),"")</f>
        <v/>
      </c>
      <c r="W623" t="str">
        <f t="shared" si="94"/>
        <v/>
      </c>
    </row>
    <row r="624" spans="1:23" x14ac:dyDescent="0.25">
      <c r="A624" t="str">
        <f>+IF(LEN(M624)&gt;0,Candidatura_Tomador!C624,"")</f>
        <v/>
      </c>
      <c r="B624" t="str">
        <f>+IF(LEN(M624)&gt;0,Participação!$D$8,"")</f>
        <v/>
      </c>
      <c r="C624" t="str">
        <f t="shared" si="86"/>
        <v/>
      </c>
      <c r="D624" t="str">
        <f>+IF(LEN(M624)&gt;0,Participação!$D$4,"")</f>
        <v/>
      </c>
      <c r="E624" s="27" t="str">
        <f>+IF(LEN(M624)&gt;0,Participação!$B$7+8,"")</f>
        <v/>
      </c>
      <c r="F624" s="27" t="str">
        <f t="shared" si="87"/>
        <v/>
      </c>
      <c r="G624" t="str">
        <f t="shared" si="88"/>
        <v/>
      </c>
      <c r="H624" t="str">
        <f t="shared" si="89"/>
        <v/>
      </c>
      <c r="I624" t="str">
        <f t="shared" si="90"/>
        <v/>
      </c>
      <c r="L624" t="str">
        <f>+IF(LEN(Candidatura_Tomador!A624)&gt;0,VLOOKUP(M624,Candidatura_Tomador!H:P,9,0),"")</f>
        <v/>
      </c>
      <c r="M624" t="str">
        <f>IF(LEN(M623)=0,"",IF(M623=MAX(Candidatura_Tomador!H:H),"",M623+1))</f>
        <v/>
      </c>
      <c r="N624" t="str">
        <f>+IF(LEN(M624)&gt;0,Participação!$D$6*100,"")</f>
        <v/>
      </c>
      <c r="O624" t="str">
        <f t="shared" si="91"/>
        <v/>
      </c>
      <c r="P624" t="str">
        <f>+IF(LEN(M624)&gt;0,IF(Participação!$B$6="Com Escaldão","09","01"),"")</f>
        <v/>
      </c>
      <c r="Q624" s="28" t="str">
        <f>+IF(LEN(M624)&gt;0,SUMIF(Candidatura_Tomador!$H:$H,Candidatura_Seguros!M624,Candidatura_Tomador!I:I),"")</f>
        <v/>
      </c>
      <c r="R624" t="str">
        <f>+IF(LEN(M624)&gt;0,VLOOKUP(M624,Candidatura_Tomador!H:J,3,0),"")</f>
        <v/>
      </c>
      <c r="S624" t="str">
        <f>+IF(LEN(M624)&gt;0,SUMIF(Candidatura_Tomador!$H:$H,Candidatura_Seguros!M624,Candidatura_Tomador!Q:Q),"")</f>
        <v/>
      </c>
      <c r="T624" t="str">
        <f t="shared" si="92"/>
        <v/>
      </c>
      <c r="U624" t="str">
        <f t="shared" si="93"/>
        <v/>
      </c>
      <c r="V624" t="str">
        <f>+IF(LEN(M624)&gt;0,SUMIF(Candidatura_Tomador!$H:$H,Candidatura_Seguros!M624,Candidatura_Tomador!R:R),"")</f>
        <v/>
      </c>
      <c r="W624" t="str">
        <f t="shared" si="94"/>
        <v/>
      </c>
    </row>
    <row r="625" spans="1:23" x14ac:dyDescent="0.25">
      <c r="A625" t="str">
        <f>+IF(LEN(M625)&gt;0,Candidatura_Tomador!C625,"")</f>
        <v/>
      </c>
      <c r="B625" t="str">
        <f>+IF(LEN(M625)&gt;0,Participação!$D$8,"")</f>
        <v/>
      </c>
      <c r="C625" t="str">
        <f t="shared" si="86"/>
        <v/>
      </c>
      <c r="D625" t="str">
        <f>+IF(LEN(M625)&gt;0,Participação!$D$4,"")</f>
        <v/>
      </c>
      <c r="E625" s="27" t="str">
        <f>+IF(LEN(M625)&gt;0,Participação!$B$7+8,"")</f>
        <v/>
      </c>
      <c r="F625" s="27" t="str">
        <f t="shared" si="87"/>
        <v/>
      </c>
      <c r="G625" t="str">
        <f t="shared" si="88"/>
        <v/>
      </c>
      <c r="H625" t="str">
        <f t="shared" si="89"/>
        <v/>
      </c>
      <c r="I625" t="str">
        <f t="shared" si="90"/>
        <v/>
      </c>
      <c r="L625" t="str">
        <f>+IF(LEN(Candidatura_Tomador!A625)&gt;0,VLOOKUP(M625,Candidatura_Tomador!H:P,9,0),"")</f>
        <v/>
      </c>
      <c r="M625" t="str">
        <f>IF(LEN(M624)=0,"",IF(M624=MAX(Candidatura_Tomador!H:H),"",M624+1))</f>
        <v/>
      </c>
      <c r="N625" t="str">
        <f>+IF(LEN(M625)&gt;0,Participação!$D$6*100,"")</f>
        <v/>
      </c>
      <c r="O625" t="str">
        <f t="shared" si="91"/>
        <v/>
      </c>
      <c r="P625" t="str">
        <f>+IF(LEN(M625)&gt;0,IF(Participação!$B$6="Com Escaldão","09","01"),"")</f>
        <v/>
      </c>
      <c r="Q625" s="28" t="str">
        <f>+IF(LEN(M625)&gt;0,SUMIF(Candidatura_Tomador!$H:$H,Candidatura_Seguros!M625,Candidatura_Tomador!I:I),"")</f>
        <v/>
      </c>
      <c r="R625" t="str">
        <f>+IF(LEN(M625)&gt;0,VLOOKUP(M625,Candidatura_Tomador!H:J,3,0),"")</f>
        <v/>
      </c>
      <c r="S625" t="str">
        <f>+IF(LEN(M625)&gt;0,SUMIF(Candidatura_Tomador!$H:$H,Candidatura_Seguros!M625,Candidatura_Tomador!Q:Q),"")</f>
        <v/>
      </c>
      <c r="T625" t="str">
        <f t="shared" si="92"/>
        <v/>
      </c>
      <c r="U625" t="str">
        <f t="shared" si="93"/>
        <v/>
      </c>
      <c r="V625" t="str">
        <f>+IF(LEN(M625)&gt;0,SUMIF(Candidatura_Tomador!$H:$H,Candidatura_Seguros!M625,Candidatura_Tomador!R:R),"")</f>
        <v/>
      </c>
      <c r="W625" t="str">
        <f t="shared" si="94"/>
        <v/>
      </c>
    </row>
    <row r="626" spans="1:23" x14ac:dyDescent="0.25">
      <c r="A626" t="str">
        <f>+IF(LEN(M626)&gt;0,Candidatura_Tomador!C626,"")</f>
        <v/>
      </c>
      <c r="B626" t="str">
        <f>+IF(LEN(M626)&gt;0,Participação!$D$8,"")</f>
        <v/>
      </c>
      <c r="C626" t="str">
        <f t="shared" si="86"/>
        <v/>
      </c>
      <c r="D626" t="str">
        <f>+IF(LEN(M626)&gt;0,Participação!$D$4,"")</f>
        <v/>
      </c>
      <c r="E626" s="27" t="str">
        <f>+IF(LEN(M626)&gt;0,Participação!$B$7+8,"")</f>
        <v/>
      </c>
      <c r="F626" s="27" t="str">
        <f t="shared" si="87"/>
        <v/>
      </c>
      <c r="G626" t="str">
        <f t="shared" si="88"/>
        <v/>
      </c>
      <c r="H626" t="str">
        <f t="shared" si="89"/>
        <v/>
      </c>
      <c r="I626" t="str">
        <f t="shared" si="90"/>
        <v/>
      </c>
      <c r="L626" t="str">
        <f>+IF(LEN(Candidatura_Tomador!A626)&gt;0,VLOOKUP(M626,Candidatura_Tomador!H:P,9,0),"")</f>
        <v/>
      </c>
      <c r="M626" t="str">
        <f>IF(LEN(M625)=0,"",IF(M625=MAX(Candidatura_Tomador!H:H),"",M625+1))</f>
        <v/>
      </c>
      <c r="N626" t="str">
        <f>+IF(LEN(M626)&gt;0,Participação!$D$6*100,"")</f>
        <v/>
      </c>
      <c r="O626" t="str">
        <f t="shared" si="91"/>
        <v/>
      </c>
      <c r="P626" t="str">
        <f>+IF(LEN(M626)&gt;0,IF(Participação!$B$6="Com Escaldão","09","01"),"")</f>
        <v/>
      </c>
      <c r="Q626" s="28" t="str">
        <f>+IF(LEN(M626)&gt;0,SUMIF(Candidatura_Tomador!$H:$H,Candidatura_Seguros!M626,Candidatura_Tomador!I:I),"")</f>
        <v/>
      </c>
      <c r="R626" t="str">
        <f>+IF(LEN(M626)&gt;0,VLOOKUP(M626,Candidatura_Tomador!H:J,3,0),"")</f>
        <v/>
      </c>
      <c r="S626" t="str">
        <f>+IF(LEN(M626)&gt;0,SUMIF(Candidatura_Tomador!$H:$H,Candidatura_Seguros!M626,Candidatura_Tomador!Q:Q),"")</f>
        <v/>
      </c>
      <c r="T626" t="str">
        <f t="shared" si="92"/>
        <v/>
      </c>
      <c r="U626" t="str">
        <f t="shared" si="93"/>
        <v/>
      </c>
      <c r="V626" t="str">
        <f>+IF(LEN(M626)&gt;0,SUMIF(Candidatura_Tomador!$H:$H,Candidatura_Seguros!M626,Candidatura_Tomador!R:R),"")</f>
        <v/>
      </c>
      <c r="W626" t="str">
        <f t="shared" si="94"/>
        <v/>
      </c>
    </row>
    <row r="627" spans="1:23" x14ac:dyDescent="0.25">
      <c r="A627" t="str">
        <f>+IF(LEN(M627)&gt;0,Candidatura_Tomador!C627,"")</f>
        <v/>
      </c>
      <c r="B627" t="str">
        <f>+IF(LEN(M627)&gt;0,Participação!$D$8,"")</f>
        <v/>
      </c>
      <c r="C627" t="str">
        <f t="shared" si="86"/>
        <v/>
      </c>
      <c r="D627" t="str">
        <f>+IF(LEN(M627)&gt;0,Participação!$D$4,"")</f>
        <v/>
      </c>
      <c r="E627" s="27" t="str">
        <f>+IF(LEN(M627)&gt;0,Participação!$B$7+8,"")</f>
        <v/>
      </c>
      <c r="F627" s="27" t="str">
        <f t="shared" si="87"/>
        <v/>
      </c>
      <c r="G627" t="str">
        <f t="shared" si="88"/>
        <v/>
      </c>
      <c r="H627" t="str">
        <f t="shared" si="89"/>
        <v/>
      </c>
      <c r="I627" t="str">
        <f t="shared" si="90"/>
        <v/>
      </c>
      <c r="L627" t="str">
        <f>+IF(LEN(Candidatura_Tomador!A627)&gt;0,VLOOKUP(M627,Candidatura_Tomador!H:P,9,0),"")</f>
        <v/>
      </c>
      <c r="M627" t="str">
        <f>IF(LEN(M626)=0,"",IF(M626=MAX(Candidatura_Tomador!H:H),"",M626+1))</f>
        <v/>
      </c>
      <c r="N627" t="str">
        <f>+IF(LEN(M627)&gt;0,Participação!$D$6*100,"")</f>
        <v/>
      </c>
      <c r="O627" t="str">
        <f t="shared" si="91"/>
        <v/>
      </c>
      <c r="P627" t="str">
        <f>+IF(LEN(M627)&gt;0,IF(Participação!$B$6="Com Escaldão","09","01"),"")</f>
        <v/>
      </c>
      <c r="Q627" s="28" t="str">
        <f>+IF(LEN(M627)&gt;0,SUMIF(Candidatura_Tomador!$H:$H,Candidatura_Seguros!M627,Candidatura_Tomador!I:I),"")</f>
        <v/>
      </c>
      <c r="R627" t="str">
        <f>+IF(LEN(M627)&gt;0,VLOOKUP(M627,Candidatura_Tomador!H:J,3,0),"")</f>
        <v/>
      </c>
      <c r="S627" t="str">
        <f>+IF(LEN(M627)&gt;0,SUMIF(Candidatura_Tomador!$H:$H,Candidatura_Seguros!M627,Candidatura_Tomador!Q:Q),"")</f>
        <v/>
      </c>
      <c r="T627" t="str">
        <f t="shared" si="92"/>
        <v/>
      </c>
      <c r="U627" t="str">
        <f t="shared" si="93"/>
        <v/>
      </c>
      <c r="V627" t="str">
        <f>+IF(LEN(M627)&gt;0,SUMIF(Candidatura_Tomador!$H:$H,Candidatura_Seguros!M627,Candidatura_Tomador!R:R),"")</f>
        <v/>
      </c>
      <c r="W627" t="str">
        <f t="shared" si="94"/>
        <v/>
      </c>
    </row>
    <row r="628" spans="1:23" x14ac:dyDescent="0.25">
      <c r="A628" t="str">
        <f>+IF(LEN(M628)&gt;0,Candidatura_Tomador!C628,"")</f>
        <v/>
      </c>
      <c r="B628" t="str">
        <f>+IF(LEN(M628)&gt;0,Participação!$D$8,"")</f>
        <v/>
      </c>
      <c r="C628" t="str">
        <f t="shared" si="86"/>
        <v/>
      </c>
      <c r="D628" t="str">
        <f>+IF(LEN(M628)&gt;0,Participação!$D$4,"")</f>
        <v/>
      </c>
      <c r="E628" s="27" t="str">
        <f>+IF(LEN(M628)&gt;0,Participação!$B$7+8,"")</f>
        <v/>
      </c>
      <c r="F628" s="27" t="str">
        <f t="shared" si="87"/>
        <v/>
      </c>
      <c r="G628" t="str">
        <f t="shared" si="88"/>
        <v/>
      </c>
      <c r="H628" t="str">
        <f t="shared" si="89"/>
        <v/>
      </c>
      <c r="I628" t="str">
        <f t="shared" si="90"/>
        <v/>
      </c>
      <c r="L628" t="str">
        <f>+IF(LEN(Candidatura_Tomador!A628)&gt;0,VLOOKUP(M628,Candidatura_Tomador!H:P,9,0),"")</f>
        <v/>
      </c>
      <c r="M628" t="str">
        <f>IF(LEN(M627)=0,"",IF(M627=MAX(Candidatura_Tomador!H:H),"",M627+1))</f>
        <v/>
      </c>
      <c r="N628" t="str">
        <f>+IF(LEN(M628)&gt;0,Participação!$D$6*100,"")</f>
        <v/>
      </c>
      <c r="O628" t="str">
        <f t="shared" si="91"/>
        <v/>
      </c>
      <c r="P628" t="str">
        <f>+IF(LEN(M628)&gt;0,IF(Participação!$B$6="Com Escaldão","09","01"),"")</f>
        <v/>
      </c>
      <c r="Q628" s="28" t="str">
        <f>+IF(LEN(M628)&gt;0,SUMIF(Candidatura_Tomador!$H:$H,Candidatura_Seguros!M628,Candidatura_Tomador!I:I),"")</f>
        <v/>
      </c>
      <c r="R628" t="str">
        <f>+IF(LEN(M628)&gt;0,VLOOKUP(M628,Candidatura_Tomador!H:J,3,0),"")</f>
        <v/>
      </c>
      <c r="S628" t="str">
        <f>+IF(LEN(M628)&gt;0,SUMIF(Candidatura_Tomador!$H:$H,Candidatura_Seguros!M628,Candidatura_Tomador!Q:Q),"")</f>
        <v/>
      </c>
      <c r="T628" t="str">
        <f t="shared" si="92"/>
        <v/>
      </c>
      <c r="U628" t="str">
        <f t="shared" si="93"/>
        <v/>
      </c>
      <c r="V628" t="str">
        <f>+IF(LEN(M628)&gt;0,SUMIF(Candidatura_Tomador!$H:$H,Candidatura_Seguros!M628,Candidatura_Tomador!R:R),"")</f>
        <v/>
      </c>
      <c r="W628" t="str">
        <f t="shared" si="94"/>
        <v/>
      </c>
    </row>
    <row r="629" spans="1:23" x14ac:dyDescent="0.25">
      <c r="A629" t="str">
        <f>+IF(LEN(M629)&gt;0,Candidatura_Tomador!C629,"")</f>
        <v/>
      </c>
      <c r="B629" t="str">
        <f>+IF(LEN(M629)&gt;0,Participação!$D$8,"")</f>
        <v/>
      </c>
      <c r="C629" t="str">
        <f t="shared" si="86"/>
        <v/>
      </c>
      <c r="D629" t="str">
        <f>+IF(LEN(M629)&gt;0,Participação!$D$4,"")</f>
        <v/>
      </c>
      <c r="E629" s="27" t="str">
        <f>+IF(LEN(M629)&gt;0,Participação!$B$7+8,"")</f>
        <v/>
      </c>
      <c r="F629" s="27" t="str">
        <f t="shared" si="87"/>
        <v/>
      </c>
      <c r="G629" t="str">
        <f t="shared" si="88"/>
        <v/>
      </c>
      <c r="H629" t="str">
        <f t="shared" si="89"/>
        <v/>
      </c>
      <c r="I629" t="str">
        <f t="shared" si="90"/>
        <v/>
      </c>
      <c r="L629" t="str">
        <f>+IF(LEN(Candidatura_Tomador!A629)&gt;0,VLOOKUP(M629,Candidatura_Tomador!H:P,9,0),"")</f>
        <v/>
      </c>
      <c r="M629" t="str">
        <f>IF(LEN(M628)=0,"",IF(M628=MAX(Candidatura_Tomador!H:H),"",M628+1))</f>
        <v/>
      </c>
      <c r="N629" t="str">
        <f>+IF(LEN(M629)&gt;0,Participação!$D$6*100,"")</f>
        <v/>
      </c>
      <c r="O629" t="str">
        <f t="shared" si="91"/>
        <v/>
      </c>
      <c r="P629" t="str">
        <f>+IF(LEN(M629)&gt;0,IF(Participação!$B$6="Com Escaldão","09","01"),"")</f>
        <v/>
      </c>
      <c r="Q629" s="28" t="str">
        <f>+IF(LEN(M629)&gt;0,SUMIF(Candidatura_Tomador!$H:$H,Candidatura_Seguros!M629,Candidatura_Tomador!I:I),"")</f>
        <v/>
      </c>
      <c r="R629" t="str">
        <f>+IF(LEN(M629)&gt;0,VLOOKUP(M629,Candidatura_Tomador!H:J,3,0),"")</f>
        <v/>
      </c>
      <c r="S629" t="str">
        <f>+IF(LEN(M629)&gt;0,SUMIF(Candidatura_Tomador!$H:$H,Candidatura_Seguros!M629,Candidatura_Tomador!Q:Q),"")</f>
        <v/>
      </c>
      <c r="T629" t="str">
        <f t="shared" si="92"/>
        <v/>
      </c>
      <c r="U629" t="str">
        <f t="shared" si="93"/>
        <v/>
      </c>
      <c r="V629" t="str">
        <f>+IF(LEN(M629)&gt;0,SUMIF(Candidatura_Tomador!$H:$H,Candidatura_Seguros!M629,Candidatura_Tomador!R:R),"")</f>
        <v/>
      </c>
      <c r="W629" t="str">
        <f t="shared" si="94"/>
        <v/>
      </c>
    </row>
    <row r="630" spans="1:23" x14ac:dyDescent="0.25">
      <c r="A630" t="str">
        <f>+IF(LEN(M630)&gt;0,Candidatura_Tomador!C630,"")</f>
        <v/>
      </c>
      <c r="B630" t="str">
        <f>+IF(LEN(M630)&gt;0,Participação!$D$8,"")</f>
        <v/>
      </c>
      <c r="C630" t="str">
        <f t="shared" si="86"/>
        <v/>
      </c>
      <c r="D630" t="str">
        <f>+IF(LEN(M630)&gt;0,Participação!$D$4,"")</f>
        <v/>
      </c>
      <c r="E630" s="27" t="str">
        <f>+IF(LEN(M630)&gt;0,Participação!$B$7+8,"")</f>
        <v/>
      </c>
      <c r="F630" s="27" t="str">
        <f t="shared" si="87"/>
        <v/>
      </c>
      <c r="G630" t="str">
        <f t="shared" si="88"/>
        <v/>
      </c>
      <c r="H630" t="str">
        <f t="shared" si="89"/>
        <v/>
      </c>
      <c r="I630" t="str">
        <f t="shared" si="90"/>
        <v/>
      </c>
      <c r="L630" t="str">
        <f>+IF(LEN(Candidatura_Tomador!A630)&gt;0,VLOOKUP(M630,Candidatura_Tomador!H:P,9,0),"")</f>
        <v/>
      </c>
      <c r="M630" t="str">
        <f>IF(LEN(M629)=0,"",IF(M629=MAX(Candidatura_Tomador!H:H),"",M629+1))</f>
        <v/>
      </c>
      <c r="N630" t="str">
        <f>+IF(LEN(M630)&gt;0,Participação!$D$6*100,"")</f>
        <v/>
      </c>
      <c r="O630" t="str">
        <f t="shared" si="91"/>
        <v/>
      </c>
      <c r="P630" t="str">
        <f>+IF(LEN(M630)&gt;0,IF(Participação!$B$6="Com Escaldão","09","01"),"")</f>
        <v/>
      </c>
      <c r="Q630" s="28" t="str">
        <f>+IF(LEN(M630)&gt;0,SUMIF(Candidatura_Tomador!$H:$H,Candidatura_Seguros!M630,Candidatura_Tomador!I:I),"")</f>
        <v/>
      </c>
      <c r="R630" t="str">
        <f>+IF(LEN(M630)&gt;0,VLOOKUP(M630,Candidatura_Tomador!H:J,3,0),"")</f>
        <v/>
      </c>
      <c r="S630" t="str">
        <f>+IF(LEN(M630)&gt;0,SUMIF(Candidatura_Tomador!$H:$H,Candidatura_Seguros!M630,Candidatura_Tomador!Q:Q),"")</f>
        <v/>
      </c>
      <c r="T630" t="str">
        <f t="shared" si="92"/>
        <v/>
      </c>
      <c r="U630" t="str">
        <f t="shared" si="93"/>
        <v/>
      </c>
      <c r="V630" t="str">
        <f>+IF(LEN(M630)&gt;0,SUMIF(Candidatura_Tomador!$H:$H,Candidatura_Seguros!M630,Candidatura_Tomador!R:R),"")</f>
        <v/>
      </c>
      <c r="W630" t="str">
        <f t="shared" si="94"/>
        <v/>
      </c>
    </row>
    <row r="631" spans="1:23" x14ac:dyDescent="0.25">
      <c r="A631" t="str">
        <f>+IF(LEN(M631)&gt;0,Candidatura_Tomador!C631,"")</f>
        <v/>
      </c>
      <c r="B631" t="str">
        <f>+IF(LEN(M631)&gt;0,Participação!$D$8,"")</f>
        <v/>
      </c>
      <c r="C631" t="str">
        <f t="shared" si="86"/>
        <v/>
      </c>
      <c r="D631" t="str">
        <f>+IF(LEN(M631)&gt;0,Participação!$D$4,"")</f>
        <v/>
      </c>
      <c r="E631" s="27" t="str">
        <f>+IF(LEN(M631)&gt;0,Participação!$B$7+8,"")</f>
        <v/>
      </c>
      <c r="F631" s="27" t="str">
        <f t="shared" si="87"/>
        <v/>
      </c>
      <c r="G631" t="str">
        <f t="shared" si="88"/>
        <v/>
      </c>
      <c r="H631" t="str">
        <f t="shared" si="89"/>
        <v/>
      </c>
      <c r="I631" t="str">
        <f t="shared" si="90"/>
        <v/>
      </c>
      <c r="L631" t="str">
        <f>+IF(LEN(Candidatura_Tomador!A631)&gt;0,VLOOKUP(M631,Candidatura_Tomador!H:P,9,0),"")</f>
        <v/>
      </c>
      <c r="M631" t="str">
        <f>IF(LEN(M630)=0,"",IF(M630=MAX(Candidatura_Tomador!H:H),"",M630+1))</f>
        <v/>
      </c>
      <c r="N631" t="str">
        <f>+IF(LEN(M631)&gt;0,Participação!$D$6*100,"")</f>
        <v/>
      </c>
      <c r="O631" t="str">
        <f t="shared" si="91"/>
        <v/>
      </c>
      <c r="P631" t="str">
        <f>+IF(LEN(M631)&gt;0,IF(Participação!$B$6="Com Escaldão","09","01"),"")</f>
        <v/>
      </c>
      <c r="Q631" s="28" t="str">
        <f>+IF(LEN(M631)&gt;0,SUMIF(Candidatura_Tomador!$H:$H,Candidatura_Seguros!M631,Candidatura_Tomador!I:I),"")</f>
        <v/>
      </c>
      <c r="R631" t="str">
        <f>+IF(LEN(M631)&gt;0,VLOOKUP(M631,Candidatura_Tomador!H:J,3,0),"")</f>
        <v/>
      </c>
      <c r="S631" t="str">
        <f>+IF(LEN(M631)&gt;0,SUMIF(Candidatura_Tomador!$H:$H,Candidatura_Seguros!M631,Candidatura_Tomador!Q:Q),"")</f>
        <v/>
      </c>
      <c r="T631" t="str">
        <f t="shared" si="92"/>
        <v/>
      </c>
      <c r="U631" t="str">
        <f t="shared" si="93"/>
        <v/>
      </c>
      <c r="V631" t="str">
        <f>+IF(LEN(M631)&gt;0,SUMIF(Candidatura_Tomador!$H:$H,Candidatura_Seguros!M631,Candidatura_Tomador!R:R),"")</f>
        <v/>
      </c>
      <c r="W631" t="str">
        <f t="shared" si="94"/>
        <v/>
      </c>
    </row>
    <row r="632" spans="1:23" x14ac:dyDescent="0.25">
      <c r="A632" t="str">
        <f>+IF(LEN(M632)&gt;0,Candidatura_Tomador!C632,"")</f>
        <v/>
      </c>
      <c r="B632" t="str">
        <f>+IF(LEN(M632)&gt;0,Participação!$D$8,"")</f>
        <v/>
      </c>
      <c r="C632" t="str">
        <f t="shared" si="86"/>
        <v/>
      </c>
      <c r="D632" t="str">
        <f>+IF(LEN(M632)&gt;0,Participação!$D$4,"")</f>
        <v/>
      </c>
      <c r="E632" s="27" t="str">
        <f>+IF(LEN(M632)&gt;0,Participação!$B$7+8,"")</f>
        <v/>
      </c>
      <c r="F632" s="27" t="str">
        <f t="shared" si="87"/>
        <v/>
      </c>
      <c r="G632" t="str">
        <f t="shared" si="88"/>
        <v/>
      </c>
      <c r="H632" t="str">
        <f t="shared" si="89"/>
        <v/>
      </c>
      <c r="I632" t="str">
        <f t="shared" si="90"/>
        <v/>
      </c>
      <c r="L632" t="str">
        <f>+IF(LEN(Candidatura_Tomador!A632)&gt;0,VLOOKUP(M632,Candidatura_Tomador!H:P,9,0),"")</f>
        <v/>
      </c>
      <c r="M632" t="str">
        <f>IF(LEN(M631)=0,"",IF(M631=MAX(Candidatura_Tomador!H:H),"",M631+1))</f>
        <v/>
      </c>
      <c r="N632" t="str">
        <f>+IF(LEN(M632)&gt;0,Participação!$D$6*100,"")</f>
        <v/>
      </c>
      <c r="O632" t="str">
        <f t="shared" si="91"/>
        <v/>
      </c>
      <c r="P632" t="str">
        <f>+IF(LEN(M632)&gt;0,IF(Participação!$B$6="Com Escaldão","09","01"),"")</f>
        <v/>
      </c>
      <c r="Q632" s="28" t="str">
        <f>+IF(LEN(M632)&gt;0,SUMIF(Candidatura_Tomador!$H:$H,Candidatura_Seguros!M632,Candidatura_Tomador!I:I),"")</f>
        <v/>
      </c>
      <c r="R632" t="str">
        <f>+IF(LEN(M632)&gt;0,VLOOKUP(M632,Candidatura_Tomador!H:J,3,0),"")</f>
        <v/>
      </c>
      <c r="S632" t="str">
        <f>+IF(LEN(M632)&gt;0,SUMIF(Candidatura_Tomador!$H:$H,Candidatura_Seguros!M632,Candidatura_Tomador!Q:Q),"")</f>
        <v/>
      </c>
      <c r="T632" t="str">
        <f t="shared" si="92"/>
        <v/>
      </c>
      <c r="U632" t="str">
        <f t="shared" si="93"/>
        <v/>
      </c>
      <c r="V632" t="str">
        <f>+IF(LEN(M632)&gt;0,SUMIF(Candidatura_Tomador!$H:$H,Candidatura_Seguros!M632,Candidatura_Tomador!R:R),"")</f>
        <v/>
      </c>
      <c r="W632" t="str">
        <f t="shared" si="94"/>
        <v/>
      </c>
    </row>
    <row r="633" spans="1:23" x14ac:dyDescent="0.25">
      <c r="A633" t="str">
        <f>+IF(LEN(M633)&gt;0,Candidatura_Tomador!C633,"")</f>
        <v/>
      </c>
      <c r="B633" t="str">
        <f>+IF(LEN(M633)&gt;0,Participação!$D$8,"")</f>
        <v/>
      </c>
      <c r="C633" t="str">
        <f t="shared" si="86"/>
        <v/>
      </c>
      <c r="D633" t="str">
        <f>+IF(LEN(M633)&gt;0,Participação!$D$4,"")</f>
        <v/>
      </c>
      <c r="E633" s="27" t="str">
        <f>+IF(LEN(M633)&gt;0,Participação!$B$7+8,"")</f>
        <v/>
      </c>
      <c r="F633" s="27" t="str">
        <f t="shared" si="87"/>
        <v/>
      </c>
      <c r="G633" t="str">
        <f t="shared" si="88"/>
        <v/>
      </c>
      <c r="H633" t="str">
        <f t="shared" si="89"/>
        <v/>
      </c>
      <c r="I633" t="str">
        <f t="shared" si="90"/>
        <v/>
      </c>
      <c r="L633" t="str">
        <f>+IF(LEN(Candidatura_Tomador!A633)&gt;0,VLOOKUP(M633,Candidatura_Tomador!H:P,9,0),"")</f>
        <v/>
      </c>
      <c r="M633" t="str">
        <f>IF(LEN(M632)=0,"",IF(M632=MAX(Candidatura_Tomador!H:H),"",M632+1))</f>
        <v/>
      </c>
      <c r="N633" t="str">
        <f>+IF(LEN(M633)&gt;0,Participação!$D$6*100,"")</f>
        <v/>
      </c>
      <c r="O633" t="str">
        <f t="shared" si="91"/>
        <v/>
      </c>
      <c r="P633" t="str">
        <f>+IF(LEN(M633)&gt;0,IF(Participação!$B$6="Com Escaldão","09","01"),"")</f>
        <v/>
      </c>
      <c r="Q633" s="28" t="str">
        <f>+IF(LEN(M633)&gt;0,SUMIF(Candidatura_Tomador!$H:$H,Candidatura_Seguros!M633,Candidatura_Tomador!I:I),"")</f>
        <v/>
      </c>
      <c r="R633" t="str">
        <f>+IF(LEN(M633)&gt;0,VLOOKUP(M633,Candidatura_Tomador!H:J,3,0),"")</f>
        <v/>
      </c>
      <c r="S633" t="str">
        <f>+IF(LEN(M633)&gt;0,SUMIF(Candidatura_Tomador!$H:$H,Candidatura_Seguros!M633,Candidatura_Tomador!Q:Q),"")</f>
        <v/>
      </c>
      <c r="T633" t="str">
        <f t="shared" si="92"/>
        <v/>
      </c>
      <c r="U633" t="str">
        <f t="shared" si="93"/>
        <v/>
      </c>
      <c r="V633" t="str">
        <f>+IF(LEN(M633)&gt;0,SUMIF(Candidatura_Tomador!$H:$H,Candidatura_Seguros!M633,Candidatura_Tomador!R:R),"")</f>
        <v/>
      </c>
      <c r="W633" t="str">
        <f t="shared" si="94"/>
        <v/>
      </c>
    </row>
    <row r="634" spans="1:23" x14ac:dyDescent="0.25">
      <c r="A634" t="str">
        <f>+IF(LEN(M634)&gt;0,Candidatura_Tomador!C634,"")</f>
        <v/>
      </c>
      <c r="B634" t="str">
        <f>+IF(LEN(M634)&gt;0,Participação!$D$8,"")</f>
        <v/>
      </c>
      <c r="C634" t="str">
        <f t="shared" si="86"/>
        <v/>
      </c>
      <c r="D634" t="str">
        <f>+IF(LEN(M634)&gt;0,Participação!$D$4,"")</f>
        <v/>
      </c>
      <c r="E634" s="27" t="str">
        <f>+IF(LEN(M634)&gt;0,Participação!$B$7+8,"")</f>
        <v/>
      </c>
      <c r="F634" s="27" t="str">
        <f t="shared" si="87"/>
        <v/>
      </c>
      <c r="G634" t="str">
        <f t="shared" si="88"/>
        <v/>
      </c>
      <c r="H634" t="str">
        <f t="shared" si="89"/>
        <v/>
      </c>
      <c r="I634" t="str">
        <f t="shared" si="90"/>
        <v/>
      </c>
      <c r="L634" t="str">
        <f>+IF(LEN(Candidatura_Tomador!A634)&gt;0,VLOOKUP(M634,Candidatura_Tomador!H:P,9,0),"")</f>
        <v/>
      </c>
      <c r="M634" t="str">
        <f>IF(LEN(M633)=0,"",IF(M633=MAX(Candidatura_Tomador!H:H),"",M633+1))</f>
        <v/>
      </c>
      <c r="N634" t="str">
        <f>+IF(LEN(M634)&gt;0,Participação!$D$6*100,"")</f>
        <v/>
      </c>
      <c r="O634" t="str">
        <f t="shared" si="91"/>
        <v/>
      </c>
      <c r="P634" t="str">
        <f>+IF(LEN(M634)&gt;0,IF(Participação!$B$6="Com Escaldão","09","01"),"")</f>
        <v/>
      </c>
      <c r="Q634" s="28" t="str">
        <f>+IF(LEN(M634)&gt;0,SUMIF(Candidatura_Tomador!$H:$H,Candidatura_Seguros!M634,Candidatura_Tomador!I:I),"")</f>
        <v/>
      </c>
      <c r="R634" t="str">
        <f>+IF(LEN(M634)&gt;0,VLOOKUP(M634,Candidatura_Tomador!H:J,3,0),"")</f>
        <v/>
      </c>
      <c r="S634" t="str">
        <f>+IF(LEN(M634)&gt;0,SUMIF(Candidatura_Tomador!$H:$H,Candidatura_Seguros!M634,Candidatura_Tomador!Q:Q),"")</f>
        <v/>
      </c>
      <c r="T634" t="str">
        <f t="shared" si="92"/>
        <v/>
      </c>
      <c r="U634" t="str">
        <f t="shared" si="93"/>
        <v/>
      </c>
      <c r="V634" t="str">
        <f>+IF(LEN(M634)&gt;0,SUMIF(Candidatura_Tomador!$H:$H,Candidatura_Seguros!M634,Candidatura_Tomador!R:R),"")</f>
        <v/>
      </c>
      <c r="W634" t="str">
        <f t="shared" si="94"/>
        <v/>
      </c>
    </row>
    <row r="635" spans="1:23" x14ac:dyDescent="0.25">
      <c r="A635" t="str">
        <f>+IF(LEN(M635)&gt;0,Candidatura_Tomador!C635,"")</f>
        <v/>
      </c>
      <c r="B635" t="str">
        <f>+IF(LEN(M635)&gt;0,Participação!$D$8,"")</f>
        <v/>
      </c>
      <c r="C635" t="str">
        <f t="shared" si="86"/>
        <v/>
      </c>
      <c r="D635" t="str">
        <f>+IF(LEN(M635)&gt;0,Participação!$D$4,"")</f>
        <v/>
      </c>
      <c r="E635" s="27" t="str">
        <f>+IF(LEN(M635)&gt;0,Participação!$B$7+8,"")</f>
        <v/>
      </c>
      <c r="F635" s="27" t="str">
        <f t="shared" si="87"/>
        <v/>
      </c>
      <c r="G635" t="str">
        <f t="shared" si="88"/>
        <v/>
      </c>
      <c r="H635" t="str">
        <f t="shared" si="89"/>
        <v/>
      </c>
      <c r="I635" t="str">
        <f t="shared" si="90"/>
        <v/>
      </c>
      <c r="L635" t="str">
        <f>+IF(LEN(Candidatura_Tomador!A635)&gt;0,VLOOKUP(M635,Candidatura_Tomador!H:P,9,0),"")</f>
        <v/>
      </c>
      <c r="M635" t="str">
        <f>IF(LEN(M634)=0,"",IF(M634=MAX(Candidatura_Tomador!H:H),"",M634+1))</f>
        <v/>
      </c>
      <c r="N635" t="str">
        <f>+IF(LEN(M635)&gt;0,Participação!$D$6*100,"")</f>
        <v/>
      </c>
      <c r="O635" t="str">
        <f t="shared" si="91"/>
        <v/>
      </c>
      <c r="P635" t="str">
        <f>+IF(LEN(M635)&gt;0,IF(Participação!$B$6="Com Escaldão","09","01"),"")</f>
        <v/>
      </c>
      <c r="Q635" s="28" t="str">
        <f>+IF(LEN(M635)&gt;0,SUMIF(Candidatura_Tomador!$H:$H,Candidatura_Seguros!M635,Candidatura_Tomador!I:I),"")</f>
        <v/>
      </c>
      <c r="R635" t="str">
        <f>+IF(LEN(M635)&gt;0,VLOOKUP(M635,Candidatura_Tomador!H:J,3,0),"")</f>
        <v/>
      </c>
      <c r="S635" t="str">
        <f>+IF(LEN(M635)&gt;0,SUMIF(Candidatura_Tomador!$H:$H,Candidatura_Seguros!M635,Candidatura_Tomador!Q:Q),"")</f>
        <v/>
      </c>
      <c r="T635" t="str">
        <f t="shared" si="92"/>
        <v/>
      </c>
      <c r="U635" t="str">
        <f t="shared" si="93"/>
        <v/>
      </c>
      <c r="V635" t="str">
        <f>+IF(LEN(M635)&gt;0,SUMIF(Candidatura_Tomador!$H:$H,Candidatura_Seguros!M635,Candidatura_Tomador!R:R),"")</f>
        <v/>
      </c>
      <c r="W635" t="str">
        <f t="shared" si="94"/>
        <v/>
      </c>
    </row>
    <row r="636" spans="1:23" x14ac:dyDescent="0.25">
      <c r="A636" t="str">
        <f>+IF(LEN(M636)&gt;0,Candidatura_Tomador!C636,"")</f>
        <v/>
      </c>
      <c r="B636" t="str">
        <f>+IF(LEN(M636)&gt;0,Participação!$D$8,"")</f>
        <v/>
      </c>
      <c r="C636" t="str">
        <f t="shared" si="86"/>
        <v/>
      </c>
      <c r="D636" t="str">
        <f>+IF(LEN(M636)&gt;0,Participação!$D$4,"")</f>
        <v/>
      </c>
      <c r="E636" s="27" t="str">
        <f>+IF(LEN(M636)&gt;0,Participação!$B$7+8,"")</f>
        <v/>
      </c>
      <c r="F636" s="27" t="str">
        <f t="shared" si="87"/>
        <v/>
      </c>
      <c r="G636" t="str">
        <f t="shared" si="88"/>
        <v/>
      </c>
      <c r="H636" t="str">
        <f t="shared" si="89"/>
        <v/>
      </c>
      <c r="I636" t="str">
        <f t="shared" si="90"/>
        <v/>
      </c>
      <c r="L636" t="str">
        <f>+IF(LEN(Candidatura_Tomador!A636)&gt;0,VLOOKUP(M636,Candidatura_Tomador!H:P,9,0),"")</f>
        <v/>
      </c>
      <c r="M636" t="str">
        <f>IF(LEN(M635)=0,"",IF(M635=MAX(Candidatura_Tomador!H:H),"",M635+1))</f>
        <v/>
      </c>
      <c r="N636" t="str">
        <f>+IF(LEN(M636)&gt;0,Participação!$D$6*100,"")</f>
        <v/>
      </c>
      <c r="O636" t="str">
        <f t="shared" si="91"/>
        <v/>
      </c>
      <c r="P636" t="str">
        <f>+IF(LEN(M636)&gt;0,IF(Participação!$B$6="Com Escaldão","09","01"),"")</f>
        <v/>
      </c>
      <c r="Q636" s="28" t="str">
        <f>+IF(LEN(M636)&gt;0,SUMIF(Candidatura_Tomador!$H:$H,Candidatura_Seguros!M636,Candidatura_Tomador!I:I),"")</f>
        <v/>
      </c>
      <c r="R636" t="str">
        <f>+IF(LEN(M636)&gt;0,VLOOKUP(M636,Candidatura_Tomador!H:J,3,0),"")</f>
        <v/>
      </c>
      <c r="S636" t="str">
        <f>+IF(LEN(M636)&gt;0,SUMIF(Candidatura_Tomador!$H:$H,Candidatura_Seguros!M636,Candidatura_Tomador!Q:Q),"")</f>
        <v/>
      </c>
      <c r="T636" t="str">
        <f t="shared" si="92"/>
        <v/>
      </c>
      <c r="U636" t="str">
        <f t="shared" si="93"/>
        <v/>
      </c>
      <c r="V636" t="str">
        <f>+IF(LEN(M636)&gt;0,SUMIF(Candidatura_Tomador!$H:$H,Candidatura_Seguros!M636,Candidatura_Tomador!R:R),"")</f>
        <v/>
      </c>
      <c r="W636" t="str">
        <f t="shared" si="94"/>
        <v/>
      </c>
    </row>
    <row r="637" spans="1:23" x14ac:dyDescent="0.25">
      <c r="A637" t="str">
        <f>+IF(LEN(M637)&gt;0,Candidatura_Tomador!C637,"")</f>
        <v/>
      </c>
      <c r="B637" t="str">
        <f>+IF(LEN(M637)&gt;0,Participação!$D$8,"")</f>
        <v/>
      </c>
      <c r="C637" t="str">
        <f t="shared" si="86"/>
        <v/>
      </c>
      <c r="D637" t="str">
        <f>+IF(LEN(M637)&gt;0,Participação!$D$4,"")</f>
        <v/>
      </c>
      <c r="E637" s="27" t="str">
        <f>+IF(LEN(M637)&gt;0,Participação!$B$7+8,"")</f>
        <v/>
      </c>
      <c r="F637" s="27" t="str">
        <f t="shared" si="87"/>
        <v/>
      </c>
      <c r="G637" t="str">
        <f t="shared" si="88"/>
        <v/>
      </c>
      <c r="H637" t="str">
        <f t="shared" si="89"/>
        <v/>
      </c>
      <c r="I637" t="str">
        <f t="shared" si="90"/>
        <v/>
      </c>
      <c r="L637" t="str">
        <f>+IF(LEN(Candidatura_Tomador!A637)&gt;0,VLOOKUP(M637,Candidatura_Tomador!H:P,9,0),"")</f>
        <v/>
      </c>
      <c r="M637" t="str">
        <f>IF(LEN(M636)=0,"",IF(M636=MAX(Candidatura_Tomador!H:H),"",M636+1))</f>
        <v/>
      </c>
      <c r="N637" t="str">
        <f>+IF(LEN(M637)&gt;0,Participação!$D$6*100,"")</f>
        <v/>
      </c>
      <c r="O637" t="str">
        <f t="shared" si="91"/>
        <v/>
      </c>
      <c r="P637" t="str">
        <f>+IF(LEN(M637)&gt;0,IF(Participação!$B$6="Com Escaldão","09","01"),"")</f>
        <v/>
      </c>
      <c r="Q637" s="28" t="str">
        <f>+IF(LEN(M637)&gt;0,SUMIF(Candidatura_Tomador!$H:$H,Candidatura_Seguros!M637,Candidatura_Tomador!I:I),"")</f>
        <v/>
      </c>
      <c r="R637" t="str">
        <f>+IF(LEN(M637)&gt;0,VLOOKUP(M637,Candidatura_Tomador!H:J,3,0),"")</f>
        <v/>
      </c>
      <c r="S637" t="str">
        <f>+IF(LEN(M637)&gt;0,SUMIF(Candidatura_Tomador!$H:$H,Candidatura_Seguros!M637,Candidatura_Tomador!Q:Q),"")</f>
        <v/>
      </c>
      <c r="T637" t="str">
        <f t="shared" si="92"/>
        <v/>
      </c>
      <c r="U637" t="str">
        <f t="shared" si="93"/>
        <v/>
      </c>
      <c r="V637" t="str">
        <f>+IF(LEN(M637)&gt;0,SUMIF(Candidatura_Tomador!$H:$H,Candidatura_Seguros!M637,Candidatura_Tomador!R:R),"")</f>
        <v/>
      </c>
      <c r="W637" t="str">
        <f t="shared" si="94"/>
        <v/>
      </c>
    </row>
    <row r="638" spans="1:23" x14ac:dyDescent="0.25">
      <c r="A638" t="str">
        <f>+IF(LEN(M638)&gt;0,Candidatura_Tomador!C638,"")</f>
        <v/>
      </c>
      <c r="B638" t="str">
        <f>+IF(LEN(M638)&gt;0,Participação!$D$8,"")</f>
        <v/>
      </c>
      <c r="C638" t="str">
        <f t="shared" si="86"/>
        <v/>
      </c>
      <c r="D638" t="str">
        <f>+IF(LEN(M638)&gt;0,Participação!$D$4,"")</f>
        <v/>
      </c>
      <c r="E638" s="27" t="str">
        <f>+IF(LEN(M638)&gt;0,Participação!$B$7+8,"")</f>
        <v/>
      </c>
      <c r="F638" s="27" t="str">
        <f t="shared" si="87"/>
        <v/>
      </c>
      <c r="G638" t="str">
        <f t="shared" si="88"/>
        <v/>
      </c>
      <c r="H638" t="str">
        <f t="shared" si="89"/>
        <v/>
      </c>
      <c r="I638" t="str">
        <f t="shared" si="90"/>
        <v/>
      </c>
      <c r="L638" t="str">
        <f>+IF(LEN(Candidatura_Tomador!A638)&gt;0,VLOOKUP(M638,Candidatura_Tomador!H:P,9,0),"")</f>
        <v/>
      </c>
      <c r="M638" t="str">
        <f>IF(LEN(M637)=0,"",IF(M637=MAX(Candidatura_Tomador!H:H),"",M637+1))</f>
        <v/>
      </c>
      <c r="N638" t="str">
        <f>+IF(LEN(M638)&gt;0,Participação!$D$6*100,"")</f>
        <v/>
      </c>
      <c r="O638" t="str">
        <f t="shared" si="91"/>
        <v/>
      </c>
      <c r="P638" t="str">
        <f>+IF(LEN(M638)&gt;0,IF(Participação!$B$6="Com Escaldão","09","01"),"")</f>
        <v/>
      </c>
      <c r="Q638" s="28" t="str">
        <f>+IF(LEN(M638)&gt;0,SUMIF(Candidatura_Tomador!$H:$H,Candidatura_Seguros!M638,Candidatura_Tomador!I:I),"")</f>
        <v/>
      </c>
      <c r="R638" t="str">
        <f>+IF(LEN(M638)&gt;0,VLOOKUP(M638,Candidatura_Tomador!H:J,3,0),"")</f>
        <v/>
      </c>
      <c r="S638" t="str">
        <f>+IF(LEN(M638)&gt;0,SUMIF(Candidatura_Tomador!$H:$H,Candidatura_Seguros!M638,Candidatura_Tomador!Q:Q),"")</f>
        <v/>
      </c>
      <c r="T638" t="str">
        <f t="shared" si="92"/>
        <v/>
      </c>
      <c r="U638" t="str">
        <f t="shared" si="93"/>
        <v/>
      </c>
      <c r="V638" t="str">
        <f>+IF(LEN(M638)&gt;0,SUMIF(Candidatura_Tomador!$H:$H,Candidatura_Seguros!M638,Candidatura_Tomador!R:R),"")</f>
        <v/>
      </c>
      <c r="W638" t="str">
        <f t="shared" si="94"/>
        <v/>
      </c>
    </row>
    <row r="639" spans="1:23" x14ac:dyDescent="0.25">
      <c r="A639" t="str">
        <f>+IF(LEN(M639)&gt;0,Candidatura_Tomador!C639,"")</f>
        <v/>
      </c>
      <c r="B639" t="str">
        <f>+IF(LEN(M639)&gt;0,Participação!$D$8,"")</f>
        <v/>
      </c>
      <c r="C639" t="str">
        <f t="shared" si="86"/>
        <v/>
      </c>
      <c r="D639" t="str">
        <f>+IF(LEN(M639)&gt;0,Participação!$D$4,"")</f>
        <v/>
      </c>
      <c r="E639" s="27" t="str">
        <f>+IF(LEN(M639)&gt;0,Participação!$B$7+8,"")</f>
        <v/>
      </c>
      <c r="F639" s="27" t="str">
        <f t="shared" si="87"/>
        <v/>
      </c>
      <c r="G639" t="str">
        <f t="shared" si="88"/>
        <v/>
      </c>
      <c r="H639" t="str">
        <f t="shared" si="89"/>
        <v/>
      </c>
      <c r="I639" t="str">
        <f t="shared" si="90"/>
        <v/>
      </c>
      <c r="L639" t="str">
        <f>+IF(LEN(Candidatura_Tomador!A639)&gt;0,VLOOKUP(M639,Candidatura_Tomador!H:P,9,0),"")</f>
        <v/>
      </c>
      <c r="M639" t="str">
        <f>IF(LEN(M638)=0,"",IF(M638=MAX(Candidatura_Tomador!H:H),"",M638+1))</f>
        <v/>
      </c>
      <c r="N639" t="str">
        <f>+IF(LEN(M639)&gt;0,Participação!$D$6*100,"")</f>
        <v/>
      </c>
      <c r="O639" t="str">
        <f t="shared" si="91"/>
        <v/>
      </c>
      <c r="P639" t="str">
        <f>+IF(LEN(M639)&gt;0,IF(Participação!$B$6="Com Escaldão","09","01"),"")</f>
        <v/>
      </c>
      <c r="Q639" s="28" t="str">
        <f>+IF(LEN(M639)&gt;0,SUMIF(Candidatura_Tomador!$H:$H,Candidatura_Seguros!M639,Candidatura_Tomador!I:I),"")</f>
        <v/>
      </c>
      <c r="R639" t="str">
        <f>+IF(LEN(M639)&gt;0,VLOOKUP(M639,Candidatura_Tomador!H:J,3,0),"")</f>
        <v/>
      </c>
      <c r="S639" t="str">
        <f>+IF(LEN(M639)&gt;0,SUMIF(Candidatura_Tomador!$H:$H,Candidatura_Seguros!M639,Candidatura_Tomador!Q:Q),"")</f>
        <v/>
      </c>
      <c r="T639" t="str">
        <f t="shared" si="92"/>
        <v/>
      </c>
      <c r="U639" t="str">
        <f t="shared" si="93"/>
        <v/>
      </c>
      <c r="V639" t="str">
        <f>+IF(LEN(M639)&gt;0,SUMIF(Candidatura_Tomador!$H:$H,Candidatura_Seguros!M639,Candidatura_Tomador!R:R),"")</f>
        <v/>
      </c>
      <c r="W639" t="str">
        <f t="shared" si="94"/>
        <v/>
      </c>
    </row>
    <row r="640" spans="1:23" x14ac:dyDescent="0.25">
      <c r="A640" t="str">
        <f>+IF(LEN(M640)&gt;0,Candidatura_Tomador!C640,"")</f>
        <v/>
      </c>
      <c r="B640" t="str">
        <f>+IF(LEN(M640)&gt;0,Participação!$D$8,"")</f>
        <v/>
      </c>
      <c r="C640" t="str">
        <f t="shared" si="86"/>
        <v/>
      </c>
      <c r="D640" t="str">
        <f>+IF(LEN(M640)&gt;0,Participação!$D$4,"")</f>
        <v/>
      </c>
      <c r="E640" s="27" t="str">
        <f>+IF(LEN(M640)&gt;0,Participação!$B$7+8,"")</f>
        <v/>
      </c>
      <c r="F640" s="27" t="str">
        <f t="shared" si="87"/>
        <v/>
      </c>
      <c r="G640" t="str">
        <f t="shared" si="88"/>
        <v/>
      </c>
      <c r="H640" t="str">
        <f t="shared" si="89"/>
        <v/>
      </c>
      <c r="I640" t="str">
        <f t="shared" si="90"/>
        <v/>
      </c>
      <c r="L640" t="str">
        <f>+IF(LEN(Candidatura_Tomador!A640)&gt;0,VLOOKUP(M640,Candidatura_Tomador!H:P,9,0),"")</f>
        <v/>
      </c>
      <c r="M640" t="str">
        <f>IF(LEN(M639)=0,"",IF(M639=MAX(Candidatura_Tomador!H:H),"",M639+1))</f>
        <v/>
      </c>
      <c r="N640" t="str">
        <f>+IF(LEN(M640)&gt;0,Participação!$D$6*100,"")</f>
        <v/>
      </c>
      <c r="O640" t="str">
        <f t="shared" si="91"/>
        <v/>
      </c>
      <c r="P640" t="str">
        <f>+IF(LEN(M640)&gt;0,IF(Participação!$B$6="Com Escaldão","09","01"),"")</f>
        <v/>
      </c>
      <c r="Q640" s="28" t="str">
        <f>+IF(LEN(M640)&gt;0,SUMIF(Candidatura_Tomador!$H:$H,Candidatura_Seguros!M640,Candidatura_Tomador!I:I),"")</f>
        <v/>
      </c>
      <c r="R640" t="str">
        <f>+IF(LEN(M640)&gt;0,VLOOKUP(M640,Candidatura_Tomador!H:J,3,0),"")</f>
        <v/>
      </c>
      <c r="S640" t="str">
        <f>+IF(LEN(M640)&gt;0,SUMIF(Candidatura_Tomador!$H:$H,Candidatura_Seguros!M640,Candidatura_Tomador!Q:Q),"")</f>
        <v/>
      </c>
      <c r="T640" t="str">
        <f t="shared" si="92"/>
        <v/>
      </c>
      <c r="U640" t="str">
        <f t="shared" si="93"/>
        <v/>
      </c>
      <c r="V640" t="str">
        <f>+IF(LEN(M640)&gt;0,SUMIF(Candidatura_Tomador!$H:$H,Candidatura_Seguros!M640,Candidatura_Tomador!R:R),"")</f>
        <v/>
      </c>
      <c r="W640" t="str">
        <f t="shared" si="94"/>
        <v/>
      </c>
    </row>
    <row r="641" spans="1:23" x14ac:dyDescent="0.25">
      <c r="A641" t="str">
        <f>+IF(LEN(M641)&gt;0,Candidatura_Tomador!C641,"")</f>
        <v/>
      </c>
      <c r="B641" t="str">
        <f>+IF(LEN(M641)&gt;0,Participação!$D$8,"")</f>
        <v/>
      </c>
      <c r="C641" t="str">
        <f t="shared" si="86"/>
        <v/>
      </c>
      <c r="D641" t="str">
        <f>+IF(LEN(M641)&gt;0,Participação!$D$4,"")</f>
        <v/>
      </c>
      <c r="E641" s="27" t="str">
        <f>+IF(LEN(M641)&gt;0,Participação!$B$7+8,"")</f>
        <v/>
      </c>
      <c r="F641" s="27" t="str">
        <f t="shared" si="87"/>
        <v/>
      </c>
      <c r="G641" t="str">
        <f t="shared" si="88"/>
        <v/>
      </c>
      <c r="H641" t="str">
        <f t="shared" si="89"/>
        <v/>
      </c>
      <c r="I641" t="str">
        <f t="shared" si="90"/>
        <v/>
      </c>
      <c r="L641" t="str">
        <f>+IF(LEN(Candidatura_Tomador!A641)&gt;0,VLOOKUP(M641,Candidatura_Tomador!H:P,9,0),"")</f>
        <v/>
      </c>
      <c r="M641" t="str">
        <f>IF(LEN(M640)=0,"",IF(M640=MAX(Candidatura_Tomador!H:H),"",M640+1))</f>
        <v/>
      </c>
      <c r="N641" t="str">
        <f>+IF(LEN(M641)&gt;0,Participação!$D$6*100,"")</f>
        <v/>
      </c>
      <c r="O641" t="str">
        <f t="shared" si="91"/>
        <v/>
      </c>
      <c r="P641" t="str">
        <f>+IF(LEN(M641)&gt;0,IF(Participação!$B$6="Com Escaldão","09","01"),"")</f>
        <v/>
      </c>
      <c r="Q641" s="28" t="str">
        <f>+IF(LEN(M641)&gt;0,SUMIF(Candidatura_Tomador!$H:$H,Candidatura_Seguros!M641,Candidatura_Tomador!I:I),"")</f>
        <v/>
      </c>
      <c r="R641" t="str">
        <f>+IF(LEN(M641)&gt;0,VLOOKUP(M641,Candidatura_Tomador!H:J,3,0),"")</f>
        <v/>
      </c>
      <c r="S641" t="str">
        <f>+IF(LEN(M641)&gt;0,SUMIF(Candidatura_Tomador!$H:$H,Candidatura_Seguros!M641,Candidatura_Tomador!Q:Q),"")</f>
        <v/>
      </c>
      <c r="T641" t="str">
        <f t="shared" si="92"/>
        <v/>
      </c>
      <c r="U641" t="str">
        <f t="shared" si="93"/>
        <v/>
      </c>
      <c r="V641" t="str">
        <f>+IF(LEN(M641)&gt;0,SUMIF(Candidatura_Tomador!$H:$H,Candidatura_Seguros!M641,Candidatura_Tomador!R:R),"")</f>
        <v/>
      </c>
      <c r="W641" t="str">
        <f t="shared" si="94"/>
        <v/>
      </c>
    </row>
    <row r="642" spans="1:23" x14ac:dyDescent="0.25">
      <c r="A642" t="str">
        <f>+IF(LEN(M642)&gt;0,Candidatura_Tomador!C642,"")</f>
        <v/>
      </c>
      <c r="B642" t="str">
        <f>+IF(LEN(M642)&gt;0,Participação!$D$8,"")</f>
        <v/>
      </c>
      <c r="C642" t="str">
        <f t="shared" si="86"/>
        <v/>
      </c>
      <c r="D642" t="str">
        <f>+IF(LEN(M642)&gt;0,Participação!$D$4,"")</f>
        <v/>
      </c>
      <c r="E642" s="27" t="str">
        <f>+IF(LEN(M642)&gt;0,Participação!$B$7+8,"")</f>
        <v/>
      </c>
      <c r="F642" s="27" t="str">
        <f t="shared" si="87"/>
        <v/>
      </c>
      <c r="G642" t="str">
        <f t="shared" si="88"/>
        <v/>
      </c>
      <c r="H642" t="str">
        <f t="shared" si="89"/>
        <v/>
      </c>
      <c r="I642" t="str">
        <f t="shared" si="90"/>
        <v/>
      </c>
      <c r="L642" t="str">
        <f>+IF(LEN(Candidatura_Tomador!A642)&gt;0,VLOOKUP(M642,Candidatura_Tomador!H:P,9,0),"")</f>
        <v/>
      </c>
      <c r="M642" t="str">
        <f>IF(LEN(M641)=0,"",IF(M641=MAX(Candidatura_Tomador!H:H),"",M641+1))</f>
        <v/>
      </c>
      <c r="N642" t="str">
        <f>+IF(LEN(M642)&gt;0,Participação!$D$6*100,"")</f>
        <v/>
      </c>
      <c r="O642" t="str">
        <f t="shared" si="91"/>
        <v/>
      </c>
      <c r="P642" t="str">
        <f>+IF(LEN(M642)&gt;0,IF(Participação!$B$6="Com Escaldão","09","01"),"")</f>
        <v/>
      </c>
      <c r="Q642" s="28" t="str">
        <f>+IF(LEN(M642)&gt;0,SUMIF(Candidatura_Tomador!$H:$H,Candidatura_Seguros!M642,Candidatura_Tomador!I:I),"")</f>
        <v/>
      </c>
      <c r="R642" t="str">
        <f>+IF(LEN(M642)&gt;0,VLOOKUP(M642,Candidatura_Tomador!H:J,3,0),"")</f>
        <v/>
      </c>
      <c r="S642" t="str">
        <f>+IF(LEN(M642)&gt;0,SUMIF(Candidatura_Tomador!$H:$H,Candidatura_Seguros!M642,Candidatura_Tomador!Q:Q),"")</f>
        <v/>
      </c>
      <c r="T642" t="str">
        <f t="shared" si="92"/>
        <v/>
      </c>
      <c r="U642" t="str">
        <f t="shared" si="93"/>
        <v/>
      </c>
      <c r="V642" t="str">
        <f>+IF(LEN(M642)&gt;0,SUMIF(Candidatura_Tomador!$H:$H,Candidatura_Seguros!M642,Candidatura_Tomador!R:R),"")</f>
        <v/>
      </c>
      <c r="W642" t="str">
        <f t="shared" si="94"/>
        <v/>
      </c>
    </row>
    <row r="643" spans="1:23" x14ac:dyDescent="0.25">
      <c r="A643" t="str">
        <f>+IF(LEN(M643)&gt;0,Candidatura_Tomador!C643,"")</f>
        <v/>
      </c>
      <c r="B643" t="str">
        <f>+IF(LEN(M643)&gt;0,Participação!$D$8,"")</f>
        <v/>
      </c>
      <c r="C643" t="str">
        <f t="shared" si="86"/>
        <v/>
      </c>
      <c r="D643" t="str">
        <f>+IF(LEN(M643)&gt;0,Participação!$D$4,"")</f>
        <v/>
      </c>
      <c r="E643" s="27" t="str">
        <f>+IF(LEN(M643)&gt;0,Participação!$B$7+8,"")</f>
        <v/>
      </c>
      <c r="F643" s="27" t="str">
        <f t="shared" si="87"/>
        <v/>
      </c>
      <c r="G643" t="str">
        <f t="shared" si="88"/>
        <v/>
      </c>
      <c r="H643" t="str">
        <f t="shared" si="89"/>
        <v/>
      </c>
      <c r="I643" t="str">
        <f t="shared" si="90"/>
        <v/>
      </c>
      <c r="L643" t="str">
        <f>+IF(LEN(Candidatura_Tomador!A643)&gt;0,VLOOKUP(M643,Candidatura_Tomador!H:P,9,0),"")</f>
        <v/>
      </c>
      <c r="M643" t="str">
        <f>IF(LEN(M642)=0,"",IF(M642=MAX(Candidatura_Tomador!H:H),"",M642+1))</f>
        <v/>
      </c>
      <c r="N643" t="str">
        <f>+IF(LEN(M643)&gt;0,Participação!$D$6*100,"")</f>
        <v/>
      </c>
      <c r="O643" t="str">
        <f t="shared" si="91"/>
        <v/>
      </c>
      <c r="P643" t="str">
        <f>+IF(LEN(M643)&gt;0,IF(Participação!$B$6="Com Escaldão","09","01"),"")</f>
        <v/>
      </c>
      <c r="Q643" s="28" t="str">
        <f>+IF(LEN(M643)&gt;0,SUMIF(Candidatura_Tomador!$H:$H,Candidatura_Seguros!M643,Candidatura_Tomador!I:I),"")</f>
        <v/>
      </c>
      <c r="R643" t="str">
        <f>+IF(LEN(M643)&gt;0,VLOOKUP(M643,Candidatura_Tomador!H:J,3,0),"")</f>
        <v/>
      </c>
      <c r="S643" t="str">
        <f>+IF(LEN(M643)&gt;0,SUMIF(Candidatura_Tomador!$H:$H,Candidatura_Seguros!M643,Candidatura_Tomador!Q:Q),"")</f>
        <v/>
      </c>
      <c r="T643" t="str">
        <f t="shared" si="92"/>
        <v/>
      </c>
      <c r="U643" t="str">
        <f t="shared" si="93"/>
        <v/>
      </c>
      <c r="V643" t="str">
        <f>+IF(LEN(M643)&gt;0,SUMIF(Candidatura_Tomador!$H:$H,Candidatura_Seguros!M643,Candidatura_Tomador!R:R),"")</f>
        <v/>
      </c>
      <c r="W643" t="str">
        <f t="shared" si="94"/>
        <v/>
      </c>
    </row>
    <row r="644" spans="1:23" x14ac:dyDescent="0.25">
      <c r="A644" t="str">
        <f>+IF(LEN(M644)&gt;0,Candidatura_Tomador!C644,"")</f>
        <v/>
      </c>
      <c r="B644" t="str">
        <f>+IF(LEN(M644)&gt;0,Participação!$D$8,"")</f>
        <v/>
      </c>
      <c r="C644" t="str">
        <f t="shared" ref="C644:C707" si="95">+IF(LEN(M644)&gt;0,YEAR(F644),"")</f>
        <v/>
      </c>
      <c r="D644" t="str">
        <f>+IF(LEN(M644)&gt;0,Participação!$D$4,"")</f>
        <v/>
      </c>
      <c r="E644" s="27" t="str">
        <f>+IF(LEN(M644)&gt;0,Participação!$B$7+8,"")</f>
        <v/>
      </c>
      <c r="F644" s="27" t="str">
        <f t="shared" ref="F644:F707" si="96">+IF(LEN(M644)&gt;0,DATE(2021,10,15),"")</f>
        <v/>
      </c>
      <c r="G644" t="str">
        <f t="shared" ref="G644:G707" si="97">+IF(LEN(M644)&gt;0,1,"")</f>
        <v/>
      </c>
      <c r="H644" t="str">
        <f t="shared" ref="H644:H707" si="98">+IF(LEN(M644)&gt;0,1,"")</f>
        <v/>
      </c>
      <c r="I644" t="str">
        <f t="shared" ref="I644:I707" si="99">+IF(LEN(M644)&gt;0,"N","")</f>
        <v/>
      </c>
      <c r="L644" t="str">
        <f>+IF(LEN(Candidatura_Tomador!A644)&gt;0,VLOOKUP(M644,Candidatura_Tomador!H:P,9,0),"")</f>
        <v/>
      </c>
      <c r="M644" t="str">
        <f>IF(LEN(M643)=0,"",IF(M643=MAX(Candidatura_Tomador!H:H),"",M643+1))</f>
        <v/>
      </c>
      <c r="N644" t="str">
        <f>+IF(LEN(M644)&gt;0,Participação!$D$6*100,"")</f>
        <v/>
      </c>
      <c r="O644" t="str">
        <f t="shared" ref="O644:O707" si="100">+IF(LEN(M644)&gt;0,1,"")</f>
        <v/>
      </c>
      <c r="P644" t="str">
        <f>+IF(LEN(M644)&gt;0,IF(Participação!$B$6="Com Escaldão","09","01"),"")</f>
        <v/>
      </c>
      <c r="Q644" s="28" t="str">
        <f>+IF(LEN(M644)&gt;0,SUMIF(Candidatura_Tomador!$H:$H,Candidatura_Seguros!M644,Candidatura_Tomador!I:I),"")</f>
        <v/>
      </c>
      <c r="R644" t="str">
        <f>+IF(LEN(M644)&gt;0,VLOOKUP(M644,Candidatura_Tomador!H:J,3,0),"")</f>
        <v/>
      </c>
      <c r="S644" t="str">
        <f>+IF(LEN(M644)&gt;0,SUMIF(Candidatura_Tomador!$H:$H,Candidatura_Seguros!M644,Candidatura_Tomador!Q:Q),"")</f>
        <v/>
      </c>
      <c r="T644" t="str">
        <f t="shared" ref="T644:T707" si="101">+IF(LEN(M644)&gt;0,S644,"")</f>
        <v/>
      </c>
      <c r="U644" t="str">
        <f t="shared" ref="U644:U707" si="102">+IF(LEN(M644)&gt;0,"N","")</f>
        <v/>
      </c>
      <c r="V644" t="str">
        <f>+IF(LEN(M644)&gt;0,SUMIF(Candidatura_Tomador!$H:$H,Candidatura_Seguros!M644,Candidatura_Tomador!R:R),"")</f>
        <v/>
      </c>
      <c r="W644" t="str">
        <f t="shared" ref="W644:W707" si="103">+IF(LEN(M644)&gt;0,0,"")</f>
        <v/>
      </c>
    </row>
    <row r="645" spans="1:23" x14ac:dyDescent="0.25">
      <c r="A645" t="str">
        <f>+IF(LEN(M645)&gt;0,Candidatura_Tomador!C645,"")</f>
        <v/>
      </c>
      <c r="B645" t="str">
        <f>+IF(LEN(M645)&gt;0,Participação!$D$8,"")</f>
        <v/>
      </c>
      <c r="C645" t="str">
        <f t="shared" si="95"/>
        <v/>
      </c>
      <c r="D645" t="str">
        <f>+IF(LEN(M645)&gt;0,Participação!$D$4,"")</f>
        <v/>
      </c>
      <c r="E645" s="27" t="str">
        <f>+IF(LEN(M645)&gt;0,Participação!$B$7+8,"")</f>
        <v/>
      </c>
      <c r="F645" s="27" t="str">
        <f t="shared" si="96"/>
        <v/>
      </c>
      <c r="G645" t="str">
        <f t="shared" si="97"/>
        <v/>
      </c>
      <c r="H645" t="str">
        <f t="shared" si="98"/>
        <v/>
      </c>
      <c r="I645" t="str">
        <f t="shared" si="99"/>
        <v/>
      </c>
      <c r="L645" t="str">
        <f>+IF(LEN(Candidatura_Tomador!A645)&gt;0,VLOOKUP(M645,Candidatura_Tomador!H:P,9,0),"")</f>
        <v/>
      </c>
      <c r="M645" t="str">
        <f>IF(LEN(M644)=0,"",IF(M644=MAX(Candidatura_Tomador!H:H),"",M644+1))</f>
        <v/>
      </c>
      <c r="N645" t="str">
        <f>+IF(LEN(M645)&gt;0,Participação!$D$6*100,"")</f>
        <v/>
      </c>
      <c r="O645" t="str">
        <f t="shared" si="100"/>
        <v/>
      </c>
      <c r="P645" t="str">
        <f>+IF(LEN(M645)&gt;0,IF(Participação!$B$6="Com Escaldão","09","01"),"")</f>
        <v/>
      </c>
      <c r="Q645" s="28" t="str">
        <f>+IF(LEN(M645)&gt;0,SUMIF(Candidatura_Tomador!$H:$H,Candidatura_Seguros!M645,Candidatura_Tomador!I:I),"")</f>
        <v/>
      </c>
      <c r="R645" t="str">
        <f>+IF(LEN(M645)&gt;0,VLOOKUP(M645,Candidatura_Tomador!H:J,3,0),"")</f>
        <v/>
      </c>
      <c r="S645" t="str">
        <f>+IF(LEN(M645)&gt;0,SUMIF(Candidatura_Tomador!$H:$H,Candidatura_Seguros!M645,Candidatura_Tomador!Q:Q),"")</f>
        <v/>
      </c>
      <c r="T645" t="str">
        <f t="shared" si="101"/>
        <v/>
      </c>
      <c r="U645" t="str">
        <f t="shared" si="102"/>
        <v/>
      </c>
      <c r="V645" t="str">
        <f>+IF(LEN(M645)&gt;0,SUMIF(Candidatura_Tomador!$H:$H,Candidatura_Seguros!M645,Candidatura_Tomador!R:R),"")</f>
        <v/>
      </c>
      <c r="W645" t="str">
        <f t="shared" si="103"/>
        <v/>
      </c>
    </row>
    <row r="646" spans="1:23" x14ac:dyDescent="0.25">
      <c r="A646" t="str">
        <f>+IF(LEN(M646)&gt;0,Candidatura_Tomador!C646,"")</f>
        <v/>
      </c>
      <c r="B646" t="str">
        <f>+IF(LEN(M646)&gt;0,Participação!$D$8,"")</f>
        <v/>
      </c>
      <c r="C646" t="str">
        <f t="shared" si="95"/>
        <v/>
      </c>
      <c r="D646" t="str">
        <f>+IF(LEN(M646)&gt;0,Participação!$D$4,"")</f>
        <v/>
      </c>
      <c r="E646" s="27" t="str">
        <f>+IF(LEN(M646)&gt;0,Participação!$B$7+8,"")</f>
        <v/>
      </c>
      <c r="F646" s="27" t="str">
        <f t="shared" si="96"/>
        <v/>
      </c>
      <c r="G646" t="str">
        <f t="shared" si="97"/>
        <v/>
      </c>
      <c r="H646" t="str">
        <f t="shared" si="98"/>
        <v/>
      </c>
      <c r="I646" t="str">
        <f t="shared" si="99"/>
        <v/>
      </c>
      <c r="L646" t="str">
        <f>+IF(LEN(Candidatura_Tomador!A646)&gt;0,VLOOKUP(M646,Candidatura_Tomador!H:P,9,0),"")</f>
        <v/>
      </c>
      <c r="M646" t="str">
        <f>IF(LEN(M645)=0,"",IF(M645=MAX(Candidatura_Tomador!H:H),"",M645+1))</f>
        <v/>
      </c>
      <c r="N646" t="str">
        <f>+IF(LEN(M646)&gt;0,Participação!$D$6*100,"")</f>
        <v/>
      </c>
      <c r="O646" t="str">
        <f t="shared" si="100"/>
        <v/>
      </c>
      <c r="P646" t="str">
        <f>+IF(LEN(M646)&gt;0,IF(Participação!$B$6="Com Escaldão","09","01"),"")</f>
        <v/>
      </c>
      <c r="Q646" s="28" t="str">
        <f>+IF(LEN(M646)&gt;0,SUMIF(Candidatura_Tomador!$H:$H,Candidatura_Seguros!M646,Candidatura_Tomador!I:I),"")</f>
        <v/>
      </c>
      <c r="R646" t="str">
        <f>+IF(LEN(M646)&gt;0,VLOOKUP(M646,Candidatura_Tomador!H:J,3,0),"")</f>
        <v/>
      </c>
      <c r="S646" t="str">
        <f>+IF(LEN(M646)&gt;0,SUMIF(Candidatura_Tomador!$H:$H,Candidatura_Seguros!M646,Candidatura_Tomador!Q:Q),"")</f>
        <v/>
      </c>
      <c r="T646" t="str">
        <f t="shared" si="101"/>
        <v/>
      </c>
      <c r="U646" t="str">
        <f t="shared" si="102"/>
        <v/>
      </c>
      <c r="V646" t="str">
        <f>+IF(LEN(M646)&gt;0,SUMIF(Candidatura_Tomador!$H:$H,Candidatura_Seguros!M646,Candidatura_Tomador!R:R),"")</f>
        <v/>
      </c>
      <c r="W646" t="str">
        <f t="shared" si="103"/>
        <v/>
      </c>
    </row>
    <row r="647" spans="1:23" x14ac:dyDescent="0.25">
      <c r="A647" t="str">
        <f>+IF(LEN(M647)&gt;0,Candidatura_Tomador!C647,"")</f>
        <v/>
      </c>
      <c r="B647" t="str">
        <f>+IF(LEN(M647)&gt;0,Participação!$D$8,"")</f>
        <v/>
      </c>
      <c r="C647" t="str">
        <f t="shared" si="95"/>
        <v/>
      </c>
      <c r="D647" t="str">
        <f>+IF(LEN(M647)&gt;0,Participação!$D$4,"")</f>
        <v/>
      </c>
      <c r="E647" s="27" t="str">
        <f>+IF(LEN(M647)&gt;0,Participação!$B$7+8,"")</f>
        <v/>
      </c>
      <c r="F647" s="27" t="str">
        <f t="shared" si="96"/>
        <v/>
      </c>
      <c r="G647" t="str">
        <f t="shared" si="97"/>
        <v/>
      </c>
      <c r="H647" t="str">
        <f t="shared" si="98"/>
        <v/>
      </c>
      <c r="I647" t="str">
        <f t="shared" si="99"/>
        <v/>
      </c>
      <c r="L647" t="str">
        <f>+IF(LEN(Candidatura_Tomador!A647)&gt;0,VLOOKUP(M647,Candidatura_Tomador!H:P,9,0),"")</f>
        <v/>
      </c>
      <c r="M647" t="str">
        <f>IF(LEN(M646)=0,"",IF(M646=MAX(Candidatura_Tomador!H:H),"",M646+1))</f>
        <v/>
      </c>
      <c r="N647" t="str">
        <f>+IF(LEN(M647)&gt;0,Participação!$D$6*100,"")</f>
        <v/>
      </c>
      <c r="O647" t="str">
        <f t="shared" si="100"/>
        <v/>
      </c>
      <c r="P647" t="str">
        <f>+IF(LEN(M647)&gt;0,IF(Participação!$B$6="Com Escaldão","09","01"),"")</f>
        <v/>
      </c>
      <c r="Q647" s="28" t="str">
        <f>+IF(LEN(M647)&gt;0,SUMIF(Candidatura_Tomador!$H:$H,Candidatura_Seguros!M647,Candidatura_Tomador!I:I),"")</f>
        <v/>
      </c>
      <c r="R647" t="str">
        <f>+IF(LEN(M647)&gt;0,VLOOKUP(M647,Candidatura_Tomador!H:J,3,0),"")</f>
        <v/>
      </c>
      <c r="S647" t="str">
        <f>+IF(LEN(M647)&gt;0,SUMIF(Candidatura_Tomador!$H:$H,Candidatura_Seguros!M647,Candidatura_Tomador!Q:Q),"")</f>
        <v/>
      </c>
      <c r="T647" t="str">
        <f t="shared" si="101"/>
        <v/>
      </c>
      <c r="U647" t="str">
        <f t="shared" si="102"/>
        <v/>
      </c>
      <c r="V647" t="str">
        <f>+IF(LEN(M647)&gt;0,SUMIF(Candidatura_Tomador!$H:$H,Candidatura_Seguros!M647,Candidatura_Tomador!R:R),"")</f>
        <v/>
      </c>
      <c r="W647" t="str">
        <f t="shared" si="103"/>
        <v/>
      </c>
    </row>
    <row r="648" spans="1:23" x14ac:dyDescent="0.25">
      <c r="A648" t="str">
        <f>+IF(LEN(M648)&gt;0,Candidatura_Tomador!C648,"")</f>
        <v/>
      </c>
      <c r="B648" t="str">
        <f>+IF(LEN(M648)&gt;0,Participação!$D$8,"")</f>
        <v/>
      </c>
      <c r="C648" t="str">
        <f t="shared" si="95"/>
        <v/>
      </c>
      <c r="D648" t="str">
        <f>+IF(LEN(M648)&gt;0,Participação!$D$4,"")</f>
        <v/>
      </c>
      <c r="E648" s="27" t="str">
        <f>+IF(LEN(M648)&gt;0,Participação!$B$7+8,"")</f>
        <v/>
      </c>
      <c r="F648" s="27" t="str">
        <f t="shared" si="96"/>
        <v/>
      </c>
      <c r="G648" t="str">
        <f t="shared" si="97"/>
        <v/>
      </c>
      <c r="H648" t="str">
        <f t="shared" si="98"/>
        <v/>
      </c>
      <c r="I648" t="str">
        <f t="shared" si="99"/>
        <v/>
      </c>
      <c r="L648" t="str">
        <f>+IF(LEN(Candidatura_Tomador!A648)&gt;0,VLOOKUP(M648,Candidatura_Tomador!H:P,9,0),"")</f>
        <v/>
      </c>
      <c r="M648" t="str">
        <f>IF(LEN(M647)=0,"",IF(M647=MAX(Candidatura_Tomador!H:H),"",M647+1))</f>
        <v/>
      </c>
      <c r="N648" t="str">
        <f>+IF(LEN(M648)&gt;0,Participação!$D$6*100,"")</f>
        <v/>
      </c>
      <c r="O648" t="str">
        <f t="shared" si="100"/>
        <v/>
      </c>
      <c r="P648" t="str">
        <f>+IF(LEN(M648)&gt;0,IF(Participação!$B$6="Com Escaldão","09","01"),"")</f>
        <v/>
      </c>
      <c r="Q648" s="28" t="str">
        <f>+IF(LEN(M648)&gt;0,SUMIF(Candidatura_Tomador!$H:$H,Candidatura_Seguros!M648,Candidatura_Tomador!I:I),"")</f>
        <v/>
      </c>
      <c r="R648" t="str">
        <f>+IF(LEN(M648)&gt;0,VLOOKUP(M648,Candidatura_Tomador!H:J,3,0),"")</f>
        <v/>
      </c>
      <c r="S648" t="str">
        <f>+IF(LEN(M648)&gt;0,SUMIF(Candidatura_Tomador!$H:$H,Candidatura_Seguros!M648,Candidatura_Tomador!Q:Q),"")</f>
        <v/>
      </c>
      <c r="T648" t="str">
        <f t="shared" si="101"/>
        <v/>
      </c>
      <c r="U648" t="str">
        <f t="shared" si="102"/>
        <v/>
      </c>
      <c r="V648" t="str">
        <f>+IF(LEN(M648)&gt;0,SUMIF(Candidatura_Tomador!$H:$H,Candidatura_Seguros!M648,Candidatura_Tomador!R:R),"")</f>
        <v/>
      </c>
      <c r="W648" t="str">
        <f t="shared" si="103"/>
        <v/>
      </c>
    </row>
    <row r="649" spans="1:23" x14ac:dyDescent="0.25">
      <c r="A649" t="str">
        <f>+IF(LEN(M649)&gt;0,Candidatura_Tomador!C649,"")</f>
        <v/>
      </c>
      <c r="B649" t="str">
        <f>+IF(LEN(M649)&gt;0,Participação!$D$8,"")</f>
        <v/>
      </c>
      <c r="C649" t="str">
        <f t="shared" si="95"/>
        <v/>
      </c>
      <c r="D649" t="str">
        <f>+IF(LEN(M649)&gt;0,Participação!$D$4,"")</f>
        <v/>
      </c>
      <c r="E649" s="27" t="str">
        <f>+IF(LEN(M649)&gt;0,Participação!$B$7+8,"")</f>
        <v/>
      </c>
      <c r="F649" s="27" t="str">
        <f t="shared" si="96"/>
        <v/>
      </c>
      <c r="G649" t="str">
        <f t="shared" si="97"/>
        <v/>
      </c>
      <c r="H649" t="str">
        <f t="shared" si="98"/>
        <v/>
      </c>
      <c r="I649" t="str">
        <f t="shared" si="99"/>
        <v/>
      </c>
      <c r="L649" t="str">
        <f>+IF(LEN(Candidatura_Tomador!A649)&gt;0,VLOOKUP(M649,Candidatura_Tomador!H:P,9,0),"")</f>
        <v/>
      </c>
      <c r="M649" t="str">
        <f>IF(LEN(M648)=0,"",IF(M648=MAX(Candidatura_Tomador!H:H),"",M648+1))</f>
        <v/>
      </c>
      <c r="N649" t="str">
        <f>+IF(LEN(M649)&gt;0,Participação!$D$6*100,"")</f>
        <v/>
      </c>
      <c r="O649" t="str">
        <f t="shared" si="100"/>
        <v/>
      </c>
      <c r="P649" t="str">
        <f>+IF(LEN(M649)&gt;0,IF(Participação!$B$6="Com Escaldão","09","01"),"")</f>
        <v/>
      </c>
      <c r="Q649" s="28" t="str">
        <f>+IF(LEN(M649)&gt;0,SUMIF(Candidatura_Tomador!$H:$H,Candidatura_Seguros!M649,Candidatura_Tomador!I:I),"")</f>
        <v/>
      </c>
      <c r="R649" t="str">
        <f>+IF(LEN(M649)&gt;0,VLOOKUP(M649,Candidatura_Tomador!H:J,3,0),"")</f>
        <v/>
      </c>
      <c r="S649" t="str">
        <f>+IF(LEN(M649)&gt;0,SUMIF(Candidatura_Tomador!$H:$H,Candidatura_Seguros!M649,Candidatura_Tomador!Q:Q),"")</f>
        <v/>
      </c>
      <c r="T649" t="str">
        <f t="shared" si="101"/>
        <v/>
      </c>
      <c r="U649" t="str">
        <f t="shared" si="102"/>
        <v/>
      </c>
      <c r="V649" t="str">
        <f>+IF(LEN(M649)&gt;0,SUMIF(Candidatura_Tomador!$H:$H,Candidatura_Seguros!M649,Candidatura_Tomador!R:R),"")</f>
        <v/>
      </c>
      <c r="W649" t="str">
        <f t="shared" si="103"/>
        <v/>
      </c>
    </row>
    <row r="650" spans="1:23" x14ac:dyDescent="0.25">
      <c r="A650" t="str">
        <f>+IF(LEN(M650)&gt;0,Candidatura_Tomador!C650,"")</f>
        <v/>
      </c>
      <c r="B650" t="str">
        <f>+IF(LEN(M650)&gt;0,Participação!$D$8,"")</f>
        <v/>
      </c>
      <c r="C650" t="str">
        <f t="shared" si="95"/>
        <v/>
      </c>
      <c r="D650" t="str">
        <f>+IF(LEN(M650)&gt;0,Participação!$D$4,"")</f>
        <v/>
      </c>
      <c r="E650" s="27" t="str">
        <f>+IF(LEN(M650)&gt;0,Participação!$B$7+8,"")</f>
        <v/>
      </c>
      <c r="F650" s="27" t="str">
        <f t="shared" si="96"/>
        <v/>
      </c>
      <c r="G650" t="str">
        <f t="shared" si="97"/>
        <v/>
      </c>
      <c r="H650" t="str">
        <f t="shared" si="98"/>
        <v/>
      </c>
      <c r="I650" t="str">
        <f t="shared" si="99"/>
        <v/>
      </c>
      <c r="L650" t="str">
        <f>+IF(LEN(Candidatura_Tomador!A650)&gt;0,VLOOKUP(M650,Candidatura_Tomador!H:P,9,0),"")</f>
        <v/>
      </c>
      <c r="M650" t="str">
        <f>IF(LEN(M649)=0,"",IF(M649=MAX(Candidatura_Tomador!H:H),"",M649+1))</f>
        <v/>
      </c>
      <c r="N650" t="str">
        <f>+IF(LEN(M650)&gt;0,Participação!$D$6*100,"")</f>
        <v/>
      </c>
      <c r="O650" t="str">
        <f t="shared" si="100"/>
        <v/>
      </c>
      <c r="P650" t="str">
        <f>+IF(LEN(M650)&gt;0,IF(Participação!$B$6="Com Escaldão","09","01"),"")</f>
        <v/>
      </c>
      <c r="Q650" s="28" t="str">
        <f>+IF(LEN(M650)&gt;0,SUMIF(Candidatura_Tomador!$H:$H,Candidatura_Seguros!M650,Candidatura_Tomador!I:I),"")</f>
        <v/>
      </c>
      <c r="R650" t="str">
        <f>+IF(LEN(M650)&gt;0,VLOOKUP(M650,Candidatura_Tomador!H:J,3,0),"")</f>
        <v/>
      </c>
      <c r="S650" t="str">
        <f>+IF(LEN(M650)&gt;0,SUMIF(Candidatura_Tomador!$H:$H,Candidatura_Seguros!M650,Candidatura_Tomador!Q:Q),"")</f>
        <v/>
      </c>
      <c r="T650" t="str">
        <f t="shared" si="101"/>
        <v/>
      </c>
      <c r="U650" t="str">
        <f t="shared" si="102"/>
        <v/>
      </c>
      <c r="V650" t="str">
        <f>+IF(LEN(M650)&gt;0,SUMIF(Candidatura_Tomador!$H:$H,Candidatura_Seguros!M650,Candidatura_Tomador!R:R),"")</f>
        <v/>
      </c>
      <c r="W650" t="str">
        <f t="shared" si="103"/>
        <v/>
      </c>
    </row>
    <row r="651" spans="1:23" x14ac:dyDescent="0.25">
      <c r="A651" t="str">
        <f>+IF(LEN(M651)&gt;0,Candidatura_Tomador!C651,"")</f>
        <v/>
      </c>
      <c r="B651" t="str">
        <f>+IF(LEN(M651)&gt;0,Participação!$D$8,"")</f>
        <v/>
      </c>
      <c r="C651" t="str">
        <f t="shared" si="95"/>
        <v/>
      </c>
      <c r="D651" t="str">
        <f>+IF(LEN(M651)&gt;0,Participação!$D$4,"")</f>
        <v/>
      </c>
      <c r="E651" s="27" t="str">
        <f>+IF(LEN(M651)&gt;0,Participação!$B$7+8,"")</f>
        <v/>
      </c>
      <c r="F651" s="27" t="str">
        <f t="shared" si="96"/>
        <v/>
      </c>
      <c r="G651" t="str">
        <f t="shared" si="97"/>
        <v/>
      </c>
      <c r="H651" t="str">
        <f t="shared" si="98"/>
        <v/>
      </c>
      <c r="I651" t="str">
        <f t="shared" si="99"/>
        <v/>
      </c>
      <c r="L651" t="str">
        <f>+IF(LEN(Candidatura_Tomador!A651)&gt;0,VLOOKUP(M651,Candidatura_Tomador!H:P,9,0),"")</f>
        <v/>
      </c>
      <c r="M651" t="str">
        <f>IF(LEN(M650)=0,"",IF(M650=MAX(Candidatura_Tomador!H:H),"",M650+1))</f>
        <v/>
      </c>
      <c r="N651" t="str">
        <f>+IF(LEN(M651)&gt;0,Participação!$D$6*100,"")</f>
        <v/>
      </c>
      <c r="O651" t="str">
        <f t="shared" si="100"/>
        <v/>
      </c>
      <c r="P651" t="str">
        <f>+IF(LEN(M651)&gt;0,IF(Participação!$B$6="Com Escaldão","09","01"),"")</f>
        <v/>
      </c>
      <c r="Q651" s="28" t="str">
        <f>+IF(LEN(M651)&gt;0,SUMIF(Candidatura_Tomador!$H:$H,Candidatura_Seguros!M651,Candidatura_Tomador!I:I),"")</f>
        <v/>
      </c>
      <c r="R651" t="str">
        <f>+IF(LEN(M651)&gt;0,VLOOKUP(M651,Candidatura_Tomador!H:J,3,0),"")</f>
        <v/>
      </c>
      <c r="S651" t="str">
        <f>+IF(LEN(M651)&gt;0,SUMIF(Candidatura_Tomador!$H:$H,Candidatura_Seguros!M651,Candidatura_Tomador!Q:Q),"")</f>
        <v/>
      </c>
      <c r="T651" t="str">
        <f t="shared" si="101"/>
        <v/>
      </c>
      <c r="U651" t="str">
        <f t="shared" si="102"/>
        <v/>
      </c>
      <c r="V651" t="str">
        <f>+IF(LEN(M651)&gt;0,SUMIF(Candidatura_Tomador!$H:$H,Candidatura_Seguros!M651,Candidatura_Tomador!R:R),"")</f>
        <v/>
      </c>
      <c r="W651" t="str">
        <f t="shared" si="103"/>
        <v/>
      </c>
    </row>
    <row r="652" spans="1:23" x14ac:dyDescent="0.25">
      <c r="A652" t="str">
        <f>+IF(LEN(M652)&gt;0,Candidatura_Tomador!C652,"")</f>
        <v/>
      </c>
      <c r="B652" t="str">
        <f>+IF(LEN(M652)&gt;0,Participação!$D$8,"")</f>
        <v/>
      </c>
      <c r="C652" t="str">
        <f t="shared" si="95"/>
        <v/>
      </c>
      <c r="D652" t="str">
        <f>+IF(LEN(M652)&gt;0,Participação!$D$4,"")</f>
        <v/>
      </c>
      <c r="E652" s="27" t="str">
        <f>+IF(LEN(M652)&gt;0,Participação!$B$7+8,"")</f>
        <v/>
      </c>
      <c r="F652" s="27" t="str">
        <f t="shared" si="96"/>
        <v/>
      </c>
      <c r="G652" t="str">
        <f t="shared" si="97"/>
        <v/>
      </c>
      <c r="H652" t="str">
        <f t="shared" si="98"/>
        <v/>
      </c>
      <c r="I652" t="str">
        <f t="shared" si="99"/>
        <v/>
      </c>
      <c r="L652" t="str">
        <f>+IF(LEN(Candidatura_Tomador!A652)&gt;0,VLOOKUP(M652,Candidatura_Tomador!H:P,9,0),"")</f>
        <v/>
      </c>
      <c r="M652" t="str">
        <f>IF(LEN(M651)=0,"",IF(M651=MAX(Candidatura_Tomador!H:H),"",M651+1))</f>
        <v/>
      </c>
      <c r="N652" t="str">
        <f>+IF(LEN(M652)&gt;0,Participação!$D$6*100,"")</f>
        <v/>
      </c>
      <c r="O652" t="str">
        <f t="shared" si="100"/>
        <v/>
      </c>
      <c r="P652" t="str">
        <f>+IF(LEN(M652)&gt;0,IF(Participação!$B$6="Com Escaldão","09","01"),"")</f>
        <v/>
      </c>
      <c r="Q652" s="28" t="str">
        <f>+IF(LEN(M652)&gt;0,SUMIF(Candidatura_Tomador!$H:$H,Candidatura_Seguros!M652,Candidatura_Tomador!I:I),"")</f>
        <v/>
      </c>
      <c r="R652" t="str">
        <f>+IF(LEN(M652)&gt;0,VLOOKUP(M652,Candidatura_Tomador!H:J,3,0),"")</f>
        <v/>
      </c>
      <c r="S652" t="str">
        <f>+IF(LEN(M652)&gt;0,SUMIF(Candidatura_Tomador!$H:$H,Candidatura_Seguros!M652,Candidatura_Tomador!Q:Q),"")</f>
        <v/>
      </c>
      <c r="T652" t="str">
        <f t="shared" si="101"/>
        <v/>
      </c>
      <c r="U652" t="str">
        <f t="shared" si="102"/>
        <v/>
      </c>
      <c r="V652" t="str">
        <f>+IF(LEN(M652)&gt;0,SUMIF(Candidatura_Tomador!$H:$H,Candidatura_Seguros!M652,Candidatura_Tomador!R:R),"")</f>
        <v/>
      </c>
      <c r="W652" t="str">
        <f t="shared" si="103"/>
        <v/>
      </c>
    </row>
    <row r="653" spans="1:23" x14ac:dyDescent="0.25">
      <c r="A653" t="str">
        <f>+IF(LEN(M653)&gt;0,Candidatura_Tomador!C653,"")</f>
        <v/>
      </c>
      <c r="B653" t="str">
        <f>+IF(LEN(M653)&gt;0,Participação!$D$8,"")</f>
        <v/>
      </c>
      <c r="C653" t="str">
        <f t="shared" si="95"/>
        <v/>
      </c>
      <c r="D653" t="str">
        <f>+IF(LEN(M653)&gt;0,Participação!$D$4,"")</f>
        <v/>
      </c>
      <c r="E653" s="27" t="str">
        <f>+IF(LEN(M653)&gt;0,Participação!$B$7+8,"")</f>
        <v/>
      </c>
      <c r="F653" s="27" t="str">
        <f t="shared" si="96"/>
        <v/>
      </c>
      <c r="G653" t="str">
        <f t="shared" si="97"/>
        <v/>
      </c>
      <c r="H653" t="str">
        <f t="shared" si="98"/>
        <v/>
      </c>
      <c r="I653" t="str">
        <f t="shared" si="99"/>
        <v/>
      </c>
      <c r="L653" t="str">
        <f>+IF(LEN(Candidatura_Tomador!A653)&gt;0,VLOOKUP(M653,Candidatura_Tomador!H:P,9,0),"")</f>
        <v/>
      </c>
      <c r="M653" t="str">
        <f>IF(LEN(M652)=0,"",IF(M652=MAX(Candidatura_Tomador!H:H),"",M652+1))</f>
        <v/>
      </c>
      <c r="N653" t="str">
        <f>+IF(LEN(M653)&gt;0,Participação!$D$6*100,"")</f>
        <v/>
      </c>
      <c r="O653" t="str">
        <f t="shared" si="100"/>
        <v/>
      </c>
      <c r="P653" t="str">
        <f>+IF(LEN(M653)&gt;0,IF(Participação!$B$6="Com Escaldão","09","01"),"")</f>
        <v/>
      </c>
      <c r="Q653" s="28" t="str">
        <f>+IF(LEN(M653)&gt;0,SUMIF(Candidatura_Tomador!$H:$H,Candidatura_Seguros!M653,Candidatura_Tomador!I:I),"")</f>
        <v/>
      </c>
      <c r="R653" t="str">
        <f>+IF(LEN(M653)&gt;0,VLOOKUP(M653,Candidatura_Tomador!H:J,3,0),"")</f>
        <v/>
      </c>
      <c r="S653" t="str">
        <f>+IF(LEN(M653)&gt;0,SUMIF(Candidatura_Tomador!$H:$H,Candidatura_Seguros!M653,Candidatura_Tomador!Q:Q),"")</f>
        <v/>
      </c>
      <c r="T653" t="str">
        <f t="shared" si="101"/>
        <v/>
      </c>
      <c r="U653" t="str">
        <f t="shared" si="102"/>
        <v/>
      </c>
      <c r="V653" t="str">
        <f>+IF(LEN(M653)&gt;0,SUMIF(Candidatura_Tomador!$H:$H,Candidatura_Seguros!M653,Candidatura_Tomador!R:R),"")</f>
        <v/>
      </c>
      <c r="W653" t="str">
        <f t="shared" si="103"/>
        <v/>
      </c>
    </row>
    <row r="654" spans="1:23" x14ac:dyDescent="0.25">
      <c r="A654" t="str">
        <f>+IF(LEN(M654)&gt;0,Candidatura_Tomador!C654,"")</f>
        <v/>
      </c>
      <c r="B654" t="str">
        <f>+IF(LEN(M654)&gt;0,Participação!$D$8,"")</f>
        <v/>
      </c>
      <c r="C654" t="str">
        <f t="shared" si="95"/>
        <v/>
      </c>
      <c r="D654" t="str">
        <f>+IF(LEN(M654)&gt;0,Participação!$D$4,"")</f>
        <v/>
      </c>
      <c r="E654" s="27" t="str">
        <f>+IF(LEN(M654)&gt;0,Participação!$B$7+8,"")</f>
        <v/>
      </c>
      <c r="F654" s="27" t="str">
        <f t="shared" si="96"/>
        <v/>
      </c>
      <c r="G654" t="str">
        <f t="shared" si="97"/>
        <v/>
      </c>
      <c r="H654" t="str">
        <f t="shared" si="98"/>
        <v/>
      </c>
      <c r="I654" t="str">
        <f t="shared" si="99"/>
        <v/>
      </c>
      <c r="L654" t="str">
        <f>+IF(LEN(Candidatura_Tomador!A654)&gt;0,VLOOKUP(M654,Candidatura_Tomador!H:P,9,0),"")</f>
        <v/>
      </c>
      <c r="M654" t="str">
        <f>IF(LEN(M653)=0,"",IF(M653=MAX(Candidatura_Tomador!H:H),"",M653+1))</f>
        <v/>
      </c>
      <c r="N654" t="str">
        <f>+IF(LEN(M654)&gt;0,Participação!$D$6*100,"")</f>
        <v/>
      </c>
      <c r="O654" t="str">
        <f t="shared" si="100"/>
        <v/>
      </c>
      <c r="P654" t="str">
        <f>+IF(LEN(M654)&gt;0,IF(Participação!$B$6="Com Escaldão","09","01"),"")</f>
        <v/>
      </c>
      <c r="Q654" s="28" t="str">
        <f>+IF(LEN(M654)&gt;0,SUMIF(Candidatura_Tomador!$H:$H,Candidatura_Seguros!M654,Candidatura_Tomador!I:I),"")</f>
        <v/>
      </c>
      <c r="R654" t="str">
        <f>+IF(LEN(M654)&gt;0,VLOOKUP(M654,Candidatura_Tomador!H:J,3,0),"")</f>
        <v/>
      </c>
      <c r="S654" t="str">
        <f>+IF(LEN(M654)&gt;0,SUMIF(Candidatura_Tomador!$H:$H,Candidatura_Seguros!M654,Candidatura_Tomador!Q:Q),"")</f>
        <v/>
      </c>
      <c r="T654" t="str">
        <f t="shared" si="101"/>
        <v/>
      </c>
      <c r="U654" t="str">
        <f t="shared" si="102"/>
        <v/>
      </c>
      <c r="V654" t="str">
        <f>+IF(LEN(M654)&gt;0,SUMIF(Candidatura_Tomador!$H:$H,Candidatura_Seguros!M654,Candidatura_Tomador!R:R),"")</f>
        <v/>
      </c>
      <c r="W654" t="str">
        <f t="shared" si="103"/>
        <v/>
      </c>
    </row>
    <row r="655" spans="1:23" x14ac:dyDescent="0.25">
      <c r="A655" t="str">
        <f>+IF(LEN(M655)&gt;0,Candidatura_Tomador!C655,"")</f>
        <v/>
      </c>
      <c r="B655" t="str">
        <f>+IF(LEN(M655)&gt;0,Participação!$D$8,"")</f>
        <v/>
      </c>
      <c r="C655" t="str">
        <f t="shared" si="95"/>
        <v/>
      </c>
      <c r="D655" t="str">
        <f>+IF(LEN(M655)&gt;0,Participação!$D$4,"")</f>
        <v/>
      </c>
      <c r="E655" s="27" t="str">
        <f>+IF(LEN(M655)&gt;0,Participação!$B$7+8,"")</f>
        <v/>
      </c>
      <c r="F655" s="27" t="str">
        <f t="shared" si="96"/>
        <v/>
      </c>
      <c r="G655" t="str">
        <f t="shared" si="97"/>
        <v/>
      </c>
      <c r="H655" t="str">
        <f t="shared" si="98"/>
        <v/>
      </c>
      <c r="I655" t="str">
        <f t="shared" si="99"/>
        <v/>
      </c>
      <c r="L655" t="str">
        <f>+IF(LEN(Candidatura_Tomador!A655)&gt;0,VLOOKUP(M655,Candidatura_Tomador!H:P,9,0),"")</f>
        <v/>
      </c>
      <c r="M655" t="str">
        <f>IF(LEN(M654)=0,"",IF(M654=MAX(Candidatura_Tomador!H:H),"",M654+1))</f>
        <v/>
      </c>
      <c r="N655" t="str">
        <f>+IF(LEN(M655)&gt;0,Participação!$D$6*100,"")</f>
        <v/>
      </c>
      <c r="O655" t="str">
        <f t="shared" si="100"/>
        <v/>
      </c>
      <c r="P655" t="str">
        <f>+IF(LEN(M655)&gt;0,IF(Participação!$B$6="Com Escaldão","09","01"),"")</f>
        <v/>
      </c>
      <c r="Q655" s="28" t="str">
        <f>+IF(LEN(M655)&gt;0,SUMIF(Candidatura_Tomador!$H:$H,Candidatura_Seguros!M655,Candidatura_Tomador!I:I),"")</f>
        <v/>
      </c>
      <c r="R655" t="str">
        <f>+IF(LEN(M655)&gt;0,VLOOKUP(M655,Candidatura_Tomador!H:J,3,0),"")</f>
        <v/>
      </c>
      <c r="S655" t="str">
        <f>+IF(LEN(M655)&gt;0,SUMIF(Candidatura_Tomador!$H:$H,Candidatura_Seguros!M655,Candidatura_Tomador!Q:Q),"")</f>
        <v/>
      </c>
      <c r="T655" t="str">
        <f t="shared" si="101"/>
        <v/>
      </c>
      <c r="U655" t="str">
        <f t="shared" si="102"/>
        <v/>
      </c>
      <c r="V655" t="str">
        <f>+IF(LEN(M655)&gt;0,SUMIF(Candidatura_Tomador!$H:$H,Candidatura_Seguros!M655,Candidatura_Tomador!R:R),"")</f>
        <v/>
      </c>
      <c r="W655" t="str">
        <f t="shared" si="103"/>
        <v/>
      </c>
    </row>
    <row r="656" spans="1:23" x14ac:dyDescent="0.25">
      <c r="A656" t="str">
        <f>+IF(LEN(M656)&gt;0,Candidatura_Tomador!C656,"")</f>
        <v/>
      </c>
      <c r="B656" t="str">
        <f>+IF(LEN(M656)&gt;0,Participação!$D$8,"")</f>
        <v/>
      </c>
      <c r="C656" t="str">
        <f t="shared" si="95"/>
        <v/>
      </c>
      <c r="D656" t="str">
        <f>+IF(LEN(M656)&gt;0,Participação!$D$4,"")</f>
        <v/>
      </c>
      <c r="E656" s="27" t="str">
        <f>+IF(LEN(M656)&gt;0,Participação!$B$7+8,"")</f>
        <v/>
      </c>
      <c r="F656" s="27" t="str">
        <f t="shared" si="96"/>
        <v/>
      </c>
      <c r="G656" t="str">
        <f t="shared" si="97"/>
        <v/>
      </c>
      <c r="H656" t="str">
        <f t="shared" si="98"/>
        <v/>
      </c>
      <c r="I656" t="str">
        <f t="shared" si="99"/>
        <v/>
      </c>
      <c r="L656" t="str">
        <f>+IF(LEN(Candidatura_Tomador!A656)&gt;0,VLOOKUP(M656,Candidatura_Tomador!H:P,9,0),"")</f>
        <v/>
      </c>
      <c r="M656" t="str">
        <f>IF(LEN(M655)=0,"",IF(M655=MAX(Candidatura_Tomador!H:H),"",M655+1))</f>
        <v/>
      </c>
      <c r="N656" t="str">
        <f>+IF(LEN(M656)&gt;0,Participação!$D$6*100,"")</f>
        <v/>
      </c>
      <c r="O656" t="str">
        <f t="shared" si="100"/>
        <v/>
      </c>
      <c r="P656" t="str">
        <f>+IF(LEN(M656)&gt;0,IF(Participação!$B$6="Com Escaldão","09","01"),"")</f>
        <v/>
      </c>
      <c r="Q656" s="28" t="str">
        <f>+IF(LEN(M656)&gt;0,SUMIF(Candidatura_Tomador!$H:$H,Candidatura_Seguros!M656,Candidatura_Tomador!I:I),"")</f>
        <v/>
      </c>
      <c r="R656" t="str">
        <f>+IF(LEN(M656)&gt;0,VLOOKUP(M656,Candidatura_Tomador!H:J,3,0),"")</f>
        <v/>
      </c>
      <c r="S656" t="str">
        <f>+IF(LEN(M656)&gt;0,SUMIF(Candidatura_Tomador!$H:$H,Candidatura_Seguros!M656,Candidatura_Tomador!Q:Q),"")</f>
        <v/>
      </c>
      <c r="T656" t="str">
        <f t="shared" si="101"/>
        <v/>
      </c>
      <c r="U656" t="str">
        <f t="shared" si="102"/>
        <v/>
      </c>
      <c r="V656" t="str">
        <f>+IF(LEN(M656)&gt;0,SUMIF(Candidatura_Tomador!$H:$H,Candidatura_Seguros!M656,Candidatura_Tomador!R:R),"")</f>
        <v/>
      </c>
      <c r="W656" t="str">
        <f t="shared" si="103"/>
        <v/>
      </c>
    </row>
    <row r="657" spans="1:23" x14ac:dyDescent="0.25">
      <c r="A657" t="str">
        <f>+IF(LEN(M657)&gt;0,Candidatura_Tomador!C657,"")</f>
        <v/>
      </c>
      <c r="B657" t="str">
        <f>+IF(LEN(M657)&gt;0,Participação!$D$8,"")</f>
        <v/>
      </c>
      <c r="C657" t="str">
        <f t="shared" si="95"/>
        <v/>
      </c>
      <c r="D657" t="str">
        <f>+IF(LEN(M657)&gt;0,Participação!$D$4,"")</f>
        <v/>
      </c>
      <c r="E657" s="27" t="str">
        <f>+IF(LEN(M657)&gt;0,Participação!$B$7+8,"")</f>
        <v/>
      </c>
      <c r="F657" s="27" t="str">
        <f t="shared" si="96"/>
        <v/>
      </c>
      <c r="G657" t="str">
        <f t="shared" si="97"/>
        <v/>
      </c>
      <c r="H657" t="str">
        <f t="shared" si="98"/>
        <v/>
      </c>
      <c r="I657" t="str">
        <f t="shared" si="99"/>
        <v/>
      </c>
      <c r="L657" t="str">
        <f>+IF(LEN(Candidatura_Tomador!A657)&gt;0,VLOOKUP(M657,Candidatura_Tomador!H:P,9,0),"")</f>
        <v/>
      </c>
      <c r="M657" t="str">
        <f>IF(LEN(M656)=0,"",IF(M656=MAX(Candidatura_Tomador!H:H),"",M656+1))</f>
        <v/>
      </c>
      <c r="N657" t="str">
        <f>+IF(LEN(M657)&gt;0,Participação!$D$6*100,"")</f>
        <v/>
      </c>
      <c r="O657" t="str">
        <f t="shared" si="100"/>
        <v/>
      </c>
      <c r="P657" t="str">
        <f>+IF(LEN(M657)&gt;0,IF(Participação!$B$6="Com Escaldão","09","01"),"")</f>
        <v/>
      </c>
      <c r="Q657" s="28" t="str">
        <f>+IF(LEN(M657)&gt;0,SUMIF(Candidatura_Tomador!$H:$H,Candidatura_Seguros!M657,Candidatura_Tomador!I:I),"")</f>
        <v/>
      </c>
      <c r="R657" t="str">
        <f>+IF(LEN(M657)&gt;0,VLOOKUP(M657,Candidatura_Tomador!H:J,3,0),"")</f>
        <v/>
      </c>
      <c r="S657" t="str">
        <f>+IF(LEN(M657)&gt;0,SUMIF(Candidatura_Tomador!$H:$H,Candidatura_Seguros!M657,Candidatura_Tomador!Q:Q),"")</f>
        <v/>
      </c>
      <c r="T657" t="str">
        <f t="shared" si="101"/>
        <v/>
      </c>
      <c r="U657" t="str">
        <f t="shared" si="102"/>
        <v/>
      </c>
      <c r="V657" t="str">
        <f>+IF(LEN(M657)&gt;0,SUMIF(Candidatura_Tomador!$H:$H,Candidatura_Seguros!M657,Candidatura_Tomador!R:R),"")</f>
        <v/>
      </c>
      <c r="W657" t="str">
        <f t="shared" si="103"/>
        <v/>
      </c>
    </row>
    <row r="658" spans="1:23" x14ac:dyDescent="0.25">
      <c r="A658" t="str">
        <f>+IF(LEN(M658)&gt;0,Candidatura_Tomador!C658,"")</f>
        <v/>
      </c>
      <c r="B658" t="str">
        <f>+IF(LEN(M658)&gt;0,Participação!$D$8,"")</f>
        <v/>
      </c>
      <c r="C658" t="str">
        <f t="shared" si="95"/>
        <v/>
      </c>
      <c r="D658" t="str">
        <f>+IF(LEN(M658)&gt;0,Participação!$D$4,"")</f>
        <v/>
      </c>
      <c r="E658" s="27" t="str">
        <f>+IF(LEN(M658)&gt;0,Participação!$B$7+8,"")</f>
        <v/>
      </c>
      <c r="F658" s="27" t="str">
        <f t="shared" si="96"/>
        <v/>
      </c>
      <c r="G658" t="str">
        <f t="shared" si="97"/>
        <v/>
      </c>
      <c r="H658" t="str">
        <f t="shared" si="98"/>
        <v/>
      </c>
      <c r="I658" t="str">
        <f t="shared" si="99"/>
        <v/>
      </c>
      <c r="L658" t="str">
        <f>+IF(LEN(Candidatura_Tomador!A658)&gt;0,VLOOKUP(M658,Candidatura_Tomador!H:P,9,0),"")</f>
        <v/>
      </c>
      <c r="M658" t="str">
        <f>IF(LEN(M657)=0,"",IF(M657=MAX(Candidatura_Tomador!H:H),"",M657+1))</f>
        <v/>
      </c>
      <c r="N658" t="str">
        <f>+IF(LEN(M658)&gt;0,Participação!$D$6*100,"")</f>
        <v/>
      </c>
      <c r="O658" t="str">
        <f t="shared" si="100"/>
        <v/>
      </c>
      <c r="P658" t="str">
        <f>+IF(LEN(M658)&gt;0,IF(Participação!$B$6="Com Escaldão","09","01"),"")</f>
        <v/>
      </c>
      <c r="Q658" s="28" t="str">
        <f>+IF(LEN(M658)&gt;0,SUMIF(Candidatura_Tomador!$H:$H,Candidatura_Seguros!M658,Candidatura_Tomador!I:I),"")</f>
        <v/>
      </c>
      <c r="R658" t="str">
        <f>+IF(LEN(M658)&gt;0,VLOOKUP(M658,Candidatura_Tomador!H:J,3,0),"")</f>
        <v/>
      </c>
      <c r="S658" t="str">
        <f>+IF(LEN(M658)&gt;0,SUMIF(Candidatura_Tomador!$H:$H,Candidatura_Seguros!M658,Candidatura_Tomador!Q:Q),"")</f>
        <v/>
      </c>
      <c r="T658" t="str">
        <f t="shared" si="101"/>
        <v/>
      </c>
      <c r="U658" t="str">
        <f t="shared" si="102"/>
        <v/>
      </c>
      <c r="V658" t="str">
        <f>+IF(LEN(M658)&gt;0,SUMIF(Candidatura_Tomador!$H:$H,Candidatura_Seguros!M658,Candidatura_Tomador!R:R),"")</f>
        <v/>
      </c>
      <c r="W658" t="str">
        <f t="shared" si="103"/>
        <v/>
      </c>
    </row>
    <row r="659" spans="1:23" x14ac:dyDescent="0.25">
      <c r="A659" t="str">
        <f>+IF(LEN(M659)&gt;0,Candidatura_Tomador!C659,"")</f>
        <v/>
      </c>
      <c r="B659" t="str">
        <f>+IF(LEN(M659)&gt;0,Participação!$D$8,"")</f>
        <v/>
      </c>
      <c r="C659" t="str">
        <f t="shared" si="95"/>
        <v/>
      </c>
      <c r="D659" t="str">
        <f>+IF(LEN(M659)&gt;0,Participação!$D$4,"")</f>
        <v/>
      </c>
      <c r="E659" s="27" t="str">
        <f>+IF(LEN(M659)&gt;0,Participação!$B$7+8,"")</f>
        <v/>
      </c>
      <c r="F659" s="27" t="str">
        <f t="shared" si="96"/>
        <v/>
      </c>
      <c r="G659" t="str">
        <f t="shared" si="97"/>
        <v/>
      </c>
      <c r="H659" t="str">
        <f t="shared" si="98"/>
        <v/>
      </c>
      <c r="I659" t="str">
        <f t="shared" si="99"/>
        <v/>
      </c>
      <c r="L659" t="str">
        <f>+IF(LEN(Candidatura_Tomador!A659)&gt;0,VLOOKUP(M659,Candidatura_Tomador!H:P,9,0),"")</f>
        <v/>
      </c>
      <c r="M659" t="str">
        <f>IF(LEN(M658)=0,"",IF(M658=MAX(Candidatura_Tomador!H:H),"",M658+1))</f>
        <v/>
      </c>
      <c r="N659" t="str">
        <f>+IF(LEN(M659)&gt;0,Participação!$D$6*100,"")</f>
        <v/>
      </c>
      <c r="O659" t="str">
        <f t="shared" si="100"/>
        <v/>
      </c>
      <c r="P659" t="str">
        <f>+IF(LEN(M659)&gt;0,IF(Participação!$B$6="Com Escaldão","09","01"),"")</f>
        <v/>
      </c>
      <c r="Q659" s="28" t="str">
        <f>+IF(LEN(M659)&gt;0,SUMIF(Candidatura_Tomador!$H:$H,Candidatura_Seguros!M659,Candidatura_Tomador!I:I),"")</f>
        <v/>
      </c>
      <c r="R659" t="str">
        <f>+IF(LEN(M659)&gt;0,VLOOKUP(M659,Candidatura_Tomador!H:J,3,0),"")</f>
        <v/>
      </c>
      <c r="S659" t="str">
        <f>+IF(LEN(M659)&gt;0,SUMIF(Candidatura_Tomador!$H:$H,Candidatura_Seguros!M659,Candidatura_Tomador!Q:Q),"")</f>
        <v/>
      </c>
      <c r="T659" t="str">
        <f t="shared" si="101"/>
        <v/>
      </c>
      <c r="U659" t="str">
        <f t="shared" si="102"/>
        <v/>
      </c>
      <c r="V659" t="str">
        <f>+IF(LEN(M659)&gt;0,SUMIF(Candidatura_Tomador!$H:$H,Candidatura_Seguros!M659,Candidatura_Tomador!R:R),"")</f>
        <v/>
      </c>
      <c r="W659" t="str">
        <f t="shared" si="103"/>
        <v/>
      </c>
    </row>
    <row r="660" spans="1:23" x14ac:dyDescent="0.25">
      <c r="A660" t="str">
        <f>+IF(LEN(M660)&gt;0,Candidatura_Tomador!C660,"")</f>
        <v/>
      </c>
      <c r="B660" t="str">
        <f>+IF(LEN(M660)&gt;0,Participação!$D$8,"")</f>
        <v/>
      </c>
      <c r="C660" t="str">
        <f t="shared" si="95"/>
        <v/>
      </c>
      <c r="D660" t="str">
        <f>+IF(LEN(M660)&gt;0,Participação!$D$4,"")</f>
        <v/>
      </c>
      <c r="E660" s="27" t="str">
        <f>+IF(LEN(M660)&gt;0,Participação!$B$7+8,"")</f>
        <v/>
      </c>
      <c r="F660" s="27" t="str">
        <f t="shared" si="96"/>
        <v/>
      </c>
      <c r="G660" t="str">
        <f t="shared" si="97"/>
        <v/>
      </c>
      <c r="H660" t="str">
        <f t="shared" si="98"/>
        <v/>
      </c>
      <c r="I660" t="str">
        <f t="shared" si="99"/>
        <v/>
      </c>
      <c r="L660" t="str">
        <f>+IF(LEN(Candidatura_Tomador!A660)&gt;0,VLOOKUP(M660,Candidatura_Tomador!H:P,9,0),"")</f>
        <v/>
      </c>
      <c r="M660" t="str">
        <f>IF(LEN(M659)=0,"",IF(M659=MAX(Candidatura_Tomador!H:H),"",M659+1))</f>
        <v/>
      </c>
      <c r="N660" t="str">
        <f>+IF(LEN(M660)&gt;0,Participação!$D$6*100,"")</f>
        <v/>
      </c>
      <c r="O660" t="str">
        <f t="shared" si="100"/>
        <v/>
      </c>
      <c r="P660" t="str">
        <f>+IF(LEN(M660)&gt;0,IF(Participação!$B$6="Com Escaldão","09","01"),"")</f>
        <v/>
      </c>
      <c r="Q660" s="28" t="str">
        <f>+IF(LEN(M660)&gt;0,SUMIF(Candidatura_Tomador!$H:$H,Candidatura_Seguros!M660,Candidatura_Tomador!I:I),"")</f>
        <v/>
      </c>
      <c r="R660" t="str">
        <f>+IF(LEN(M660)&gt;0,VLOOKUP(M660,Candidatura_Tomador!H:J,3,0),"")</f>
        <v/>
      </c>
      <c r="S660" t="str">
        <f>+IF(LEN(M660)&gt;0,SUMIF(Candidatura_Tomador!$H:$H,Candidatura_Seguros!M660,Candidatura_Tomador!Q:Q),"")</f>
        <v/>
      </c>
      <c r="T660" t="str">
        <f t="shared" si="101"/>
        <v/>
      </c>
      <c r="U660" t="str">
        <f t="shared" si="102"/>
        <v/>
      </c>
      <c r="V660" t="str">
        <f>+IF(LEN(M660)&gt;0,SUMIF(Candidatura_Tomador!$H:$H,Candidatura_Seguros!M660,Candidatura_Tomador!R:R),"")</f>
        <v/>
      </c>
      <c r="W660" t="str">
        <f t="shared" si="103"/>
        <v/>
      </c>
    </row>
    <row r="661" spans="1:23" x14ac:dyDescent="0.25">
      <c r="A661" t="str">
        <f>+IF(LEN(M661)&gt;0,Candidatura_Tomador!C661,"")</f>
        <v/>
      </c>
      <c r="B661" t="str">
        <f>+IF(LEN(M661)&gt;0,Participação!$D$8,"")</f>
        <v/>
      </c>
      <c r="C661" t="str">
        <f t="shared" si="95"/>
        <v/>
      </c>
      <c r="D661" t="str">
        <f>+IF(LEN(M661)&gt;0,Participação!$D$4,"")</f>
        <v/>
      </c>
      <c r="E661" s="27" t="str">
        <f>+IF(LEN(M661)&gt;0,Participação!$B$7+8,"")</f>
        <v/>
      </c>
      <c r="F661" s="27" t="str">
        <f t="shared" si="96"/>
        <v/>
      </c>
      <c r="G661" t="str">
        <f t="shared" si="97"/>
        <v/>
      </c>
      <c r="H661" t="str">
        <f t="shared" si="98"/>
        <v/>
      </c>
      <c r="I661" t="str">
        <f t="shared" si="99"/>
        <v/>
      </c>
      <c r="L661" t="str">
        <f>+IF(LEN(Candidatura_Tomador!A661)&gt;0,VLOOKUP(M661,Candidatura_Tomador!H:P,9,0),"")</f>
        <v/>
      </c>
      <c r="M661" t="str">
        <f>IF(LEN(M660)=0,"",IF(M660=MAX(Candidatura_Tomador!H:H),"",M660+1))</f>
        <v/>
      </c>
      <c r="N661" t="str">
        <f>+IF(LEN(M661)&gt;0,Participação!$D$6*100,"")</f>
        <v/>
      </c>
      <c r="O661" t="str">
        <f t="shared" si="100"/>
        <v/>
      </c>
      <c r="P661" t="str">
        <f>+IF(LEN(M661)&gt;0,IF(Participação!$B$6="Com Escaldão","09","01"),"")</f>
        <v/>
      </c>
      <c r="Q661" s="28" t="str">
        <f>+IF(LEN(M661)&gt;0,SUMIF(Candidatura_Tomador!$H:$H,Candidatura_Seguros!M661,Candidatura_Tomador!I:I),"")</f>
        <v/>
      </c>
      <c r="R661" t="str">
        <f>+IF(LEN(M661)&gt;0,VLOOKUP(M661,Candidatura_Tomador!H:J,3,0),"")</f>
        <v/>
      </c>
      <c r="S661" t="str">
        <f>+IF(LEN(M661)&gt;0,SUMIF(Candidatura_Tomador!$H:$H,Candidatura_Seguros!M661,Candidatura_Tomador!Q:Q),"")</f>
        <v/>
      </c>
      <c r="T661" t="str">
        <f t="shared" si="101"/>
        <v/>
      </c>
      <c r="U661" t="str">
        <f t="shared" si="102"/>
        <v/>
      </c>
      <c r="V661" t="str">
        <f>+IF(LEN(M661)&gt;0,SUMIF(Candidatura_Tomador!$H:$H,Candidatura_Seguros!M661,Candidatura_Tomador!R:R),"")</f>
        <v/>
      </c>
      <c r="W661" t="str">
        <f t="shared" si="103"/>
        <v/>
      </c>
    </row>
    <row r="662" spans="1:23" x14ac:dyDescent="0.25">
      <c r="A662" t="str">
        <f>+IF(LEN(M662)&gt;0,Candidatura_Tomador!C662,"")</f>
        <v/>
      </c>
      <c r="B662" t="str">
        <f>+IF(LEN(M662)&gt;0,Participação!$D$8,"")</f>
        <v/>
      </c>
      <c r="C662" t="str">
        <f t="shared" si="95"/>
        <v/>
      </c>
      <c r="D662" t="str">
        <f>+IF(LEN(M662)&gt;0,Participação!$D$4,"")</f>
        <v/>
      </c>
      <c r="E662" s="27" t="str">
        <f>+IF(LEN(M662)&gt;0,Participação!$B$7+8,"")</f>
        <v/>
      </c>
      <c r="F662" s="27" t="str">
        <f t="shared" si="96"/>
        <v/>
      </c>
      <c r="G662" t="str">
        <f t="shared" si="97"/>
        <v/>
      </c>
      <c r="H662" t="str">
        <f t="shared" si="98"/>
        <v/>
      </c>
      <c r="I662" t="str">
        <f t="shared" si="99"/>
        <v/>
      </c>
      <c r="L662" t="str">
        <f>+IF(LEN(Candidatura_Tomador!A662)&gt;0,VLOOKUP(M662,Candidatura_Tomador!H:P,9,0),"")</f>
        <v/>
      </c>
      <c r="M662" t="str">
        <f>IF(LEN(M661)=0,"",IF(M661=MAX(Candidatura_Tomador!H:H),"",M661+1))</f>
        <v/>
      </c>
      <c r="N662" t="str">
        <f>+IF(LEN(M662)&gt;0,Participação!$D$6*100,"")</f>
        <v/>
      </c>
      <c r="O662" t="str">
        <f t="shared" si="100"/>
        <v/>
      </c>
      <c r="P662" t="str">
        <f>+IF(LEN(M662)&gt;0,IF(Participação!$B$6="Com Escaldão","09","01"),"")</f>
        <v/>
      </c>
      <c r="Q662" s="28" t="str">
        <f>+IF(LEN(M662)&gt;0,SUMIF(Candidatura_Tomador!$H:$H,Candidatura_Seguros!M662,Candidatura_Tomador!I:I),"")</f>
        <v/>
      </c>
      <c r="R662" t="str">
        <f>+IF(LEN(M662)&gt;0,VLOOKUP(M662,Candidatura_Tomador!H:J,3,0),"")</f>
        <v/>
      </c>
      <c r="S662" t="str">
        <f>+IF(LEN(M662)&gt;0,SUMIF(Candidatura_Tomador!$H:$H,Candidatura_Seguros!M662,Candidatura_Tomador!Q:Q),"")</f>
        <v/>
      </c>
      <c r="T662" t="str">
        <f t="shared" si="101"/>
        <v/>
      </c>
      <c r="U662" t="str">
        <f t="shared" si="102"/>
        <v/>
      </c>
      <c r="V662" t="str">
        <f>+IF(LEN(M662)&gt;0,SUMIF(Candidatura_Tomador!$H:$H,Candidatura_Seguros!M662,Candidatura_Tomador!R:R),"")</f>
        <v/>
      </c>
      <c r="W662" t="str">
        <f t="shared" si="103"/>
        <v/>
      </c>
    </row>
    <row r="663" spans="1:23" x14ac:dyDescent="0.25">
      <c r="A663" t="str">
        <f>+IF(LEN(M663)&gt;0,Candidatura_Tomador!C663,"")</f>
        <v/>
      </c>
      <c r="B663" t="str">
        <f>+IF(LEN(M663)&gt;0,Participação!$D$8,"")</f>
        <v/>
      </c>
      <c r="C663" t="str">
        <f t="shared" si="95"/>
        <v/>
      </c>
      <c r="D663" t="str">
        <f>+IF(LEN(M663)&gt;0,Participação!$D$4,"")</f>
        <v/>
      </c>
      <c r="E663" s="27" t="str">
        <f>+IF(LEN(M663)&gt;0,Participação!$B$7+8,"")</f>
        <v/>
      </c>
      <c r="F663" s="27" t="str">
        <f t="shared" si="96"/>
        <v/>
      </c>
      <c r="G663" t="str">
        <f t="shared" si="97"/>
        <v/>
      </c>
      <c r="H663" t="str">
        <f t="shared" si="98"/>
        <v/>
      </c>
      <c r="I663" t="str">
        <f t="shared" si="99"/>
        <v/>
      </c>
      <c r="L663" t="str">
        <f>+IF(LEN(Candidatura_Tomador!A663)&gt;0,VLOOKUP(M663,Candidatura_Tomador!H:P,9,0),"")</f>
        <v/>
      </c>
      <c r="M663" t="str">
        <f>IF(LEN(M662)=0,"",IF(M662=MAX(Candidatura_Tomador!H:H),"",M662+1))</f>
        <v/>
      </c>
      <c r="N663" t="str">
        <f>+IF(LEN(M663)&gt;0,Participação!$D$6*100,"")</f>
        <v/>
      </c>
      <c r="O663" t="str">
        <f t="shared" si="100"/>
        <v/>
      </c>
      <c r="P663" t="str">
        <f>+IF(LEN(M663)&gt;0,IF(Participação!$B$6="Com Escaldão","09","01"),"")</f>
        <v/>
      </c>
      <c r="Q663" s="28" t="str">
        <f>+IF(LEN(M663)&gt;0,SUMIF(Candidatura_Tomador!$H:$H,Candidatura_Seguros!M663,Candidatura_Tomador!I:I),"")</f>
        <v/>
      </c>
      <c r="R663" t="str">
        <f>+IF(LEN(M663)&gt;0,VLOOKUP(M663,Candidatura_Tomador!H:J,3,0),"")</f>
        <v/>
      </c>
      <c r="S663" t="str">
        <f>+IF(LEN(M663)&gt;0,SUMIF(Candidatura_Tomador!$H:$H,Candidatura_Seguros!M663,Candidatura_Tomador!Q:Q),"")</f>
        <v/>
      </c>
      <c r="T663" t="str">
        <f t="shared" si="101"/>
        <v/>
      </c>
      <c r="U663" t="str">
        <f t="shared" si="102"/>
        <v/>
      </c>
      <c r="V663" t="str">
        <f>+IF(LEN(M663)&gt;0,SUMIF(Candidatura_Tomador!$H:$H,Candidatura_Seguros!M663,Candidatura_Tomador!R:R),"")</f>
        <v/>
      </c>
      <c r="W663" t="str">
        <f t="shared" si="103"/>
        <v/>
      </c>
    </row>
    <row r="664" spans="1:23" x14ac:dyDescent="0.25">
      <c r="A664" t="str">
        <f>+IF(LEN(M664)&gt;0,Candidatura_Tomador!C664,"")</f>
        <v/>
      </c>
      <c r="B664" t="str">
        <f>+IF(LEN(M664)&gt;0,Participação!$D$8,"")</f>
        <v/>
      </c>
      <c r="C664" t="str">
        <f t="shared" si="95"/>
        <v/>
      </c>
      <c r="D664" t="str">
        <f>+IF(LEN(M664)&gt;0,Participação!$D$4,"")</f>
        <v/>
      </c>
      <c r="E664" s="27" t="str">
        <f>+IF(LEN(M664)&gt;0,Participação!$B$7+8,"")</f>
        <v/>
      </c>
      <c r="F664" s="27" t="str">
        <f t="shared" si="96"/>
        <v/>
      </c>
      <c r="G664" t="str">
        <f t="shared" si="97"/>
        <v/>
      </c>
      <c r="H664" t="str">
        <f t="shared" si="98"/>
        <v/>
      </c>
      <c r="I664" t="str">
        <f t="shared" si="99"/>
        <v/>
      </c>
      <c r="L664" t="str">
        <f>+IF(LEN(Candidatura_Tomador!A664)&gt;0,VLOOKUP(M664,Candidatura_Tomador!H:P,9,0),"")</f>
        <v/>
      </c>
      <c r="M664" t="str">
        <f>IF(LEN(M663)=0,"",IF(M663=MAX(Candidatura_Tomador!H:H),"",M663+1))</f>
        <v/>
      </c>
      <c r="N664" t="str">
        <f>+IF(LEN(M664)&gt;0,Participação!$D$6*100,"")</f>
        <v/>
      </c>
      <c r="O664" t="str">
        <f t="shared" si="100"/>
        <v/>
      </c>
      <c r="P664" t="str">
        <f>+IF(LEN(M664)&gt;0,IF(Participação!$B$6="Com Escaldão","09","01"),"")</f>
        <v/>
      </c>
      <c r="Q664" s="28" t="str">
        <f>+IF(LEN(M664)&gt;0,SUMIF(Candidatura_Tomador!$H:$H,Candidatura_Seguros!M664,Candidatura_Tomador!I:I),"")</f>
        <v/>
      </c>
      <c r="R664" t="str">
        <f>+IF(LEN(M664)&gt;0,VLOOKUP(M664,Candidatura_Tomador!H:J,3,0),"")</f>
        <v/>
      </c>
      <c r="S664" t="str">
        <f>+IF(LEN(M664)&gt;0,SUMIF(Candidatura_Tomador!$H:$H,Candidatura_Seguros!M664,Candidatura_Tomador!Q:Q),"")</f>
        <v/>
      </c>
      <c r="T664" t="str">
        <f t="shared" si="101"/>
        <v/>
      </c>
      <c r="U664" t="str">
        <f t="shared" si="102"/>
        <v/>
      </c>
      <c r="V664" t="str">
        <f>+IF(LEN(M664)&gt;0,SUMIF(Candidatura_Tomador!$H:$H,Candidatura_Seguros!M664,Candidatura_Tomador!R:R),"")</f>
        <v/>
      </c>
      <c r="W664" t="str">
        <f t="shared" si="103"/>
        <v/>
      </c>
    </row>
    <row r="665" spans="1:23" x14ac:dyDescent="0.25">
      <c r="A665" t="str">
        <f>+IF(LEN(M665)&gt;0,Candidatura_Tomador!C665,"")</f>
        <v/>
      </c>
      <c r="B665" t="str">
        <f>+IF(LEN(M665)&gt;0,Participação!$D$8,"")</f>
        <v/>
      </c>
      <c r="C665" t="str">
        <f t="shared" si="95"/>
        <v/>
      </c>
      <c r="D665" t="str">
        <f>+IF(LEN(M665)&gt;0,Participação!$D$4,"")</f>
        <v/>
      </c>
      <c r="E665" s="27" t="str">
        <f>+IF(LEN(M665)&gt;0,Participação!$B$7+8,"")</f>
        <v/>
      </c>
      <c r="F665" s="27" t="str">
        <f t="shared" si="96"/>
        <v/>
      </c>
      <c r="G665" t="str">
        <f t="shared" si="97"/>
        <v/>
      </c>
      <c r="H665" t="str">
        <f t="shared" si="98"/>
        <v/>
      </c>
      <c r="I665" t="str">
        <f t="shared" si="99"/>
        <v/>
      </c>
      <c r="L665" t="str">
        <f>+IF(LEN(Candidatura_Tomador!A665)&gt;0,VLOOKUP(M665,Candidatura_Tomador!H:P,9,0),"")</f>
        <v/>
      </c>
      <c r="M665" t="str">
        <f>IF(LEN(M664)=0,"",IF(M664=MAX(Candidatura_Tomador!H:H),"",M664+1))</f>
        <v/>
      </c>
      <c r="N665" t="str">
        <f>+IF(LEN(M665)&gt;0,Participação!$D$6*100,"")</f>
        <v/>
      </c>
      <c r="O665" t="str">
        <f t="shared" si="100"/>
        <v/>
      </c>
      <c r="P665" t="str">
        <f>+IF(LEN(M665)&gt;0,IF(Participação!$B$6="Com Escaldão","09","01"),"")</f>
        <v/>
      </c>
      <c r="Q665" s="28" t="str">
        <f>+IF(LEN(M665)&gt;0,SUMIF(Candidatura_Tomador!$H:$H,Candidatura_Seguros!M665,Candidatura_Tomador!I:I),"")</f>
        <v/>
      </c>
      <c r="R665" t="str">
        <f>+IF(LEN(M665)&gt;0,VLOOKUP(M665,Candidatura_Tomador!H:J,3,0),"")</f>
        <v/>
      </c>
      <c r="S665" t="str">
        <f>+IF(LEN(M665)&gt;0,SUMIF(Candidatura_Tomador!$H:$H,Candidatura_Seguros!M665,Candidatura_Tomador!Q:Q),"")</f>
        <v/>
      </c>
      <c r="T665" t="str">
        <f t="shared" si="101"/>
        <v/>
      </c>
      <c r="U665" t="str">
        <f t="shared" si="102"/>
        <v/>
      </c>
      <c r="V665" t="str">
        <f>+IF(LEN(M665)&gt;0,SUMIF(Candidatura_Tomador!$H:$H,Candidatura_Seguros!M665,Candidatura_Tomador!R:R),"")</f>
        <v/>
      </c>
      <c r="W665" t="str">
        <f t="shared" si="103"/>
        <v/>
      </c>
    </row>
    <row r="666" spans="1:23" x14ac:dyDescent="0.25">
      <c r="A666" t="str">
        <f>+IF(LEN(M666)&gt;0,Candidatura_Tomador!C666,"")</f>
        <v/>
      </c>
      <c r="B666" t="str">
        <f>+IF(LEN(M666)&gt;0,Participação!$D$8,"")</f>
        <v/>
      </c>
      <c r="C666" t="str">
        <f t="shared" si="95"/>
        <v/>
      </c>
      <c r="D666" t="str">
        <f>+IF(LEN(M666)&gt;0,Participação!$D$4,"")</f>
        <v/>
      </c>
      <c r="E666" s="27" t="str">
        <f>+IF(LEN(M666)&gt;0,Participação!$B$7+8,"")</f>
        <v/>
      </c>
      <c r="F666" s="27" t="str">
        <f t="shared" si="96"/>
        <v/>
      </c>
      <c r="G666" t="str">
        <f t="shared" si="97"/>
        <v/>
      </c>
      <c r="H666" t="str">
        <f t="shared" si="98"/>
        <v/>
      </c>
      <c r="I666" t="str">
        <f t="shared" si="99"/>
        <v/>
      </c>
      <c r="L666" t="str">
        <f>+IF(LEN(Candidatura_Tomador!A666)&gt;0,VLOOKUP(M666,Candidatura_Tomador!H:P,9,0),"")</f>
        <v/>
      </c>
      <c r="M666" t="str">
        <f>IF(LEN(M665)=0,"",IF(M665=MAX(Candidatura_Tomador!H:H),"",M665+1))</f>
        <v/>
      </c>
      <c r="N666" t="str">
        <f>+IF(LEN(M666)&gt;0,Participação!$D$6*100,"")</f>
        <v/>
      </c>
      <c r="O666" t="str">
        <f t="shared" si="100"/>
        <v/>
      </c>
      <c r="P666" t="str">
        <f>+IF(LEN(M666)&gt;0,IF(Participação!$B$6="Com Escaldão","09","01"),"")</f>
        <v/>
      </c>
      <c r="Q666" s="28" t="str">
        <f>+IF(LEN(M666)&gt;0,SUMIF(Candidatura_Tomador!$H:$H,Candidatura_Seguros!M666,Candidatura_Tomador!I:I),"")</f>
        <v/>
      </c>
      <c r="R666" t="str">
        <f>+IF(LEN(M666)&gt;0,VLOOKUP(M666,Candidatura_Tomador!H:J,3,0),"")</f>
        <v/>
      </c>
      <c r="S666" t="str">
        <f>+IF(LEN(M666)&gt;0,SUMIF(Candidatura_Tomador!$H:$H,Candidatura_Seguros!M666,Candidatura_Tomador!Q:Q),"")</f>
        <v/>
      </c>
      <c r="T666" t="str">
        <f t="shared" si="101"/>
        <v/>
      </c>
      <c r="U666" t="str">
        <f t="shared" si="102"/>
        <v/>
      </c>
      <c r="V666" t="str">
        <f>+IF(LEN(M666)&gt;0,SUMIF(Candidatura_Tomador!$H:$H,Candidatura_Seguros!M666,Candidatura_Tomador!R:R),"")</f>
        <v/>
      </c>
      <c r="W666" t="str">
        <f t="shared" si="103"/>
        <v/>
      </c>
    </row>
    <row r="667" spans="1:23" x14ac:dyDescent="0.25">
      <c r="A667" t="str">
        <f>+IF(LEN(M667)&gt;0,Candidatura_Tomador!C667,"")</f>
        <v/>
      </c>
      <c r="B667" t="str">
        <f>+IF(LEN(M667)&gt;0,Participação!$D$8,"")</f>
        <v/>
      </c>
      <c r="C667" t="str">
        <f t="shared" si="95"/>
        <v/>
      </c>
      <c r="D667" t="str">
        <f>+IF(LEN(M667)&gt;0,Participação!$D$4,"")</f>
        <v/>
      </c>
      <c r="E667" s="27" t="str">
        <f>+IF(LEN(M667)&gt;0,Participação!$B$7+8,"")</f>
        <v/>
      </c>
      <c r="F667" s="27" t="str">
        <f t="shared" si="96"/>
        <v/>
      </c>
      <c r="G667" t="str">
        <f t="shared" si="97"/>
        <v/>
      </c>
      <c r="H667" t="str">
        <f t="shared" si="98"/>
        <v/>
      </c>
      <c r="I667" t="str">
        <f t="shared" si="99"/>
        <v/>
      </c>
      <c r="L667" t="str">
        <f>+IF(LEN(Candidatura_Tomador!A667)&gt;0,VLOOKUP(M667,Candidatura_Tomador!H:P,9,0),"")</f>
        <v/>
      </c>
      <c r="M667" t="str">
        <f>IF(LEN(M666)=0,"",IF(M666=MAX(Candidatura_Tomador!H:H),"",M666+1))</f>
        <v/>
      </c>
      <c r="N667" t="str">
        <f>+IF(LEN(M667)&gt;0,Participação!$D$6*100,"")</f>
        <v/>
      </c>
      <c r="O667" t="str">
        <f t="shared" si="100"/>
        <v/>
      </c>
      <c r="P667" t="str">
        <f>+IF(LEN(M667)&gt;0,IF(Participação!$B$6="Com Escaldão","09","01"),"")</f>
        <v/>
      </c>
      <c r="Q667" s="28" t="str">
        <f>+IF(LEN(M667)&gt;0,SUMIF(Candidatura_Tomador!$H:$H,Candidatura_Seguros!M667,Candidatura_Tomador!I:I),"")</f>
        <v/>
      </c>
      <c r="R667" t="str">
        <f>+IF(LEN(M667)&gt;0,VLOOKUP(M667,Candidatura_Tomador!H:J,3,0),"")</f>
        <v/>
      </c>
      <c r="S667" t="str">
        <f>+IF(LEN(M667)&gt;0,SUMIF(Candidatura_Tomador!$H:$H,Candidatura_Seguros!M667,Candidatura_Tomador!Q:Q),"")</f>
        <v/>
      </c>
      <c r="T667" t="str">
        <f t="shared" si="101"/>
        <v/>
      </c>
      <c r="U667" t="str">
        <f t="shared" si="102"/>
        <v/>
      </c>
      <c r="V667" t="str">
        <f>+IF(LEN(M667)&gt;0,SUMIF(Candidatura_Tomador!$H:$H,Candidatura_Seguros!M667,Candidatura_Tomador!R:R),"")</f>
        <v/>
      </c>
      <c r="W667" t="str">
        <f t="shared" si="103"/>
        <v/>
      </c>
    </row>
    <row r="668" spans="1:23" x14ac:dyDescent="0.25">
      <c r="A668" t="str">
        <f>+IF(LEN(M668)&gt;0,Candidatura_Tomador!C668,"")</f>
        <v/>
      </c>
      <c r="B668" t="str">
        <f>+IF(LEN(M668)&gt;0,Participação!$D$8,"")</f>
        <v/>
      </c>
      <c r="C668" t="str">
        <f t="shared" si="95"/>
        <v/>
      </c>
      <c r="D668" t="str">
        <f>+IF(LEN(M668)&gt;0,Participação!$D$4,"")</f>
        <v/>
      </c>
      <c r="E668" s="27" t="str">
        <f>+IF(LEN(M668)&gt;0,Participação!$B$7+8,"")</f>
        <v/>
      </c>
      <c r="F668" s="27" t="str">
        <f t="shared" si="96"/>
        <v/>
      </c>
      <c r="G668" t="str">
        <f t="shared" si="97"/>
        <v/>
      </c>
      <c r="H668" t="str">
        <f t="shared" si="98"/>
        <v/>
      </c>
      <c r="I668" t="str">
        <f t="shared" si="99"/>
        <v/>
      </c>
      <c r="L668" t="str">
        <f>+IF(LEN(Candidatura_Tomador!A668)&gt;0,VLOOKUP(M668,Candidatura_Tomador!H:P,9,0),"")</f>
        <v/>
      </c>
      <c r="M668" t="str">
        <f>IF(LEN(M667)=0,"",IF(M667=MAX(Candidatura_Tomador!H:H),"",M667+1))</f>
        <v/>
      </c>
      <c r="N668" t="str">
        <f>+IF(LEN(M668)&gt;0,Participação!$D$6*100,"")</f>
        <v/>
      </c>
      <c r="O668" t="str">
        <f t="shared" si="100"/>
        <v/>
      </c>
      <c r="P668" t="str">
        <f>+IF(LEN(M668)&gt;0,IF(Participação!$B$6="Com Escaldão","09","01"),"")</f>
        <v/>
      </c>
      <c r="Q668" s="28" t="str">
        <f>+IF(LEN(M668)&gt;0,SUMIF(Candidatura_Tomador!$H:$H,Candidatura_Seguros!M668,Candidatura_Tomador!I:I),"")</f>
        <v/>
      </c>
      <c r="R668" t="str">
        <f>+IF(LEN(M668)&gt;0,VLOOKUP(M668,Candidatura_Tomador!H:J,3,0),"")</f>
        <v/>
      </c>
      <c r="S668" t="str">
        <f>+IF(LEN(M668)&gt;0,SUMIF(Candidatura_Tomador!$H:$H,Candidatura_Seguros!M668,Candidatura_Tomador!Q:Q),"")</f>
        <v/>
      </c>
      <c r="T668" t="str">
        <f t="shared" si="101"/>
        <v/>
      </c>
      <c r="U668" t="str">
        <f t="shared" si="102"/>
        <v/>
      </c>
      <c r="V668" t="str">
        <f>+IF(LEN(M668)&gt;0,SUMIF(Candidatura_Tomador!$H:$H,Candidatura_Seguros!M668,Candidatura_Tomador!R:R),"")</f>
        <v/>
      </c>
      <c r="W668" t="str">
        <f t="shared" si="103"/>
        <v/>
      </c>
    </row>
    <row r="669" spans="1:23" x14ac:dyDescent="0.25">
      <c r="A669" t="str">
        <f>+IF(LEN(M669)&gt;0,Candidatura_Tomador!C669,"")</f>
        <v/>
      </c>
      <c r="B669" t="str">
        <f>+IF(LEN(M669)&gt;0,Participação!$D$8,"")</f>
        <v/>
      </c>
      <c r="C669" t="str">
        <f t="shared" si="95"/>
        <v/>
      </c>
      <c r="D669" t="str">
        <f>+IF(LEN(M669)&gt;0,Participação!$D$4,"")</f>
        <v/>
      </c>
      <c r="E669" s="27" t="str">
        <f>+IF(LEN(M669)&gt;0,Participação!$B$7+8,"")</f>
        <v/>
      </c>
      <c r="F669" s="27" t="str">
        <f t="shared" si="96"/>
        <v/>
      </c>
      <c r="G669" t="str">
        <f t="shared" si="97"/>
        <v/>
      </c>
      <c r="H669" t="str">
        <f t="shared" si="98"/>
        <v/>
      </c>
      <c r="I669" t="str">
        <f t="shared" si="99"/>
        <v/>
      </c>
      <c r="L669" t="str">
        <f>+IF(LEN(Candidatura_Tomador!A669)&gt;0,VLOOKUP(M669,Candidatura_Tomador!H:P,9,0),"")</f>
        <v/>
      </c>
      <c r="M669" t="str">
        <f>IF(LEN(M668)=0,"",IF(M668=MAX(Candidatura_Tomador!H:H),"",M668+1))</f>
        <v/>
      </c>
      <c r="N669" t="str">
        <f>+IF(LEN(M669)&gt;0,Participação!$D$6*100,"")</f>
        <v/>
      </c>
      <c r="O669" t="str">
        <f t="shared" si="100"/>
        <v/>
      </c>
      <c r="P669" t="str">
        <f>+IF(LEN(M669)&gt;0,IF(Participação!$B$6="Com Escaldão","09","01"),"")</f>
        <v/>
      </c>
      <c r="Q669" s="28" t="str">
        <f>+IF(LEN(M669)&gt;0,SUMIF(Candidatura_Tomador!$H:$H,Candidatura_Seguros!M669,Candidatura_Tomador!I:I),"")</f>
        <v/>
      </c>
      <c r="R669" t="str">
        <f>+IF(LEN(M669)&gt;0,VLOOKUP(M669,Candidatura_Tomador!H:J,3,0),"")</f>
        <v/>
      </c>
      <c r="S669" t="str">
        <f>+IF(LEN(M669)&gt;0,SUMIF(Candidatura_Tomador!$H:$H,Candidatura_Seguros!M669,Candidatura_Tomador!Q:Q),"")</f>
        <v/>
      </c>
      <c r="T669" t="str">
        <f t="shared" si="101"/>
        <v/>
      </c>
      <c r="U669" t="str">
        <f t="shared" si="102"/>
        <v/>
      </c>
      <c r="V669" t="str">
        <f>+IF(LEN(M669)&gt;0,SUMIF(Candidatura_Tomador!$H:$H,Candidatura_Seguros!M669,Candidatura_Tomador!R:R),"")</f>
        <v/>
      </c>
      <c r="W669" t="str">
        <f t="shared" si="103"/>
        <v/>
      </c>
    </row>
    <row r="670" spans="1:23" x14ac:dyDescent="0.25">
      <c r="A670" t="str">
        <f>+IF(LEN(M670)&gt;0,Candidatura_Tomador!C670,"")</f>
        <v/>
      </c>
      <c r="B670" t="str">
        <f>+IF(LEN(M670)&gt;0,Participação!$D$8,"")</f>
        <v/>
      </c>
      <c r="C670" t="str">
        <f t="shared" si="95"/>
        <v/>
      </c>
      <c r="D670" t="str">
        <f>+IF(LEN(M670)&gt;0,Participação!$D$4,"")</f>
        <v/>
      </c>
      <c r="E670" s="27" t="str">
        <f>+IF(LEN(M670)&gt;0,Participação!$B$7+8,"")</f>
        <v/>
      </c>
      <c r="F670" s="27" t="str">
        <f t="shared" si="96"/>
        <v/>
      </c>
      <c r="G670" t="str">
        <f t="shared" si="97"/>
        <v/>
      </c>
      <c r="H670" t="str">
        <f t="shared" si="98"/>
        <v/>
      </c>
      <c r="I670" t="str">
        <f t="shared" si="99"/>
        <v/>
      </c>
      <c r="L670" t="str">
        <f>+IF(LEN(Candidatura_Tomador!A670)&gt;0,VLOOKUP(M670,Candidatura_Tomador!H:P,9,0),"")</f>
        <v/>
      </c>
      <c r="M670" t="str">
        <f>IF(LEN(M669)=0,"",IF(M669=MAX(Candidatura_Tomador!H:H),"",M669+1))</f>
        <v/>
      </c>
      <c r="N670" t="str">
        <f>+IF(LEN(M670)&gt;0,Participação!$D$6*100,"")</f>
        <v/>
      </c>
      <c r="O670" t="str">
        <f t="shared" si="100"/>
        <v/>
      </c>
      <c r="P670" t="str">
        <f>+IF(LEN(M670)&gt;0,IF(Participação!$B$6="Com Escaldão","09","01"),"")</f>
        <v/>
      </c>
      <c r="Q670" s="28" t="str">
        <f>+IF(LEN(M670)&gt;0,SUMIF(Candidatura_Tomador!$H:$H,Candidatura_Seguros!M670,Candidatura_Tomador!I:I),"")</f>
        <v/>
      </c>
      <c r="R670" t="str">
        <f>+IF(LEN(M670)&gt;0,VLOOKUP(M670,Candidatura_Tomador!H:J,3,0),"")</f>
        <v/>
      </c>
      <c r="S670" t="str">
        <f>+IF(LEN(M670)&gt;0,SUMIF(Candidatura_Tomador!$H:$H,Candidatura_Seguros!M670,Candidatura_Tomador!Q:Q),"")</f>
        <v/>
      </c>
      <c r="T670" t="str">
        <f t="shared" si="101"/>
        <v/>
      </c>
      <c r="U670" t="str">
        <f t="shared" si="102"/>
        <v/>
      </c>
      <c r="V670" t="str">
        <f>+IF(LEN(M670)&gt;0,SUMIF(Candidatura_Tomador!$H:$H,Candidatura_Seguros!M670,Candidatura_Tomador!R:R),"")</f>
        <v/>
      </c>
      <c r="W670" t="str">
        <f t="shared" si="103"/>
        <v/>
      </c>
    </row>
    <row r="671" spans="1:23" x14ac:dyDescent="0.25">
      <c r="A671" t="str">
        <f>+IF(LEN(M671)&gt;0,Candidatura_Tomador!C671,"")</f>
        <v/>
      </c>
      <c r="B671" t="str">
        <f>+IF(LEN(M671)&gt;0,Participação!$D$8,"")</f>
        <v/>
      </c>
      <c r="C671" t="str">
        <f t="shared" si="95"/>
        <v/>
      </c>
      <c r="D671" t="str">
        <f>+IF(LEN(M671)&gt;0,Participação!$D$4,"")</f>
        <v/>
      </c>
      <c r="E671" s="27" t="str">
        <f>+IF(LEN(M671)&gt;0,Participação!$B$7+8,"")</f>
        <v/>
      </c>
      <c r="F671" s="27" t="str">
        <f t="shared" si="96"/>
        <v/>
      </c>
      <c r="G671" t="str">
        <f t="shared" si="97"/>
        <v/>
      </c>
      <c r="H671" t="str">
        <f t="shared" si="98"/>
        <v/>
      </c>
      <c r="I671" t="str">
        <f t="shared" si="99"/>
        <v/>
      </c>
      <c r="L671" t="str">
        <f>+IF(LEN(Candidatura_Tomador!A671)&gt;0,VLOOKUP(M671,Candidatura_Tomador!H:P,9,0),"")</f>
        <v/>
      </c>
      <c r="M671" t="str">
        <f>IF(LEN(M670)=0,"",IF(M670=MAX(Candidatura_Tomador!H:H),"",M670+1))</f>
        <v/>
      </c>
      <c r="N671" t="str">
        <f>+IF(LEN(M671)&gt;0,Participação!$D$6*100,"")</f>
        <v/>
      </c>
      <c r="O671" t="str">
        <f t="shared" si="100"/>
        <v/>
      </c>
      <c r="P671" t="str">
        <f>+IF(LEN(M671)&gt;0,IF(Participação!$B$6="Com Escaldão","09","01"),"")</f>
        <v/>
      </c>
      <c r="Q671" s="28" t="str">
        <f>+IF(LEN(M671)&gt;0,SUMIF(Candidatura_Tomador!$H:$H,Candidatura_Seguros!M671,Candidatura_Tomador!I:I),"")</f>
        <v/>
      </c>
      <c r="R671" t="str">
        <f>+IF(LEN(M671)&gt;0,VLOOKUP(M671,Candidatura_Tomador!H:J,3,0),"")</f>
        <v/>
      </c>
      <c r="S671" t="str">
        <f>+IF(LEN(M671)&gt;0,SUMIF(Candidatura_Tomador!$H:$H,Candidatura_Seguros!M671,Candidatura_Tomador!Q:Q),"")</f>
        <v/>
      </c>
      <c r="T671" t="str">
        <f t="shared" si="101"/>
        <v/>
      </c>
      <c r="U671" t="str">
        <f t="shared" si="102"/>
        <v/>
      </c>
      <c r="V671" t="str">
        <f>+IF(LEN(M671)&gt;0,SUMIF(Candidatura_Tomador!$H:$H,Candidatura_Seguros!M671,Candidatura_Tomador!R:R),"")</f>
        <v/>
      </c>
      <c r="W671" t="str">
        <f t="shared" si="103"/>
        <v/>
      </c>
    </row>
    <row r="672" spans="1:23" x14ac:dyDescent="0.25">
      <c r="A672" t="str">
        <f>+IF(LEN(M672)&gt;0,Candidatura_Tomador!C672,"")</f>
        <v/>
      </c>
      <c r="B672" t="str">
        <f>+IF(LEN(M672)&gt;0,Participação!$D$8,"")</f>
        <v/>
      </c>
      <c r="C672" t="str">
        <f t="shared" si="95"/>
        <v/>
      </c>
      <c r="D672" t="str">
        <f>+IF(LEN(M672)&gt;0,Participação!$D$4,"")</f>
        <v/>
      </c>
      <c r="E672" s="27" t="str">
        <f>+IF(LEN(M672)&gt;0,Participação!$B$7+8,"")</f>
        <v/>
      </c>
      <c r="F672" s="27" t="str">
        <f t="shared" si="96"/>
        <v/>
      </c>
      <c r="G672" t="str">
        <f t="shared" si="97"/>
        <v/>
      </c>
      <c r="H672" t="str">
        <f t="shared" si="98"/>
        <v/>
      </c>
      <c r="I672" t="str">
        <f t="shared" si="99"/>
        <v/>
      </c>
      <c r="L672" t="str">
        <f>+IF(LEN(Candidatura_Tomador!A672)&gt;0,VLOOKUP(M672,Candidatura_Tomador!H:P,9,0),"")</f>
        <v/>
      </c>
      <c r="M672" t="str">
        <f>IF(LEN(M671)=0,"",IF(M671=MAX(Candidatura_Tomador!H:H),"",M671+1))</f>
        <v/>
      </c>
      <c r="N672" t="str">
        <f>+IF(LEN(M672)&gt;0,Participação!$D$6*100,"")</f>
        <v/>
      </c>
      <c r="O672" t="str">
        <f t="shared" si="100"/>
        <v/>
      </c>
      <c r="P672" t="str">
        <f>+IF(LEN(M672)&gt;0,IF(Participação!$B$6="Com Escaldão","09","01"),"")</f>
        <v/>
      </c>
      <c r="Q672" s="28" t="str">
        <f>+IF(LEN(M672)&gt;0,SUMIF(Candidatura_Tomador!$H:$H,Candidatura_Seguros!M672,Candidatura_Tomador!I:I),"")</f>
        <v/>
      </c>
      <c r="R672" t="str">
        <f>+IF(LEN(M672)&gt;0,VLOOKUP(M672,Candidatura_Tomador!H:J,3,0),"")</f>
        <v/>
      </c>
      <c r="S672" t="str">
        <f>+IF(LEN(M672)&gt;0,SUMIF(Candidatura_Tomador!$H:$H,Candidatura_Seguros!M672,Candidatura_Tomador!Q:Q),"")</f>
        <v/>
      </c>
      <c r="T672" t="str">
        <f t="shared" si="101"/>
        <v/>
      </c>
      <c r="U672" t="str">
        <f t="shared" si="102"/>
        <v/>
      </c>
      <c r="V672" t="str">
        <f>+IF(LEN(M672)&gt;0,SUMIF(Candidatura_Tomador!$H:$H,Candidatura_Seguros!M672,Candidatura_Tomador!R:R),"")</f>
        <v/>
      </c>
      <c r="W672" t="str">
        <f t="shared" si="103"/>
        <v/>
      </c>
    </row>
    <row r="673" spans="1:23" x14ac:dyDescent="0.25">
      <c r="A673" t="str">
        <f>+IF(LEN(M673)&gt;0,Candidatura_Tomador!C673,"")</f>
        <v/>
      </c>
      <c r="B673" t="str">
        <f>+IF(LEN(M673)&gt;0,Participação!$D$8,"")</f>
        <v/>
      </c>
      <c r="C673" t="str">
        <f t="shared" si="95"/>
        <v/>
      </c>
      <c r="D673" t="str">
        <f>+IF(LEN(M673)&gt;0,Participação!$D$4,"")</f>
        <v/>
      </c>
      <c r="E673" s="27" t="str">
        <f>+IF(LEN(M673)&gt;0,Participação!$B$7+8,"")</f>
        <v/>
      </c>
      <c r="F673" s="27" t="str">
        <f t="shared" si="96"/>
        <v/>
      </c>
      <c r="G673" t="str">
        <f t="shared" si="97"/>
        <v/>
      </c>
      <c r="H673" t="str">
        <f t="shared" si="98"/>
        <v/>
      </c>
      <c r="I673" t="str">
        <f t="shared" si="99"/>
        <v/>
      </c>
      <c r="L673" t="str">
        <f>+IF(LEN(Candidatura_Tomador!A673)&gt;0,VLOOKUP(M673,Candidatura_Tomador!H:P,9,0),"")</f>
        <v/>
      </c>
      <c r="M673" t="str">
        <f>IF(LEN(M672)=0,"",IF(M672=MAX(Candidatura_Tomador!H:H),"",M672+1))</f>
        <v/>
      </c>
      <c r="N673" t="str">
        <f>+IF(LEN(M673)&gt;0,Participação!$D$6*100,"")</f>
        <v/>
      </c>
      <c r="O673" t="str">
        <f t="shared" si="100"/>
        <v/>
      </c>
      <c r="P673" t="str">
        <f>+IF(LEN(M673)&gt;0,IF(Participação!$B$6="Com Escaldão","09","01"),"")</f>
        <v/>
      </c>
      <c r="Q673" s="28" t="str">
        <f>+IF(LEN(M673)&gt;0,SUMIF(Candidatura_Tomador!$H:$H,Candidatura_Seguros!M673,Candidatura_Tomador!I:I),"")</f>
        <v/>
      </c>
      <c r="R673" t="str">
        <f>+IF(LEN(M673)&gt;0,VLOOKUP(M673,Candidatura_Tomador!H:J,3,0),"")</f>
        <v/>
      </c>
      <c r="S673" t="str">
        <f>+IF(LEN(M673)&gt;0,SUMIF(Candidatura_Tomador!$H:$H,Candidatura_Seguros!M673,Candidatura_Tomador!Q:Q),"")</f>
        <v/>
      </c>
      <c r="T673" t="str">
        <f t="shared" si="101"/>
        <v/>
      </c>
      <c r="U673" t="str">
        <f t="shared" si="102"/>
        <v/>
      </c>
      <c r="V673" t="str">
        <f>+IF(LEN(M673)&gt;0,SUMIF(Candidatura_Tomador!$H:$H,Candidatura_Seguros!M673,Candidatura_Tomador!R:R),"")</f>
        <v/>
      </c>
      <c r="W673" t="str">
        <f t="shared" si="103"/>
        <v/>
      </c>
    </row>
    <row r="674" spans="1:23" x14ac:dyDescent="0.25">
      <c r="A674" t="str">
        <f>+IF(LEN(M674)&gt;0,Candidatura_Tomador!C674,"")</f>
        <v/>
      </c>
      <c r="B674" t="str">
        <f>+IF(LEN(M674)&gt;0,Participação!$D$8,"")</f>
        <v/>
      </c>
      <c r="C674" t="str">
        <f t="shared" si="95"/>
        <v/>
      </c>
      <c r="D674" t="str">
        <f>+IF(LEN(M674)&gt;0,Participação!$D$4,"")</f>
        <v/>
      </c>
      <c r="E674" s="27" t="str">
        <f>+IF(LEN(M674)&gt;0,Participação!$B$7+8,"")</f>
        <v/>
      </c>
      <c r="F674" s="27" t="str">
        <f t="shared" si="96"/>
        <v/>
      </c>
      <c r="G674" t="str">
        <f t="shared" si="97"/>
        <v/>
      </c>
      <c r="H674" t="str">
        <f t="shared" si="98"/>
        <v/>
      </c>
      <c r="I674" t="str">
        <f t="shared" si="99"/>
        <v/>
      </c>
      <c r="L674" t="str">
        <f>+IF(LEN(Candidatura_Tomador!A674)&gt;0,VLOOKUP(M674,Candidatura_Tomador!H:P,9,0),"")</f>
        <v/>
      </c>
      <c r="M674" t="str">
        <f>IF(LEN(M673)=0,"",IF(M673=MAX(Candidatura_Tomador!H:H),"",M673+1))</f>
        <v/>
      </c>
      <c r="N674" t="str">
        <f>+IF(LEN(M674)&gt;0,Participação!$D$6*100,"")</f>
        <v/>
      </c>
      <c r="O674" t="str">
        <f t="shared" si="100"/>
        <v/>
      </c>
      <c r="P674" t="str">
        <f>+IF(LEN(M674)&gt;0,IF(Participação!$B$6="Com Escaldão","09","01"),"")</f>
        <v/>
      </c>
      <c r="Q674" s="28" t="str">
        <f>+IF(LEN(M674)&gt;0,SUMIF(Candidatura_Tomador!$H:$H,Candidatura_Seguros!M674,Candidatura_Tomador!I:I),"")</f>
        <v/>
      </c>
      <c r="R674" t="str">
        <f>+IF(LEN(M674)&gt;0,VLOOKUP(M674,Candidatura_Tomador!H:J,3,0),"")</f>
        <v/>
      </c>
      <c r="S674" t="str">
        <f>+IF(LEN(M674)&gt;0,SUMIF(Candidatura_Tomador!$H:$H,Candidatura_Seguros!M674,Candidatura_Tomador!Q:Q),"")</f>
        <v/>
      </c>
      <c r="T674" t="str">
        <f t="shared" si="101"/>
        <v/>
      </c>
      <c r="U674" t="str">
        <f t="shared" si="102"/>
        <v/>
      </c>
      <c r="V674" t="str">
        <f>+IF(LEN(M674)&gt;0,SUMIF(Candidatura_Tomador!$H:$H,Candidatura_Seguros!M674,Candidatura_Tomador!R:R),"")</f>
        <v/>
      </c>
      <c r="W674" t="str">
        <f t="shared" si="103"/>
        <v/>
      </c>
    </row>
    <row r="675" spans="1:23" x14ac:dyDescent="0.25">
      <c r="A675" t="str">
        <f>+IF(LEN(M675)&gt;0,Candidatura_Tomador!C675,"")</f>
        <v/>
      </c>
      <c r="B675" t="str">
        <f>+IF(LEN(M675)&gt;0,Participação!$D$8,"")</f>
        <v/>
      </c>
      <c r="C675" t="str">
        <f t="shared" si="95"/>
        <v/>
      </c>
      <c r="D675" t="str">
        <f>+IF(LEN(M675)&gt;0,Participação!$D$4,"")</f>
        <v/>
      </c>
      <c r="E675" s="27" t="str">
        <f>+IF(LEN(M675)&gt;0,Participação!$B$7+8,"")</f>
        <v/>
      </c>
      <c r="F675" s="27" t="str">
        <f t="shared" si="96"/>
        <v/>
      </c>
      <c r="G675" t="str">
        <f t="shared" si="97"/>
        <v/>
      </c>
      <c r="H675" t="str">
        <f t="shared" si="98"/>
        <v/>
      </c>
      <c r="I675" t="str">
        <f t="shared" si="99"/>
        <v/>
      </c>
      <c r="L675" t="str">
        <f>+IF(LEN(Candidatura_Tomador!A675)&gt;0,VLOOKUP(M675,Candidatura_Tomador!H:P,9,0),"")</f>
        <v/>
      </c>
      <c r="M675" t="str">
        <f>IF(LEN(M674)=0,"",IF(M674=MAX(Candidatura_Tomador!H:H),"",M674+1))</f>
        <v/>
      </c>
      <c r="N675" t="str">
        <f>+IF(LEN(M675)&gt;0,Participação!$D$6*100,"")</f>
        <v/>
      </c>
      <c r="O675" t="str">
        <f t="shared" si="100"/>
        <v/>
      </c>
      <c r="P675" t="str">
        <f>+IF(LEN(M675)&gt;0,IF(Participação!$B$6="Com Escaldão","09","01"),"")</f>
        <v/>
      </c>
      <c r="Q675" s="28" t="str">
        <f>+IF(LEN(M675)&gt;0,SUMIF(Candidatura_Tomador!$H:$H,Candidatura_Seguros!M675,Candidatura_Tomador!I:I),"")</f>
        <v/>
      </c>
      <c r="R675" t="str">
        <f>+IF(LEN(M675)&gt;0,VLOOKUP(M675,Candidatura_Tomador!H:J,3,0),"")</f>
        <v/>
      </c>
      <c r="S675" t="str">
        <f>+IF(LEN(M675)&gt;0,SUMIF(Candidatura_Tomador!$H:$H,Candidatura_Seguros!M675,Candidatura_Tomador!Q:Q),"")</f>
        <v/>
      </c>
      <c r="T675" t="str">
        <f t="shared" si="101"/>
        <v/>
      </c>
      <c r="U675" t="str">
        <f t="shared" si="102"/>
        <v/>
      </c>
      <c r="V675" t="str">
        <f>+IF(LEN(M675)&gt;0,SUMIF(Candidatura_Tomador!$H:$H,Candidatura_Seguros!M675,Candidatura_Tomador!R:R),"")</f>
        <v/>
      </c>
      <c r="W675" t="str">
        <f t="shared" si="103"/>
        <v/>
      </c>
    </row>
    <row r="676" spans="1:23" x14ac:dyDescent="0.25">
      <c r="A676" t="str">
        <f>+IF(LEN(M676)&gt;0,Candidatura_Tomador!C676,"")</f>
        <v/>
      </c>
      <c r="B676" t="str">
        <f>+IF(LEN(M676)&gt;0,Participação!$D$8,"")</f>
        <v/>
      </c>
      <c r="C676" t="str">
        <f t="shared" si="95"/>
        <v/>
      </c>
      <c r="D676" t="str">
        <f>+IF(LEN(M676)&gt;0,Participação!$D$4,"")</f>
        <v/>
      </c>
      <c r="E676" s="27" t="str">
        <f>+IF(LEN(M676)&gt;0,Participação!$B$7+8,"")</f>
        <v/>
      </c>
      <c r="F676" s="27" t="str">
        <f t="shared" si="96"/>
        <v/>
      </c>
      <c r="G676" t="str">
        <f t="shared" si="97"/>
        <v/>
      </c>
      <c r="H676" t="str">
        <f t="shared" si="98"/>
        <v/>
      </c>
      <c r="I676" t="str">
        <f t="shared" si="99"/>
        <v/>
      </c>
      <c r="L676" t="str">
        <f>+IF(LEN(Candidatura_Tomador!A676)&gt;0,VLOOKUP(M676,Candidatura_Tomador!H:P,9,0),"")</f>
        <v/>
      </c>
      <c r="M676" t="str">
        <f>IF(LEN(M675)=0,"",IF(M675=MAX(Candidatura_Tomador!H:H),"",M675+1))</f>
        <v/>
      </c>
      <c r="N676" t="str">
        <f>+IF(LEN(M676)&gt;0,Participação!$D$6*100,"")</f>
        <v/>
      </c>
      <c r="O676" t="str">
        <f t="shared" si="100"/>
        <v/>
      </c>
      <c r="P676" t="str">
        <f>+IF(LEN(M676)&gt;0,IF(Participação!$B$6="Com Escaldão","09","01"),"")</f>
        <v/>
      </c>
      <c r="Q676" s="28" t="str">
        <f>+IF(LEN(M676)&gt;0,SUMIF(Candidatura_Tomador!$H:$H,Candidatura_Seguros!M676,Candidatura_Tomador!I:I),"")</f>
        <v/>
      </c>
      <c r="R676" t="str">
        <f>+IF(LEN(M676)&gt;0,VLOOKUP(M676,Candidatura_Tomador!H:J,3,0),"")</f>
        <v/>
      </c>
      <c r="S676" t="str">
        <f>+IF(LEN(M676)&gt;0,SUMIF(Candidatura_Tomador!$H:$H,Candidatura_Seguros!M676,Candidatura_Tomador!Q:Q),"")</f>
        <v/>
      </c>
      <c r="T676" t="str">
        <f t="shared" si="101"/>
        <v/>
      </c>
      <c r="U676" t="str">
        <f t="shared" si="102"/>
        <v/>
      </c>
      <c r="V676" t="str">
        <f>+IF(LEN(M676)&gt;0,SUMIF(Candidatura_Tomador!$H:$H,Candidatura_Seguros!M676,Candidatura_Tomador!R:R),"")</f>
        <v/>
      </c>
      <c r="W676" t="str">
        <f t="shared" si="103"/>
        <v/>
      </c>
    </row>
    <row r="677" spans="1:23" x14ac:dyDescent="0.25">
      <c r="A677" t="str">
        <f>+IF(LEN(M677)&gt;0,Candidatura_Tomador!C677,"")</f>
        <v/>
      </c>
      <c r="B677" t="str">
        <f>+IF(LEN(M677)&gt;0,Participação!$D$8,"")</f>
        <v/>
      </c>
      <c r="C677" t="str">
        <f t="shared" si="95"/>
        <v/>
      </c>
      <c r="D677" t="str">
        <f>+IF(LEN(M677)&gt;0,Participação!$D$4,"")</f>
        <v/>
      </c>
      <c r="E677" s="27" t="str">
        <f>+IF(LEN(M677)&gt;0,Participação!$B$7+8,"")</f>
        <v/>
      </c>
      <c r="F677" s="27" t="str">
        <f t="shared" si="96"/>
        <v/>
      </c>
      <c r="G677" t="str">
        <f t="shared" si="97"/>
        <v/>
      </c>
      <c r="H677" t="str">
        <f t="shared" si="98"/>
        <v/>
      </c>
      <c r="I677" t="str">
        <f t="shared" si="99"/>
        <v/>
      </c>
      <c r="L677" t="str">
        <f>+IF(LEN(Candidatura_Tomador!A677)&gt;0,VLOOKUP(M677,Candidatura_Tomador!H:P,9,0),"")</f>
        <v/>
      </c>
      <c r="M677" t="str">
        <f>IF(LEN(M676)=0,"",IF(M676=MAX(Candidatura_Tomador!H:H),"",M676+1))</f>
        <v/>
      </c>
      <c r="N677" t="str">
        <f>+IF(LEN(M677)&gt;0,Participação!$D$6*100,"")</f>
        <v/>
      </c>
      <c r="O677" t="str">
        <f t="shared" si="100"/>
        <v/>
      </c>
      <c r="P677" t="str">
        <f>+IF(LEN(M677)&gt;0,IF(Participação!$B$6="Com Escaldão","09","01"),"")</f>
        <v/>
      </c>
      <c r="Q677" s="28" t="str">
        <f>+IF(LEN(M677)&gt;0,SUMIF(Candidatura_Tomador!$H:$H,Candidatura_Seguros!M677,Candidatura_Tomador!I:I),"")</f>
        <v/>
      </c>
      <c r="R677" t="str">
        <f>+IF(LEN(M677)&gt;0,VLOOKUP(M677,Candidatura_Tomador!H:J,3,0),"")</f>
        <v/>
      </c>
      <c r="S677" t="str">
        <f>+IF(LEN(M677)&gt;0,SUMIF(Candidatura_Tomador!$H:$H,Candidatura_Seguros!M677,Candidatura_Tomador!Q:Q),"")</f>
        <v/>
      </c>
      <c r="T677" t="str">
        <f t="shared" si="101"/>
        <v/>
      </c>
      <c r="U677" t="str">
        <f t="shared" si="102"/>
        <v/>
      </c>
      <c r="V677" t="str">
        <f>+IF(LEN(M677)&gt;0,SUMIF(Candidatura_Tomador!$H:$H,Candidatura_Seguros!M677,Candidatura_Tomador!R:R),"")</f>
        <v/>
      </c>
      <c r="W677" t="str">
        <f t="shared" si="103"/>
        <v/>
      </c>
    </row>
    <row r="678" spans="1:23" x14ac:dyDescent="0.25">
      <c r="A678" t="str">
        <f>+IF(LEN(M678)&gt;0,Candidatura_Tomador!C678,"")</f>
        <v/>
      </c>
      <c r="B678" t="str">
        <f>+IF(LEN(M678)&gt;0,Participação!$D$8,"")</f>
        <v/>
      </c>
      <c r="C678" t="str">
        <f t="shared" si="95"/>
        <v/>
      </c>
      <c r="D678" t="str">
        <f>+IF(LEN(M678)&gt;0,Participação!$D$4,"")</f>
        <v/>
      </c>
      <c r="E678" s="27" t="str">
        <f>+IF(LEN(M678)&gt;0,Participação!$B$7+8,"")</f>
        <v/>
      </c>
      <c r="F678" s="27" t="str">
        <f t="shared" si="96"/>
        <v/>
      </c>
      <c r="G678" t="str">
        <f t="shared" si="97"/>
        <v/>
      </c>
      <c r="H678" t="str">
        <f t="shared" si="98"/>
        <v/>
      </c>
      <c r="I678" t="str">
        <f t="shared" si="99"/>
        <v/>
      </c>
      <c r="L678" t="str">
        <f>+IF(LEN(Candidatura_Tomador!A678)&gt;0,VLOOKUP(M678,Candidatura_Tomador!H:P,9,0),"")</f>
        <v/>
      </c>
      <c r="M678" t="str">
        <f>IF(LEN(M677)=0,"",IF(M677=MAX(Candidatura_Tomador!H:H),"",M677+1))</f>
        <v/>
      </c>
      <c r="N678" t="str">
        <f>+IF(LEN(M678)&gt;0,Participação!$D$6*100,"")</f>
        <v/>
      </c>
      <c r="O678" t="str">
        <f t="shared" si="100"/>
        <v/>
      </c>
      <c r="P678" t="str">
        <f>+IF(LEN(M678)&gt;0,IF(Participação!$B$6="Com Escaldão","09","01"),"")</f>
        <v/>
      </c>
      <c r="Q678" s="28" t="str">
        <f>+IF(LEN(M678)&gt;0,SUMIF(Candidatura_Tomador!$H:$H,Candidatura_Seguros!M678,Candidatura_Tomador!I:I),"")</f>
        <v/>
      </c>
      <c r="R678" t="str">
        <f>+IF(LEN(M678)&gt;0,VLOOKUP(M678,Candidatura_Tomador!H:J,3,0),"")</f>
        <v/>
      </c>
      <c r="S678" t="str">
        <f>+IF(LEN(M678)&gt;0,SUMIF(Candidatura_Tomador!$H:$H,Candidatura_Seguros!M678,Candidatura_Tomador!Q:Q),"")</f>
        <v/>
      </c>
      <c r="T678" t="str">
        <f t="shared" si="101"/>
        <v/>
      </c>
      <c r="U678" t="str">
        <f t="shared" si="102"/>
        <v/>
      </c>
      <c r="V678" t="str">
        <f>+IF(LEN(M678)&gt;0,SUMIF(Candidatura_Tomador!$H:$H,Candidatura_Seguros!M678,Candidatura_Tomador!R:R),"")</f>
        <v/>
      </c>
      <c r="W678" t="str">
        <f t="shared" si="103"/>
        <v/>
      </c>
    </row>
    <row r="679" spans="1:23" x14ac:dyDescent="0.25">
      <c r="A679" t="str">
        <f>+IF(LEN(M679)&gt;0,Candidatura_Tomador!C679,"")</f>
        <v/>
      </c>
      <c r="B679" t="str">
        <f>+IF(LEN(M679)&gt;0,Participação!$D$8,"")</f>
        <v/>
      </c>
      <c r="C679" t="str">
        <f t="shared" si="95"/>
        <v/>
      </c>
      <c r="D679" t="str">
        <f>+IF(LEN(M679)&gt;0,Participação!$D$4,"")</f>
        <v/>
      </c>
      <c r="E679" s="27" t="str">
        <f>+IF(LEN(M679)&gt;0,Participação!$B$7+8,"")</f>
        <v/>
      </c>
      <c r="F679" s="27" t="str">
        <f t="shared" si="96"/>
        <v/>
      </c>
      <c r="G679" t="str">
        <f t="shared" si="97"/>
        <v/>
      </c>
      <c r="H679" t="str">
        <f t="shared" si="98"/>
        <v/>
      </c>
      <c r="I679" t="str">
        <f t="shared" si="99"/>
        <v/>
      </c>
      <c r="L679" t="str">
        <f>+IF(LEN(Candidatura_Tomador!A679)&gt;0,VLOOKUP(M679,Candidatura_Tomador!H:P,9,0),"")</f>
        <v/>
      </c>
      <c r="M679" t="str">
        <f>IF(LEN(M678)=0,"",IF(M678=MAX(Candidatura_Tomador!H:H),"",M678+1))</f>
        <v/>
      </c>
      <c r="N679" t="str">
        <f>+IF(LEN(M679)&gt;0,Participação!$D$6*100,"")</f>
        <v/>
      </c>
      <c r="O679" t="str">
        <f t="shared" si="100"/>
        <v/>
      </c>
      <c r="P679" t="str">
        <f>+IF(LEN(M679)&gt;0,IF(Participação!$B$6="Com Escaldão","09","01"),"")</f>
        <v/>
      </c>
      <c r="Q679" s="28" t="str">
        <f>+IF(LEN(M679)&gt;0,SUMIF(Candidatura_Tomador!$H:$H,Candidatura_Seguros!M679,Candidatura_Tomador!I:I),"")</f>
        <v/>
      </c>
      <c r="R679" t="str">
        <f>+IF(LEN(M679)&gt;0,VLOOKUP(M679,Candidatura_Tomador!H:J,3,0),"")</f>
        <v/>
      </c>
      <c r="S679" t="str">
        <f>+IF(LEN(M679)&gt;0,SUMIF(Candidatura_Tomador!$H:$H,Candidatura_Seguros!M679,Candidatura_Tomador!Q:Q),"")</f>
        <v/>
      </c>
      <c r="T679" t="str">
        <f t="shared" si="101"/>
        <v/>
      </c>
      <c r="U679" t="str">
        <f t="shared" si="102"/>
        <v/>
      </c>
      <c r="V679" t="str">
        <f>+IF(LEN(M679)&gt;0,SUMIF(Candidatura_Tomador!$H:$H,Candidatura_Seguros!M679,Candidatura_Tomador!R:R),"")</f>
        <v/>
      </c>
      <c r="W679" t="str">
        <f t="shared" si="103"/>
        <v/>
      </c>
    </row>
    <row r="680" spans="1:23" x14ac:dyDescent="0.25">
      <c r="A680" t="str">
        <f>+IF(LEN(M680)&gt;0,Candidatura_Tomador!C680,"")</f>
        <v/>
      </c>
      <c r="B680" t="str">
        <f>+IF(LEN(M680)&gt;0,Participação!$D$8,"")</f>
        <v/>
      </c>
      <c r="C680" t="str">
        <f t="shared" si="95"/>
        <v/>
      </c>
      <c r="D680" t="str">
        <f>+IF(LEN(M680)&gt;0,Participação!$D$4,"")</f>
        <v/>
      </c>
      <c r="E680" s="27" t="str">
        <f>+IF(LEN(M680)&gt;0,Participação!$B$7+8,"")</f>
        <v/>
      </c>
      <c r="F680" s="27" t="str">
        <f t="shared" si="96"/>
        <v/>
      </c>
      <c r="G680" t="str">
        <f t="shared" si="97"/>
        <v/>
      </c>
      <c r="H680" t="str">
        <f t="shared" si="98"/>
        <v/>
      </c>
      <c r="I680" t="str">
        <f t="shared" si="99"/>
        <v/>
      </c>
      <c r="L680" t="str">
        <f>+IF(LEN(Candidatura_Tomador!A680)&gt;0,VLOOKUP(M680,Candidatura_Tomador!H:P,9,0),"")</f>
        <v/>
      </c>
      <c r="M680" t="str">
        <f>IF(LEN(M679)=0,"",IF(M679=MAX(Candidatura_Tomador!H:H),"",M679+1))</f>
        <v/>
      </c>
      <c r="N680" t="str">
        <f>+IF(LEN(M680)&gt;0,Participação!$D$6*100,"")</f>
        <v/>
      </c>
      <c r="O680" t="str">
        <f t="shared" si="100"/>
        <v/>
      </c>
      <c r="P680" t="str">
        <f>+IF(LEN(M680)&gt;0,IF(Participação!$B$6="Com Escaldão","09","01"),"")</f>
        <v/>
      </c>
      <c r="Q680" s="28" t="str">
        <f>+IF(LEN(M680)&gt;0,SUMIF(Candidatura_Tomador!$H:$H,Candidatura_Seguros!M680,Candidatura_Tomador!I:I),"")</f>
        <v/>
      </c>
      <c r="R680" t="str">
        <f>+IF(LEN(M680)&gt;0,VLOOKUP(M680,Candidatura_Tomador!H:J,3,0),"")</f>
        <v/>
      </c>
      <c r="S680" t="str">
        <f>+IF(LEN(M680)&gt;0,SUMIF(Candidatura_Tomador!$H:$H,Candidatura_Seguros!M680,Candidatura_Tomador!Q:Q),"")</f>
        <v/>
      </c>
      <c r="T680" t="str">
        <f t="shared" si="101"/>
        <v/>
      </c>
      <c r="U680" t="str">
        <f t="shared" si="102"/>
        <v/>
      </c>
      <c r="V680" t="str">
        <f>+IF(LEN(M680)&gt;0,SUMIF(Candidatura_Tomador!$H:$H,Candidatura_Seguros!M680,Candidatura_Tomador!R:R),"")</f>
        <v/>
      </c>
      <c r="W680" t="str">
        <f t="shared" si="103"/>
        <v/>
      </c>
    </row>
    <row r="681" spans="1:23" x14ac:dyDescent="0.25">
      <c r="A681" t="str">
        <f>+IF(LEN(M681)&gt;0,Candidatura_Tomador!C681,"")</f>
        <v/>
      </c>
      <c r="B681" t="str">
        <f>+IF(LEN(M681)&gt;0,Participação!$D$8,"")</f>
        <v/>
      </c>
      <c r="C681" t="str">
        <f t="shared" si="95"/>
        <v/>
      </c>
      <c r="D681" t="str">
        <f>+IF(LEN(M681)&gt;0,Participação!$D$4,"")</f>
        <v/>
      </c>
      <c r="E681" s="27" t="str">
        <f>+IF(LEN(M681)&gt;0,Participação!$B$7+8,"")</f>
        <v/>
      </c>
      <c r="F681" s="27" t="str">
        <f t="shared" si="96"/>
        <v/>
      </c>
      <c r="G681" t="str">
        <f t="shared" si="97"/>
        <v/>
      </c>
      <c r="H681" t="str">
        <f t="shared" si="98"/>
        <v/>
      </c>
      <c r="I681" t="str">
        <f t="shared" si="99"/>
        <v/>
      </c>
      <c r="L681" t="str">
        <f>+IF(LEN(Candidatura_Tomador!A681)&gt;0,VLOOKUP(M681,Candidatura_Tomador!H:P,9,0),"")</f>
        <v/>
      </c>
      <c r="M681" t="str">
        <f>IF(LEN(M680)=0,"",IF(M680=MAX(Candidatura_Tomador!H:H),"",M680+1))</f>
        <v/>
      </c>
      <c r="N681" t="str">
        <f>+IF(LEN(M681)&gt;0,Participação!$D$6*100,"")</f>
        <v/>
      </c>
      <c r="O681" t="str">
        <f t="shared" si="100"/>
        <v/>
      </c>
      <c r="P681" t="str">
        <f>+IF(LEN(M681)&gt;0,IF(Participação!$B$6="Com Escaldão","09","01"),"")</f>
        <v/>
      </c>
      <c r="Q681" s="28" t="str">
        <f>+IF(LEN(M681)&gt;0,SUMIF(Candidatura_Tomador!$H:$H,Candidatura_Seguros!M681,Candidatura_Tomador!I:I),"")</f>
        <v/>
      </c>
      <c r="R681" t="str">
        <f>+IF(LEN(M681)&gt;0,VLOOKUP(M681,Candidatura_Tomador!H:J,3,0),"")</f>
        <v/>
      </c>
      <c r="S681" t="str">
        <f>+IF(LEN(M681)&gt;0,SUMIF(Candidatura_Tomador!$H:$H,Candidatura_Seguros!M681,Candidatura_Tomador!Q:Q),"")</f>
        <v/>
      </c>
      <c r="T681" t="str">
        <f t="shared" si="101"/>
        <v/>
      </c>
      <c r="U681" t="str">
        <f t="shared" si="102"/>
        <v/>
      </c>
      <c r="V681" t="str">
        <f>+IF(LEN(M681)&gt;0,SUMIF(Candidatura_Tomador!$H:$H,Candidatura_Seguros!M681,Candidatura_Tomador!R:R),"")</f>
        <v/>
      </c>
      <c r="W681" t="str">
        <f t="shared" si="103"/>
        <v/>
      </c>
    </row>
    <row r="682" spans="1:23" x14ac:dyDescent="0.25">
      <c r="A682" t="str">
        <f>+IF(LEN(M682)&gt;0,Candidatura_Tomador!C682,"")</f>
        <v/>
      </c>
      <c r="B682" t="str">
        <f>+IF(LEN(M682)&gt;0,Participação!$D$8,"")</f>
        <v/>
      </c>
      <c r="C682" t="str">
        <f t="shared" si="95"/>
        <v/>
      </c>
      <c r="D682" t="str">
        <f>+IF(LEN(M682)&gt;0,Participação!$D$4,"")</f>
        <v/>
      </c>
      <c r="E682" s="27" t="str">
        <f>+IF(LEN(M682)&gt;0,Participação!$B$7+8,"")</f>
        <v/>
      </c>
      <c r="F682" s="27" t="str">
        <f t="shared" si="96"/>
        <v/>
      </c>
      <c r="G682" t="str">
        <f t="shared" si="97"/>
        <v/>
      </c>
      <c r="H682" t="str">
        <f t="shared" si="98"/>
        <v/>
      </c>
      <c r="I682" t="str">
        <f t="shared" si="99"/>
        <v/>
      </c>
      <c r="L682" t="str">
        <f>+IF(LEN(Candidatura_Tomador!A682)&gt;0,VLOOKUP(M682,Candidatura_Tomador!H:P,9,0),"")</f>
        <v/>
      </c>
      <c r="M682" t="str">
        <f>IF(LEN(M681)=0,"",IF(M681=MAX(Candidatura_Tomador!H:H),"",M681+1))</f>
        <v/>
      </c>
      <c r="N682" t="str">
        <f>+IF(LEN(M682)&gt;0,Participação!$D$6*100,"")</f>
        <v/>
      </c>
      <c r="O682" t="str">
        <f t="shared" si="100"/>
        <v/>
      </c>
      <c r="P682" t="str">
        <f>+IF(LEN(M682)&gt;0,IF(Participação!$B$6="Com Escaldão","09","01"),"")</f>
        <v/>
      </c>
      <c r="Q682" s="28" t="str">
        <f>+IF(LEN(M682)&gt;0,SUMIF(Candidatura_Tomador!$H:$H,Candidatura_Seguros!M682,Candidatura_Tomador!I:I),"")</f>
        <v/>
      </c>
      <c r="R682" t="str">
        <f>+IF(LEN(M682)&gt;0,VLOOKUP(M682,Candidatura_Tomador!H:J,3,0),"")</f>
        <v/>
      </c>
      <c r="S682" t="str">
        <f>+IF(LEN(M682)&gt;0,SUMIF(Candidatura_Tomador!$H:$H,Candidatura_Seguros!M682,Candidatura_Tomador!Q:Q),"")</f>
        <v/>
      </c>
      <c r="T682" t="str">
        <f t="shared" si="101"/>
        <v/>
      </c>
      <c r="U682" t="str">
        <f t="shared" si="102"/>
        <v/>
      </c>
      <c r="V682" t="str">
        <f>+IF(LEN(M682)&gt;0,SUMIF(Candidatura_Tomador!$H:$H,Candidatura_Seguros!M682,Candidatura_Tomador!R:R),"")</f>
        <v/>
      </c>
      <c r="W682" t="str">
        <f t="shared" si="103"/>
        <v/>
      </c>
    </row>
    <row r="683" spans="1:23" x14ac:dyDescent="0.25">
      <c r="A683" t="str">
        <f>+IF(LEN(M683)&gt;0,Candidatura_Tomador!C683,"")</f>
        <v/>
      </c>
      <c r="B683" t="str">
        <f>+IF(LEN(M683)&gt;0,Participação!$D$8,"")</f>
        <v/>
      </c>
      <c r="C683" t="str">
        <f t="shared" si="95"/>
        <v/>
      </c>
      <c r="D683" t="str">
        <f>+IF(LEN(M683)&gt;0,Participação!$D$4,"")</f>
        <v/>
      </c>
      <c r="E683" s="27" t="str">
        <f>+IF(LEN(M683)&gt;0,Participação!$B$7+8,"")</f>
        <v/>
      </c>
      <c r="F683" s="27" t="str">
        <f t="shared" si="96"/>
        <v/>
      </c>
      <c r="G683" t="str">
        <f t="shared" si="97"/>
        <v/>
      </c>
      <c r="H683" t="str">
        <f t="shared" si="98"/>
        <v/>
      </c>
      <c r="I683" t="str">
        <f t="shared" si="99"/>
        <v/>
      </c>
      <c r="L683" t="str">
        <f>+IF(LEN(Candidatura_Tomador!A683)&gt;0,VLOOKUP(M683,Candidatura_Tomador!H:P,9,0),"")</f>
        <v/>
      </c>
      <c r="M683" t="str">
        <f>IF(LEN(M682)=0,"",IF(M682=MAX(Candidatura_Tomador!H:H),"",M682+1))</f>
        <v/>
      </c>
      <c r="N683" t="str">
        <f>+IF(LEN(M683)&gt;0,Participação!$D$6*100,"")</f>
        <v/>
      </c>
      <c r="O683" t="str">
        <f t="shared" si="100"/>
        <v/>
      </c>
      <c r="P683" t="str">
        <f>+IF(LEN(M683)&gt;0,IF(Participação!$B$6="Com Escaldão","09","01"),"")</f>
        <v/>
      </c>
      <c r="Q683" s="28" t="str">
        <f>+IF(LEN(M683)&gt;0,SUMIF(Candidatura_Tomador!$H:$H,Candidatura_Seguros!M683,Candidatura_Tomador!I:I),"")</f>
        <v/>
      </c>
      <c r="R683" t="str">
        <f>+IF(LEN(M683)&gt;0,VLOOKUP(M683,Candidatura_Tomador!H:J,3,0),"")</f>
        <v/>
      </c>
      <c r="S683" t="str">
        <f>+IF(LEN(M683)&gt;0,SUMIF(Candidatura_Tomador!$H:$H,Candidatura_Seguros!M683,Candidatura_Tomador!Q:Q),"")</f>
        <v/>
      </c>
      <c r="T683" t="str">
        <f t="shared" si="101"/>
        <v/>
      </c>
      <c r="U683" t="str">
        <f t="shared" si="102"/>
        <v/>
      </c>
      <c r="V683" t="str">
        <f>+IF(LEN(M683)&gt;0,SUMIF(Candidatura_Tomador!$H:$H,Candidatura_Seguros!M683,Candidatura_Tomador!R:R),"")</f>
        <v/>
      </c>
      <c r="W683" t="str">
        <f t="shared" si="103"/>
        <v/>
      </c>
    </row>
    <row r="684" spans="1:23" x14ac:dyDescent="0.25">
      <c r="A684" t="str">
        <f>+IF(LEN(M684)&gt;0,Candidatura_Tomador!C684,"")</f>
        <v/>
      </c>
      <c r="B684" t="str">
        <f>+IF(LEN(M684)&gt;0,Participação!$D$8,"")</f>
        <v/>
      </c>
      <c r="C684" t="str">
        <f t="shared" si="95"/>
        <v/>
      </c>
      <c r="D684" t="str">
        <f>+IF(LEN(M684)&gt;0,Participação!$D$4,"")</f>
        <v/>
      </c>
      <c r="E684" s="27" t="str">
        <f>+IF(LEN(M684)&gt;0,Participação!$B$7+8,"")</f>
        <v/>
      </c>
      <c r="F684" s="27" t="str">
        <f t="shared" si="96"/>
        <v/>
      </c>
      <c r="G684" t="str">
        <f t="shared" si="97"/>
        <v/>
      </c>
      <c r="H684" t="str">
        <f t="shared" si="98"/>
        <v/>
      </c>
      <c r="I684" t="str">
        <f t="shared" si="99"/>
        <v/>
      </c>
      <c r="L684" t="str">
        <f>+IF(LEN(Candidatura_Tomador!A684)&gt;0,VLOOKUP(M684,Candidatura_Tomador!H:P,9,0),"")</f>
        <v/>
      </c>
      <c r="M684" t="str">
        <f>IF(LEN(M683)=0,"",IF(M683=MAX(Candidatura_Tomador!H:H),"",M683+1))</f>
        <v/>
      </c>
      <c r="N684" t="str">
        <f>+IF(LEN(M684)&gt;0,Participação!$D$6*100,"")</f>
        <v/>
      </c>
      <c r="O684" t="str">
        <f t="shared" si="100"/>
        <v/>
      </c>
      <c r="P684" t="str">
        <f>+IF(LEN(M684)&gt;0,IF(Participação!$B$6="Com Escaldão","09","01"),"")</f>
        <v/>
      </c>
      <c r="Q684" s="28" t="str">
        <f>+IF(LEN(M684)&gt;0,SUMIF(Candidatura_Tomador!$H:$H,Candidatura_Seguros!M684,Candidatura_Tomador!I:I),"")</f>
        <v/>
      </c>
      <c r="R684" t="str">
        <f>+IF(LEN(M684)&gt;0,VLOOKUP(M684,Candidatura_Tomador!H:J,3,0),"")</f>
        <v/>
      </c>
      <c r="S684" t="str">
        <f>+IF(LEN(M684)&gt;0,SUMIF(Candidatura_Tomador!$H:$H,Candidatura_Seguros!M684,Candidatura_Tomador!Q:Q),"")</f>
        <v/>
      </c>
      <c r="T684" t="str">
        <f t="shared" si="101"/>
        <v/>
      </c>
      <c r="U684" t="str">
        <f t="shared" si="102"/>
        <v/>
      </c>
      <c r="V684" t="str">
        <f>+IF(LEN(M684)&gt;0,SUMIF(Candidatura_Tomador!$H:$H,Candidatura_Seguros!M684,Candidatura_Tomador!R:R),"")</f>
        <v/>
      </c>
      <c r="W684" t="str">
        <f t="shared" si="103"/>
        <v/>
      </c>
    </row>
    <row r="685" spans="1:23" x14ac:dyDescent="0.25">
      <c r="A685" t="str">
        <f>+IF(LEN(M685)&gt;0,Candidatura_Tomador!C685,"")</f>
        <v/>
      </c>
      <c r="B685" t="str">
        <f>+IF(LEN(M685)&gt;0,Participação!$D$8,"")</f>
        <v/>
      </c>
      <c r="C685" t="str">
        <f t="shared" si="95"/>
        <v/>
      </c>
      <c r="D685" t="str">
        <f>+IF(LEN(M685)&gt;0,Participação!$D$4,"")</f>
        <v/>
      </c>
      <c r="E685" s="27" t="str">
        <f>+IF(LEN(M685)&gt;0,Participação!$B$7+8,"")</f>
        <v/>
      </c>
      <c r="F685" s="27" t="str">
        <f t="shared" si="96"/>
        <v/>
      </c>
      <c r="G685" t="str">
        <f t="shared" si="97"/>
        <v/>
      </c>
      <c r="H685" t="str">
        <f t="shared" si="98"/>
        <v/>
      </c>
      <c r="I685" t="str">
        <f t="shared" si="99"/>
        <v/>
      </c>
      <c r="L685" t="str">
        <f>+IF(LEN(Candidatura_Tomador!A685)&gt;0,VLOOKUP(M685,Candidatura_Tomador!H:P,9,0),"")</f>
        <v/>
      </c>
      <c r="M685" t="str">
        <f>IF(LEN(M684)=0,"",IF(M684=MAX(Candidatura_Tomador!H:H),"",M684+1))</f>
        <v/>
      </c>
      <c r="N685" t="str">
        <f>+IF(LEN(M685)&gt;0,Participação!$D$6*100,"")</f>
        <v/>
      </c>
      <c r="O685" t="str">
        <f t="shared" si="100"/>
        <v/>
      </c>
      <c r="P685" t="str">
        <f>+IF(LEN(M685)&gt;0,IF(Participação!$B$6="Com Escaldão","09","01"),"")</f>
        <v/>
      </c>
      <c r="Q685" s="28" t="str">
        <f>+IF(LEN(M685)&gt;0,SUMIF(Candidatura_Tomador!$H:$H,Candidatura_Seguros!M685,Candidatura_Tomador!I:I),"")</f>
        <v/>
      </c>
      <c r="R685" t="str">
        <f>+IF(LEN(M685)&gt;0,VLOOKUP(M685,Candidatura_Tomador!H:J,3,0),"")</f>
        <v/>
      </c>
      <c r="S685" t="str">
        <f>+IF(LEN(M685)&gt;0,SUMIF(Candidatura_Tomador!$H:$H,Candidatura_Seguros!M685,Candidatura_Tomador!Q:Q),"")</f>
        <v/>
      </c>
      <c r="T685" t="str">
        <f t="shared" si="101"/>
        <v/>
      </c>
      <c r="U685" t="str">
        <f t="shared" si="102"/>
        <v/>
      </c>
      <c r="V685" t="str">
        <f>+IF(LEN(M685)&gt;0,SUMIF(Candidatura_Tomador!$H:$H,Candidatura_Seguros!M685,Candidatura_Tomador!R:R),"")</f>
        <v/>
      </c>
      <c r="W685" t="str">
        <f t="shared" si="103"/>
        <v/>
      </c>
    </row>
    <row r="686" spans="1:23" x14ac:dyDescent="0.25">
      <c r="A686" t="str">
        <f>+IF(LEN(M686)&gt;0,Candidatura_Tomador!C686,"")</f>
        <v/>
      </c>
      <c r="B686" t="str">
        <f>+IF(LEN(M686)&gt;0,Participação!$D$8,"")</f>
        <v/>
      </c>
      <c r="C686" t="str">
        <f t="shared" si="95"/>
        <v/>
      </c>
      <c r="D686" t="str">
        <f>+IF(LEN(M686)&gt;0,Participação!$D$4,"")</f>
        <v/>
      </c>
      <c r="E686" s="27" t="str">
        <f>+IF(LEN(M686)&gt;0,Participação!$B$7+8,"")</f>
        <v/>
      </c>
      <c r="F686" s="27" t="str">
        <f t="shared" si="96"/>
        <v/>
      </c>
      <c r="G686" t="str">
        <f t="shared" si="97"/>
        <v/>
      </c>
      <c r="H686" t="str">
        <f t="shared" si="98"/>
        <v/>
      </c>
      <c r="I686" t="str">
        <f t="shared" si="99"/>
        <v/>
      </c>
      <c r="L686" t="str">
        <f>+IF(LEN(Candidatura_Tomador!A686)&gt;0,VLOOKUP(M686,Candidatura_Tomador!H:P,9,0),"")</f>
        <v/>
      </c>
      <c r="M686" t="str">
        <f>IF(LEN(M685)=0,"",IF(M685=MAX(Candidatura_Tomador!H:H),"",M685+1))</f>
        <v/>
      </c>
      <c r="N686" t="str">
        <f>+IF(LEN(M686)&gt;0,Participação!$D$6*100,"")</f>
        <v/>
      </c>
      <c r="O686" t="str">
        <f t="shared" si="100"/>
        <v/>
      </c>
      <c r="P686" t="str">
        <f>+IF(LEN(M686)&gt;0,IF(Participação!$B$6="Com Escaldão","09","01"),"")</f>
        <v/>
      </c>
      <c r="Q686" s="28" t="str">
        <f>+IF(LEN(M686)&gt;0,SUMIF(Candidatura_Tomador!$H:$H,Candidatura_Seguros!M686,Candidatura_Tomador!I:I),"")</f>
        <v/>
      </c>
      <c r="R686" t="str">
        <f>+IF(LEN(M686)&gt;0,VLOOKUP(M686,Candidatura_Tomador!H:J,3,0),"")</f>
        <v/>
      </c>
      <c r="S686" t="str">
        <f>+IF(LEN(M686)&gt;0,SUMIF(Candidatura_Tomador!$H:$H,Candidatura_Seguros!M686,Candidatura_Tomador!Q:Q),"")</f>
        <v/>
      </c>
      <c r="T686" t="str">
        <f t="shared" si="101"/>
        <v/>
      </c>
      <c r="U686" t="str">
        <f t="shared" si="102"/>
        <v/>
      </c>
      <c r="V686" t="str">
        <f>+IF(LEN(M686)&gt;0,SUMIF(Candidatura_Tomador!$H:$H,Candidatura_Seguros!M686,Candidatura_Tomador!R:R),"")</f>
        <v/>
      </c>
      <c r="W686" t="str">
        <f t="shared" si="103"/>
        <v/>
      </c>
    </row>
    <row r="687" spans="1:23" x14ac:dyDescent="0.25">
      <c r="A687" t="str">
        <f>+IF(LEN(M687)&gt;0,Candidatura_Tomador!C687,"")</f>
        <v/>
      </c>
      <c r="B687" t="str">
        <f>+IF(LEN(M687)&gt;0,Participação!$D$8,"")</f>
        <v/>
      </c>
      <c r="C687" t="str">
        <f t="shared" si="95"/>
        <v/>
      </c>
      <c r="D687" t="str">
        <f>+IF(LEN(M687)&gt;0,Participação!$D$4,"")</f>
        <v/>
      </c>
      <c r="E687" s="27" t="str">
        <f>+IF(LEN(M687)&gt;0,Participação!$B$7+8,"")</f>
        <v/>
      </c>
      <c r="F687" s="27" t="str">
        <f t="shared" si="96"/>
        <v/>
      </c>
      <c r="G687" t="str">
        <f t="shared" si="97"/>
        <v/>
      </c>
      <c r="H687" t="str">
        <f t="shared" si="98"/>
        <v/>
      </c>
      <c r="I687" t="str">
        <f t="shared" si="99"/>
        <v/>
      </c>
      <c r="L687" t="str">
        <f>+IF(LEN(Candidatura_Tomador!A687)&gt;0,VLOOKUP(M687,Candidatura_Tomador!H:P,9,0),"")</f>
        <v/>
      </c>
      <c r="M687" t="str">
        <f>IF(LEN(M686)=0,"",IF(M686=MAX(Candidatura_Tomador!H:H),"",M686+1))</f>
        <v/>
      </c>
      <c r="N687" t="str">
        <f>+IF(LEN(M687)&gt;0,Participação!$D$6*100,"")</f>
        <v/>
      </c>
      <c r="O687" t="str">
        <f t="shared" si="100"/>
        <v/>
      </c>
      <c r="P687" t="str">
        <f>+IF(LEN(M687)&gt;0,IF(Participação!$B$6="Com Escaldão","09","01"),"")</f>
        <v/>
      </c>
      <c r="Q687" s="28" t="str">
        <f>+IF(LEN(M687)&gt;0,SUMIF(Candidatura_Tomador!$H:$H,Candidatura_Seguros!M687,Candidatura_Tomador!I:I),"")</f>
        <v/>
      </c>
      <c r="R687" t="str">
        <f>+IF(LEN(M687)&gt;0,VLOOKUP(M687,Candidatura_Tomador!H:J,3,0),"")</f>
        <v/>
      </c>
      <c r="S687" t="str">
        <f>+IF(LEN(M687)&gt;0,SUMIF(Candidatura_Tomador!$H:$H,Candidatura_Seguros!M687,Candidatura_Tomador!Q:Q),"")</f>
        <v/>
      </c>
      <c r="T687" t="str">
        <f t="shared" si="101"/>
        <v/>
      </c>
      <c r="U687" t="str">
        <f t="shared" si="102"/>
        <v/>
      </c>
      <c r="V687" t="str">
        <f>+IF(LEN(M687)&gt;0,SUMIF(Candidatura_Tomador!$H:$H,Candidatura_Seguros!M687,Candidatura_Tomador!R:R),"")</f>
        <v/>
      </c>
      <c r="W687" t="str">
        <f t="shared" si="103"/>
        <v/>
      </c>
    </row>
    <row r="688" spans="1:23" x14ac:dyDescent="0.25">
      <c r="A688" t="str">
        <f>+IF(LEN(M688)&gt;0,Candidatura_Tomador!C688,"")</f>
        <v/>
      </c>
      <c r="B688" t="str">
        <f>+IF(LEN(M688)&gt;0,Participação!$D$8,"")</f>
        <v/>
      </c>
      <c r="C688" t="str">
        <f t="shared" si="95"/>
        <v/>
      </c>
      <c r="D688" t="str">
        <f>+IF(LEN(M688)&gt;0,Participação!$D$4,"")</f>
        <v/>
      </c>
      <c r="E688" s="27" t="str">
        <f>+IF(LEN(M688)&gt;0,Participação!$B$7+8,"")</f>
        <v/>
      </c>
      <c r="F688" s="27" t="str">
        <f t="shared" si="96"/>
        <v/>
      </c>
      <c r="G688" t="str">
        <f t="shared" si="97"/>
        <v/>
      </c>
      <c r="H688" t="str">
        <f t="shared" si="98"/>
        <v/>
      </c>
      <c r="I688" t="str">
        <f t="shared" si="99"/>
        <v/>
      </c>
      <c r="L688" t="str">
        <f>+IF(LEN(Candidatura_Tomador!A688)&gt;0,VLOOKUP(M688,Candidatura_Tomador!H:P,9,0),"")</f>
        <v/>
      </c>
      <c r="M688" t="str">
        <f>IF(LEN(M687)=0,"",IF(M687=MAX(Candidatura_Tomador!H:H),"",M687+1))</f>
        <v/>
      </c>
      <c r="N688" t="str">
        <f>+IF(LEN(M688)&gt;0,Participação!$D$6*100,"")</f>
        <v/>
      </c>
      <c r="O688" t="str">
        <f t="shared" si="100"/>
        <v/>
      </c>
      <c r="P688" t="str">
        <f>+IF(LEN(M688)&gt;0,IF(Participação!$B$6="Com Escaldão","09","01"),"")</f>
        <v/>
      </c>
      <c r="Q688" s="28" t="str">
        <f>+IF(LEN(M688)&gt;0,SUMIF(Candidatura_Tomador!$H:$H,Candidatura_Seguros!M688,Candidatura_Tomador!I:I),"")</f>
        <v/>
      </c>
      <c r="R688" t="str">
        <f>+IF(LEN(M688)&gt;0,VLOOKUP(M688,Candidatura_Tomador!H:J,3,0),"")</f>
        <v/>
      </c>
      <c r="S688" t="str">
        <f>+IF(LEN(M688)&gt;0,SUMIF(Candidatura_Tomador!$H:$H,Candidatura_Seguros!M688,Candidatura_Tomador!Q:Q),"")</f>
        <v/>
      </c>
      <c r="T688" t="str">
        <f t="shared" si="101"/>
        <v/>
      </c>
      <c r="U688" t="str">
        <f t="shared" si="102"/>
        <v/>
      </c>
      <c r="V688" t="str">
        <f>+IF(LEN(M688)&gt;0,SUMIF(Candidatura_Tomador!$H:$H,Candidatura_Seguros!M688,Candidatura_Tomador!R:R),"")</f>
        <v/>
      </c>
      <c r="W688" t="str">
        <f t="shared" si="103"/>
        <v/>
      </c>
    </row>
    <row r="689" spans="1:23" x14ac:dyDescent="0.25">
      <c r="A689" t="str">
        <f>+IF(LEN(M689)&gt;0,Candidatura_Tomador!C689,"")</f>
        <v/>
      </c>
      <c r="B689" t="str">
        <f>+IF(LEN(M689)&gt;0,Participação!$D$8,"")</f>
        <v/>
      </c>
      <c r="C689" t="str">
        <f t="shared" si="95"/>
        <v/>
      </c>
      <c r="D689" t="str">
        <f>+IF(LEN(M689)&gt;0,Participação!$D$4,"")</f>
        <v/>
      </c>
      <c r="E689" s="27" t="str">
        <f>+IF(LEN(M689)&gt;0,Participação!$B$7+8,"")</f>
        <v/>
      </c>
      <c r="F689" s="27" t="str">
        <f t="shared" si="96"/>
        <v/>
      </c>
      <c r="G689" t="str">
        <f t="shared" si="97"/>
        <v/>
      </c>
      <c r="H689" t="str">
        <f t="shared" si="98"/>
        <v/>
      </c>
      <c r="I689" t="str">
        <f t="shared" si="99"/>
        <v/>
      </c>
      <c r="L689" t="str">
        <f>+IF(LEN(Candidatura_Tomador!A689)&gt;0,VLOOKUP(M689,Candidatura_Tomador!H:P,9,0),"")</f>
        <v/>
      </c>
      <c r="M689" t="str">
        <f>IF(LEN(M688)=0,"",IF(M688=MAX(Candidatura_Tomador!H:H),"",M688+1))</f>
        <v/>
      </c>
      <c r="N689" t="str">
        <f>+IF(LEN(M689)&gt;0,Participação!$D$6*100,"")</f>
        <v/>
      </c>
      <c r="O689" t="str">
        <f t="shared" si="100"/>
        <v/>
      </c>
      <c r="P689" t="str">
        <f>+IF(LEN(M689)&gt;0,IF(Participação!$B$6="Com Escaldão","09","01"),"")</f>
        <v/>
      </c>
      <c r="Q689" s="28" t="str">
        <f>+IF(LEN(M689)&gt;0,SUMIF(Candidatura_Tomador!$H:$H,Candidatura_Seguros!M689,Candidatura_Tomador!I:I),"")</f>
        <v/>
      </c>
      <c r="R689" t="str">
        <f>+IF(LEN(M689)&gt;0,VLOOKUP(M689,Candidatura_Tomador!H:J,3,0),"")</f>
        <v/>
      </c>
      <c r="S689" t="str">
        <f>+IF(LEN(M689)&gt;0,SUMIF(Candidatura_Tomador!$H:$H,Candidatura_Seguros!M689,Candidatura_Tomador!Q:Q),"")</f>
        <v/>
      </c>
      <c r="T689" t="str">
        <f t="shared" si="101"/>
        <v/>
      </c>
      <c r="U689" t="str">
        <f t="shared" si="102"/>
        <v/>
      </c>
      <c r="V689" t="str">
        <f>+IF(LEN(M689)&gt;0,SUMIF(Candidatura_Tomador!$H:$H,Candidatura_Seguros!M689,Candidatura_Tomador!R:R),"")</f>
        <v/>
      </c>
      <c r="W689" t="str">
        <f t="shared" si="103"/>
        <v/>
      </c>
    </row>
    <row r="690" spans="1:23" x14ac:dyDescent="0.25">
      <c r="A690" t="str">
        <f>+IF(LEN(M690)&gt;0,Candidatura_Tomador!C690,"")</f>
        <v/>
      </c>
      <c r="B690" t="str">
        <f>+IF(LEN(M690)&gt;0,Participação!$D$8,"")</f>
        <v/>
      </c>
      <c r="C690" t="str">
        <f t="shared" si="95"/>
        <v/>
      </c>
      <c r="D690" t="str">
        <f>+IF(LEN(M690)&gt;0,Participação!$D$4,"")</f>
        <v/>
      </c>
      <c r="E690" s="27" t="str">
        <f>+IF(LEN(M690)&gt;0,Participação!$B$7+8,"")</f>
        <v/>
      </c>
      <c r="F690" s="27" t="str">
        <f t="shared" si="96"/>
        <v/>
      </c>
      <c r="G690" t="str">
        <f t="shared" si="97"/>
        <v/>
      </c>
      <c r="H690" t="str">
        <f t="shared" si="98"/>
        <v/>
      </c>
      <c r="I690" t="str">
        <f t="shared" si="99"/>
        <v/>
      </c>
      <c r="L690" t="str">
        <f>+IF(LEN(Candidatura_Tomador!A690)&gt;0,VLOOKUP(M690,Candidatura_Tomador!H:P,9,0),"")</f>
        <v/>
      </c>
      <c r="M690" t="str">
        <f>IF(LEN(M689)=0,"",IF(M689=MAX(Candidatura_Tomador!H:H),"",M689+1))</f>
        <v/>
      </c>
      <c r="N690" t="str">
        <f>+IF(LEN(M690)&gt;0,Participação!$D$6*100,"")</f>
        <v/>
      </c>
      <c r="O690" t="str">
        <f t="shared" si="100"/>
        <v/>
      </c>
      <c r="P690" t="str">
        <f>+IF(LEN(M690)&gt;0,IF(Participação!$B$6="Com Escaldão","09","01"),"")</f>
        <v/>
      </c>
      <c r="Q690" s="28" t="str">
        <f>+IF(LEN(M690)&gt;0,SUMIF(Candidatura_Tomador!$H:$H,Candidatura_Seguros!M690,Candidatura_Tomador!I:I),"")</f>
        <v/>
      </c>
      <c r="R690" t="str">
        <f>+IF(LEN(M690)&gt;0,VLOOKUP(M690,Candidatura_Tomador!H:J,3,0),"")</f>
        <v/>
      </c>
      <c r="S690" t="str">
        <f>+IF(LEN(M690)&gt;0,SUMIF(Candidatura_Tomador!$H:$H,Candidatura_Seguros!M690,Candidatura_Tomador!Q:Q),"")</f>
        <v/>
      </c>
      <c r="T690" t="str">
        <f t="shared" si="101"/>
        <v/>
      </c>
      <c r="U690" t="str">
        <f t="shared" si="102"/>
        <v/>
      </c>
      <c r="V690" t="str">
        <f>+IF(LEN(M690)&gt;0,SUMIF(Candidatura_Tomador!$H:$H,Candidatura_Seguros!M690,Candidatura_Tomador!R:R),"")</f>
        <v/>
      </c>
      <c r="W690" t="str">
        <f t="shared" si="103"/>
        <v/>
      </c>
    </row>
    <row r="691" spans="1:23" x14ac:dyDescent="0.25">
      <c r="A691" t="str">
        <f>+IF(LEN(M691)&gt;0,Candidatura_Tomador!C691,"")</f>
        <v/>
      </c>
      <c r="B691" t="str">
        <f>+IF(LEN(M691)&gt;0,Participação!$D$8,"")</f>
        <v/>
      </c>
      <c r="C691" t="str">
        <f t="shared" si="95"/>
        <v/>
      </c>
      <c r="D691" t="str">
        <f>+IF(LEN(M691)&gt;0,Participação!$D$4,"")</f>
        <v/>
      </c>
      <c r="E691" s="27" t="str">
        <f>+IF(LEN(M691)&gt;0,Participação!$B$7+8,"")</f>
        <v/>
      </c>
      <c r="F691" s="27" t="str">
        <f t="shared" si="96"/>
        <v/>
      </c>
      <c r="G691" t="str">
        <f t="shared" si="97"/>
        <v/>
      </c>
      <c r="H691" t="str">
        <f t="shared" si="98"/>
        <v/>
      </c>
      <c r="I691" t="str">
        <f t="shared" si="99"/>
        <v/>
      </c>
      <c r="L691" t="str">
        <f>+IF(LEN(Candidatura_Tomador!A691)&gt;0,VLOOKUP(M691,Candidatura_Tomador!H:P,9,0),"")</f>
        <v/>
      </c>
      <c r="M691" t="str">
        <f>IF(LEN(M690)=0,"",IF(M690=MAX(Candidatura_Tomador!H:H),"",M690+1))</f>
        <v/>
      </c>
      <c r="N691" t="str">
        <f>+IF(LEN(M691)&gt;0,Participação!$D$6*100,"")</f>
        <v/>
      </c>
      <c r="O691" t="str">
        <f t="shared" si="100"/>
        <v/>
      </c>
      <c r="P691" t="str">
        <f>+IF(LEN(M691)&gt;0,IF(Participação!$B$6="Com Escaldão","09","01"),"")</f>
        <v/>
      </c>
      <c r="Q691" s="28" t="str">
        <f>+IF(LEN(M691)&gt;0,SUMIF(Candidatura_Tomador!$H:$H,Candidatura_Seguros!M691,Candidatura_Tomador!I:I),"")</f>
        <v/>
      </c>
      <c r="R691" t="str">
        <f>+IF(LEN(M691)&gt;0,VLOOKUP(M691,Candidatura_Tomador!H:J,3,0),"")</f>
        <v/>
      </c>
      <c r="S691" t="str">
        <f>+IF(LEN(M691)&gt;0,SUMIF(Candidatura_Tomador!$H:$H,Candidatura_Seguros!M691,Candidatura_Tomador!Q:Q),"")</f>
        <v/>
      </c>
      <c r="T691" t="str">
        <f t="shared" si="101"/>
        <v/>
      </c>
      <c r="U691" t="str">
        <f t="shared" si="102"/>
        <v/>
      </c>
      <c r="V691" t="str">
        <f>+IF(LEN(M691)&gt;0,SUMIF(Candidatura_Tomador!$H:$H,Candidatura_Seguros!M691,Candidatura_Tomador!R:R),"")</f>
        <v/>
      </c>
      <c r="W691" t="str">
        <f t="shared" si="103"/>
        <v/>
      </c>
    </row>
    <row r="692" spans="1:23" x14ac:dyDescent="0.25">
      <c r="A692" t="str">
        <f>+IF(LEN(M692)&gt;0,Candidatura_Tomador!C692,"")</f>
        <v/>
      </c>
      <c r="B692" t="str">
        <f>+IF(LEN(M692)&gt;0,Participação!$D$8,"")</f>
        <v/>
      </c>
      <c r="C692" t="str">
        <f t="shared" si="95"/>
        <v/>
      </c>
      <c r="D692" t="str">
        <f>+IF(LEN(M692)&gt;0,Participação!$D$4,"")</f>
        <v/>
      </c>
      <c r="E692" s="27" t="str">
        <f>+IF(LEN(M692)&gt;0,Participação!$B$7+8,"")</f>
        <v/>
      </c>
      <c r="F692" s="27" t="str">
        <f t="shared" si="96"/>
        <v/>
      </c>
      <c r="G692" t="str">
        <f t="shared" si="97"/>
        <v/>
      </c>
      <c r="H692" t="str">
        <f t="shared" si="98"/>
        <v/>
      </c>
      <c r="I692" t="str">
        <f t="shared" si="99"/>
        <v/>
      </c>
      <c r="L692" t="str">
        <f>+IF(LEN(Candidatura_Tomador!A692)&gt;0,VLOOKUP(M692,Candidatura_Tomador!H:P,9,0),"")</f>
        <v/>
      </c>
      <c r="M692" t="str">
        <f>IF(LEN(M691)=0,"",IF(M691=MAX(Candidatura_Tomador!H:H),"",M691+1))</f>
        <v/>
      </c>
      <c r="N692" t="str">
        <f>+IF(LEN(M692)&gt;0,Participação!$D$6*100,"")</f>
        <v/>
      </c>
      <c r="O692" t="str">
        <f t="shared" si="100"/>
        <v/>
      </c>
      <c r="P692" t="str">
        <f>+IF(LEN(M692)&gt;0,IF(Participação!$B$6="Com Escaldão","09","01"),"")</f>
        <v/>
      </c>
      <c r="Q692" s="28" t="str">
        <f>+IF(LEN(M692)&gt;0,SUMIF(Candidatura_Tomador!$H:$H,Candidatura_Seguros!M692,Candidatura_Tomador!I:I),"")</f>
        <v/>
      </c>
      <c r="R692" t="str">
        <f>+IF(LEN(M692)&gt;0,VLOOKUP(M692,Candidatura_Tomador!H:J,3,0),"")</f>
        <v/>
      </c>
      <c r="S692" t="str">
        <f>+IF(LEN(M692)&gt;0,SUMIF(Candidatura_Tomador!$H:$H,Candidatura_Seguros!M692,Candidatura_Tomador!Q:Q),"")</f>
        <v/>
      </c>
      <c r="T692" t="str">
        <f t="shared" si="101"/>
        <v/>
      </c>
      <c r="U692" t="str">
        <f t="shared" si="102"/>
        <v/>
      </c>
      <c r="V692" t="str">
        <f>+IF(LEN(M692)&gt;0,SUMIF(Candidatura_Tomador!$H:$H,Candidatura_Seguros!M692,Candidatura_Tomador!R:R),"")</f>
        <v/>
      </c>
      <c r="W692" t="str">
        <f t="shared" si="103"/>
        <v/>
      </c>
    </row>
    <row r="693" spans="1:23" x14ac:dyDescent="0.25">
      <c r="A693" t="str">
        <f>+IF(LEN(M693)&gt;0,Candidatura_Tomador!C693,"")</f>
        <v/>
      </c>
      <c r="B693" t="str">
        <f>+IF(LEN(M693)&gt;0,Participação!$D$8,"")</f>
        <v/>
      </c>
      <c r="C693" t="str">
        <f t="shared" si="95"/>
        <v/>
      </c>
      <c r="D693" t="str">
        <f>+IF(LEN(M693)&gt;0,Participação!$D$4,"")</f>
        <v/>
      </c>
      <c r="E693" s="27" t="str">
        <f>+IF(LEN(M693)&gt;0,Participação!$B$7+8,"")</f>
        <v/>
      </c>
      <c r="F693" s="27" t="str">
        <f t="shared" si="96"/>
        <v/>
      </c>
      <c r="G693" t="str">
        <f t="shared" si="97"/>
        <v/>
      </c>
      <c r="H693" t="str">
        <f t="shared" si="98"/>
        <v/>
      </c>
      <c r="I693" t="str">
        <f t="shared" si="99"/>
        <v/>
      </c>
      <c r="L693" t="str">
        <f>+IF(LEN(Candidatura_Tomador!A693)&gt;0,VLOOKUP(M693,Candidatura_Tomador!H:P,9,0),"")</f>
        <v/>
      </c>
      <c r="M693" t="str">
        <f>IF(LEN(M692)=0,"",IF(M692=MAX(Candidatura_Tomador!H:H),"",M692+1))</f>
        <v/>
      </c>
      <c r="N693" t="str">
        <f>+IF(LEN(M693)&gt;0,Participação!$D$6*100,"")</f>
        <v/>
      </c>
      <c r="O693" t="str">
        <f t="shared" si="100"/>
        <v/>
      </c>
      <c r="P693" t="str">
        <f>+IF(LEN(M693)&gt;0,IF(Participação!$B$6="Com Escaldão","09","01"),"")</f>
        <v/>
      </c>
      <c r="Q693" s="28" t="str">
        <f>+IF(LEN(M693)&gt;0,SUMIF(Candidatura_Tomador!$H:$H,Candidatura_Seguros!M693,Candidatura_Tomador!I:I),"")</f>
        <v/>
      </c>
      <c r="R693" t="str">
        <f>+IF(LEN(M693)&gt;0,VLOOKUP(M693,Candidatura_Tomador!H:J,3,0),"")</f>
        <v/>
      </c>
      <c r="S693" t="str">
        <f>+IF(LEN(M693)&gt;0,SUMIF(Candidatura_Tomador!$H:$H,Candidatura_Seguros!M693,Candidatura_Tomador!Q:Q),"")</f>
        <v/>
      </c>
      <c r="T693" t="str">
        <f t="shared" si="101"/>
        <v/>
      </c>
      <c r="U693" t="str">
        <f t="shared" si="102"/>
        <v/>
      </c>
      <c r="V693" t="str">
        <f>+IF(LEN(M693)&gt;0,SUMIF(Candidatura_Tomador!$H:$H,Candidatura_Seguros!M693,Candidatura_Tomador!R:R),"")</f>
        <v/>
      </c>
      <c r="W693" t="str">
        <f t="shared" si="103"/>
        <v/>
      </c>
    </row>
    <row r="694" spans="1:23" x14ac:dyDescent="0.25">
      <c r="A694" t="str">
        <f>+IF(LEN(M694)&gt;0,Candidatura_Tomador!C694,"")</f>
        <v/>
      </c>
      <c r="B694" t="str">
        <f>+IF(LEN(M694)&gt;0,Participação!$D$8,"")</f>
        <v/>
      </c>
      <c r="C694" t="str">
        <f t="shared" si="95"/>
        <v/>
      </c>
      <c r="D694" t="str">
        <f>+IF(LEN(M694)&gt;0,Participação!$D$4,"")</f>
        <v/>
      </c>
      <c r="E694" s="27" t="str">
        <f>+IF(LEN(M694)&gt;0,Participação!$B$7+8,"")</f>
        <v/>
      </c>
      <c r="F694" s="27" t="str">
        <f t="shared" si="96"/>
        <v/>
      </c>
      <c r="G694" t="str">
        <f t="shared" si="97"/>
        <v/>
      </c>
      <c r="H694" t="str">
        <f t="shared" si="98"/>
        <v/>
      </c>
      <c r="I694" t="str">
        <f t="shared" si="99"/>
        <v/>
      </c>
      <c r="L694" t="str">
        <f>+IF(LEN(Candidatura_Tomador!A694)&gt;0,VLOOKUP(M694,Candidatura_Tomador!H:P,9,0),"")</f>
        <v/>
      </c>
      <c r="M694" t="str">
        <f>IF(LEN(M693)=0,"",IF(M693=MAX(Candidatura_Tomador!H:H),"",M693+1))</f>
        <v/>
      </c>
      <c r="N694" t="str">
        <f>+IF(LEN(M694)&gt;0,Participação!$D$6*100,"")</f>
        <v/>
      </c>
      <c r="O694" t="str">
        <f t="shared" si="100"/>
        <v/>
      </c>
      <c r="P694" t="str">
        <f>+IF(LEN(M694)&gt;0,IF(Participação!$B$6="Com Escaldão","09","01"),"")</f>
        <v/>
      </c>
      <c r="Q694" s="28" t="str">
        <f>+IF(LEN(M694)&gt;0,SUMIF(Candidatura_Tomador!$H:$H,Candidatura_Seguros!M694,Candidatura_Tomador!I:I),"")</f>
        <v/>
      </c>
      <c r="R694" t="str">
        <f>+IF(LEN(M694)&gt;0,VLOOKUP(M694,Candidatura_Tomador!H:J,3,0),"")</f>
        <v/>
      </c>
      <c r="S694" t="str">
        <f>+IF(LEN(M694)&gt;0,SUMIF(Candidatura_Tomador!$H:$H,Candidatura_Seguros!M694,Candidatura_Tomador!Q:Q),"")</f>
        <v/>
      </c>
      <c r="T694" t="str">
        <f t="shared" si="101"/>
        <v/>
      </c>
      <c r="U694" t="str">
        <f t="shared" si="102"/>
        <v/>
      </c>
      <c r="V694" t="str">
        <f>+IF(LEN(M694)&gt;0,SUMIF(Candidatura_Tomador!$H:$H,Candidatura_Seguros!M694,Candidatura_Tomador!R:R),"")</f>
        <v/>
      </c>
      <c r="W694" t="str">
        <f t="shared" si="103"/>
        <v/>
      </c>
    </row>
    <row r="695" spans="1:23" x14ac:dyDescent="0.25">
      <c r="A695" t="str">
        <f>+IF(LEN(M695)&gt;0,Candidatura_Tomador!C695,"")</f>
        <v/>
      </c>
      <c r="B695" t="str">
        <f>+IF(LEN(M695)&gt;0,Participação!$D$8,"")</f>
        <v/>
      </c>
      <c r="C695" t="str">
        <f t="shared" si="95"/>
        <v/>
      </c>
      <c r="D695" t="str">
        <f>+IF(LEN(M695)&gt;0,Participação!$D$4,"")</f>
        <v/>
      </c>
      <c r="E695" s="27" t="str">
        <f>+IF(LEN(M695)&gt;0,Participação!$B$7+8,"")</f>
        <v/>
      </c>
      <c r="F695" s="27" t="str">
        <f t="shared" si="96"/>
        <v/>
      </c>
      <c r="G695" t="str">
        <f t="shared" si="97"/>
        <v/>
      </c>
      <c r="H695" t="str">
        <f t="shared" si="98"/>
        <v/>
      </c>
      <c r="I695" t="str">
        <f t="shared" si="99"/>
        <v/>
      </c>
      <c r="L695" t="str">
        <f>+IF(LEN(Candidatura_Tomador!A695)&gt;0,VLOOKUP(M695,Candidatura_Tomador!H:P,9,0),"")</f>
        <v/>
      </c>
      <c r="M695" t="str">
        <f>IF(LEN(M694)=0,"",IF(M694=MAX(Candidatura_Tomador!H:H),"",M694+1))</f>
        <v/>
      </c>
      <c r="N695" t="str">
        <f>+IF(LEN(M695)&gt;0,Participação!$D$6*100,"")</f>
        <v/>
      </c>
      <c r="O695" t="str">
        <f t="shared" si="100"/>
        <v/>
      </c>
      <c r="P695" t="str">
        <f>+IF(LEN(M695)&gt;0,IF(Participação!$B$6="Com Escaldão","09","01"),"")</f>
        <v/>
      </c>
      <c r="Q695" s="28" t="str">
        <f>+IF(LEN(M695)&gt;0,SUMIF(Candidatura_Tomador!$H:$H,Candidatura_Seguros!M695,Candidatura_Tomador!I:I),"")</f>
        <v/>
      </c>
      <c r="R695" t="str">
        <f>+IF(LEN(M695)&gt;0,VLOOKUP(M695,Candidatura_Tomador!H:J,3,0),"")</f>
        <v/>
      </c>
      <c r="S695" t="str">
        <f>+IF(LEN(M695)&gt;0,SUMIF(Candidatura_Tomador!$H:$H,Candidatura_Seguros!M695,Candidatura_Tomador!Q:Q),"")</f>
        <v/>
      </c>
      <c r="T695" t="str">
        <f t="shared" si="101"/>
        <v/>
      </c>
      <c r="U695" t="str">
        <f t="shared" si="102"/>
        <v/>
      </c>
      <c r="V695" t="str">
        <f>+IF(LEN(M695)&gt;0,SUMIF(Candidatura_Tomador!$H:$H,Candidatura_Seguros!M695,Candidatura_Tomador!R:R),"")</f>
        <v/>
      </c>
      <c r="W695" t="str">
        <f t="shared" si="103"/>
        <v/>
      </c>
    </row>
    <row r="696" spans="1:23" x14ac:dyDescent="0.25">
      <c r="A696" t="str">
        <f>+IF(LEN(M696)&gt;0,Candidatura_Tomador!C696,"")</f>
        <v/>
      </c>
      <c r="B696" t="str">
        <f>+IF(LEN(M696)&gt;0,Participação!$D$8,"")</f>
        <v/>
      </c>
      <c r="C696" t="str">
        <f t="shared" si="95"/>
        <v/>
      </c>
      <c r="D696" t="str">
        <f>+IF(LEN(M696)&gt;0,Participação!$D$4,"")</f>
        <v/>
      </c>
      <c r="E696" s="27" t="str">
        <f>+IF(LEN(M696)&gt;0,Participação!$B$7+8,"")</f>
        <v/>
      </c>
      <c r="F696" s="27" t="str">
        <f t="shared" si="96"/>
        <v/>
      </c>
      <c r="G696" t="str">
        <f t="shared" si="97"/>
        <v/>
      </c>
      <c r="H696" t="str">
        <f t="shared" si="98"/>
        <v/>
      </c>
      <c r="I696" t="str">
        <f t="shared" si="99"/>
        <v/>
      </c>
      <c r="L696" t="str">
        <f>+IF(LEN(Candidatura_Tomador!A696)&gt;0,VLOOKUP(M696,Candidatura_Tomador!H:P,9,0),"")</f>
        <v/>
      </c>
      <c r="M696" t="str">
        <f>IF(LEN(M695)=0,"",IF(M695=MAX(Candidatura_Tomador!H:H),"",M695+1))</f>
        <v/>
      </c>
      <c r="N696" t="str">
        <f>+IF(LEN(M696)&gt;0,Participação!$D$6*100,"")</f>
        <v/>
      </c>
      <c r="O696" t="str">
        <f t="shared" si="100"/>
        <v/>
      </c>
      <c r="P696" t="str">
        <f>+IF(LEN(M696)&gt;0,IF(Participação!$B$6="Com Escaldão","09","01"),"")</f>
        <v/>
      </c>
      <c r="Q696" s="28" t="str">
        <f>+IF(LEN(M696)&gt;0,SUMIF(Candidatura_Tomador!$H:$H,Candidatura_Seguros!M696,Candidatura_Tomador!I:I),"")</f>
        <v/>
      </c>
      <c r="R696" t="str">
        <f>+IF(LEN(M696)&gt;0,VLOOKUP(M696,Candidatura_Tomador!H:J,3,0),"")</f>
        <v/>
      </c>
      <c r="S696" t="str">
        <f>+IF(LEN(M696)&gt;0,SUMIF(Candidatura_Tomador!$H:$H,Candidatura_Seguros!M696,Candidatura_Tomador!Q:Q),"")</f>
        <v/>
      </c>
      <c r="T696" t="str">
        <f t="shared" si="101"/>
        <v/>
      </c>
      <c r="U696" t="str">
        <f t="shared" si="102"/>
        <v/>
      </c>
      <c r="V696" t="str">
        <f>+IF(LEN(M696)&gt;0,SUMIF(Candidatura_Tomador!$H:$H,Candidatura_Seguros!M696,Candidatura_Tomador!R:R),"")</f>
        <v/>
      </c>
      <c r="W696" t="str">
        <f t="shared" si="103"/>
        <v/>
      </c>
    </row>
    <row r="697" spans="1:23" x14ac:dyDescent="0.25">
      <c r="A697" t="str">
        <f>+IF(LEN(M697)&gt;0,Candidatura_Tomador!C697,"")</f>
        <v/>
      </c>
      <c r="B697" t="str">
        <f>+IF(LEN(M697)&gt;0,Participação!$D$8,"")</f>
        <v/>
      </c>
      <c r="C697" t="str">
        <f t="shared" si="95"/>
        <v/>
      </c>
      <c r="D697" t="str">
        <f>+IF(LEN(M697)&gt;0,Participação!$D$4,"")</f>
        <v/>
      </c>
      <c r="E697" s="27" t="str">
        <f>+IF(LEN(M697)&gt;0,Participação!$B$7+8,"")</f>
        <v/>
      </c>
      <c r="F697" s="27" t="str">
        <f t="shared" si="96"/>
        <v/>
      </c>
      <c r="G697" t="str">
        <f t="shared" si="97"/>
        <v/>
      </c>
      <c r="H697" t="str">
        <f t="shared" si="98"/>
        <v/>
      </c>
      <c r="I697" t="str">
        <f t="shared" si="99"/>
        <v/>
      </c>
      <c r="L697" t="str">
        <f>+IF(LEN(Candidatura_Tomador!A697)&gt;0,VLOOKUP(M697,Candidatura_Tomador!H:P,9,0),"")</f>
        <v/>
      </c>
      <c r="M697" t="str">
        <f>IF(LEN(M696)=0,"",IF(M696=MAX(Candidatura_Tomador!H:H),"",M696+1))</f>
        <v/>
      </c>
      <c r="N697" t="str">
        <f>+IF(LEN(M697)&gt;0,Participação!$D$6*100,"")</f>
        <v/>
      </c>
      <c r="O697" t="str">
        <f t="shared" si="100"/>
        <v/>
      </c>
      <c r="P697" t="str">
        <f>+IF(LEN(M697)&gt;0,IF(Participação!$B$6="Com Escaldão","09","01"),"")</f>
        <v/>
      </c>
      <c r="Q697" s="28" t="str">
        <f>+IF(LEN(M697)&gt;0,SUMIF(Candidatura_Tomador!$H:$H,Candidatura_Seguros!M697,Candidatura_Tomador!I:I),"")</f>
        <v/>
      </c>
      <c r="R697" t="str">
        <f>+IF(LEN(M697)&gt;0,VLOOKUP(M697,Candidatura_Tomador!H:J,3,0),"")</f>
        <v/>
      </c>
      <c r="S697" t="str">
        <f>+IF(LEN(M697)&gt;0,SUMIF(Candidatura_Tomador!$H:$H,Candidatura_Seguros!M697,Candidatura_Tomador!Q:Q),"")</f>
        <v/>
      </c>
      <c r="T697" t="str">
        <f t="shared" si="101"/>
        <v/>
      </c>
      <c r="U697" t="str">
        <f t="shared" si="102"/>
        <v/>
      </c>
      <c r="V697" t="str">
        <f>+IF(LEN(M697)&gt;0,SUMIF(Candidatura_Tomador!$H:$H,Candidatura_Seguros!M697,Candidatura_Tomador!R:R),"")</f>
        <v/>
      </c>
      <c r="W697" t="str">
        <f t="shared" si="103"/>
        <v/>
      </c>
    </row>
    <row r="698" spans="1:23" x14ac:dyDescent="0.25">
      <c r="A698" t="str">
        <f>+IF(LEN(M698)&gt;0,Candidatura_Tomador!C698,"")</f>
        <v/>
      </c>
      <c r="B698" t="str">
        <f>+IF(LEN(M698)&gt;0,Participação!$D$8,"")</f>
        <v/>
      </c>
      <c r="C698" t="str">
        <f t="shared" si="95"/>
        <v/>
      </c>
      <c r="D698" t="str">
        <f>+IF(LEN(M698)&gt;0,Participação!$D$4,"")</f>
        <v/>
      </c>
      <c r="E698" s="27" t="str">
        <f>+IF(LEN(M698)&gt;0,Participação!$B$7+8,"")</f>
        <v/>
      </c>
      <c r="F698" s="27" t="str">
        <f t="shared" si="96"/>
        <v/>
      </c>
      <c r="G698" t="str">
        <f t="shared" si="97"/>
        <v/>
      </c>
      <c r="H698" t="str">
        <f t="shared" si="98"/>
        <v/>
      </c>
      <c r="I698" t="str">
        <f t="shared" si="99"/>
        <v/>
      </c>
      <c r="L698" t="str">
        <f>+IF(LEN(Candidatura_Tomador!A698)&gt;0,VLOOKUP(M698,Candidatura_Tomador!H:P,9,0),"")</f>
        <v/>
      </c>
      <c r="M698" t="str">
        <f>IF(LEN(M697)=0,"",IF(M697=MAX(Candidatura_Tomador!H:H),"",M697+1))</f>
        <v/>
      </c>
      <c r="N698" t="str">
        <f>+IF(LEN(M698)&gt;0,Participação!$D$6*100,"")</f>
        <v/>
      </c>
      <c r="O698" t="str">
        <f t="shared" si="100"/>
        <v/>
      </c>
      <c r="P698" t="str">
        <f>+IF(LEN(M698)&gt;0,IF(Participação!$B$6="Com Escaldão","09","01"),"")</f>
        <v/>
      </c>
      <c r="Q698" s="28" t="str">
        <f>+IF(LEN(M698)&gt;0,SUMIF(Candidatura_Tomador!$H:$H,Candidatura_Seguros!M698,Candidatura_Tomador!I:I),"")</f>
        <v/>
      </c>
      <c r="R698" t="str">
        <f>+IF(LEN(M698)&gt;0,VLOOKUP(M698,Candidatura_Tomador!H:J,3,0),"")</f>
        <v/>
      </c>
      <c r="S698" t="str">
        <f>+IF(LEN(M698)&gt;0,SUMIF(Candidatura_Tomador!$H:$H,Candidatura_Seguros!M698,Candidatura_Tomador!Q:Q),"")</f>
        <v/>
      </c>
      <c r="T698" t="str">
        <f t="shared" si="101"/>
        <v/>
      </c>
      <c r="U698" t="str">
        <f t="shared" si="102"/>
        <v/>
      </c>
      <c r="V698" t="str">
        <f>+IF(LEN(M698)&gt;0,SUMIF(Candidatura_Tomador!$H:$H,Candidatura_Seguros!M698,Candidatura_Tomador!R:R),"")</f>
        <v/>
      </c>
      <c r="W698" t="str">
        <f t="shared" si="103"/>
        <v/>
      </c>
    </row>
    <row r="699" spans="1:23" x14ac:dyDescent="0.25">
      <c r="A699" t="str">
        <f>+IF(LEN(M699)&gt;0,Candidatura_Tomador!C699,"")</f>
        <v/>
      </c>
      <c r="B699" t="str">
        <f>+IF(LEN(M699)&gt;0,Participação!$D$8,"")</f>
        <v/>
      </c>
      <c r="C699" t="str">
        <f t="shared" si="95"/>
        <v/>
      </c>
      <c r="D699" t="str">
        <f>+IF(LEN(M699)&gt;0,Participação!$D$4,"")</f>
        <v/>
      </c>
      <c r="E699" s="27" t="str">
        <f>+IF(LEN(M699)&gt;0,Participação!$B$7+8,"")</f>
        <v/>
      </c>
      <c r="F699" s="27" t="str">
        <f t="shared" si="96"/>
        <v/>
      </c>
      <c r="G699" t="str">
        <f t="shared" si="97"/>
        <v/>
      </c>
      <c r="H699" t="str">
        <f t="shared" si="98"/>
        <v/>
      </c>
      <c r="I699" t="str">
        <f t="shared" si="99"/>
        <v/>
      </c>
      <c r="L699" t="str">
        <f>+IF(LEN(Candidatura_Tomador!A699)&gt;0,VLOOKUP(M699,Candidatura_Tomador!H:P,9,0),"")</f>
        <v/>
      </c>
      <c r="M699" t="str">
        <f>IF(LEN(M698)=0,"",IF(M698=MAX(Candidatura_Tomador!H:H),"",M698+1))</f>
        <v/>
      </c>
      <c r="N699" t="str">
        <f>+IF(LEN(M699)&gt;0,Participação!$D$6*100,"")</f>
        <v/>
      </c>
      <c r="O699" t="str">
        <f t="shared" si="100"/>
        <v/>
      </c>
      <c r="P699" t="str">
        <f>+IF(LEN(M699)&gt;0,IF(Participação!$B$6="Com Escaldão","09","01"),"")</f>
        <v/>
      </c>
      <c r="Q699" s="28" t="str">
        <f>+IF(LEN(M699)&gt;0,SUMIF(Candidatura_Tomador!$H:$H,Candidatura_Seguros!M699,Candidatura_Tomador!I:I),"")</f>
        <v/>
      </c>
      <c r="R699" t="str">
        <f>+IF(LEN(M699)&gt;0,VLOOKUP(M699,Candidatura_Tomador!H:J,3,0),"")</f>
        <v/>
      </c>
      <c r="S699" t="str">
        <f>+IF(LEN(M699)&gt;0,SUMIF(Candidatura_Tomador!$H:$H,Candidatura_Seguros!M699,Candidatura_Tomador!Q:Q),"")</f>
        <v/>
      </c>
      <c r="T699" t="str">
        <f t="shared" si="101"/>
        <v/>
      </c>
      <c r="U699" t="str">
        <f t="shared" si="102"/>
        <v/>
      </c>
      <c r="V699" t="str">
        <f>+IF(LEN(M699)&gt;0,SUMIF(Candidatura_Tomador!$H:$H,Candidatura_Seguros!M699,Candidatura_Tomador!R:R),"")</f>
        <v/>
      </c>
      <c r="W699" t="str">
        <f t="shared" si="103"/>
        <v/>
      </c>
    </row>
    <row r="700" spans="1:23" x14ac:dyDescent="0.25">
      <c r="A700" t="str">
        <f>+IF(LEN(M700)&gt;0,Candidatura_Tomador!C700,"")</f>
        <v/>
      </c>
      <c r="B700" t="str">
        <f>+IF(LEN(M700)&gt;0,Participação!$D$8,"")</f>
        <v/>
      </c>
      <c r="C700" t="str">
        <f t="shared" si="95"/>
        <v/>
      </c>
      <c r="D700" t="str">
        <f>+IF(LEN(M700)&gt;0,Participação!$D$4,"")</f>
        <v/>
      </c>
      <c r="E700" s="27" t="str">
        <f>+IF(LEN(M700)&gt;0,Participação!$B$7+8,"")</f>
        <v/>
      </c>
      <c r="F700" s="27" t="str">
        <f t="shared" si="96"/>
        <v/>
      </c>
      <c r="G700" t="str">
        <f t="shared" si="97"/>
        <v/>
      </c>
      <c r="H700" t="str">
        <f t="shared" si="98"/>
        <v/>
      </c>
      <c r="I700" t="str">
        <f t="shared" si="99"/>
        <v/>
      </c>
      <c r="L700" t="str">
        <f>+IF(LEN(Candidatura_Tomador!A700)&gt;0,VLOOKUP(M700,Candidatura_Tomador!H:P,9,0),"")</f>
        <v/>
      </c>
      <c r="M700" t="str">
        <f>IF(LEN(M699)=0,"",IF(M699=MAX(Candidatura_Tomador!H:H),"",M699+1))</f>
        <v/>
      </c>
      <c r="N700" t="str">
        <f>+IF(LEN(M700)&gt;0,Participação!$D$6*100,"")</f>
        <v/>
      </c>
      <c r="O700" t="str">
        <f t="shared" si="100"/>
        <v/>
      </c>
      <c r="P700" t="str">
        <f>+IF(LEN(M700)&gt;0,IF(Participação!$B$6="Com Escaldão","09","01"),"")</f>
        <v/>
      </c>
      <c r="Q700" s="28" t="str">
        <f>+IF(LEN(M700)&gt;0,SUMIF(Candidatura_Tomador!$H:$H,Candidatura_Seguros!M700,Candidatura_Tomador!I:I),"")</f>
        <v/>
      </c>
      <c r="R700" t="str">
        <f>+IF(LEN(M700)&gt;0,VLOOKUP(M700,Candidatura_Tomador!H:J,3,0),"")</f>
        <v/>
      </c>
      <c r="S700" t="str">
        <f>+IF(LEN(M700)&gt;0,SUMIF(Candidatura_Tomador!$H:$H,Candidatura_Seguros!M700,Candidatura_Tomador!Q:Q),"")</f>
        <v/>
      </c>
      <c r="T700" t="str">
        <f t="shared" si="101"/>
        <v/>
      </c>
      <c r="U700" t="str">
        <f t="shared" si="102"/>
        <v/>
      </c>
      <c r="V700" t="str">
        <f>+IF(LEN(M700)&gt;0,SUMIF(Candidatura_Tomador!$H:$H,Candidatura_Seguros!M700,Candidatura_Tomador!R:R),"")</f>
        <v/>
      </c>
      <c r="W700" t="str">
        <f t="shared" si="103"/>
        <v/>
      </c>
    </row>
    <row r="701" spans="1:23" x14ac:dyDescent="0.25">
      <c r="A701" t="str">
        <f>+IF(LEN(M701)&gt;0,Candidatura_Tomador!C701,"")</f>
        <v/>
      </c>
      <c r="B701" t="str">
        <f>+IF(LEN(M701)&gt;0,Participação!$D$8,"")</f>
        <v/>
      </c>
      <c r="C701" t="str">
        <f t="shared" si="95"/>
        <v/>
      </c>
      <c r="D701" t="str">
        <f>+IF(LEN(M701)&gt;0,Participação!$D$4,"")</f>
        <v/>
      </c>
      <c r="E701" s="27" t="str">
        <f>+IF(LEN(M701)&gt;0,Participação!$B$7+8,"")</f>
        <v/>
      </c>
      <c r="F701" s="27" t="str">
        <f t="shared" si="96"/>
        <v/>
      </c>
      <c r="G701" t="str">
        <f t="shared" si="97"/>
        <v/>
      </c>
      <c r="H701" t="str">
        <f t="shared" si="98"/>
        <v/>
      </c>
      <c r="I701" t="str">
        <f t="shared" si="99"/>
        <v/>
      </c>
      <c r="L701" t="str">
        <f>+IF(LEN(Candidatura_Tomador!A701)&gt;0,VLOOKUP(M701,Candidatura_Tomador!H:P,9,0),"")</f>
        <v/>
      </c>
      <c r="M701" t="str">
        <f>IF(LEN(M700)=0,"",IF(M700=MAX(Candidatura_Tomador!H:H),"",M700+1))</f>
        <v/>
      </c>
      <c r="N701" t="str">
        <f>+IF(LEN(M701)&gt;0,Participação!$D$6*100,"")</f>
        <v/>
      </c>
      <c r="O701" t="str">
        <f t="shared" si="100"/>
        <v/>
      </c>
      <c r="P701" t="str">
        <f>+IF(LEN(M701)&gt;0,IF(Participação!$B$6="Com Escaldão","09","01"),"")</f>
        <v/>
      </c>
      <c r="Q701" s="28" t="str">
        <f>+IF(LEN(M701)&gt;0,SUMIF(Candidatura_Tomador!$H:$H,Candidatura_Seguros!M701,Candidatura_Tomador!I:I),"")</f>
        <v/>
      </c>
      <c r="R701" t="str">
        <f>+IF(LEN(M701)&gt;0,VLOOKUP(M701,Candidatura_Tomador!H:J,3,0),"")</f>
        <v/>
      </c>
      <c r="S701" t="str">
        <f>+IF(LEN(M701)&gt;0,SUMIF(Candidatura_Tomador!$H:$H,Candidatura_Seguros!M701,Candidatura_Tomador!Q:Q),"")</f>
        <v/>
      </c>
      <c r="T701" t="str">
        <f t="shared" si="101"/>
        <v/>
      </c>
      <c r="U701" t="str">
        <f t="shared" si="102"/>
        <v/>
      </c>
      <c r="V701" t="str">
        <f>+IF(LEN(M701)&gt;0,SUMIF(Candidatura_Tomador!$H:$H,Candidatura_Seguros!M701,Candidatura_Tomador!R:R),"")</f>
        <v/>
      </c>
      <c r="W701" t="str">
        <f t="shared" si="103"/>
        <v/>
      </c>
    </row>
    <row r="702" spans="1:23" x14ac:dyDescent="0.25">
      <c r="A702" t="str">
        <f>+IF(LEN(M702)&gt;0,Candidatura_Tomador!C702,"")</f>
        <v/>
      </c>
      <c r="B702" t="str">
        <f>+IF(LEN(M702)&gt;0,Participação!$D$8,"")</f>
        <v/>
      </c>
      <c r="C702" t="str">
        <f t="shared" si="95"/>
        <v/>
      </c>
      <c r="D702" t="str">
        <f>+IF(LEN(M702)&gt;0,Participação!$D$4,"")</f>
        <v/>
      </c>
      <c r="E702" s="27" t="str">
        <f>+IF(LEN(M702)&gt;0,Participação!$B$7+8,"")</f>
        <v/>
      </c>
      <c r="F702" s="27" t="str">
        <f t="shared" si="96"/>
        <v/>
      </c>
      <c r="G702" t="str">
        <f t="shared" si="97"/>
        <v/>
      </c>
      <c r="H702" t="str">
        <f t="shared" si="98"/>
        <v/>
      </c>
      <c r="I702" t="str">
        <f t="shared" si="99"/>
        <v/>
      </c>
      <c r="L702" t="str">
        <f>+IF(LEN(Candidatura_Tomador!A702)&gt;0,VLOOKUP(M702,Candidatura_Tomador!H:P,9,0),"")</f>
        <v/>
      </c>
      <c r="M702" t="str">
        <f>IF(LEN(M701)=0,"",IF(M701=MAX(Candidatura_Tomador!H:H),"",M701+1))</f>
        <v/>
      </c>
      <c r="N702" t="str">
        <f>+IF(LEN(M702)&gt;0,Participação!$D$6*100,"")</f>
        <v/>
      </c>
      <c r="O702" t="str">
        <f t="shared" si="100"/>
        <v/>
      </c>
      <c r="P702" t="str">
        <f>+IF(LEN(M702)&gt;0,IF(Participação!$B$6="Com Escaldão","09","01"),"")</f>
        <v/>
      </c>
      <c r="Q702" s="28" t="str">
        <f>+IF(LEN(M702)&gt;0,SUMIF(Candidatura_Tomador!$H:$H,Candidatura_Seguros!M702,Candidatura_Tomador!I:I),"")</f>
        <v/>
      </c>
      <c r="R702" t="str">
        <f>+IF(LEN(M702)&gt;0,VLOOKUP(M702,Candidatura_Tomador!H:J,3,0),"")</f>
        <v/>
      </c>
      <c r="S702" t="str">
        <f>+IF(LEN(M702)&gt;0,SUMIF(Candidatura_Tomador!$H:$H,Candidatura_Seguros!M702,Candidatura_Tomador!Q:Q),"")</f>
        <v/>
      </c>
      <c r="T702" t="str">
        <f t="shared" si="101"/>
        <v/>
      </c>
      <c r="U702" t="str">
        <f t="shared" si="102"/>
        <v/>
      </c>
      <c r="V702" t="str">
        <f>+IF(LEN(M702)&gt;0,SUMIF(Candidatura_Tomador!$H:$H,Candidatura_Seguros!M702,Candidatura_Tomador!R:R),"")</f>
        <v/>
      </c>
      <c r="W702" t="str">
        <f t="shared" si="103"/>
        <v/>
      </c>
    </row>
    <row r="703" spans="1:23" x14ac:dyDescent="0.25">
      <c r="A703" t="str">
        <f>+IF(LEN(M703)&gt;0,Candidatura_Tomador!C703,"")</f>
        <v/>
      </c>
      <c r="B703" t="str">
        <f>+IF(LEN(M703)&gt;0,Participação!$D$8,"")</f>
        <v/>
      </c>
      <c r="C703" t="str">
        <f t="shared" si="95"/>
        <v/>
      </c>
      <c r="D703" t="str">
        <f>+IF(LEN(M703)&gt;0,Participação!$D$4,"")</f>
        <v/>
      </c>
      <c r="E703" s="27" t="str">
        <f>+IF(LEN(M703)&gt;0,Participação!$B$7+8,"")</f>
        <v/>
      </c>
      <c r="F703" s="27" t="str">
        <f t="shared" si="96"/>
        <v/>
      </c>
      <c r="G703" t="str">
        <f t="shared" si="97"/>
        <v/>
      </c>
      <c r="H703" t="str">
        <f t="shared" si="98"/>
        <v/>
      </c>
      <c r="I703" t="str">
        <f t="shared" si="99"/>
        <v/>
      </c>
      <c r="L703" t="str">
        <f>+IF(LEN(Candidatura_Tomador!A703)&gt;0,VLOOKUP(M703,Candidatura_Tomador!H:P,9,0),"")</f>
        <v/>
      </c>
      <c r="M703" t="str">
        <f>IF(LEN(M702)=0,"",IF(M702=MAX(Candidatura_Tomador!H:H),"",M702+1))</f>
        <v/>
      </c>
      <c r="N703" t="str">
        <f>+IF(LEN(M703)&gt;0,Participação!$D$6*100,"")</f>
        <v/>
      </c>
      <c r="O703" t="str">
        <f t="shared" si="100"/>
        <v/>
      </c>
      <c r="P703" t="str">
        <f>+IF(LEN(M703)&gt;0,IF(Participação!$B$6="Com Escaldão","09","01"),"")</f>
        <v/>
      </c>
      <c r="Q703" s="28" t="str">
        <f>+IF(LEN(M703)&gt;0,SUMIF(Candidatura_Tomador!$H:$H,Candidatura_Seguros!M703,Candidatura_Tomador!I:I),"")</f>
        <v/>
      </c>
      <c r="R703" t="str">
        <f>+IF(LEN(M703)&gt;0,VLOOKUP(M703,Candidatura_Tomador!H:J,3,0),"")</f>
        <v/>
      </c>
      <c r="S703" t="str">
        <f>+IF(LEN(M703)&gt;0,SUMIF(Candidatura_Tomador!$H:$H,Candidatura_Seguros!M703,Candidatura_Tomador!Q:Q),"")</f>
        <v/>
      </c>
      <c r="T703" t="str">
        <f t="shared" si="101"/>
        <v/>
      </c>
      <c r="U703" t="str">
        <f t="shared" si="102"/>
        <v/>
      </c>
      <c r="V703" t="str">
        <f>+IF(LEN(M703)&gt;0,SUMIF(Candidatura_Tomador!$H:$H,Candidatura_Seguros!M703,Candidatura_Tomador!R:R),"")</f>
        <v/>
      </c>
      <c r="W703" t="str">
        <f t="shared" si="103"/>
        <v/>
      </c>
    </row>
    <row r="704" spans="1:23" x14ac:dyDescent="0.25">
      <c r="A704" t="str">
        <f>+IF(LEN(M704)&gt;0,Candidatura_Tomador!C704,"")</f>
        <v/>
      </c>
      <c r="B704" t="str">
        <f>+IF(LEN(M704)&gt;0,Participação!$D$8,"")</f>
        <v/>
      </c>
      <c r="C704" t="str">
        <f t="shared" si="95"/>
        <v/>
      </c>
      <c r="D704" t="str">
        <f>+IF(LEN(M704)&gt;0,Participação!$D$4,"")</f>
        <v/>
      </c>
      <c r="E704" s="27" t="str">
        <f>+IF(LEN(M704)&gt;0,Participação!$B$7+8,"")</f>
        <v/>
      </c>
      <c r="F704" s="27" t="str">
        <f t="shared" si="96"/>
        <v/>
      </c>
      <c r="G704" t="str">
        <f t="shared" si="97"/>
        <v/>
      </c>
      <c r="H704" t="str">
        <f t="shared" si="98"/>
        <v/>
      </c>
      <c r="I704" t="str">
        <f t="shared" si="99"/>
        <v/>
      </c>
      <c r="L704" t="str">
        <f>+IF(LEN(Candidatura_Tomador!A704)&gt;0,VLOOKUP(M704,Candidatura_Tomador!H:P,9,0),"")</f>
        <v/>
      </c>
      <c r="M704" t="str">
        <f>IF(LEN(M703)=0,"",IF(M703=MAX(Candidatura_Tomador!H:H),"",M703+1))</f>
        <v/>
      </c>
      <c r="N704" t="str">
        <f>+IF(LEN(M704)&gt;0,Participação!$D$6*100,"")</f>
        <v/>
      </c>
      <c r="O704" t="str">
        <f t="shared" si="100"/>
        <v/>
      </c>
      <c r="P704" t="str">
        <f>+IF(LEN(M704)&gt;0,IF(Participação!$B$6="Com Escaldão","09","01"),"")</f>
        <v/>
      </c>
      <c r="Q704" s="28" t="str">
        <f>+IF(LEN(M704)&gt;0,SUMIF(Candidatura_Tomador!$H:$H,Candidatura_Seguros!M704,Candidatura_Tomador!I:I),"")</f>
        <v/>
      </c>
      <c r="R704" t="str">
        <f>+IF(LEN(M704)&gt;0,VLOOKUP(M704,Candidatura_Tomador!H:J,3,0),"")</f>
        <v/>
      </c>
      <c r="S704" t="str">
        <f>+IF(LEN(M704)&gt;0,SUMIF(Candidatura_Tomador!$H:$H,Candidatura_Seguros!M704,Candidatura_Tomador!Q:Q),"")</f>
        <v/>
      </c>
      <c r="T704" t="str">
        <f t="shared" si="101"/>
        <v/>
      </c>
      <c r="U704" t="str">
        <f t="shared" si="102"/>
        <v/>
      </c>
      <c r="V704" t="str">
        <f>+IF(LEN(M704)&gt;0,SUMIF(Candidatura_Tomador!$H:$H,Candidatura_Seguros!M704,Candidatura_Tomador!R:R),"")</f>
        <v/>
      </c>
      <c r="W704" t="str">
        <f t="shared" si="103"/>
        <v/>
      </c>
    </row>
    <row r="705" spans="1:23" x14ac:dyDescent="0.25">
      <c r="A705" t="str">
        <f>+IF(LEN(M705)&gt;0,Candidatura_Tomador!C705,"")</f>
        <v/>
      </c>
      <c r="B705" t="str">
        <f>+IF(LEN(M705)&gt;0,Participação!$D$8,"")</f>
        <v/>
      </c>
      <c r="C705" t="str">
        <f t="shared" si="95"/>
        <v/>
      </c>
      <c r="D705" t="str">
        <f>+IF(LEN(M705)&gt;0,Participação!$D$4,"")</f>
        <v/>
      </c>
      <c r="E705" s="27" t="str">
        <f>+IF(LEN(M705)&gt;0,Participação!$B$7+8,"")</f>
        <v/>
      </c>
      <c r="F705" s="27" t="str">
        <f t="shared" si="96"/>
        <v/>
      </c>
      <c r="G705" t="str">
        <f t="shared" si="97"/>
        <v/>
      </c>
      <c r="H705" t="str">
        <f t="shared" si="98"/>
        <v/>
      </c>
      <c r="I705" t="str">
        <f t="shared" si="99"/>
        <v/>
      </c>
      <c r="L705" t="str">
        <f>+IF(LEN(Candidatura_Tomador!A705)&gt;0,VLOOKUP(M705,Candidatura_Tomador!H:P,9,0),"")</f>
        <v/>
      </c>
      <c r="M705" t="str">
        <f>IF(LEN(M704)=0,"",IF(M704=MAX(Candidatura_Tomador!H:H),"",M704+1))</f>
        <v/>
      </c>
      <c r="N705" t="str">
        <f>+IF(LEN(M705)&gt;0,Participação!$D$6*100,"")</f>
        <v/>
      </c>
      <c r="O705" t="str">
        <f t="shared" si="100"/>
        <v/>
      </c>
      <c r="P705" t="str">
        <f>+IF(LEN(M705)&gt;0,IF(Participação!$B$6="Com Escaldão","09","01"),"")</f>
        <v/>
      </c>
      <c r="Q705" s="28" t="str">
        <f>+IF(LEN(M705)&gt;0,SUMIF(Candidatura_Tomador!$H:$H,Candidatura_Seguros!M705,Candidatura_Tomador!I:I),"")</f>
        <v/>
      </c>
      <c r="R705" t="str">
        <f>+IF(LEN(M705)&gt;0,VLOOKUP(M705,Candidatura_Tomador!H:J,3,0),"")</f>
        <v/>
      </c>
      <c r="S705" t="str">
        <f>+IF(LEN(M705)&gt;0,SUMIF(Candidatura_Tomador!$H:$H,Candidatura_Seguros!M705,Candidatura_Tomador!Q:Q),"")</f>
        <v/>
      </c>
      <c r="T705" t="str">
        <f t="shared" si="101"/>
        <v/>
      </c>
      <c r="U705" t="str">
        <f t="shared" si="102"/>
        <v/>
      </c>
      <c r="V705" t="str">
        <f>+IF(LEN(M705)&gt;0,SUMIF(Candidatura_Tomador!$H:$H,Candidatura_Seguros!M705,Candidatura_Tomador!R:R),"")</f>
        <v/>
      </c>
      <c r="W705" t="str">
        <f t="shared" si="103"/>
        <v/>
      </c>
    </row>
    <row r="706" spans="1:23" x14ac:dyDescent="0.25">
      <c r="A706" t="str">
        <f>+IF(LEN(M706)&gt;0,Candidatura_Tomador!C706,"")</f>
        <v/>
      </c>
      <c r="B706" t="str">
        <f>+IF(LEN(M706)&gt;0,Participação!$D$8,"")</f>
        <v/>
      </c>
      <c r="C706" t="str">
        <f t="shared" si="95"/>
        <v/>
      </c>
      <c r="D706" t="str">
        <f>+IF(LEN(M706)&gt;0,Participação!$D$4,"")</f>
        <v/>
      </c>
      <c r="E706" s="27" t="str">
        <f>+IF(LEN(M706)&gt;0,Participação!$B$7+8,"")</f>
        <v/>
      </c>
      <c r="F706" s="27" t="str">
        <f t="shared" si="96"/>
        <v/>
      </c>
      <c r="G706" t="str">
        <f t="shared" si="97"/>
        <v/>
      </c>
      <c r="H706" t="str">
        <f t="shared" si="98"/>
        <v/>
      </c>
      <c r="I706" t="str">
        <f t="shared" si="99"/>
        <v/>
      </c>
      <c r="L706" t="str">
        <f>+IF(LEN(Candidatura_Tomador!A706)&gt;0,VLOOKUP(M706,Candidatura_Tomador!H:P,9,0),"")</f>
        <v/>
      </c>
      <c r="M706" t="str">
        <f>IF(LEN(M705)=0,"",IF(M705=MAX(Candidatura_Tomador!H:H),"",M705+1))</f>
        <v/>
      </c>
      <c r="N706" t="str">
        <f>+IF(LEN(M706)&gt;0,Participação!$D$6*100,"")</f>
        <v/>
      </c>
      <c r="O706" t="str">
        <f t="shared" si="100"/>
        <v/>
      </c>
      <c r="P706" t="str">
        <f>+IF(LEN(M706)&gt;0,IF(Participação!$B$6="Com Escaldão","09","01"),"")</f>
        <v/>
      </c>
      <c r="Q706" s="28" t="str">
        <f>+IF(LEN(M706)&gt;0,SUMIF(Candidatura_Tomador!$H:$H,Candidatura_Seguros!M706,Candidatura_Tomador!I:I),"")</f>
        <v/>
      </c>
      <c r="R706" t="str">
        <f>+IF(LEN(M706)&gt;0,VLOOKUP(M706,Candidatura_Tomador!H:J,3,0),"")</f>
        <v/>
      </c>
      <c r="S706" t="str">
        <f>+IF(LEN(M706)&gt;0,SUMIF(Candidatura_Tomador!$H:$H,Candidatura_Seguros!M706,Candidatura_Tomador!Q:Q),"")</f>
        <v/>
      </c>
      <c r="T706" t="str">
        <f t="shared" si="101"/>
        <v/>
      </c>
      <c r="U706" t="str">
        <f t="shared" si="102"/>
        <v/>
      </c>
      <c r="V706" t="str">
        <f>+IF(LEN(M706)&gt;0,SUMIF(Candidatura_Tomador!$H:$H,Candidatura_Seguros!M706,Candidatura_Tomador!R:R),"")</f>
        <v/>
      </c>
      <c r="W706" t="str">
        <f t="shared" si="103"/>
        <v/>
      </c>
    </row>
    <row r="707" spans="1:23" x14ac:dyDescent="0.25">
      <c r="A707" t="str">
        <f>+IF(LEN(M707)&gt;0,Candidatura_Tomador!C707,"")</f>
        <v/>
      </c>
      <c r="B707" t="str">
        <f>+IF(LEN(M707)&gt;0,Participação!$D$8,"")</f>
        <v/>
      </c>
      <c r="C707" t="str">
        <f t="shared" si="95"/>
        <v/>
      </c>
      <c r="D707" t="str">
        <f>+IF(LEN(M707)&gt;0,Participação!$D$4,"")</f>
        <v/>
      </c>
      <c r="E707" s="27" t="str">
        <f>+IF(LEN(M707)&gt;0,Participação!$B$7+8,"")</f>
        <v/>
      </c>
      <c r="F707" s="27" t="str">
        <f t="shared" si="96"/>
        <v/>
      </c>
      <c r="G707" t="str">
        <f t="shared" si="97"/>
        <v/>
      </c>
      <c r="H707" t="str">
        <f t="shared" si="98"/>
        <v/>
      </c>
      <c r="I707" t="str">
        <f t="shared" si="99"/>
        <v/>
      </c>
      <c r="L707" t="str">
        <f>+IF(LEN(Candidatura_Tomador!A707)&gt;0,VLOOKUP(M707,Candidatura_Tomador!H:P,9,0),"")</f>
        <v/>
      </c>
      <c r="M707" t="str">
        <f>IF(LEN(M706)=0,"",IF(M706=MAX(Candidatura_Tomador!H:H),"",M706+1))</f>
        <v/>
      </c>
      <c r="N707" t="str">
        <f>+IF(LEN(M707)&gt;0,Participação!$D$6*100,"")</f>
        <v/>
      </c>
      <c r="O707" t="str">
        <f t="shared" si="100"/>
        <v/>
      </c>
      <c r="P707" t="str">
        <f>+IF(LEN(M707)&gt;0,IF(Participação!$B$6="Com Escaldão","09","01"),"")</f>
        <v/>
      </c>
      <c r="Q707" s="28" t="str">
        <f>+IF(LEN(M707)&gt;0,SUMIF(Candidatura_Tomador!$H:$H,Candidatura_Seguros!M707,Candidatura_Tomador!I:I),"")</f>
        <v/>
      </c>
      <c r="R707" t="str">
        <f>+IF(LEN(M707)&gt;0,VLOOKUP(M707,Candidatura_Tomador!H:J,3,0),"")</f>
        <v/>
      </c>
      <c r="S707" t="str">
        <f>+IF(LEN(M707)&gt;0,SUMIF(Candidatura_Tomador!$H:$H,Candidatura_Seguros!M707,Candidatura_Tomador!Q:Q),"")</f>
        <v/>
      </c>
      <c r="T707" t="str">
        <f t="shared" si="101"/>
        <v/>
      </c>
      <c r="U707" t="str">
        <f t="shared" si="102"/>
        <v/>
      </c>
      <c r="V707" t="str">
        <f>+IF(LEN(M707)&gt;0,SUMIF(Candidatura_Tomador!$H:$H,Candidatura_Seguros!M707,Candidatura_Tomador!R:R),"")</f>
        <v/>
      </c>
      <c r="W707" t="str">
        <f t="shared" si="103"/>
        <v/>
      </c>
    </row>
    <row r="708" spans="1:23" x14ac:dyDescent="0.25">
      <c r="A708" t="str">
        <f>+IF(LEN(M708)&gt;0,Candidatura_Tomador!C708,"")</f>
        <v/>
      </c>
      <c r="B708" t="str">
        <f>+IF(LEN(M708)&gt;0,Participação!$D$8,"")</f>
        <v/>
      </c>
      <c r="C708" t="str">
        <f t="shared" ref="C708:C771" si="104">+IF(LEN(M708)&gt;0,YEAR(F708),"")</f>
        <v/>
      </c>
      <c r="D708" t="str">
        <f>+IF(LEN(M708)&gt;0,Participação!$D$4,"")</f>
        <v/>
      </c>
      <c r="E708" s="27" t="str">
        <f>+IF(LEN(M708)&gt;0,Participação!$B$7+8,"")</f>
        <v/>
      </c>
      <c r="F708" s="27" t="str">
        <f t="shared" ref="F708:F771" si="105">+IF(LEN(M708)&gt;0,DATE(2021,10,15),"")</f>
        <v/>
      </c>
      <c r="G708" t="str">
        <f t="shared" ref="G708:G771" si="106">+IF(LEN(M708)&gt;0,1,"")</f>
        <v/>
      </c>
      <c r="H708" t="str">
        <f t="shared" ref="H708:H771" si="107">+IF(LEN(M708)&gt;0,1,"")</f>
        <v/>
      </c>
      <c r="I708" t="str">
        <f t="shared" ref="I708:I771" si="108">+IF(LEN(M708)&gt;0,"N","")</f>
        <v/>
      </c>
      <c r="L708" t="str">
        <f>+IF(LEN(Candidatura_Tomador!A708)&gt;0,VLOOKUP(M708,Candidatura_Tomador!H:P,9,0),"")</f>
        <v/>
      </c>
      <c r="M708" t="str">
        <f>IF(LEN(M707)=0,"",IF(M707=MAX(Candidatura_Tomador!H:H),"",M707+1))</f>
        <v/>
      </c>
      <c r="N708" t="str">
        <f>+IF(LEN(M708)&gt;0,Participação!$D$6*100,"")</f>
        <v/>
      </c>
      <c r="O708" t="str">
        <f t="shared" ref="O708:O771" si="109">+IF(LEN(M708)&gt;0,1,"")</f>
        <v/>
      </c>
      <c r="P708" t="str">
        <f>+IF(LEN(M708)&gt;0,IF(Participação!$B$6="Com Escaldão","09","01"),"")</f>
        <v/>
      </c>
      <c r="Q708" s="28" t="str">
        <f>+IF(LEN(M708)&gt;0,SUMIF(Candidatura_Tomador!$H:$H,Candidatura_Seguros!M708,Candidatura_Tomador!I:I),"")</f>
        <v/>
      </c>
      <c r="R708" t="str">
        <f>+IF(LEN(M708)&gt;0,VLOOKUP(M708,Candidatura_Tomador!H:J,3,0),"")</f>
        <v/>
      </c>
      <c r="S708" t="str">
        <f>+IF(LEN(M708)&gt;0,SUMIF(Candidatura_Tomador!$H:$H,Candidatura_Seguros!M708,Candidatura_Tomador!Q:Q),"")</f>
        <v/>
      </c>
      <c r="T708" t="str">
        <f t="shared" ref="T708:T771" si="110">+IF(LEN(M708)&gt;0,S708,"")</f>
        <v/>
      </c>
      <c r="U708" t="str">
        <f t="shared" ref="U708:U771" si="111">+IF(LEN(M708)&gt;0,"N","")</f>
        <v/>
      </c>
      <c r="V708" t="str">
        <f>+IF(LEN(M708)&gt;0,SUMIF(Candidatura_Tomador!$H:$H,Candidatura_Seguros!M708,Candidatura_Tomador!R:R),"")</f>
        <v/>
      </c>
      <c r="W708" t="str">
        <f t="shared" ref="W708:W771" si="112">+IF(LEN(M708)&gt;0,0,"")</f>
        <v/>
      </c>
    </row>
    <row r="709" spans="1:23" x14ac:dyDescent="0.25">
      <c r="A709" t="str">
        <f>+IF(LEN(M709)&gt;0,Candidatura_Tomador!C709,"")</f>
        <v/>
      </c>
      <c r="B709" t="str">
        <f>+IF(LEN(M709)&gt;0,Participação!$D$8,"")</f>
        <v/>
      </c>
      <c r="C709" t="str">
        <f t="shared" si="104"/>
        <v/>
      </c>
      <c r="D709" t="str">
        <f>+IF(LEN(M709)&gt;0,Participação!$D$4,"")</f>
        <v/>
      </c>
      <c r="E709" s="27" t="str">
        <f>+IF(LEN(M709)&gt;0,Participação!$B$7+8,"")</f>
        <v/>
      </c>
      <c r="F709" s="27" t="str">
        <f t="shared" si="105"/>
        <v/>
      </c>
      <c r="G709" t="str">
        <f t="shared" si="106"/>
        <v/>
      </c>
      <c r="H709" t="str">
        <f t="shared" si="107"/>
        <v/>
      </c>
      <c r="I709" t="str">
        <f t="shared" si="108"/>
        <v/>
      </c>
      <c r="L709" t="str">
        <f>+IF(LEN(Candidatura_Tomador!A709)&gt;0,VLOOKUP(M709,Candidatura_Tomador!H:P,9,0),"")</f>
        <v/>
      </c>
      <c r="M709" t="str">
        <f>IF(LEN(M708)=0,"",IF(M708=MAX(Candidatura_Tomador!H:H),"",M708+1))</f>
        <v/>
      </c>
      <c r="N709" t="str">
        <f>+IF(LEN(M709)&gt;0,Participação!$D$6*100,"")</f>
        <v/>
      </c>
      <c r="O709" t="str">
        <f t="shared" si="109"/>
        <v/>
      </c>
      <c r="P709" t="str">
        <f>+IF(LEN(M709)&gt;0,IF(Participação!$B$6="Com Escaldão","09","01"),"")</f>
        <v/>
      </c>
      <c r="Q709" s="28" t="str">
        <f>+IF(LEN(M709)&gt;0,SUMIF(Candidatura_Tomador!$H:$H,Candidatura_Seguros!M709,Candidatura_Tomador!I:I),"")</f>
        <v/>
      </c>
      <c r="R709" t="str">
        <f>+IF(LEN(M709)&gt;0,VLOOKUP(M709,Candidatura_Tomador!H:J,3,0),"")</f>
        <v/>
      </c>
      <c r="S709" t="str">
        <f>+IF(LEN(M709)&gt;0,SUMIF(Candidatura_Tomador!$H:$H,Candidatura_Seguros!M709,Candidatura_Tomador!Q:Q),"")</f>
        <v/>
      </c>
      <c r="T709" t="str">
        <f t="shared" si="110"/>
        <v/>
      </c>
      <c r="U709" t="str">
        <f t="shared" si="111"/>
        <v/>
      </c>
      <c r="V709" t="str">
        <f>+IF(LEN(M709)&gt;0,SUMIF(Candidatura_Tomador!$H:$H,Candidatura_Seguros!M709,Candidatura_Tomador!R:R),"")</f>
        <v/>
      </c>
      <c r="W709" t="str">
        <f t="shared" si="112"/>
        <v/>
      </c>
    </row>
    <row r="710" spans="1:23" x14ac:dyDescent="0.25">
      <c r="A710" t="str">
        <f>+IF(LEN(M710)&gt;0,Candidatura_Tomador!C710,"")</f>
        <v/>
      </c>
      <c r="B710" t="str">
        <f>+IF(LEN(M710)&gt;0,Participação!$D$8,"")</f>
        <v/>
      </c>
      <c r="C710" t="str">
        <f t="shared" si="104"/>
        <v/>
      </c>
      <c r="D710" t="str">
        <f>+IF(LEN(M710)&gt;0,Participação!$D$4,"")</f>
        <v/>
      </c>
      <c r="E710" s="27" t="str">
        <f>+IF(LEN(M710)&gt;0,Participação!$B$7+8,"")</f>
        <v/>
      </c>
      <c r="F710" s="27" t="str">
        <f t="shared" si="105"/>
        <v/>
      </c>
      <c r="G710" t="str">
        <f t="shared" si="106"/>
        <v/>
      </c>
      <c r="H710" t="str">
        <f t="shared" si="107"/>
        <v/>
      </c>
      <c r="I710" t="str">
        <f t="shared" si="108"/>
        <v/>
      </c>
      <c r="L710" t="str">
        <f>+IF(LEN(Candidatura_Tomador!A710)&gt;0,VLOOKUP(M710,Candidatura_Tomador!H:P,9,0),"")</f>
        <v/>
      </c>
      <c r="M710" t="str">
        <f>IF(LEN(M709)=0,"",IF(M709=MAX(Candidatura_Tomador!H:H),"",M709+1))</f>
        <v/>
      </c>
      <c r="N710" t="str">
        <f>+IF(LEN(M710)&gt;0,Participação!$D$6*100,"")</f>
        <v/>
      </c>
      <c r="O710" t="str">
        <f t="shared" si="109"/>
        <v/>
      </c>
      <c r="P710" t="str">
        <f>+IF(LEN(M710)&gt;0,IF(Participação!$B$6="Com Escaldão","09","01"),"")</f>
        <v/>
      </c>
      <c r="Q710" s="28" t="str">
        <f>+IF(LEN(M710)&gt;0,SUMIF(Candidatura_Tomador!$H:$H,Candidatura_Seguros!M710,Candidatura_Tomador!I:I),"")</f>
        <v/>
      </c>
      <c r="R710" t="str">
        <f>+IF(LEN(M710)&gt;0,VLOOKUP(M710,Candidatura_Tomador!H:J,3,0),"")</f>
        <v/>
      </c>
      <c r="S710" t="str">
        <f>+IF(LEN(M710)&gt;0,SUMIF(Candidatura_Tomador!$H:$H,Candidatura_Seguros!M710,Candidatura_Tomador!Q:Q),"")</f>
        <v/>
      </c>
      <c r="T710" t="str">
        <f t="shared" si="110"/>
        <v/>
      </c>
      <c r="U710" t="str">
        <f t="shared" si="111"/>
        <v/>
      </c>
      <c r="V710" t="str">
        <f>+IF(LEN(M710)&gt;0,SUMIF(Candidatura_Tomador!$H:$H,Candidatura_Seguros!M710,Candidatura_Tomador!R:R),"")</f>
        <v/>
      </c>
      <c r="W710" t="str">
        <f t="shared" si="112"/>
        <v/>
      </c>
    </row>
    <row r="711" spans="1:23" x14ac:dyDescent="0.25">
      <c r="A711" t="str">
        <f>+IF(LEN(M711)&gt;0,Candidatura_Tomador!C711,"")</f>
        <v/>
      </c>
      <c r="B711" t="str">
        <f>+IF(LEN(M711)&gt;0,Participação!$D$8,"")</f>
        <v/>
      </c>
      <c r="C711" t="str">
        <f t="shared" si="104"/>
        <v/>
      </c>
      <c r="D711" t="str">
        <f>+IF(LEN(M711)&gt;0,Participação!$D$4,"")</f>
        <v/>
      </c>
      <c r="E711" s="27" t="str">
        <f>+IF(LEN(M711)&gt;0,Participação!$B$7+8,"")</f>
        <v/>
      </c>
      <c r="F711" s="27" t="str">
        <f t="shared" si="105"/>
        <v/>
      </c>
      <c r="G711" t="str">
        <f t="shared" si="106"/>
        <v/>
      </c>
      <c r="H711" t="str">
        <f t="shared" si="107"/>
        <v/>
      </c>
      <c r="I711" t="str">
        <f t="shared" si="108"/>
        <v/>
      </c>
      <c r="L711" t="str">
        <f>+IF(LEN(Candidatura_Tomador!A711)&gt;0,VLOOKUP(M711,Candidatura_Tomador!H:P,9,0),"")</f>
        <v/>
      </c>
      <c r="M711" t="str">
        <f>IF(LEN(M710)=0,"",IF(M710=MAX(Candidatura_Tomador!H:H),"",M710+1))</f>
        <v/>
      </c>
      <c r="N711" t="str">
        <f>+IF(LEN(M711)&gt;0,Participação!$D$6*100,"")</f>
        <v/>
      </c>
      <c r="O711" t="str">
        <f t="shared" si="109"/>
        <v/>
      </c>
      <c r="P711" t="str">
        <f>+IF(LEN(M711)&gt;0,IF(Participação!$B$6="Com Escaldão","09","01"),"")</f>
        <v/>
      </c>
      <c r="Q711" s="28" t="str">
        <f>+IF(LEN(M711)&gt;0,SUMIF(Candidatura_Tomador!$H:$H,Candidatura_Seguros!M711,Candidatura_Tomador!I:I),"")</f>
        <v/>
      </c>
      <c r="R711" t="str">
        <f>+IF(LEN(M711)&gt;0,VLOOKUP(M711,Candidatura_Tomador!H:J,3,0),"")</f>
        <v/>
      </c>
      <c r="S711" t="str">
        <f>+IF(LEN(M711)&gt;0,SUMIF(Candidatura_Tomador!$H:$H,Candidatura_Seguros!M711,Candidatura_Tomador!Q:Q),"")</f>
        <v/>
      </c>
      <c r="T711" t="str">
        <f t="shared" si="110"/>
        <v/>
      </c>
      <c r="U711" t="str">
        <f t="shared" si="111"/>
        <v/>
      </c>
      <c r="V711" t="str">
        <f>+IF(LEN(M711)&gt;0,SUMIF(Candidatura_Tomador!$H:$H,Candidatura_Seguros!M711,Candidatura_Tomador!R:R),"")</f>
        <v/>
      </c>
      <c r="W711" t="str">
        <f t="shared" si="112"/>
        <v/>
      </c>
    </row>
    <row r="712" spans="1:23" x14ac:dyDescent="0.25">
      <c r="A712" t="str">
        <f>+IF(LEN(M712)&gt;0,Candidatura_Tomador!C712,"")</f>
        <v/>
      </c>
      <c r="B712" t="str">
        <f>+IF(LEN(M712)&gt;0,Participação!$D$8,"")</f>
        <v/>
      </c>
      <c r="C712" t="str">
        <f t="shared" si="104"/>
        <v/>
      </c>
      <c r="D712" t="str">
        <f>+IF(LEN(M712)&gt;0,Participação!$D$4,"")</f>
        <v/>
      </c>
      <c r="E712" s="27" t="str">
        <f>+IF(LEN(M712)&gt;0,Participação!$B$7+8,"")</f>
        <v/>
      </c>
      <c r="F712" s="27" t="str">
        <f t="shared" si="105"/>
        <v/>
      </c>
      <c r="G712" t="str">
        <f t="shared" si="106"/>
        <v/>
      </c>
      <c r="H712" t="str">
        <f t="shared" si="107"/>
        <v/>
      </c>
      <c r="I712" t="str">
        <f t="shared" si="108"/>
        <v/>
      </c>
      <c r="L712" t="str">
        <f>+IF(LEN(Candidatura_Tomador!A712)&gt;0,VLOOKUP(M712,Candidatura_Tomador!H:P,9,0),"")</f>
        <v/>
      </c>
      <c r="M712" t="str">
        <f>IF(LEN(M711)=0,"",IF(M711=MAX(Candidatura_Tomador!H:H),"",M711+1))</f>
        <v/>
      </c>
      <c r="N712" t="str">
        <f>+IF(LEN(M712)&gt;0,Participação!$D$6*100,"")</f>
        <v/>
      </c>
      <c r="O712" t="str">
        <f t="shared" si="109"/>
        <v/>
      </c>
      <c r="P712" t="str">
        <f>+IF(LEN(M712)&gt;0,IF(Participação!$B$6="Com Escaldão","09","01"),"")</f>
        <v/>
      </c>
      <c r="Q712" s="28" t="str">
        <f>+IF(LEN(M712)&gt;0,SUMIF(Candidatura_Tomador!$H:$H,Candidatura_Seguros!M712,Candidatura_Tomador!I:I),"")</f>
        <v/>
      </c>
      <c r="R712" t="str">
        <f>+IF(LEN(M712)&gt;0,VLOOKUP(M712,Candidatura_Tomador!H:J,3,0),"")</f>
        <v/>
      </c>
      <c r="S712" t="str">
        <f>+IF(LEN(M712)&gt;0,SUMIF(Candidatura_Tomador!$H:$H,Candidatura_Seguros!M712,Candidatura_Tomador!Q:Q),"")</f>
        <v/>
      </c>
      <c r="T712" t="str">
        <f t="shared" si="110"/>
        <v/>
      </c>
      <c r="U712" t="str">
        <f t="shared" si="111"/>
        <v/>
      </c>
      <c r="V712" t="str">
        <f>+IF(LEN(M712)&gt;0,SUMIF(Candidatura_Tomador!$H:$H,Candidatura_Seguros!M712,Candidatura_Tomador!R:R),"")</f>
        <v/>
      </c>
      <c r="W712" t="str">
        <f t="shared" si="112"/>
        <v/>
      </c>
    </row>
    <row r="713" spans="1:23" x14ac:dyDescent="0.25">
      <c r="A713" t="str">
        <f>+IF(LEN(M713)&gt;0,Candidatura_Tomador!C713,"")</f>
        <v/>
      </c>
      <c r="B713" t="str">
        <f>+IF(LEN(M713)&gt;0,Participação!$D$8,"")</f>
        <v/>
      </c>
      <c r="C713" t="str">
        <f t="shared" si="104"/>
        <v/>
      </c>
      <c r="D713" t="str">
        <f>+IF(LEN(M713)&gt;0,Participação!$D$4,"")</f>
        <v/>
      </c>
      <c r="E713" s="27" t="str">
        <f>+IF(LEN(M713)&gt;0,Participação!$B$7+8,"")</f>
        <v/>
      </c>
      <c r="F713" s="27" t="str">
        <f t="shared" si="105"/>
        <v/>
      </c>
      <c r="G713" t="str">
        <f t="shared" si="106"/>
        <v/>
      </c>
      <c r="H713" t="str">
        <f t="shared" si="107"/>
        <v/>
      </c>
      <c r="I713" t="str">
        <f t="shared" si="108"/>
        <v/>
      </c>
      <c r="L713" t="str">
        <f>+IF(LEN(Candidatura_Tomador!A713)&gt;0,VLOOKUP(M713,Candidatura_Tomador!H:P,9,0),"")</f>
        <v/>
      </c>
      <c r="M713" t="str">
        <f>IF(LEN(M712)=0,"",IF(M712=MAX(Candidatura_Tomador!H:H),"",M712+1))</f>
        <v/>
      </c>
      <c r="N713" t="str">
        <f>+IF(LEN(M713)&gt;0,Participação!$D$6*100,"")</f>
        <v/>
      </c>
      <c r="O713" t="str">
        <f t="shared" si="109"/>
        <v/>
      </c>
      <c r="P713" t="str">
        <f>+IF(LEN(M713)&gt;0,IF(Participação!$B$6="Com Escaldão","09","01"),"")</f>
        <v/>
      </c>
      <c r="Q713" s="28" t="str">
        <f>+IF(LEN(M713)&gt;0,SUMIF(Candidatura_Tomador!$H:$H,Candidatura_Seguros!M713,Candidatura_Tomador!I:I),"")</f>
        <v/>
      </c>
      <c r="R713" t="str">
        <f>+IF(LEN(M713)&gt;0,VLOOKUP(M713,Candidatura_Tomador!H:J,3,0),"")</f>
        <v/>
      </c>
      <c r="S713" t="str">
        <f>+IF(LEN(M713)&gt;0,SUMIF(Candidatura_Tomador!$H:$H,Candidatura_Seguros!M713,Candidatura_Tomador!Q:Q),"")</f>
        <v/>
      </c>
      <c r="T713" t="str">
        <f t="shared" si="110"/>
        <v/>
      </c>
      <c r="U713" t="str">
        <f t="shared" si="111"/>
        <v/>
      </c>
      <c r="V713" t="str">
        <f>+IF(LEN(M713)&gt;0,SUMIF(Candidatura_Tomador!$H:$H,Candidatura_Seguros!M713,Candidatura_Tomador!R:R),"")</f>
        <v/>
      </c>
      <c r="W713" t="str">
        <f t="shared" si="112"/>
        <v/>
      </c>
    </row>
    <row r="714" spans="1:23" x14ac:dyDescent="0.25">
      <c r="A714" t="str">
        <f>+IF(LEN(M714)&gt;0,Candidatura_Tomador!C714,"")</f>
        <v/>
      </c>
      <c r="B714" t="str">
        <f>+IF(LEN(M714)&gt;0,Participação!$D$8,"")</f>
        <v/>
      </c>
      <c r="C714" t="str">
        <f t="shared" si="104"/>
        <v/>
      </c>
      <c r="D714" t="str">
        <f>+IF(LEN(M714)&gt;0,Participação!$D$4,"")</f>
        <v/>
      </c>
      <c r="E714" s="27" t="str">
        <f>+IF(LEN(M714)&gt;0,Participação!$B$7+8,"")</f>
        <v/>
      </c>
      <c r="F714" s="27" t="str">
        <f t="shared" si="105"/>
        <v/>
      </c>
      <c r="G714" t="str">
        <f t="shared" si="106"/>
        <v/>
      </c>
      <c r="H714" t="str">
        <f t="shared" si="107"/>
        <v/>
      </c>
      <c r="I714" t="str">
        <f t="shared" si="108"/>
        <v/>
      </c>
      <c r="L714" t="str">
        <f>+IF(LEN(Candidatura_Tomador!A714)&gt;0,VLOOKUP(M714,Candidatura_Tomador!H:P,9,0),"")</f>
        <v/>
      </c>
      <c r="M714" t="str">
        <f>IF(LEN(M713)=0,"",IF(M713=MAX(Candidatura_Tomador!H:H),"",M713+1))</f>
        <v/>
      </c>
      <c r="N714" t="str">
        <f>+IF(LEN(M714)&gt;0,Participação!$D$6*100,"")</f>
        <v/>
      </c>
      <c r="O714" t="str">
        <f t="shared" si="109"/>
        <v/>
      </c>
      <c r="P714" t="str">
        <f>+IF(LEN(M714)&gt;0,IF(Participação!$B$6="Com Escaldão","09","01"),"")</f>
        <v/>
      </c>
      <c r="Q714" s="28" t="str">
        <f>+IF(LEN(M714)&gt;0,SUMIF(Candidatura_Tomador!$H:$H,Candidatura_Seguros!M714,Candidatura_Tomador!I:I),"")</f>
        <v/>
      </c>
      <c r="R714" t="str">
        <f>+IF(LEN(M714)&gt;0,VLOOKUP(M714,Candidatura_Tomador!H:J,3,0),"")</f>
        <v/>
      </c>
      <c r="S714" t="str">
        <f>+IF(LEN(M714)&gt;0,SUMIF(Candidatura_Tomador!$H:$H,Candidatura_Seguros!M714,Candidatura_Tomador!Q:Q),"")</f>
        <v/>
      </c>
      <c r="T714" t="str">
        <f t="shared" si="110"/>
        <v/>
      </c>
      <c r="U714" t="str">
        <f t="shared" si="111"/>
        <v/>
      </c>
      <c r="V714" t="str">
        <f>+IF(LEN(M714)&gt;0,SUMIF(Candidatura_Tomador!$H:$H,Candidatura_Seguros!M714,Candidatura_Tomador!R:R),"")</f>
        <v/>
      </c>
      <c r="W714" t="str">
        <f t="shared" si="112"/>
        <v/>
      </c>
    </row>
    <row r="715" spans="1:23" x14ac:dyDescent="0.25">
      <c r="A715" t="str">
        <f>+IF(LEN(M715)&gt;0,Candidatura_Tomador!C715,"")</f>
        <v/>
      </c>
      <c r="B715" t="str">
        <f>+IF(LEN(M715)&gt;0,Participação!$D$8,"")</f>
        <v/>
      </c>
      <c r="C715" t="str">
        <f t="shared" si="104"/>
        <v/>
      </c>
      <c r="D715" t="str">
        <f>+IF(LEN(M715)&gt;0,Participação!$D$4,"")</f>
        <v/>
      </c>
      <c r="E715" s="27" t="str">
        <f>+IF(LEN(M715)&gt;0,Participação!$B$7+8,"")</f>
        <v/>
      </c>
      <c r="F715" s="27" t="str">
        <f t="shared" si="105"/>
        <v/>
      </c>
      <c r="G715" t="str">
        <f t="shared" si="106"/>
        <v/>
      </c>
      <c r="H715" t="str">
        <f t="shared" si="107"/>
        <v/>
      </c>
      <c r="I715" t="str">
        <f t="shared" si="108"/>
        <v/>
      </c>
      <c r="L715" t="str">
        <f>+IF(LEN(Candidatura_Tomador!A715)&gt;0,VLOOKUP(M715,Candidatura_Tomador!H:P,9,0),"")</f>
        <v/>
      </c>
      <c r="M715" t="str">
        <f>IF(LEN(M714)=0,"",IF(M714=MAX(Candidatura_Tomador!H:H),"",M714+1))</f>
        <v/>
      </c>
      <c r="N715" t="str">
        <f>+IF(LEN(M715)&gt;0,Participação!$D$6*100,"")</f>
        <v/>
      </c>
      <c r="O715" t="str">
        <f t="shared" si="109"/>
        <v/>
      </c>
      <c r="P715" t="str">
        <f>+IF(LEN(M715)&gt;0,IF(Participação!$B$6="Com Escaldão","09","01"),"")</f>
        <v/>
      </c>
      <c r="Q715" s="28" t="str">
        <f>+IF(LEN(M715)&gt;0,SUMIF(Candidatura_Tomador!$H:$H,Candidatura_Seguros!M715,Candidatura_Tomador!I:I),"")</f>
        <v/>
      </c>
      <c r="R715" t="str">
        <f>+IF(LEN(M715)&gt;0,VLOOKUP(M715,Candidatura_Tomador!H:J,3,0),"")</f>
        <v/>
      </c>
      <c r="S715" t="str">
        <f>+IF(LEN(M715)&gt;0,SUMIF(Candidatura_Tomador!$H:$H,Candidatura_Seguros!M715,Candidatura_Tomador!Q:Q),"")</f>
        <v/>
      </c>
      <c r="T715" t="str">
        <f t="shared" si="110"/>
        <v/>
      </c>
      <c r="U715" t="str">
        <f t="shared" si="111"/>
        <v/>
      </c>
      <c r="V715" t="str">
        <f>+IF(LEN(M715)&gt;0,SUMIF(Candidatura_Tomador!$H:$H,Candidatura_Seguros!M715,Candidatura_Tomador!R:R),"")</f>
        <v/>
      </c>
      <c r="W715" t="str">
        <f t="shared" si="112"/>
        <v/>
      </c>
    </row>
    <row r="716" spans="1:23" x14ac:dyDescent="0.25">
      <c r="A716" t="str">
        <f>+IF(LEN(M716)&gt;0,Candidatura_Tomador!C716,"")</f>
        <v/>
      </c>
      <c r="B716" t="str">
        <f>+IF(LEN(M716)&gt;0,Participação!$D$8,"")</f>
        <v/>
      </c>
      <c r="C716" t="str">
        <f t="shared" si="104"/>
        <v/>
      </c>
      <c r="D716" t="str">
        <f>+IF(LEN(M716)&gt;0,Participação!$D$4,"")</f>
        <v/>
      </c>
      <c r="E716" s="27" t="str">
        <f>+IF(LEN(M716)&gt;0,Participação!$B$7+8,"")</f>
        <v/>
      </c>
      <c r="F716" s="27" t="str">
        <f t="shared" si="105"/>
        <v/>
      </c>
      <c r="G716" t="str">
        <f t="shared" si="106"/>
        <v/>
      </c>
      <c r="H716" t="str">
        <f t="shared" si="107"/>
        <v/>
      </c>
      <c r="I716" t="str">
        <f t="shared" si="108"/>
        <v/>
      </c>
      <c r="L716" t="str">
        <f>+IF(LEN(Candidatura_Tomador!A716)&gt;0,VLOOKUP(M716,Candidatura_Tomador!H:P,9,0),"")</f>
        <v/>
      </c>
      <c r="M716" t="str">
        <f>IF(LEN(M715)=0,"",IF(M715=MAX(Candidatura_Tomador!H:H),"",M715+1))</f>
        <v/>
      </c>
      <c r="N716" t="str">
        <f>+IF(LEN(M716)&gt;0,Participação!$D$6*100,"")</f>
        <v/>
      </c>
      <c r="O716" t="str">
        <f t="shared" si="109"/>
        <v/>
      </c>
      <c r="P716" t="str">
        <f>+IF(LEN(M716)&gt;0,IF(Participação!$B$6="Com Escaldão","09","01"),"")</f>
        <v/>
      </c>
      <c r="Q716" s="28" t="str">
        <f>+IF(LEN(M716)&gt;0,SUMIF(Candidatura_Tomador!$H:$H,Candidatura_Seguros!M716,Candidatura_Tomador!I:I),"")</f>
        <v/>
      </c>
      <c r="R716" t="str">
        <f>+IF(LEN(M716)&gt;0,VLOOKUP(M716,Candidatura_Tomador!H:J,3,0),"")</f>
        <v/>
      </c>
      <c r="S716" t="str">
        <f>+IF(LEN(M716)&gt;0,SUMIF(Candidatura_Tomador!$H:$H,Candidatura_Seguros!M716,Candidatura_Tomador!Q:Q),"")</f>
        <v/>
      </c>
      <c r="T716" t="str">
        <f t="shared" si="110"/>
        <v/>
      </c>
      <c r="U716" t="str">
        <f t="shared" si="111"/>
        <v/>
      </c>
      <c r="V716" t="str">
        <f>+IF(LEN(M716)&gt;0,SUMIF(Candidatura_Tomador!$H:$H,Candidatura_Seguros!M716,Candidatura_Tomador!R:R),"")</f>
        <v/>
      </c>
      <c r="W716" t="str">
        <f t="shared" si="112"/>
        <v/>
      </c>
    </row>
    <row r="717" spans="1:23" x14ac:dyDescent="0.25">
      <c r="A717" t="str">
        <f>+IF(LEN(M717)&gt;0,Candidatura_Tomador!C717,"")</f>
        <v/>
      </c>
      <c r="B717" t="str">
        <f>+IF(LEN(M717)&gt;0,Participação!$D$8,"")</f>
        <v/>
      </c>
      <c r="C717" t="str">
        <f t="shared" si="104"/>
        <v/>
      </c>
      <c r="D717" t="str">
        <f>+IF(LEN(M717)&gt;0,Participação!$D$4,"")</f>
        <v/>
      </c>
      <c r="E717" s="27" t="str">
        <f>+IF(LEN(M717)&gt;0,Participação!$B$7+8,"")</f>
        <v/>
      </c>
      <c r="F717" s="27" t="str">
        <f t="shared" si="105"/>
        <v/>
      </c>
      <c r="G717" t="str">
        <f t="shared" si="106"/>
        <v/>
      </c>
      <c r="H717" t="str">
        <f t="shared" si="107"/>
        <v/>
      </c>
      <c r="I717" t="str">
        <f t="shared" si="108"/>
        <v/>
      </c>
      <c r="L717" t="str">
        <f>+IF(LEN(Candidatura_Tomador!A717)&gt;0,VLOOKUP(M717,Candidatura_Tomador!H:P,9,0),"")</f>
        <v/>
      </c>
      <c r="M717" t="str">
        <f>IF(LEN(M716)=0,"",IF(M716=MAX(Candidatura_Tomador!H:H),"",M716+1))</f>
        <v/>
      </c>
      <c r="N717" t="str">
        <f>+IF(LEN(M717)&gt;0,Participação!$D$6*100,"")</f>
        <v/>
      </c>
      <c r="O717" t="str">
        <f t="shared" si="109"/>
        <v/>
      </c>
      <c r="P717" t="str">
        <f>+IF(LEN(M717)&gt;0,IF(Participação!$B$6="Com Escaldão","09","01"),"")</f>
        <v/>
      </c>
      <c r="Q717" s="28" t="str">
        <f>+IF(LEN(M717)&gt;0,SUMIF(Candidatura_Tomador!$H:$H,Candidatura_Seguros!M717,Candidatura_Tomador!I:I),"")</f>
        <v/>
      </c>
      <c r="R717" t="str">
        <f>+IF(LEN(M717)&gt;0,VLOOKUP(M717,Candidatura_Tomador!H:J,3,0),"")</f>
        <v/>
      </c>
      <c r="S717" t="str">
        <f>+IF(LEN(M717)&gt;0,SUMIF(Candidatura_Tomador!$H:$H,Candidatura_Seguros!M717,Candidatura_Tomador!Q:Q),"")</f>
        <v/>
      </c>
      <c r="T717" t="str">
        <f t="shared" si="110"/>
        <v/>
      </c>
      <c r="U717" t="str">
        <f t="shared" si="111"/>
        <v/>
      </c>
      <c r="V717" t="str">
        <f>+IF(LEN(M717)&gt;0,SUMIF(Candidatura_Tomador!$H:$H,Candidatura_Seguros!M717,Candidatura_Tomador!R:R),"")</f>
        <v/>
      </c>
      <c r="W717" t="str">
        <f t="shared" si="112"/>
        <v/>
      </c>
    </row>
    <row r="718" spans="1:23" x14ac:dyDescent="0.25">
      <c r="A718" t="str">
        <f>+IF(LEN(M718)&gt;0,Candidatura_Tomador!C718,"")</f>
        <v/>
      </c>
      <c r="B718" t="str">
        <f>+IF(LEN(M718)&gt;0,Participação!$D$8,"")</f>
        <v/>
      </c>
      <c r="C718" t="str">
        <f t="shared" si="104"/>
        <v/>
      </c>
      <c r="D718" t="str">
        <f>+IF(LEN(M718)&gt;0,Participação!$D$4,"")</f>
        <v/>
      </c>
      <c r="E718" s="27" t="str">
        <f>+IF(LEN(M718)&gt;0,Participação!$B$7+8,"")</f>
        <v/>
      </c>
      <c r="F718" s="27" t="str">
        <f t="shared" si="105"/>
        <v/>
      </c>
      <c r="G718" t="str">
        <f t="shared" si="106"/>
        <v/>
      </c>
      <c r="H718" t="str">
        <f t="shared" si="107"/>
        <v/>
      </c>
      <c r="I718" t="str">
        <f t="shared" si="108"/>
        <v/>
      </c>
      <c r="L718" t="str">
        <f>+IF(LEN(Candidatura_Tomador!A718)&gt;0,VLOOKUP(M718,Candidatura_Tomador!H:P,9,0),"")</f>
        <v/>
      </c>
      <c r="M718" t="str">
        <f>IF(LEN(M717)=0,"",IF(M717=MAX(Candidatura_Tomador!H:H),"",M717+1))</f>
        <v/>
      </c>
      <c r="N718" t="str">
        <f>+IF(LEN(M718)&gt;0,Participação!$D$6*100,"")</f>
        <v/>
      </c>
      <c r="O718" t="str">
        <f t="shared" si="109"/>
        <v/>
      </c>
      <c r="P718" t="str">
        <f>+IF(LEN(M718)&gt;0,IF(Participação!$B$6="Com Escaldão","09","01"),"")</f>
        <v/>
      </c>
      <c r="Q718" s="28" t="str">
        <f>+IF(LEN(M718)&gt;0,SUMIF(Candidatura_Tomador!$H:$H,Candidatura_Seguros!M718,Candidatura_Tomador!I:I),"")</f>
        <v/>
      </c>
      <c r="R718" t="str">
        <f>+IF(LEN(M718)&gt;0,VLOOKUP(M718,Candidatura_Tomador!H:J,3,0),"")</f>
        <v/>
      </c>
      <c r="S718" t="str">
        <f>+IF(LEN(M718)&gt;0,SUMIF(Candidatura_Tomador!$H:$H,Candidatura_Seguros!M718,Candidatura_Tomador!Q:Q),"")</f>
        <v/>
      </c>
      <c r="T718" t="str">
        <f t="shared" si="110"/>
        <v/>
      </c>
      <c r="U718" t="str">
        <f t="shared" si="111"/>
        <v/>
      </c>
      <c r="V718" t="str">
        <f>+IF(LEN(M718)&gt;0,SUMIF(Candidatura_Tomador!$H:$H,Candidatura_Seguros!M718,Candidatura_Tomador!R:R),"")</f>
        <v/>
      </c>
      <c r="W718" t="str">
        <f t="shared" si="112"/>
        <v/>
      </c>
    </row>
    <row r="719" spans="1:23" x14ac:dyDescent="0.25">
      <c r="A719" t="str">
        <f>+IF(LEN(M719)&gt;0,Candidatura_Tomador!C719,"")</f>
        <v/>
      </c>
      <c r="B719" t="str">
        <f>+IF(LEN(M719)&gt;0,Participação!$D$8,"")</f>
        <v/>
      </c>
      <c r="C719" t="str">
        <f t="shared" si="104"/>
        <v/>
      </c>
      <c r="D719" t="str">
        <f>+IF(LEN(M719)&gt;0,Participação!$D$4,"")</f>
        <v/>
      </c>
      <c r="E719" s="27" t="str">
        <f>+IF(LEN(M719)&gt;0,Participação!$B$7+8,"")</f>
        <v/>
      </c>
      <c r="F719" s="27" t="str">
        <f t="shared" si="105"/>
        <v/>
      </c>
      <c r="G719" t="str">
        <f t="shared" si="106"/>
        <v/>
      </c>
      <c r="H719" t="str">
        <f t="shared" si="107"/>
        <v/>
      </c>
      <c r="I719" t="str">
        <f t="shared" si="108"/>
        <v/>
      </c>
      <c r="L719" t="str">
        <f>+IF(LEN(Candidatura_Tomador!A719)&gt;0,VLOOKUP(M719,Candidatura_Tomador!H:P,9,0),"")</f>
        <v/>
      </c>
      <c r="M719" t="str">
        <f>IF(LEN(M718)=0,"",IF(M718=MAX(Candidatura_Tomador!H:H),"",M718+1))</f>
        <v/>
      </c>
      <c r="N719" t="str">
        <f>+IF(LEN(M719)&gt;0,Participação!$D$6*100,"")</f>
        <v/>
      </c>
      <c r="O719" t="str">
        <f t="shared" si="109"/>
        <v/>
      </c>
      <c r="P719" t="str">
        <f>+IF(LEN(M719)&gt;0,IF(Participação!$B$6="Com Escaldão","09","01"),"")</f>
        <v/>
      </c>
      <c r="Q719" s="28" t="str">
        <f>+IF(LEN(M719)&gt;0,SUMIF(Candidatura_Tomador!$H:$H,Candidatura_Seguros!M719,Candidatura_Tomador!I:I),"")</f>
        <v/>
      </c>
      <c r="R719" t="str">
        <f>+IF(LEN(M719)&gt;0,VLOOKUP(M719,Candidatura_Tomador!H:J,3,0),"")</f>
        <v/>
      </c>
      <c r="S719" t="str">
        <f>+IF(LEN(M719)&gt;0,SUMIF(Candidatura_Tomador!$H:$H,Candidatura_Seguros!M719,Candidatura_Tomador!Q:Q),"")</f>
        <v/>
      </c>
      <c r="T719" t="str">
        <f t="shared" si="110"/>
        <v/>
      </c>
      <c r="U719" t="str">
        <f t="shared" si="111"/>
        <v/>
      </c>
      <c r="V719" t="str">
        <f>+IF(LEN(M719)&gt;0,SUMIF(Candidatura_Tomador!$H:$H,Candidatura_Seguros!M719,Candidatura_Tomador!R:R),"")</f>
        <v/>
      </c>
      <c r="W719" t="str">
        <f t="shared" si="112"/>
        <v/>
      </c>
    </row>
    <row r="720" spans="1:23" x14ac:dyDescent="0.25">
      <c r="A720" t="str">
        <f>+IF(LEN(M720)&gt;0,Candidatura_Tomador!C720,"")</f>
        <v/>
      </c>
      <c r="B720" t="str">
        <f>+IF(LEN(M720)&gt;0,Participação!$D$8,"")</f>
        <v/>
      </c>
      <c r="C720" t="str">
        <f t="shared" si="104"/>
        <v/>
      </c>
      <c r="D720" t="str">
        <f>+IF(LEN(M720)&gt;0,Participação!$D$4,"")</f>
        <v/>
      </c>
      <c r="E720" s="27" t="str">
        <f>+IF(LEN(M720)&gt;0,Participação!$B$7+8,"")</f>
        <v/>
      </c>
      <c r="F720" s="27" t="str">
        <f t="shared" si="105"/>
        <v/>
      </c>
      <c r="G720" t="str">
        <f t="shared" si="106"/>
        <v/>
      </c>
      <c r="H720" t="str">
        <f t="shared" si="107"/>
        <v/>
      </c>
      <c r="I720" t="str">
        <f t="shared" si="108"/>
        <v/>
      </c>
      <c r="L720" t="str">
        <f>+IF(LEN(Candidatura_Tomador!A720)&gt;0,VLOOKUP(M720,Candidatura_Tomador!H:P,9,0),"")</f>
        <v/>
      </c>
      <c r="M720" t="str">
        <f>IF(LEN(M719)=0,"",IF(M719=MAX(Candidatura_Tomador!H:H),"",M719+1))</f>
        <v/>
      </c>
      <c r="N720" t="str">
        <f>+IF(LEN(M720)&gt;0,Participação!$D$6*100,"")</f>
        <v/>
      </c>
      <c r="O720" t="str">
        <f t="shared" si="109"/>
        <v/>
      </c>
      <c r="P720" t="str">
        <f>+IF(LEN(M720)&gt;0,IF(Participação!$B$6="Com Escaldão","09","01"),"")</f>
        <v/>
      </c>
      <c r="Q720" s="28" t="str">
        <f>+IF(LEN(M720)&gt;0,SUMIF(Candidatura_Tomador!$H:$H,Candidatura_Seguros!M720,Candidatura_Tomador!I:I),"")</f>
        <v/>
      </c>
      <c r="R720" t="str">
        <f>+IF(LEN(M720)&gt;0,VLOOKUP(M720,Candidatura_Tomador!H:J,3,0),"")</f>
        <v/>
      </c>
      <c r="S720" t="str">
        <f>+IF(LEN(M720)&gt;0,SUMIF(Candidatura_Tomador!$H:$H,Candidatura_Seguros!M720,Candidatura_Tomador!Q:Q),"")</f>
        <v/>
      </c>
      <c r="T720" t="str">
        <f t="shared" si="110"/>
        <v/>
      </c>
      <c r="U720" t="str">
        <f t="shared" si="111"/>
        <v/>
      </c>
      <c r="V720" t="str">
        <f>+IF(LEN(M720)&gt;0,SUMIF(Candidatura_Tomador!$H:$H,Candidatura_Seguros!M720,Candidatura_Tomador!R:R),"")</f>
        <v/>
      </c>
      <c r="W720" t="str">
        <f t="shared" si="112"/>
        <v/>
      </c>
    </row>
    <row r="721" spans="1:23" x14ac:dyDescent="0.25">
      <c r="A721" t="str">
        <f>+IF(LEN(M721)&gt;0,Candidatura_Tomador!C721,"")</f>
        <v/>
      </c>
      <c r="B721" t="str">
        <f>+IF(LEN(M721)&gt;0,Participação!$D$8,"")</f>
        <v/>
      </c>
      <c r="C721" t="str">
        <f t="shared" si="104"/>
        <v/>
      </c>
      <c r="D721" t="str">
        <f>+IF(LEN(M721)&gt;0,Participação!$D$4,"")</f>
        <v/>
      </c>
      <c r="E721" s="27" t="str">
        <f>+IF(LEN(M721)&gt;0,Participação!$B$7+8,"")</f>
        <v/>
      </c>
      <c r="F721" s="27" t="str">
        <f t="shared" si="105"/>
        <v/>
      </c>
      <c r="G721" t="str">
        <f t="shared" si="106"/>
        <v/>
      </c>
      <c r="H721" t="str">
        <f t="shared" si="107"/>
        <v/>
      </c>
      <c r="I721" t="str">
        <f t="shared" si="108"/>
        <v/>
      </c>
      <c r="L721" t="str">
        <f>+IF(LEN(Candidatura_Tomador!A721)&gt;0,VLOOKUP(M721,Candidatura_Tomador!H:P,9,0),"")</f>
        <v/>
      </c>
      <c r="M721" t="str">
        <f>IF(LEN(M720)=0,"",IF(M720=MAX(Candidatura_Tomador!H:H),"",M720+1))</f>
        <v/>
      </c>
      <c r="N721" t="str">
        <f>+IF(LEN(M721)&gt;0,Participação!$D$6*100,"")</f>
        <v/>
      </c>
      <c r="O721" t="str">
        <f t="shared" si="109"/>
        <v/>
      </c>
      <c r="P721" t="str">
        <f>+IF(LEN(M721)&gt;0,IF(Participação!$B$6="Com Escaldão","09","01"),"")</f>
        <v/>
      </c>
      <c r="Q721" s="28" t="str">
        <f>+IF(LEN(M721)&gt;0,SUMIF(Candidatura_Tomador!$H:$H,Candidatura_Seguros!M721,Candidatura_Tomador!I:I),"")</f>
        <v/>
      </c>
      <c r="R721" t="str">
        <f>+IF(LEN(M721)&gt;0,VLOOKUP(M721,Candidatura_Tomador!H:J,3,0),"")</f>
        <v/>
      </c>
      <c r="S721" t="str">
        <f>+IF(LEN(M721)&gt;0,SUMIF(Candidatura_Tomador!$H:$H,Candidatura_Seguros!M721,Candidatura_Tomador!Q:Q),"")</f>
        <v/>
      </c>
      <c r="T721" t="str">
        <f t="shared" si="110"/>
        <v/>
      </c>
      <c r="U721" t="str">
        <f t="shared" si="111"/>
        <v/>
      </c>
      <c r="V721" t="str">
        <f>+IF(LEN(M721)&gt;0,SUMIF(Candidatura_Tomador!$H:$H,Candidatura_Seguros!M721,Candidatura_Tomador!R:R),"")</f>
        <v/>
      </c>
      <c r="W721" t="str">
        <f t="shared" si="112"/>
        <v/>
      </c>
    </row>
    <row r="722" spans="1:23" x14ac:dyDescent="0.25">
      <c r="A722" t="str">
        <f>+IF(LEN(M722)&gt;0,Candidatura_Tomador!C722,"")</f>
        <v/>
      </c>
      <c r="B722" t="str">
        <f>+IF(LEN(M722)&gt;0,Participação!$D$8,"")</f>
        <v/>
      </c>
      <c r="C722" t="str">
        <f t="shared" si="104"/>
        <v/>
      </c>
      <c r="D722" t="str">
        <f>+IF(LEN(M722)&gt;0,Participação!$D$4,"")</f>
        <v/>
      </c>
      <c r="E722" s="27" t="str">
        <f>+IF(LEN(M722)&gt;0,Participação!$B$7+8,"")</f>
        <v/>
      </c>
      <c r="F722" s="27" t="str">
        <f t="shared" si="105"/>
        <v/>
      </c>
      <c r="G722" t="str">
        <f t="shared" si="106"/>
        <v/>
      </c>
      <c r="H722" t="str">
        <f t="shared" si="107"/>
        <v/>
      </c>
      <c r="I722" t="str">
        <f t="shared" si="108"/>
        <v/>
      </c>
      <c r="L722" t="str">
        <f>+IF(LEN(Candidatura_Tomador!A722)&gt;0,VLOOKUP(M722,Candidatura_Tomador!H:P,9,0),"")</f>
        <v/>
      </c>
      <c r="M722" t="str">
        <f>IF(LEN(M721)=0,"",IF(M721=MAX(Candidatura_Tomador!H:H),"",M721+1))</f>
        <v/>
      </c>
      <c r="N722" t="str">
        <f>+IF(LEN(M722)&gt;0,Participação!$D$6*100,"")</f>
        <v/>
      </c>
      <c r="O722" t="str">
        <f t="shared" si="109"/>
        <v/>
      </c>
      <c r="P722" t="str">
        <f>+IF(LEN(M722)&gt;0,IF(Participação!$B$6="Com Escaldão","09","01"),"")</f>
        <v/>
      </c>
      <c r="Q722" s="28" t="str">
        <f>+IF(LEN(M722)&gt;0,SUMIF(Candidatura_Tomador!$H:$H,Candidatura_Seguros!M722,Candidatura_Tomador!I:I),"")</f>
        <v/>
      </c>
      <c r="R722" t="str">
        <f>+IF(LEN(M722)&gt;0,VLOOKUP(M722,Candidatura_Tomador!H:J,3,0),"")</f>
        <v/>
      </c>
      <c r="S722" t="str">
        <f>+IF(LEN(M722)&gt;0,SUMIF(Candidatura_Tomador!$H:$H,Candidatura_Seguros!M722,Candidatura_Tomador!Q:Q),"")</f>
        <v/>
      </c>
      <c r="T722" t="str">
        <f t="shared" si="110"/>
        <v/>
      </c>
      <c r="U722" t="str">
        <f t="shared" si="111"/>
        <v/>
      </c>
      <c r="V722" t="str">
        <f>+IF(LEN(M722)&gt;0,SUMIF(Candidatura_Tomador!$H:$H,Candidatura_Seguros!M722,Candidatura_Tomador!R:R),"")</f>
        <v/>
      </c>
      <c r="W722" t="str">
        <f t="shared" si="112"/>
        <v/>
      </c>
    </row>
    <row r="723" spans="1:23" x14ac:dyDescent="0.25">
      <c r="A723" t="str">
        <f>+IF(LEN(M723)&gt;0,Candidatura_Tomador!C723,"")</f>
        <v/>
      </c>
      <c r="B723" t="str">
        <f>+IF(LEN(M723)&gt;0,Participação!$D$8,"")</f>
        <v/>
      </c>
      <c r="C723" t="str">
        <f t="shared" si="104"/>
        <v/>
      </c>
      <c r="D723" t="str">
        <f>+IF(LEN(M723)&gt;0,Participação!$D$4,"")</f>
        <v/>
      </c>
      <c r="E723" s="27" t="str">
        <f>+IF(LEN(M723)&gt;0,Participação!$B$7+8,"")</f>
        <v/>
      </c>
      <c r="F723" s="27" t="str">
        <f t="shared" si="105"/>
        <v/>
      </c>
      <c r="G723" t="str">
        <f t="shared" si="106"/>
        <v/>
      </c>
      <c r="H723" t="str">
        <f t="shared" si="107"/>
        <v/>
      </c>
      <c r="I723" t="str">
        <f t="shared" si="108"/>
        <v/>
      </c>
      <c r="L723" t="str">
        <f>+IF(LEN(Candidatura_Tomador!A723)&gt;0,VLOOKUP(M723,Candidatura_Tomador!H:P,9,0),"")</f>
        <v/>
      </c>
      <c r="M723" t="str">
        <f>IF(LEN(M722)=0,"",IF(M722=MAX(Candidatura_Tomador!H:H),"",M722+1))</f>
        <v/>
      </c>
      <c r="N723" t="str">
        <f>+IF(LEN(M723)&gt;0,Participação!$D$6*100,"")</f>
        <v/>
      </c>
      <c r="O723" t="str">
        <f t="shared" si="109"/>
        <v/>
      </c>
      <c r="P723" t="str">
        <f>+IF(LEN(M723)&gt;0,IF(Participação!$B$6="Com Escaldão","09","01"),"")</f>
        <v/>
      </c>
      <c r="Q723" s="28" t="str">
        <f>+IF(LEN(M723)&gt;0,SUMIF(Candidatura_Tomador!$H:$H,Candidatura_Seguros!M723,Candidatura_Tomador!I:I),"")</f>
        <v/>
      </c>
      <c r="R723" t="str">
        <f>+IF(LEN(M723)&gt;0,VLOOKUP(M723,Candidatura_Tomador!H:J,3,0),"")</f>
        <v/>
      </c>
      <c r="S723" t="str">
        <f>+IF(LEN(M723)&gt;0,SUMIF(Candidatura_Tomador!$H:$H,Candidatura_Seguros!M723,Candidatura_Tomador!Q:Q),"")</f>
        <v/>
      </c>
      <c r="T723" t="str">
        <f t="shared" si="110"/>
        <v/>
      </c>
      <c r="U723" t="str">
        <f t="shared" si="111"/>
        <v/>
      </c>
      <c r="V723" t="str">
        <f>+IF(LEN(M723)&gt;0,SUMIF(Candidatura_Tomador!$H:$H,Candidatura_Seguros!M723,Candidatura_Tomador!R:R),"")</f>
        <v/>
      </c>
      <c r="W723" t="str">
        <f t="shared" si="112"/>
        <v/>
      </c>
    </row>
    <row r="724" spans="1:23" x14ac:dyDescent="0.25">
      <c r="A724" t="str">
        <f>+IF(LEN(M724)&gt;0,Candidatura_Tomador!C724,"")</f>
        <v/>
      </c>
      <c r="B724" t="str">
        <f>+IF(LEN(M724)&gt;0,Participação!$D$8,"")</f>
        <v/>
      </c>
      <c r="C724" t="str">
        <f t="shared" si="104"/>
        <v/>
      </c>
      <c r="D724" t="str">
        <f>+IF(LEN(M724)&gt;0,Participação!$D$4,"")</f>
        <v/>
      </c>
      <c r="E724" s="27" t="str">
        <f>+IF(LEN(M724)&gt;0,Participação!$B$7+8,"")</f>
        <v/>
      </c>
      <c r="F724" s="27" t="str">
        <f t="shared" si="105"/>
        <v/>
      </c>
      <c r="G724" t="str">
        <f t="shared" si="106"/>
        <v/>
      </c>
      <c r="H724" t="str">
        <f t="shared" si="107"/>
        <v/>
      </c>
      <c r="I724" t="str">
        <f t="shared" si="108"/>
        <v/>
      </c>
      <c r="L724" t="str">
        <f>+IF(LEN(Candidatura_Tomador!A724)&gt;0,VLOOKUP(M724,Candidatura_Tomador!H:P,9,0),"")</f>
        <v/>
      </c>
      <c r="M724" t="str">
        <f>IF(LEN(M723)=0,"",IF(M723=MAX(Candidatura_Tomador!H:H),"",M723+1))</f>
        <v/>
      </c>
      <c r="N724" t="str">
        <f>+IF(LEN(M724)&gt;0,Participação!$D$6*100,"")</f>
        <v/>
      </c>
      <c r="O724" t="str">
        <f t="shared" si="109"/>
        <v/>
      </c>
      <c r="P724" t="str">
        <f>+IF(LEN(M724)&gt;0,IF(Participação!$B$6="Com Escaldão","09","01"),"")</f>
        <v/>
      </c>
      <c r="Q724" s="28" t="str">
        <f>+IF(LEN(M724)&gt;0,SUMIF(Candidatura_Tomador!$H:$H,Candidatura_Seguros!M724,Candidatura_Tomador!I:I),"")</f>
        <v/>
      </c>
      <c r="R724" t="str">
        <f>+IF(LEN(M724)&gt;0,VLOOKUP(M724,Candidatura_Tomador!H:J,3,0),"")</f>
        <v/>
      </c>
      <c r="S724" t="str">
        <f>+IF(LEN(M724)&gt;0,SUMIF(Candidatura_Tomador!$H:$H,Candidatura_Seguros!M724,Candidatura_Tomador!Q:Q),"")</f>
        <v/>
      </c>
      <c r="T724" t="str">
        <f t="shared" si="110"/>
        <v/>
      </c>
      <c r="U724" t="str">
        <f t="shared" si="111"/>
        <v/>
      </c>
      <c r="V724" t="str">
        <f>+IF(LEN(M724)&gt;0,SUMIF(Candidatura_Tomador!$H:$H,Candidatura_Seguros!M724,Candidatura_Tomador!R:R),"")</f>
        <v/>
      </c>
      <c r="W724" t="str">
        <f t="shared" si="112"/>
        <v/>
      </c>
    </row>
    <row r="725" spans="1:23" x14ac:dyDescent="0.25">
      <c r="A725" t="str">
        <f>+IF(LEN(M725)&gt;0,Candidatura_Tomador!C725,"")</f>
        <v/>
      </c>
      <c r="B725" t="str">
        <f>+IF(LEN(M725)&gt;0,Participação!$D$8,"")</f>
        <v/>
      </c>
      <c r="C725" t="str">
        <f t="shared" si="104"/>
        <v/>
      </c>
      <c r="D725" t="str">
        <f>+IF(LEN(M725)&gt;0,Participação!$D$4,"")</f>
        <v/>
      </c>
      <c r="E725" s="27" t="str">
        <f>+IF(LEN(M725)&gt;0,Participação!$B$7+8,"")</f>
        <v/>
      </c>
      <c r="F725" s="27" t="str">
        <f t="shared" si="105"/>
        <v/>
      </c>
      <c r="G725" t="str">
        <f t="shared" si="106"/>
        <v/>
      </c>
      <c r="H725" t="str">
        <f t="shared" si="107"/>
        <v/>
      </c>
      <c r="I725" t="str">
        <f t="shared" si="108"/>
        <v/>
      </c>
      <c r="L725" t="str">
        <f>+IF(LEN(Candidatura_Tomador!A725)&gt;0,VLOOKUP(M725,Candidatura_Tomador!H:P,9,0),"")</f>
        <v/>
      </c>
      <c r="M725" t="str">
        <f>IF(LEN(M724)=0,"",IF(M724=MAX(Candidatura_Tomador!H:H),"",M724+1))</f>
        <v/>
      </c>
      <c r="N725" t="str">
        <f>+IF(LEN(M725)&gt;0,Participação!$D$6*100,"")</f>
        <v/>
      </c>
      <c r="O725" t="str">
        <f t="shared" si="109"/>
        <v/>
      </c>
      <c r="P725" t="str">
        <f>+IF(LEN(M725)&gt;0,IF(Participação!$B$6="Com Escaldão","09","01"),"")</f>
        <v/>
      </c>
      <c r="Q725" s="28" t="str">
        <f>+IF(LEN(M725)&gt;0,SUMIF(Candidatura_Tomador!$H:$H,Candidatura_Seguros!M725,Candidatura_Tomador!I:I),"")</f>
        <v/>
      </c>
      <c r="R725" t="str">
        <f>+IF(LEN(M725)&gt;0,VLOOKUP(M725,Candidatura_Tomador!H:J,3,0),"")</f>
        <v/>
      </c>
      <c r="S725" t="str">
        <f>+IF(LEN(M725)&gt;0,SUMIF(Candidatura_Tomador!$H:$H,Candidatura_Seguros!M725,Candidatura_Tomador!Q:Q),"")</f>
        <v/>
      </c>
      <c r="T725" t="str">
        <f t="shared" si="110"/>
        <v/>
      </c>
      <c r="U725" t="str">
        <f t="shared" si="111"/>
        <v/>
      </c>
      <c r="V725" t="str">
        <f>+IF(LEN(M725)&gt;0,SUMIF(Candidatura_Tomador!$H:$H,Candidatura_Seguros!M725,Candidatura_Tomador!R:R),"")</f>
        <v/>
      </c>
      <c r="W725" t="str">
        <f t="shared" si="112"/>
        <v/>
      </c>
    </row>
    <row r="726" spans="1:23" x14ac:dyDescent="0.25">
      <c r="A726" t="str">
        <f>+IF(LEN(M726)&gt;0,Candidatura_Tomador!C726,"")</f>
        <v/>
      </c>
      <c r="B726" t="str">
        <f>+IF(LEN(M726)&gt;0,Participação!$D$8,"")</f>
        <v/>
      </c>
      <c r="C726" t="str">
        <f t="shared" si="104"/>
        <v/>
      </c>
      <c r="D726" t="str">
        <f>+IF(LEN(M726)&gt;0,Participação!$D$4,"")</f>
        <v/>
      </c>
      <c r="E726" s="27" t="str">
        <f>+IF(LEN(M726)&gt;0,Participação!$B$7+8,"")</f>
        <v/>
      </c>
      <c r="F726" s="27" t="str">
        <f t="shared" si="105"/>
        <v/>
      </c>
      <c r="G726" t="str">
        <f t="shared" si="106"/>
        <v/>
      </c>
      <c r="H726" t="str">
        <f t="shared" si="107"/>
        <v/>
      </c>
      <c r="I726" t="str">
        <f t="shared" si="108"/>
        <v/>
      </c>
      <c r="L726" t="str">
        <f>+IF(LEN(Candidatura_Tomador!A726)&gt;0,VLOOKUP(M726,Candidatura_Tomador!H:P,9,0),"")</f>
        <v/>
      </c>
      <c r="M726" t="str">
        <f>IF(LEN(M725)=0,"",IF(M725=MAX(Candidatura_Tomador!H:H),"",M725+1))</f>
        <v/>
      </c>
      <c r="N726" t="str">
        <f>+IF(LEN(M726)&gt;0,Participação!$D$6*100,"")</f>
        <v/>
      </c>
      <c r="O726" t="str">
        <f t="shared" si="109"/>
        <v/>
      </c>
      <c r="P726" t="str">
        <f>+IF(LEN(M726)&gt;0,IF(Participação!$B$6="Com Escaldão","09","01"),"")</f>
        <v/>
      </c>
      <c r="Q726" s="28" t="str">
        <f>+IF(LEN(M726)&gt;0,SUMIF(Candidatura_Tomador!$H:$H,Candidatura_Seguros!M726,Candidatura_Tomador!I:I),"")</f>
        <v/>
      </c>
      <c r="R726" t="str">
        <f>+IF(LEN(M726)&gt;0,VLOOKUP(M726,Candidatura_Tomador!H:J,3,0),"")</f>
        <v/>
      </c>
      <c r="S726" t="str">
        <f>+IF(LEN(M726)&gt;0,SUMIF(Candidatura_Tomador!$H:$H,Candidatura_Seguros!M726,Candidatura_Tomador!Q:Q),"")</f>
        <v/>
      </c>
      <c r="T726" t="str">
        <f t="shared" si="110"/>
        <v/>
      </c>
      <c r="U726" t="str">
        <f t="shared" si="111"/>
        <v/>
      </c>
      <c r="V726" t="str">
        <f>+IF(LEN(M726)&gt;0,SUMIF(Candidatura_Tomador!$H:$H,Candidatura_Seguros!M726,Candidatura_Tomador!R:R),"")</f>
        <v/>
      </c>
      <c r="W726" t="str">
        <f t="shared" si="112"/>
        <v/>
      </c>
    </row>
    <row r="727" spans="1:23" x14ac:dyDescent="0.25">
      <c r="A727" t="str">
        <f>+IF(LEN(M727)&gt;0,Candidatura_Tomador!C727,"")</f>
        <v/>
      </c>
      <c r="B727" t="str">
        <f>+IF(LEN(M727)&gt;0,Participação!$D$8,"")</f>
        <v/>
      </c>
      <c r="C727" t="str">
        <f t="shared" si="104"/>
        <v/>
      </c>
      <c r="D727" t="str">
        <f>+IF(LEN(M727)&gt;0,Participação!$D$4,"")</f>
        <v/>
      </c>
      <c r="E727" s="27" t="str">
        <f>+IF(LEN(M727)&gt;0,Participação!$B$7+8,"")</f>
        <v/>
      </c>
      <c r="F727" s="27" t="str">
        <f t="shared" si="105"/>
        <v/>
      </c>
      <c r="G727" t="str">
        <f t="shared" si="106"/>
        <v/>
      </c>
      <c r="H727" t="str">
        <f t="shared" si="107"/>
        <v/>
      </c>
      <c r="I727" t="str">
        <f t="shared" si="108"/>
        <v/>
      </c>
      <c r="L727" t="str">
        <f>+IF(LEN(Candidatura_Tomador!A727)&gt;0,VLOOKUP(M727,Candidatura_Tomador!H:P,9,0),"")</f>
        <v/>
      </c>
      <c r="M727" t="str">
        <f>IF(LEN(M726)=0,"",IF(M726=MAX(Candidatura_Tomador!H:H),"",M726+1))</f>
        <v/>
      </c>
      <c r="N727" t="str">
        <f>+IF(LEN(M727)&gt;0,Participação!$D$6*100,"")</f>
        <v/>
      </c>
      <c r="O727" t="str">
        <f t="shared" si="109"/>
        <v/>
      </c>
      <c r="P727" t="str">
        <f>+IF(LEN(M727)&gt;0,IF(Participação!$B$6="Com Escaldão","09","01"),"")</f>
        <v/>
      </c>
      <c r="Q727" s="28" t="str">
        <f>+IF(LEN(M727)&gt;0,SUMIF(Candidatura_Tomador!$H:$H,Candidatura_Seguros!M727,Candidatura_Tomador!I:I),"")</f>
        <v/>
      </c>
      <c r="R727" t="str">
        <f>+IF(LEN(M727)&gt;0,VLOOKUP(M727,Candidatura_Tomador!H:J,3,0),"")</f>
        <v/>
      </c>
      <c r="S727" t="str">
        <f>+IF(LEN(M727)&gt;0,SUMIF(Candidatura_Tomador!$H:$H,Candidatura_Seguros!M727,Candidatura_Tomador!Q:Q),"")</f>
        <v/>
      </c>
      <c r="T727" t="str">
        <f t="shared" si="110"/>
        <v/>
      </c>
      <c r="U727" t="str">
        <f t="shared" si="111"/>
        <v/>
      </c>
      <c r="V727" t="str">
        <f>+IF(LEN(M727)&gt;0,SUMIF(Candidatura_Tomador!$H:$H,Candidatura_Seguros!M727,Candidatura_Tomador!R:R),"")</f>
        <v/>
      </c>
      <c r="W727" t="str">
        <f t="shared" si="112"/>
        <v/>
      </c>
    </row>
    <row r="728" spans="1:23" x14ac:dyDescent="0.25">
      <c r="A728" t="str">
        <f>+IF(LEN(M728)&gt;0,Candidatura_Tomador!C728,"")</f>
        <v/>
      </c>
      <c r="B728" t="str">
        <f>+IF(LEN(M728)&gt;0,Participação!$D$8,"")</f>
        <v/>
      </c>
      <c r="C728" t="str">
        <f t="shared" si="104"/>
        <v/>
      </c>
      <c r="D728" t="str">
        <f>+IF(LEN(M728)&gt;0,Participação!$D$4,"")</f>
        <v/>
      </c>
      <c r="E728" s="27" t="str">
        <f>+IF(LEN(M728)&gt;0,Participação!$B$7+8,"")</f>
        <v/>
      </c>
      <c r="F728" s="27" t="str">
        <f t="shared" si="105"/>
        <v/>
      </c>
      <c r="G728" t="str">
        <f t="shared" si="106"/>
        <v/>
      </c>
      <c r="H728" t="str">
        <f t="shared" si="107"/>
        <v/>
      </c>
      <c r="I728" t="str">
        <f t="shared" si="108"/>
        <v/>
      </c>
      <c r="L728" t="str">
        <f>+IF(LEN(Candidatura_Tomador!A728)&gt;0,VLOOKUP(M728,Candidatura_Tomador!H:P,9,0),"")</f>
        <v/>
      </c>
      <c r="M728" t="str">
        <f>IF(LEN(M727)=0,"",IF(M727=MAX(Candidatura_Tomador!H:H),"",M727+1))</f>
        <v/>
      </c>
      <c r="N728" t="str">
        <f>+IF(LEN(M728)&gt;0,Participação!$D$6*100,"")</f>
        <v/>
      </c>
      <c r="O728" t="str">
        <f t="shared" si="109"/>
        <v/>
      </c>
      <c r="P728" t="str">
        <f>+IF(LEN(M728)&gt;0,IF(Participação!$B$6="Com Escaldão","09","01"),"")</f>
        <v/>
      </c>
      <c r="Q728" s="28" t="str">
        <f>+IF(LEN(M728)&gt;0,SUMIF(Candidatura_Tomador!$H:$H,Candidatura_Seguros!M728,Candidatura_Tomador!I:I),"")</f>
        <v/>
      </c>
      <c r="R728" t="str">
        <f>+IF(LEN(M728)&gt;0,VLOOKUP(M728,Candidatura_Tomador!H:J,3,0),"")</f>
        <v/>
      </c>
      <c r="S728" t="str">
        <f>+IF(LEN(M728)&gt;0,SUMIF(Candidatura_Tomador!$H:$H,Candidatura_Seguros!M728,Candidatura_Tomador!Q:Q),"")</f>
        <v/>
      </c>
      <c r="T728" t="str">
        <f t="shared" si="110"/>
        <v/>
      </c>
      <c r="U728" t="str">
        <f t="shared" si="111"/>
        <v/>
      </c>
      <c r="V728" t="str">
        <f>+IF(LEN(M728)&gt;0,SUMIF(Candidatura_Tomador!$H:$H,Candidatura_Seguros!M728,Candidatura_Tomador!R:R),"")</f>
        <v/>
      </c>
      <c r="W728" t="str">
        <f t="shared" si="112"/>
        <v/>
      </c>
    </row>
    <row r="729" spans="1:23" x14ac:dyDescent="0.25">
      <c r="A729" t="str">
        <f>+IF(LEN(M729)&gt;0,Candidatura_Tomador!C729,"")</f>
        <v/>
      </c>
      <c r="B729" t="str">
        <f>+IF(LEN(M729)&gt;0,Participação!$D$8,"")</f>
        <v/>
      </c>
      <c r="C729" t="str">
        <f t="shared" si="104"/>
        <v/>
      </c>
      <c r="D729" t="str">
        <f>+IF(LEN(M729)&gt;0,Participação!$D$4,"")</f>
        <v/>
      </c>
      <c r="E729" s="27" t="str">
        <f>+IF(LEN(M729)&gt;0,Participação!$B$7+8,"")</f>
        <v/>
      </c>
      <c r="F729" s="27" t="str">
        <f t="shared" si="105"/>
        <v/>
      </c>
      <c r="G729" t="str">
        <f t="shared" si="106"/>
        <v/>
      </c>
      <c r="H729" t="str">
        <f t="shared" si="107"/>
        <v/>
      </c>
      <c r="I729" t="str">
        <f t="shared" si="108"/>
        <v/>
      </c>
      <c r="L729" t="str">
        <f>+IF(LEN(Candidatura_Tomador!A729)&gt;0,VLOOKUP(M729,Candidatura_Tomador!H:P,9,0),"")</f>
        <v/>
      </c>
      <c r="M729" t="str">
        <f>IF(LEN(M728)=0,"",IF(M728=MAX(Candidatura_Tomador!H:H),"",M728+1))</f>
        <v/>
      </c>
      <c r="N729" t="str">
        <f>+IF(LEN(M729)&gt;0,Participação!$D$6*100,"")</f>
        <v/>
      </c>
      <c r="O729" t="str">
        <f t="shared" si="109"/>
        <v/>
      </c>
      <c r="P729" t="str">
        <f>+IF(LEN(M729)&gt;0,IF(Participação!$B$6="Com Escaldão","09","01"),"")</f>
        <v/>
      </c>
      <c r="Q729" s="28" t="str">
        <f>+IF(LEN(M729)&gt;0,SUMIF(Candidatura_Tomador!$H:$H,Candidatura_Seguros!M729,Candidatura_Tomador!I:I),"")</f>
        <v/>
      </c>
      <c r="R729" t="str">
        <f>+IF(LEN(M729)&gt;0,VLOOKUP(M729,Candidatura_Tomador!H:J,3,0),"")</f>
        <v/>
      </c>
      <c r="S729" t="str">
        <f>+IF(LEN(M729)&gt;0,SUMIF(Candidatura_Tomador!$H:$H,Candidatura_Seguros!M729,Candidatura_Tomador!Q:Q),"")</f>
        <v/>
      </c>
      <c r="T729" t="str">
        <f t="shared" si="110"/>
        <v/>
      </c>
      <c r="U729" t="str">
        <f t="shared" si="111"/>
        <v/>
      </c>
      <c r="V729" t="str">
        <f>+IF(LEN(M729)&gt;0,SUMIF(Candidatura_Tomador!$H:$H,Candidatura_Seguros!M729,Candidatura_Tomador!R:R),"")</f>
        <v/>
      </c>
      <c r="W729" t="str">
        <f t="shared" si="112"/>
        <v/>
      </c>
    </row>
    <row r="730" spans="1:23" x14ac:dyDescent="0.25">
      <c r="A730" t="str">
        <f>+IF(LEN(M730)&gt;0,Candidatura_Tomador!C730,"")</f>
        <v/>
      </c>
      <c r="B730" t="str">
        <f>+IF(LEN(M730)&gt;0,Participação!$D$8,"")</f>
        <v/>
      </c>
      <c r="C730" t="str">
        <f t="shared" si="104"/>
        <v/>
      </c>
      <c r="D730" t="str">
        <f>+IF(LEN(M730)&gt;0,Participação!$D$4,"")</f>
        <v/>
      </c>
      <c r="E730" s="27" t="str">
        <f>+IF(LEN(M730)&gt;0,Participação!$B$7+8,"")</f>
        <v/>
      </c>
      <c r="F730" s="27" t="str">
        <f t="shared" si="105"/>
        <v/>
      </c>
      <c r="G730" t="str">
        <f t="shared" si="106"/>
        <v/>
      </c>
      <c r="H730" t="str">
        <f t="shared" si="107"/>
        <v/>
      </c>
      <c r="I730" t="str">
        <f t="shared" si="108"/>
        <v/>
      </c>
      <c r="L730" t="str">
        <f>+IF(LEN(Candidatura_Tomador!A730)&gt;0,VLOOKUP(M730,Candidatura_Tomador!H:P,9,0),"")</f>
        <v/>
      </c>
      <c r="M730" t="str">
        <f>IF(LEN(M729)=0,"",IF(M729=MAX(Candidatura_Tomador!H:H),"",M729+1))</f>
        <v/>
      </c>
      <c r="N730" t="str">
        <f>+IF(LEN(M730)&gt;0,Participação!$D$6*100,"")</f>
        <v/>
      </c>
      <c r="O730" t="str">
        <f t="shared" si="109"/>
        <v/>
      </c>
      <c r="P730" t="str">
        <f>+IF(LEN(M730)&gt;0,IF(Participação!$B$6="Com Escaldão","09","01"),"")</f>
        <v/>
      </c>
      <c r="Q730" s="28" t="str">
        <f>+IF(LEN(M730)&gt;0,SUMIF(Candidatura_Tomador!$H:$H,Candidatura_Seguros!M730,Candidatura_Tomador!I:I),"")</f>
        <v/>
      </c>
      <c r="R730" t="str">
        <f>+IF(LEN(M730)&gt;0,VLOOKUP(M730,Candidatura_Tomador!H:J,3,0),"")</f>
        <v/>
      </c>
      <c r="S730" t="str">
        <f>+IF(LEN(M730)&gt;0,SUMIF(Candidatura_Tomador!$H:$H,Candidatura_Seguros!M730,Candidatura_Tomador!Q:Q),"")</f>
        <v/>
      </c>
      <c r="T730" t="str">
        <f t="shared" si="110"/>
        <v/>
      </c>
      <c r="U730" t="str">
        <f t="shared" si="111"/>
        <v/>
      </c>
      <c r="V730" t="str">
        <f>+IF(LEN(M730)&gt;0,SUMIF(Candidatura_Tomador!$H:$H,Candidatura_Seguros!M730,Candidatura_Tomador!R:R),"")</f>
        <v/>
      </c>
      <c r="W730" t="str">
        <f t="shared" si="112"/>
        <v/>
      </c>
    </row>
    <row r="731" spans="1:23" x14ac:dyDescent="0.25">
      <c r="A731" t="str">
        <f>+IF(LEN(M731)&gt;0,Candidatura_Tomador!C731,"")</f>
        <v/>
      </c>
      <c r="B731" t="str">
        <f>+IF(LEN(M731)&gt;0,Participação!$D$8,"")</f>
        <v/>
      </c>
      <c r="C731" t="str">
        <f t="shared" si="104"/>
        <v/>
      </c>
      <c r="D731" t="str">
        <f>+IF(LEN(M731)&gt;0,Participação!$D$4,"")</f>
        <v/>
      </c>
      <c r="E731" s="27" t="str">
        <f>+IF(LEN(M731)&gt;0,Participação!$B$7+8,"")</f>
        <v/>
      </c>
      <c r="F731" s="27" t="str">
        <f t="shared" si="105"/>
        <v/>
      </c>
      <c r="G731" t="str">
        <f t="shared" si="106"/>
        <v/>
      </c>
      <c r="H731" t="str">
        <f t="shared" si="107"/>
        <v/>
      </c>
      <c r="I731" t="str">
        <f t="shared" si="108"/>
        <v/>
      </c>
      <c r="L731" t="str">
        <f>+IF(LEN(Candidatura_Tomador!A731)&gt;0,VLOOKUP(M731,Candidatura_Tomador!H:P,9,0),"")</f>
        <v/>
      </c>
      <c r="M731" t="str">
        <f>IF(LEN(M730)=0,"",IF(M730=MAX(Candidatura_Tomador!H:H),"",M730+1))</f>
        <v/>
      </c>
      <c r="N731" t="str">
        <f>+IF(LEN(M731)&gt;0,Participação!$D$6*100,"")</f>
        <v/>
      </c>
      <c r="O731" t="str">
        <f t="shared" si="109"/>
        <v/>
      </c>
      <c r="P731" t="str">
        <f>+IF(LEN(M731)&gt;0,IF(Participação!$B$6="Com Escaldão","09","01"),"")</f>
        <v/>
      </c>
      <c r="Q731" s="28" t="str">
        <f>+IF(LEN(M731)&gt;0,SUMIF(Candidatura_Tomador!$H:$H,Candidatura_Seguros!M731,Candidatura_Tomador!I:I),"")</f>
        <v/>
      </c>
      <c r="R731" t="str">
        <f>+IF(LEN(M731)&gt;0,VLOOKUP(M731,Candidatura_Tomador!H:J,3,0),"")</f>
        <v/>
      </c>
      <c r="S731" t="str">
        <f>+IF(LEN(M731)&gt;0,SUMIF(Candidatura_Tomador!$H:$H,Candidatura_Seguros!M731,Candidatura_Tomador!Q:Q),"")</f>
        <v/>
      </c>
      <c r="T731" t="str">
        <f t="shared" si="110"/>
        <v/>
      </c>
      <c r="U731" t="str">
        <f t="shared" si="111"/>
        <v/>
      </c>
      <c r="V731" t="str">
        <f>+IF(LEN(M731)&gt;0,SUMIF(Candidatura_Tomador!$H:$H,Candidatura_Seguros!M731,Candidatura_Tomador!R:R),"")</f>
        <v/>
      </c>
      <c r="W731" t="str">
        <f t="shared" si="112"/>
        <v/>
      </c>
    </row>
    <row r="732" spans="1:23" x14ac:dyDescent="0.25">
      <c r="A732" t="str">
        <f>+IF(LEN(M732)&gt;0,Candidatura_Tomador!C732,"")</f>
        <v/>
      </c>
      <c r="B732" t="str">
        <f>+IF(LEN(M732)&gt;0,Participação!$D$8,"")</f>
        <v/>
      </c>
      <c r="C732" t="str">
        <f t="shared" si="104"/>
        <v/>
      </c>
      <c r="D732" t="str">
        <f>+IF(LEN(M732)&gt;0,Participação!$D$4,"")</f>
        <v/>
      </c>
      <c r="E732" s="27" t="str">
        <f>+IF(LEN(M732)&gt;0,Participação!$B$7+8,"")</f>
        <v/>
      </c>
      <c r="F732" s="27" t="str">
        <f t="shared" si="105"/>
        <v/>
      </c>
      <c r="G732" t="str">
        <f t="shared" si="106"/>
        <v/>
      </c>
      <c r="H732" t="str">
        <f t="shared" si="107"/>
        <v/>
      </c>
      <c r="I732" t="str">
        <f t="shared" si="108"/>
        <v/>
      </c>
      <c r="L732" t="str">
        <f>+IF(LEN(Candidatura_Tomador!A732)&gt;0,VLOOKUP(M732,Candidatura_Tomador!H:P,9,0),"")</f>
        <v/>
      </c>
      <c r="M732" t="str">
        <f>IF(LEN(M731)=0,"",IF(M731=MAX(Candidatura_Tomador!H:H),"",M731+1))</f>
        <v/>
      </c>
      <c r="N732" t="str">
        <f>+IF(LEN(M732)&gt;0,Participação!$D$6*100,"")</f>
        <v/>
      </c>
      <c r="O732" t="str">
        <f t="shared" si="109"/>
        <v/>
      </c>
      <c r="P732" t="str">
        <f>+IF(LEN(M732)&gt;0,IF(Participação!$B$6="Com Escaldão","09","01"),"")</f>
        <v/>
      </c>
      <c r="Q732" s="28" t="str">
        <f>+IF(LEN(M732)&gt;0,SUMIF(Candidatura_Tomador!$H:$H,Candidatura_Seguros!M732,Candidatura_Tomador!I:I),"")</f>
        <v/>
      </c>
      <c r="R732" t="str">
        <f>+IF(LEN(M732)&gt;0,VLOOKUP(M732,Candidatura_Tomador!H:J,3,0),"")</f>
        <v/>
      </c>
      <c r="S732" t="str">
        <f>+IF(LEN(M732)&gt;0,SUMIF(Candidatura_Tomador!$H:$H,Candidatura_Seguros!M732,Candidatura_Tomador!Q:Q),"")</f>
        <v/>
      </c>
      <c r="T732" t="str">
        <f t="shared" si="110"/>
        <v/>
      </c>
      <c r="U732" t="str">
        <f t="shared" si="111"/>
        <v/>
      </c>
      <c r="V732" t="str">
        <f>+IF(LEN(M732)&gt;0,SUMIF(Candidatura_Tomador!$H:$H,Candidatura_Seguros!M732,Candidatura_Tomador!R:R),"")</f>
        <v/>
      </c>
      <c r="W732" t="str">
        <f t="shared" si="112"/>
        <v/>
      </c>
    </row>
    <row r="733" spans="1:23" x14ac:dyDescent="0.25">
      <c r="A733" t="str">
        <f>+IF(LEN(M733)&gt;0,Candidatura_Tomador!C733,"")</f>
        <v/>
      </c>
      <c r="B733" t="str">
        <f>+IF(LEN(M733)&gt;0,Participação!$D$8,"")</f>
        <v/>
      </c>
      <c r="C733" t="str">
        <f t="shared" si="104"/>
        <v/>
      </c>
      <c r="D733" t="str">
        <f>+IF(LEN(M733)&gt;0,Participação!$D$4,"")</f>
        <v/>
      </c>
      <c r="E733" s="27" t="str">
        <f>+IF(LEN(M733)&gt;0,Participação!$B$7+8,"")</f>
        <v/>
      </c>
      <c r="F733" s="27" t="str">
        <f t="shared" si="105"/>
        <v/>
      </c>
      <c r="G733" t="str">
        <f t="shared" si="106"/>
        <v/>
      </c>
      <c r="H733" t="str">
        <f t="shared" si="107"/>
        <v/>
      </c>
      <c r="I733" t="str">
        <f t="shared" si="108"/>
        <v/>
      </c>
      <c r="L733" t="str">
        <f>+IF(LEN(Candidatura_Tomador!A733)&gt;0,VLOOKUP(M733,Candidatura_Tomador!H:P,9,0),"")</f>
        <v/>
      </c>
      <c r="M733" t="str">
        <f>IF(LEN(M732)=0,"",IF(M732=MAX(Candidatura_Tomador!H:H),"",M732+1))</f>
        <v/>
      </c>
      <c r="N733" t="str">
        <f>+IF(LEN(M733)&gt;0,Participação!$D$6*100,"")</f>
        <v/>
      </c>
      <c r="O733" t="str">
        <f t="shared" si="109"/>
        <v/>
      </c>
      <c r="P733" t="str">
        <f>+IF(LEN(M733)&gt;0,IF(Participação!$B$6="Com Escaldão","09","01"),"")</f>
        <v/>
      </c>
      <c r="Q733" s="28" t="str">
        <f>+IF(LEN(M733)&gt;0,SUMIF(Candidatura_Tomador!$H:$H,Candidatura_Seguros!M733,Candidatura_Tomador!I:I),"")</f>
        <v/>
      </c>
      <c r="R733" t="str">
        <f>+IF(LEN(M733)&gt;0,VLOOKUP(M733,Candidatura_Tomador!H:J,3,0),"")</f>
        <v/>
      </c>
      <c r="S733" t="str">
        <f>+IF(LEN(M733)&gt;0,SUMIF(Candidatura_Tomador!$H:$H,Candidatura_Seguros!M733,Candidatura_Tomador!Q:Q),"")</f>
        <v/>
      </c>
      <c r="T733" t="str">
        <f t="shared" si="110"/>
        <v/>
      </c>
      <c r="U733" t="str">
        <f t="shared" si="111"/>
        <v/>
      </c>
      <c r="V733" t="str">
        <f>+IF(LEN(M733)&gt;0,SUMIF(Candidatura_Tomador!$H:$H,Candidatura_Seguros!M733,Candidatura_Tomador!R:R),"")</f>
        <v/>
      </c>
      <c r="W733" t="str">
        <f t="shared" si="112"/>
        <v/>
      </c>
    </row>
    <row r="734" spans="1:23" x14ac:dyDescent="0.25">
      <c r="A734" t="str">
        <f>+IF(LEN(M734)&gt;0,Candidatura_Tomador!C734,"")</f>
        <v/>
      </c>
      <c r="B734" t="str">
        <f>+IF(LEN(M734)&gt;0,Participação!$D$8,"")</f>
        <v/>
      </c>
      <c r="C734" t="str">
        <f t="shared" si="104"/>
        <v/>
      </c>
      <c r="D734" t="str">
        <f>+IF(LEN(M734)&gt;0,Participação!$D$4,"")</f>
        <v/>
      </c>
      <c r="E734" s="27" t="str">
        <f>+IF(LEN(M734)&gt;0,Participação!$B$7+8,"")</f>
        <v/>
      </c>
      <c r="F734" s="27" t="str">
        <f t="shared" si="105"/>
        <v/>
      </c>
      <c r="G734" t="str">
        <f t="shared" si="106"/>
        <v/>
      </c>
      <c r="H734" t="str">
        <f t="shared" si="107"/>
        <v/>
      </c>
      <c r="I734" t="str">
        <f t="shared" si="108"/>
        <v/>
      </c>
      <c r="L734" t="str">
        <f>+IF(LEN(Candidatura_Tomador!A734)&gt;0,VLOOKUP(M734,Candidatura_Tomador!H:P,9,0),"")</f>
        <v/>
      </c>
      <c r="M734" t="str">
        <f>IF(LEN(M733)=0,"",IF(M733=MAX(Candidatura_Tomador!H:H),"",M733+1))</f>
        <v/>
      </c>
      <c r="N734" t="str">
        <f>+IF(LEN(M734)&gt;0,Participação!$D$6*100,"")</f>
        <v/>
      </c>
      <c r="O734" t="str">
        <f t="shared" si="109"/>
        <v/>
      </c>
      <c r="P734" t="str">
        <f>+IF(LEN(M734)&gt;0,IF(Participação!$B$6="Com Escaldão","09","01"),"")</f>
        <v/>
      </c>
      <c r="Q734" s="28" t="str">
        <f>+IF(LEN(M734)&gt;0,SUMIF(Candidatura_Tomador!$H:$H,Candidatura_Seguros!M734,Candidatura_Tomador!I:I),"")</f>
        <v/>
      </c>
      <c r="R734" t="str">
        <f>+IF(LEN(M734)&gt;0,VLOOKUP(M734,Candidatura_Tomador!H:J,3,0),"")</f>
        <v/>
      </c>
      <c r="S734" t="str">
        <f>+IF(LEN(M734)&gt;0,SUMIF(Candidatura_Tomador!$H:$H,Candidatura_Seguros!M734,Candidatura_Tomador!Q:Q),"")</f>
        <v/>
      </c>
      <c r="T734" t="str">
        <f t="shared" si="110"/>
        <v/>
      </c>
      <c r="U734" t="str">
        <f t="shared" si="111"/>
        <v/>
      </c>
      <c r="V734" t="str">
        <f>+IF(LEN(M734)&gt;0,SUMIF(Candidatura_Tomador!$H:$H,Candidatura_Seguros!M734,Candidatura_Tomador!R:R),"")</f>
        <v/>
      </c>
      <c r="W734" t="str">
        <f t="shared" si="112"/>
        <v/>
      </c>
    </row>
    <row r="735" spans="1:23" x14ac:dyDescent="0.25">
      <c r="A735" t="str">
        <f>+IF(LEN(M735)&gt;0,Candidatura_Tomador!C735,"")</f>
        <v/>
      </c>
      <c r="B735" t="str">
        <f>+IF(LEN(M735)&gt;0,Participação!$D$8,"")</f>
        <v/>
      </c>
      <c r="C735" t="str">
        <f t="shared" si="104"/>
        <v/>
      </c>
      <c r="D735" t="str">
        <f>+IF(LEN(M735)&gt;0,Participação!$D$4,"")</f>
        <v/>
      </c>
      <c r="E735" s="27" t="str">
        <f>+IF(LEN(M735)&gt;0,Participação!$B$7+8,"")</f>
        <v/>
      </c>
      <c r="F735" s="27" t="str">
        <f t="shared" si="105"/>
        <v/>
      </c>
      <c r="G735" t="str">
        <f t="shared" si="106"/>
        <v/>
      </c>
      <c r="H735" t="str">
        <f t="shared" si="107"/>
        <v/>
      </c>
      <c r="I735" t="str">
        <f t="shared" si="108"/>
        <v/>
      </c>
      <c r="L735" t="str">
        <f>+IF(LEN(Candidatura_Tomador!A735)&gt;0,VLOOKUP(M735,Candidatura_Tomador!H:P,9,0),"")</f>
        <v/>
      </c>
      <c r="M735" t="str">
        <f>IF(LEN(M734)=0,"",IF(M734=MAX(Candidatura_Tomador!H:H),"",M734+1))</f>
        <v/>
      </c>
      <c r="N735" t="str">
        <f>+IF(LEN(M735)&gt;0,Participação!$D$6*100,"")</f>
        <v/>
      </c>
      <c r="O735" t="str">
        <f t="shared" si="109"/>
        <v/>
      </c>
      <c r="P735" t="str">
        <f>+IF(LEN(M735)&gt;0,IF(Participação!$B$6="Com Escaldão","09","01"),"")</f>
        <v/>
      </c>
      <c r="Q735" s="28" t="str">
        <f>+IF(LEN(M735)&gt;0,SUMIF(Candidatura_Tomador!$H:$H,Candidatura_Seguros!M735,Candidatura_Tomador!I:I),"")</f>
        <v/>
      </c>
      <c r="R735" t="str">
        <f>+IF(LEN(M735)&gt;0,VLOOKUP(M735,Candidatura_Tomador!H:J,3,0),"")</f>
        <v/>
      </c>
      <c r="S735" t="str">
        <f>+IF(LEN(M735)&gt;0,SUMIF(Candidatura_Tomador!$H:$H,Candidatura_Seguros!M735,Candidatura_Tomador!Q:Q),"")</f>
        <v/>
      </c>
      <c r="T735" t="str">
        <f t="shared" si="110"/>
        <v/>
      </c>
      <c r="U735" t="str">
        <f t="shared" si="111"/>
        <v/>
      </c>
      <c r="V735" t="str">
        <f>+IF(LEN(M735)&gt;0,SUMIF(Candidatura_Tomador!$H:$H,Candidatura_Seguros!M735,Candidatura_Tomador!R:R),"")</f>
        <v/>
      </c>
      <c r="W735" t="str">
        <f t="shared" si="112"/>
        <v/>
      </c>
    </row>
    <row r="736" spans="1:23" x14ac:dyDescent="0.25">
      <c r="A736" t="str">
        <f>+IF(LEN(M736)&gt;0,Candidatura_Tomador!C736,"")</f>
        <v/>
      </c>
      <c r="B736" t="str">
        <f>+IF(LEN(M736)&gt;0,Participação!$D$8,"")</f>
        <v/>
      </c>
      <c r="C736" t="str">
        <f t="shared" si="104"/>
        <v/>
      </c>
      <c r="D736" t="str">
        <f>+IF(LEN(M736)&gt;0,Participação!$D$4,"")</f>
        <v/>
      </c>
      <c r="E736" s="27" t="str">
        <f>+IF(LEN(M736)&gt;0,Participação!$B$7+8,"")</f>
        <v/>
      </c>
      <c r="F736" s="27" t="str">
        <f t="shared" si="105"/>
        <v/>
      </c>
      <c r="G736" t="str">
        <f t="shared" si="106"/>
        <v/>
      </c>
      <c r="H736" t="str">
        <f t="shared" si="107"/>
        <v/>
      </c>
      <c r="I736" t="str">
        <f t="shared" si="108"/>
        <v/>
      </c>
      <c r="L736" t="str">
        <f>+IF(LEN(Candidatura_Tomador!A736)&gt;0,VLOOKUP(M736,Candidatura_Tomador!H:P,9,0),"")</f>
        <v/>
      </c>
      <c r="M736" t="str">
        <f>IF(LEN(M735)=0,"",IF(M735=MAX(Candidatura_Tomador!H:H),"",M735+1))</f>
        <v/>
      </c>
      <c r="N736" t="str">
        <f>+IF(LEN(M736)&gt;0,Participação!$D$6*100,"")</f>
        <v/>
      </c>
      <c r="O736" t="str">
        <f t="shared" si="109"/>
        <v/>
      </c>
      <c r="P736" t="str">
        <f>+IF(LEN(M736)&gt;0,IF(Participação!$B$6="Com Escaldão","09","01"),"")</f>
        <v/>
      </c>
      <c r="Q736" s="28" t="str">
        <f>+IF(LEN(M736)&gt;0,SUMIF(Candidatura_Tomador!$H:$H,Candidatura_Seguros!M736,Candidatura_Tomador!I:I),"")</f>
        <v/>
      </c>
      <c r="R736" t="str">
        <f>+IF(LEN(M736)&gt;0,VLOOKUP(M736,Candidatura_Tomador!H:J,3,0),"")</f>
        <v/>
      </c>
      <c r="S736" t="str">
        <f>+IF(LEN(M736)&gt;0,SUMIF(Candidatura_Tomador!$H:$H,Candidatura_Seguros!M736,Candidatura_Tomador!Q:Q),"")</f>
        <v/>
      </c>
      <c r="T736" t="str">
        <f t="shared" si="110"/>
        <v/>
      </c>
      <c r="U736" t="str">
        <f t="shared" si="111"/>
        <v/>
      </c>
      <c r="V736" t="str">
        <f>+IF(LEN(M736)&gt;0,SUMIF(Candidatura_Tomador!$H:$H,Candidatura_Seguros!M736,Candidatura_Tomador!R:R),"")</f>
        <v/>
      </c>
      <c r="W736" t="str">
        <f t="shared" si="112"/>
        <v/>
      </c>
    </row>
    <row r="737" spans="1:23" x14ac:dyDescent="0.25">
      <c r="A737" t="str">
        <f>+IF(LEN(M737)&gt;0,Candidatura_Tomador!C737,"")</f>
        <v/>
      </c>
      <c r="B737" t="str">
        <f>+IF(LEN(M737)&gt;0,Participação!$D$8,"")</f>
        <v/>
      </c>
      <c r="C737" t="str">
        <f t="shared" si="104"/>
        <v/>
      </c>
      <c r="D737" t="str">
        <f>+IF(LEN(M737)&gt;0,Participação!$D$4,"")</f>
        <v/>
      </c>
      <c r="E737" s="27" t="str">
        <f>+IF(LEN(M737)&gt;0,Participação!$B$7+8,"")</f>
        <v/>
      </c>
      <c r="F737" s="27" t="str">
        <f t="shared" si="105"/>
        <v/>
      </c>
      <c r="G737" t="str">
        <f t="shared" si="106"/>
        <v/>
      </c>
      <c r="H737" t="str">
        <f t="shared" si="107"/>
        <v/>
      </c>
      <c r="I737" t="str">
        <f t="shared" si="108"/>
        <v/>
      </c>
      <c r="L737" t="str">
        <f>+IF(LEN(Candidatura_Tomador!A737)&gt;0,VLOOKUP(M737,Candidatura_Tomador!H:P,9,0),"")</f>
        <v/>
      </c>
      <c r="M737" t="str">
        <f>IF(LEN(M736)=0,"",IF(M736=MAX(Candidatura_Tomador!H:H),"",M736+1))</f>
        <v/>
      </c>
      <c r="N737" t="str">
        <f>+IF(LEN(M737)&gt;0,Participação!$D$6*100,"")</f>
        <v/>
      </c>
      <c r="O737" t="str">
        <f t="shared" si="109"/>
        <v/>
      </c>
      <c r="P737" t="str">
        <f>+IF(LEN(M737)&gt;0,IF(Participação!$B$6="Com Escaldão","09","01"),"")</f>
        <v/>
      </c>
      <c r="Q737" s="28" t="str">
        <f>+IF(LEN(M737)&gt;0,SUMIF(Candidatura_Tomador!$H:$H,Candidatura_Seguros!M737,Candidatura_Tomador!I:I),"")</f>
        <v/>
      </c>
      <c r="R737" t="str">
        <f>+IF(LEN(M737)&gt;0,VLOOKUP(M737,Candidatura_Tomador!H:J,3,0),"")</f>
        <v/>
      </c>
      <c r="S737" t="str">
        <f>+IF(LEN(M737)&gt;0,SUMIF(Candidatura_Tomador!$H:$H,Candidatura_Seguros!M737,Candidatura_Tomador!Q:Q),"")</f>
        <v/>
      </c>
      <c r="T737" t="str">
        <f t="shared" si="110"/>
        <v/>
      </c>
      <c r="U737" t="str">
        <f t="shared" si="111"/>
        <v/>
      </c>
      <c r="V737" t="str">
        <f>+IF(LEN(M737)&gt;0,SUMIF(Candidatura_Tomador!$H:$H,Candidatura_Seguros!M737,Candidatura_Tomador!R:R),"")</f>
        <v/>
      </c>
      <c r="W737" t="str">
        <f t="shared" si="112"/>
        <v/>
      </c>
    </row>
    <row r="738" spans="1:23" x14ac:dyDescent="0.25">
      <c r="A738" t="str">
        <f>+IF(LEN(M738)&gt;0,Candidatura_Tomador!C738,"")</f>
        <v/>
      </c>
      <c r="B738" t="str">
        <f>+IF(LEN(M738)&gt;0,Participação!$D$8,"")</f>
        <v/>
      </c>
      <c r="C738" t="str">
        <f t="shared" si="104"/>
        <v/>
      </c>
      <c r="D738" t="str">
        <f>+IF(LEN(M738)&gt;0,Participação!$D$4,"")</f>
        <v/>
      </c>
      <c r="E738" s="27" t="str">
        <f>+IF(LEN(M738)&gt;0,Participação!$B$7+8,"")</f>
        <v/>
      </c>
      <c r="F738" s="27" t="str">
        <f t="shared" si="105"/>
        <v/>
      </c>
      <c r="G738" t="str">
        <f t="shared" si="106"/>
        <v/>
      </c>
      <c r="H738" t="str">
        <f t="shared" si="107"/>
        <v/>
      </c>
      <c r="I738" t="str">
        <f t="shared" si="108"/>
        <v/>
      </c>
      <c r="L738" t="str">
        <f>+IF(LEN(Candidatura_Tomador!A738)&gt;0,VLOOKUP(M738,Candidatura_Tomador!H:P,9,0),"")</f>
        <v/>
      </c>
      <c r="M738" t="str">
        <f>IF(LEN(M737)=0,"",IF(M737=MAX(Candidatura_Tomador!H:H),"",M737+1))</f>
        <v/>
      </c>
      <c r="N738" t="str">
        <f>+IF(LEN(M738)&gt;0,Participação!$D$6*100,"")</f>
        <v/>
      </c>
      <c r="O738" t="str">
        <f t="shared" si="109"/>
        <v/>
      </c>
      <c r="P738" t="str">
        <f>+IF(LEN(M738)&gt;0,IF(Participação!$B$6="Com Escaldão","09","01"),"")</f>
        <v/>
      </c>
      <c r="Q738" s="28" t="str">
        <f>+IF(LEN(M738)&gt;0,SUMIF(Candidatura_Tomador!$H:$H,Candidatura_Seguros!M738,Candidatura_Tomador!I:I),"")</f>
        <v/>
      </c>
      <c r="R738" t="str">
        <f>+IF(LEN(M738)&gt;0,VLOOKUP(M738,Candidatura_Tomador!H:J,3,0),"")</f>
        <v/>
      </c>
      <c r="S738" t="str">
        <f>+IF(LEN(M738)&gt;0,SUMIF(Candidatura_Tomador!$H:$H,Candidatura_Seguros!M738,Candidatura_Tomador!Q:Q),"")</f>
        <v/>
      </c>
      <c r="T738" t="str">
        <f t="shared" si="110"/>
        <v/>
      </c>
      <c r="U738" t="str">
        <f t="shared" si="111"/>
        <v/>
      </c>
      <c r="V738" t="str">
        <f>+IF(LEN(M738)&gt;0,SUMIF(Candidatura_Tomador!$H:$H,Candidatura_Seguros!M738,Candidatura_Tomador!R:R),"")</f>
        <v/>
      </c>
      <c r="W738" t="str">
        <f t="shared" si="112"/>
        <v/>
      </c>
    </row>
    <row r="739" spans="1:23" x14ac:dyDescent="0.25">
      <c r="A739" t="str">
        <f>+IF(LEN(M739)&gt;0,Candidatura_Tomador!C739,"")</f>
        <v/>
      </c>
      <c r="B739" t="str">
        <f>+IF(LEN(M739)&gt;0,Participação!$D$8,"")</f>
        <v/>
      </c>
      <c r="C739" t="str">
        <f t="shared" si="104"/>
        <v/>
      </c>
      <c r="D739" t="str">
        <f>+IF(LEN(M739)&gt;0,Participação!$D$4,"")</f>
        <v/>
      </c>
      <c r="E739" s="27" t="str">
        <f>+IF(LEN(M739)&gt;0,Participação!$B$7+8,"")</f>
        <v/>
      </c>
      <c r="F739" s="27" t="str">
        <f t="shared" si="105"/>
        <v/>
      </c>
      <c r="G739" t="str">
        <f t="shared" si="106"/>
        <v/>
      </c>
      <c r="H739" t="str">
        <f t="shared" si="107"/>
        <v/>
      </c>
      <c r="I739" t="str">
        <f t="shared" si="108"/>
        <v/>
      </c>
      <c r="L739" t="str">
        <f>+IF(LEN(Candidatura_Tomador!A739)&gt;0,VLOOKUP(M739,Candidatura_Tomador!H:P,9,0),"")</f>
        <v/>
      </c>
      <c r="M739" t="str">
        <f>IF(LEN(M738)=0,"",IF(M738=MAX(Candidatura_Tomador!H:H),"",M738+1))</f>
        <v/>
      </c>
      <c r="N739" t="str">
        <f>+IF(LEN(M739)&gt;0,Participação!$D$6*100,"")</f>
        <v/>
      </c>
      <c r="O739" t="str">
        <f t="shared" si="109"/>
        <v/>
      </c>
      <c r="P739" t="str">
        <f>+IF(LEN(M739)&gt;0,IF(Participação!$B$6="Com Escaldão","09","01"),"")</f>
        <v/>
      </c>
      <c r="Q739" s="28" t="str">
        <f>+IF(LEN(M739)&gt;0,SUMIF(Candidatura_Tomador!$H:$H,Candidatura_Seguros!M739,Candidatura_Tomador!I:I),"")</f>
        <v/>
      </c>
      <c r="R739" t="str">
        <f>+IF(LEN(M739)&gt;0,VLOOKUP(M739,Candidatura_Tomador!H:J,3,0),"")</f>
        <v/>
      </c>
      <c r="S739" t="str">
        <f>+IF(LEN(M739)&gt;0,SUMIF(Candidatura_Tomador!$H:$H,Candidatura_Seguros!M739,Candidatura_Tomador!Q:Q),"")</f>
        <v/>
      </c>
      <c r="T739" t="str">
        <f t="shared" si="110"/>
        <v/>
      </c>
      <c r="U739" t="str">
        <f t="shared" si="111"/>
        <v/>
      </c>
      <c r="V739" t="str">
        <f>+IF(LEN(M739)&gt;0,SUMIF(Candidatura_Tomador!$H:$H,Candidatura_Seguros!M739,Candidatura_Tomador!R:R),"")</f>
        <v/>
      </c>
      <c r="W739" t="str">
        <f t="shared" si="112"/>
        <v/>
      </c>
    </row>
    <row r="740" spans="1:23" x14ac:dyDescent="0.25">
      <c r="A740" t="str">
        <f>+IF(LEN(M740)&gt;0,Candidatura_Tomador!C740,"")</f>
        <v/>
      </c>
      <c r="B740" t="str">
        <f>+IF(LEN(M740)&gt;0,Participação!$D$8,"")</f>
        <v/>
      </c>
      <c r="C740" t="str">
        <f t="shared" si="104"/>
        <v/>
      </c>
      <c r="D740" t="str">
        <f>+IF(LEN(M740)&gt;0,Participação!$D$4,"")</f>
        <v/>
      </c>
      <c r="E740" s="27" t="str">
        <f>+IF(LEN(M740)&gt;0,Participação!$B$7+8,"")</f>
        <v/>
      </c>
      <c r="F740" s="27" t="str">
        <f t="shared" si="105"/>
        <v/>
      </c>
      <c r="G740" t="str">
        <f t="shared" si="106"/>
        <v/>
      </c>
      <c r="H740" t="str">
        <f t="shared" si="107"/>
        <v/>
      </c>
      <c r="I740" t="str">
        <f t="shared" si="108"/>
        <v/>
      </c>
      <c r="L740" t="str">
        <f>+IF(LEN(Candidatura_Tomador!A740)&gt;0,VLOOKUP(M740,Candidatura_Tomador!H:P,9,0),"")</f>
        <v/>
      </c>
      <c r="M740" t="str">
        <f>IF(LEN(M739)=0,"",IF(M739=MAX(Candidatura_Tomador!H:H),"",M739+1))</f>
        <v/>
      </c>
      <c r="N740" t="str">
        <f>+IF(LEN(M740)&gt;0,Participação!$D$6*100,"")</f>
        <v/>
      </c>
      <c r="O740" t="str">
        <f t="shared" si="109"/>
        <v/>
      </c>
      <c r="P740" t="str">
        <f>+IF(LEN(M740)&gt;0,IF(Participação!$B$6="Com Escaldão","09","01"),"")</f>
        <v/>
      </c>
      <c r="Q740" s="28" t="str">
        <f>+IF(LEN(M740)&gt;0,SUMIF(Candidatura_Tomador!$H:$H,Candidatura_Seguros!M740,Candidatura_Tomador!I:I),"")</f>
        <v/>
      </c>
      <c r="R740" t="str">
        <f>+IF(LEN(M740)&gt;0,VLOOKUP(M740,Candidatura_Tomador!H:J,3,0),"")</f>
        <v/>
      </c>
      <c r="S740" t="str">
        <f>+IF(LEN(M740)&gt;0,SUMIF(Candidatura_Tomador!$H:$H,Candidatura_Seguros!M740,Candidatura_Tomador!Q:Q),"")</f>
        <v/>
      </c>
      <c r="T740" t="str">
        <f t="shared" si="110"/>
        <v/>
      </c>
      <c r="U740" t="str">
        <f t="shared" si="111"/>
        <v/>
      </c>
      <c r="V740" t="str">
        <f>+IF(LEN(M740)&gt;0,SUMIF(Candidatura_Tomador!$H:$H,Candidatura_Seguros!M740,Candidatura_Tomador!R:R),"")</f>
        <v/>
      </c>
      <c r="W740" t="str">
        <f t="shared" si="112"/>
        <v/>
      </c>
    </row>
    <row r="741" spans="1:23" x14ac:dyDescent="0.25">
      <c r="A741" t="str">
        <f>+IF(LEN(M741)&gt;0,Candidatura_Tomador!C741,"")</f>
        <v/>
      </c>
      <c r="B741" t="str">
        <f>+IF(LEN(M741)&gt;0,Participação!$D$8,"")</f>
        <v/>
      </c>
      <c r="C741" t="str">
        <f t="shared" si="104"/>
        <v/>
      </c>
      <c r="D741" t="str">
        <f>+IF(LEN(M741)&gt;0,Participação!$D$4,"")</f>
        <v/>
      </c>
      <c r="E741" s="27" t="str">
        <f>+IF(LEN(M741)&gt;0,Participação!$B$7+8,"")</f>
        <v/>
      </c>
      <c r="F741" s="27" t="str">
        <f t="shared" si="105"/>
        <v/>
      </c>
      <c r="G741" t="str">
        <f t="shared" si="106"/>
        <v/>
      </c>
      <c r="H741" t="str">
        <f t="shared" si="107"/>
        <v/>
      </c>
      <c r="I741" t="str">
        <f t="shared" si="108"/>
        <v/>
      </c>
      <c r="L741" t="str">
        <f>+IF(LEN(Candidatura_Tomador!A741)&gt;0,VLOOKUP(M741,Candidatura_Tomador!H:P,9,0),"")</f>
        <v/>
      </c>
      <c r="M741" t="str">
        <f>IF(LEN(M740)=0,"",IF(M740=MAX(Candidatura_Tomador!H:H),"",M740+1))</f>
        <v/>
      </c>
      <c r="N741" t="str">
        <f>+IF(LEN(M741)&gt;0,Participação!$D$6*100,"")</f>
        <v/>
      </c>
      <c r="O741" t="str">
        <f t="shared" si="109"/>
        <v/>
      </c>
      <c r="P741" t="str">
        <f>+IF(LEN(M741)&gt;0,IF(Participação!$B$6="Com Escaldão","09","01"),"")</f>
        <v/>
      </c>
      <c r="Q741" s="28" t="str">
        <f>+IF(LEN(M741)&gt;0,SUMIF(Candidatura_Tomador!$H:$H,Candidatura_Seguros!M741,Candidatura_Tomador!I:I),"")</f>
        <v/>
      </c>
      <c r="R741" t="str">
        <f>+IF(LEN(M741)&gt;0,VLOOKUP(M741,Candidatura_Tomador!H:J,3,0),"")</f>
        <v/>
      </c>
      <c r="S741" t="str">
        <f>+IF(LEN(M741)&gt;0,SUMIF(Candidatura_Tomador!$H:$H,Candidatura_Seguros!M741,Candidatura_Tomador!Q:Q),"")</f>
        <v/>
      </c>
      <c r="T741" t="str">
        <f t="shared" si="110"/>
        <v/>
      </c>
      <c r="U741" t="str">
        <f t="shared" si="111"/>
        <v/>
      </c>
      <c r="V741" t="str">
        <f>+IF(LEN(M741)&gt;0,SUMIF(Candidatura_Tomador!$H:$H,Candidatura_Seguros!M741,Candidatura_Tomador!R:R),"")</f>
        <v/>
      </c>
      <c r="W741" t="str">
        <f t="shared" si="112"/>
        <v/>
      </c>
    </row>
    <row r="742" spans="1:23" x14ac:dyDescent="0.25">
      <c r="A742" t="str">
        <f>+IF(LEN(M742)&gt;0,Candidatura_Tomador!C742,"")</f>
        <v/>
      </c>
      <c r="B742" t="str">
        <f>+IF(LEN(M742)&gt;0,Participação!$D$8,"")</f>
        <v/>
      </c>
      <c r="C742" t="str">
        <f t="shared" si="104"/>
        <v/>
      </c>
      <c r="D742" t="str">
        <f>+IF(LEN(M742)&gt;0,Participação!$D$4,"")</f>
        <v/>
      </c>
      <c r="E742" s="27" t="str">
        <f>+IF(LEN(M742)&gt;0,Participação!$B$7+8,"")</f>
        <v/>
      </c>
      <c r="F742" s="27" t="str">
        <f t="shared" si="105"/>
        <v/>
      </c>
      <c r="G742" t="str">
        <f t="shared" si="106"/>
        <v/>
      </c>
      <c r="H742" t="str">
        <f t="shared" si="107"/>
        <v/>
      </c>
      <c r="I742" t="str">
        <f t="shared" si="108"/>
        <v/>
      </c>
      <c r="L742" t="str">
        <f>+IF(LEN(Candidatura_Tomador!A742)&gt;0,VLOOKUP(M742,Candidatura_Tomador!H:P,9,0),"")</f>
        <v/>
      </c>
      <c r="M742" t="str">
        <f>IF(LEN(M741)=0,"",IF(M741=MAX(Candidatura_Tomador!H:H),"",M741+1))</f>
        <v/>
      </c>
      <c r="N742" t="str">
        <f>+IF(LEN(M742)&gt;0,Participação!$D$6*100,"")</f>
        <v/>
      </c>
      <c r="O742" t="str">
        <f t="shared" si="109"/>
        <v/>
      </c>
      <c r="P742" t="str">
        <f>+IF(LEN(M742)&gt;0,IF(Participação!$B$6="Com Escaldão","09","01"),"")</f>
        <v/>
      </c>
      <c r="Q742" s="28" t="str">
        <f>+IF(LEN(M742)&gt;0,SUMIF(Candidatura_Tomador!$H:$H,Candidatura_Seguros!M742,Candidatura_Tomador!I:I),"")</f>
        <v/>
      </c>
      <c r="R742" t="str">
        <f>+IF(LEN(M742)&gt;0,VLOOKUP(M742,Candidatura_Tomador!H:J,3,0),"")</f>
        <v/>
      </c>
      <c r="S742" t="str">
        <f>+IF(LEN(M742)&gt;0,SUMIF(Candidatura_Tomador!$H:$H,Candidatura_Seguros!M742,Candidatura_Tomador!Q:Q),"")</f>
        <v/>
      </c>
      <c r="T742" t="str">
        <f t="shared" si="110"/>
        <v/>
      </c>
      <c r="U742" t="str">
        <f t="shared" si="111"/>
        <v/>
      </c>
      <c r="V742" t="str">
        <f>+IF(LEN(M742)&gt;0,SUMIF(Candidatura_Tomador!$H:$H,Candidatura_Seguros!M742,Candidatura_Tomador!R:R),"")</f>
        <v/>
      </c>
      <c r="W742" t="str">
        <f t="shared" si="112"/>
        <v/>
      </c>
    </row>
    <row r="743" spans="1:23" x14ac:dyDescent="0.25">
      <c r="A743" t="str">
        <f>+IF(LEN(M743)&gt;0,Candidatura_Tomador!C743,"")</f>
        <v/>
      </c>
      <c r="B743" t="str">
        <f>+IF(LEN(M743)&gt;0,Participação!$D$8,"")</f>
        <v/>
      </c>
      <c r="C743" t="str">
        <f t="shared" si="104"/>
        <v/>
      </c>
      <c r="D743" t="str">
        <f>+IF(LEN(M743)&gt;0,Participação!$D$4,"")</f>
        <v/>
      </c>
      <c r="E743" s="27" t="str">
        <f>+IF(LEN(M743)&gt;0,Participação!$B$7+8,"")</f>
        <v/>
      </c>
      <c r="F743" s="27" t="str">
        <f t="shared" si="105"/>
        <v/>
      </c>
      <c r="G743" t="str">
        <f t="shared" si="106"/>
        <v/>
      </c>
      <c r="H743" t="str">
        <f t="shared" si="107"/>
        <v/>
      </c>
      <c r="I743" t="str">
        <f t="shared" si="108"/>
        <v/>
      </c>
      <c r="L743" t="str">
        <f>+IF(LEN(Candidatura_Tomador!A743)&gt;0,VLOOKUP(M743,Candidatura_Tomador!H:P,9,0),"")</f>
        <v/>
      </c>
      <c r="M743" t="str">
        <f>IF(LEN(M742)=0,"",IF(M742=MAX(Candidatura_Tomador!H:H),"",M742+1))</f>
        <v/>
      </c>
      <c r="N743" t="str">
        <f>+IF(LEN(M743)&gt;0,Participação!$D$6*100,"")</f>
        <v/>
      </c>
      <c r="O743" t="str">
        <f t="shared" si="109"/>
        <v/>
      </c>
      <c r="P743" t="str">
        <f>+IF(LEN(M743)&gt;0,IF(Participação!$B$6="Com Escaldão","09","01"),"")</f>
        <v/>
      </c>
      <c r="Q743" s="28" t="str">
        <f>+IF(LEN(M743)&gt;0,SUMIF(Candidatura_Tomador!$H:$H,Candidatura_Seguros!M743,Candidatura_Tomador!I:I),"")</f>
        <v/>
      </c>
      <c r="R743" t="str">
        <f>+IF(LEN(M743)&gt;0,VLOOKUP(M743,Candidatura_Tomador!H:J,3,0),"")</f>
        <v/>
      </c>
      <c r="S743" t="str">
        <f>+IF(LEN(M743)&gt;0,SUMIF(Candidatura_Tomador!$H:$H,Candidatura_Seguros!M743,Candidatura_Tomador!Q:Q),"")</f>
        <v/>
      </c>
      <c r="T743" t="str">
        <f t="shared" si="110"/>
        <v/>
      </c>
      <c r="U743" t="str">
        <f t="shared" si="111"/>
        <v/>
      </c>
      <c r="V743" t="str">
        <f>+IF(LEN(M743)&gt;0,SUMIF(Candidatura_Tomador!$H:$H,Candidatura_Seguros!M743,Candidatura_Tomador!R:R),"")</f>
        <v/>
      </c>
      <c r="W743" t="str">
        <f t="shared" si="112"/>
        <v/>
      </c>
    </row>
    <row r="744" spans="1:23" x14ac:dyDescent="0.25">
      <c r="A744" t="str">
        <f>+IF(LEN(M744)&gt;0,Candidatura_Tomador!C744,"")</f>
        <v/>
      </c>
      <c r="B744" t="str">
        <f>+IF(LEN(M744)&gt;0,Participação!$D$8,"")</f>
        <v/>
      </c>
      <c r="C744" t="str">
        <f t="shared" si="104"/>
        <v/>
      </c>
      <c r="D744" t="str">
        <f>+IF(LEN(M744)&gt;0,Participação!$D$4,"")</f>
        <v/>
      </c>
      <c r="E744" s="27" t="str">
        <f>+IF(LEN(M744)&gt;0,Participação!$B$7+8,"")</f>
        <v/>
      </c>
      <c r="F744" s="27" t="str">
        <f t="shared" si="105"/>
        <v/>
      </c>
      <c r="G744" t="str">
        <f t="shared" si="106"/>
        <v/>
      </c>
      <c r="H744" t="str">
        <f t="shared" si="107"/>
        <v/>
      </c>
      <c r="I744" t="str">
        <f t="shared" si="108"/>
        <v/>
      </c>
      <c r="L744" t="str">
        <f>+IF(LEN(Candidatura_Tomador!A744)&gt;0,VLOOKUP(M744,Candidatura_Tomador!H:P,9,0),"")</f>
        <v/>
      </c>
      <c r="M744" t="str">
        <f>IF(LEN(M743)=0,"",IF(M743=MAX(Candidatura_Tomador!H:H),"",M743+1))</f>
        <v/>
      </c>
      <c r="N744" t="str">
        <f>+IF(LEN(M744)&gt;0,Participação!$D$6*100,"")</f>
        <v/>
      </c>
      <c r="O744" t="str">
        <f t="shared" si="109"/>
        <v/>
      </c>
      <c r="P744" t="str">
        <f>+IF(LEN(M744)&gt;0,IF(Participação!$B$6="Com Escaldão","09","01"),"")</f>
        <v/>
      </c>
      <c r="Q744" s="28" t="str">
        <f>+IF(LEN(M744)&gt;0,SUMIF(Candidatura_Tomador!$H:$H,Candidatura_Seguros!M744,Candidatura_Tomador!I:I),"")</f>
        <v/>
      </c>
      <c r="R744" t="str">
        <f>+IF(LEN(M744)&gt;0,VLOOKUP(M744,Candidatura_Tomador!H:J,3,0),"")</f>
        <v/>
      </c>
      <c r="S744" t="str">
        <f>+IF(LEN(M744)&gt;0,SUMIF(Candidatura_Tomador!$H:$H,Candidatura_Seguros!M744,Candidatura_Tomador!Q:Q),"")</f>
        <v/>
      </c>
      <c r="T744" t="str">
        <f t="shared" si="110"/>
        <v/>
      </c>
      <c r="U744" t="str">
        <f t="shared" si="111"/>
        <v/>
      </c>
      <c r="V744" t="str">
        <f>+IF(LEN(M744)&gt;0,SUMIF(Candidatura_Tomador!$H:$H,Candidatura_Seguros!M744,Candidatura_Tomador!R:R),"")</f>
        <v/>
      </c>
      <c r="W744" t="str">
        <f t="shared" si="112"/>
        <v/>
      </c>
    </row>
    <row r="745" spans="1:23" x14ac:dyDescent="0.25">
      <c r="A745" t="str">
        <f>+IF(LEN(M745)&gt;0,Candidatura_Tomador!C745,"")</f>
        <v/>
      </c>
      <c r="B745" t="str">
        <f>+IF(LEN(M745)&gt;0,Participação!$D$8,"")</f>
        <v/>
      </c>
      <c r="C745" t="str">
        <f t="shared" si="104"/>
        <v/>
      </c>
      <c r="D745" t="str">
        <f>+IF(LEN(M745)&gt;0,Participação!$D$4,"")</f>
        <v/>
      </c>
      <c r="E745" s="27" t="str">
        <f>+IF(LEN(M745)&gt;0,Participação!$B$7+8,"")</f>
        <v/>
      </c>
      <c r="F745" s="27" t="str">
        <f t="shared" si="105"/>
        <v/>
      </c>
      <c r="G745" t="str">
        <f t="shared" si="106"/>
        <v/>
      </c>
      <c r="H745" t="str">
        <f t="shared" si="107"/>
        <v/>
      </c>
      <c r="I745" t="str">
        <f t="shared" si="108"/>
        <v/>
      </c>
      <c r="L745" t="str">
        <f>+IF(LEN(Candidatura_Tomador!A745)&gt;0,VLOOKUP(M745,Candidatura_Tomador!H:P,9,0),"")</f>
        <v/>
      </c>
      <c r="M745" t="str">
        <f>IF(LEN(M744)=0,"",IF(M744=MAX(Candidatura_Tomador!H:H),"",M744+1))</f>
        <v/>
      </c>
      <c r="N745" t="str">
        <f>+IF(LEN(M745)&gt;0,Participação!$D$6*100,"")</f>
        <v/>
      </c>
      <c r="O745" t="str">
        <f t="shared" si="109"/>
        <v/>
      </c>
      <c r="P745" t="str">
        <f>+IF(LEN(M745)&gt;0,IF(Participação!$B$6="Com Escaldão","09","01"),"")</f>
        <v/>
      </c>
      <c r="Q745" s="28" t="str">
        <f>+IF(LEN(M745)&gt;0,SUMIF(Candidatura_Tomador!$H:$H,Candidatura_Seguros!M745,Candidatura_Tomador!I:I),"")</f>
        <v/>
      </c>
      <c r="R745" t="str">
        <f>+IF(LEN(M745)&gt;0,VLOOKUP(M745,Candidatura_Tomador!H:J,3,0),"")</f>
        <v/>
      </c>
      <c r="S745" t="str">
        <f>+IF(LEN(M745)&gt;0,SUMIF(Candidatura_Tomador!$H:$H,Candidatura_Seguros!M745,Candidatura_Tomador!Q:Q),"")</f>
        <v/>
      </c>
      <c r="T745" t="str">
        <f t="shared" si="110"/>
        <v/>
      </c>
      <c r="U745" t="str">
        <f t="shared" si="111"/>
        <v/>
      </c>
      <c r="V745" t="str">
        <f>+IF(LEN(M745)&gt;0,SUMIF(Candidatura_Tomador!$H:$H,Candidatura_Seguros!M745,Candidatura_Tomador!R:R),"")</f>
        <v/>
      </c>
      <c r="W745" t="str">
        <f t="shared" si="112"/>
        <v/>
      </c>
    </row>
    <row r="746" spans="1:23" x14ac:dyDescent="0.25">
      <c r="A746" t="str">
        <f>+IF(LEN(M746)&gt;0,Candidatura_Tomador!C746,"")</f>
        <v/>
      </c>
      <c r="B746" t="str">
        <f>+IF(LEN(M746)&gt;0,Participação!$D$8,"")</f>
        <v/>
      </c>
      <c r="C746" t="str">
        <f t="shared" si="104"/>
        <v/>
      </c>
      <c r="D746" t="str">
        <f>+IF(LEN(M746)&gt;0,Participação!$D$4,"")</f>
        <v/>
      </c>
      <c r="E746" s="27" t="str">
        <f>+IF(LEN(M746)&gt;0,Participação!$B$7+8,"")</f>
        <v/>
      </c>
      <c r="F746" s="27" t="str">
        <f t="shared" si="105"/>
        <v/>
      </c>
      <c r="G746" t="str">
        <f t="shared" si="106"/>
        <v/>
      </c>
      <c r="H746" t="str">
        <f t="shared" si="107"/>
        <v/>
      </c>
      <c r="I746" t="str">
        <f t="shared" si="108"/>
        <v/>
      </c>
      <c r="L746" t="str">
        <f>+IF(LEN(Candidatura_Tomador!A746)&gt;0,VLOOKUP(M746,Candidatura_Tomador!H:P,9,0),"")</f>
        <v/>
      </c>
      <c r="M746" t="str">
        <f>IF(LEN(M745)=0,"",IF(M745=MAX(Candidatura_Tomador!H:H),"",M745+1))</f>
        <v/>
      </c>
      <c r="N746" t="str">
        <f>+IF(LEN(M746)&gt;0,Participação!$D$6*100,"")</f>
        <v/>
      </c>
      <c r="O746" t="str">
        <f t="shared" si="109"/>
        <v/>
      </c>
      <c r="P746" t="str">
        <f>+IF(LEN(M746)&gt;0,IF(Participação!$B$6="Com Escaldão","09","01"),"")</f>
        <v/>
      </c>
      <c r="Q746" s="28" t="str">
        <f>+IF(LEN(M746)&gt;0,SUMIF(Candidatura_Tomador!$H:$H,Candidatura_Seguros!M746,Candidatura_Tomador!I:I),"")</f>
        <v/>
      </c>
      <c r="R746" t="str">
        <f>+IF(LEN(M746)&gt;0,VLOOKUP(M746,Candidatura_Tomador!H:J,3,0),"")</f>
        <v/>
      </c>
      <c r="S746" t="str">
        <f>+IF(LEN(M746)&gt;0,SUMIF(Candidatura_Tomador!$H:$H,Candidatura_Seguros!M746,Candidatura_Tomador!Q:Q),"")</f>
        <v/>
      </c>
      <c r="T746" t="str">
        <f t="shared" si="110"/>
        <v/>
      </c>
      <c r="U746" t="str">
        <f t="shared" si="111"/>
        <v/>
      </c>
      <c r="V746" t="str">
        <f>+IF(LEN(M746)&gt;0,SUMIF(Candidatura_Tomador!$H:$H,Candidatura_Seguros!M746,Candidatura_Tomador!R:R),"")</f>
        <v/>
      </c>
      <c r="W746" t="str">
        <f t="shared" si="112"/>
        <v/>
      </c>
    </row>
    <row r="747" spans="1:23" x14ac:dyDescent="0.25">
      <c r="A747" t="str">
        <f>+IF(LEN(M747)&gt;0,Candidatura_Tomador!C747,"")</f>
        <v/>
      </c>
      <c r="B747" t="str">
        <f>+IF(LEN(M747)&gt;0,Participação!$D$8,"")</f>
        <v/>
      </c>
      <c r="C747" t="str">
        <f t="shared" si="104"/>
        <v/>
      </c>
      <c r="D747" t="str">
        <f>+IF(LEN(M747)&gt;0,Participação!$D$4,"")</f>
        <v/>
      </c>
      <c r="E747" s="27" t="str">
        <f>+IF(LEN(M747)&gt;0,Participação!$B$7+8,"")</f>
        <v/>
      </c>
      <c r="F747" s="27" t="str">
        <f t="shared" si="105"/>
        <v/>
      </c>
      <c r="G747" t="str">
        <f t="shared" si="106"/>
        <v/>
      </c>
      <c r="H747" t="str">
        <f t="shared" si="107"/>
        <v/>
      </c>
      <c r="I747" t="str">
        <f t="shared" si="108"/>
        <v/>
      </c>
      <c r="L747" t="str">
        <f>+IF(LEN(Candidatura_Tomador!A747)&gt;0,VLOOKUP(M747,Candidatura_Tomador!H:P,9,0),"")</f>
        <v/>
      </c>
      <c r="M747" t="str">
        <f>IF(LEN(M746)=0,"",IF(M746=MAX(Candidatura_Tomador!H:H),"",M746+1))</f>
        <v/>
      </c>
      <c r="N747" t="str">
        <f>+IF(LEN(M747)&gt;0,Participação!$D$6*100,"")</f>
        <v/>
      </c>
      <c r="O747" t="str">
        <f t="shared" si="109"/>
        <v/>
      </c>
      <c r="P747" t="str">
        <f>+IF(LEN(M747)&gt;0,IF(Participação!$B$6="Com Escaldão","09","01"),"")</f>
        <v/>
      </c>
      <c r="Q747" s="28" t="str">
        <f>+IF(LEN(M747)&gt;0,SUMIF(Candidatura_Tomador!$H:$H,Candidatura_Seguros!M747,Candidatura_Tomador!I:I),"")</f>
        <v/>
      </c>
      <c r="R747" t="str">
        <f>+IF(LEN(M747)&gt;0,VLOOKUP(M747,Candidatura_Tomador!H:J,3,0),"")</f>
        <v/>
      </c>
      <c r="S747" t="str">
        <f>+IF(LEN(M747)&gt;0,SUMIF(Candidatura_Tomador!$H:$H,Candidatura_Seguros!M747,Candidatura_Tomador!Q:Q),"")</f>
        <v/>
      </c>
      <c r="T747" t="str">
        <f t="shared" si="110"/>
        <v/>
      </c>
      <c r="U747" t="str">
        <f t="shared" si="111"/>
        <v/>
      </c>
      <c r="V747" t="str">
        <f>+IF(LEN(M747)&gt;0,SUMIF(Candidatura_Tomador!$H:$H,Candidatura_Seguros!M747,Candidatura_Tomador!R:R),"")</f>
        <v/>
      </c>
      <c r="W747" t="str">
        <f t="shared" si="112"/>
        <v/>
      </c>
    </row>
    <row r="748" spans="1:23" x14ac:dyDescent="0.25">
      <c r="A748" t="str">
        <f>+IF(LEN(M748)&gt;0,Candidatura_Tomador!C748,"")</f>
        <v/>
      </c>
      <c r="B748" t="str">
        <f>+IF(LEN(M748)&gt;0,Participação!$D$8,"")</f>
        <v/>
      </c>
      <c r="C748" t="str">
        <f t="shared" si="104"/>
        <v/>
      </c>
      <c r="D748" t="str">
        <f>+IF(LEN(M748)&gt;0,Participação!$D$4,"")</f>
        <v/>
      </c>
      <c r="E748" s="27" t="str">
        <f>+IF(LEN(M748)&gt;0,Participação!$B$7+8,"")</f>
        <v/>
      </c>
      <c r="F748" s="27" t="str">
        <f t="shared" si="105"/>
        <v/>
      </c>
      <c r="G748" t="str">
        <f t="shared" si="106"/>
        <v/>
      </c>
      <c r="H748" t="str">
        <f t="shared" si="107"/>
        <v/>
      </c>
      <c r="I748" t="str">
        <f t="shared" si="108"/>
        <v/>
      </c>
      <c r="L748" t="str">
        <f>+IF(LEN(Candidatura_Tomador!A748)&gt;0,VLOOKUP(M748,Candidatura_Tomador!H:P,9,0),"")</f>
        <v/>
      </c>
      <c r="M748" t="str">
        <f>IF(LEN(M747)=0,"",IF(M747=MAX(Candidatura_Tomador!H:H),"",M747+1))</f>
        <v/>
      </c>
      <c r="N748" t="str">
        <f>+IF(LEN(M748)&gt;0,Participação!$D$6*100,"")</f>
        <v/>
      </c>
      <c r="O748" t="str">
        <f t="shared" si="109"/>
        <v/>
      </c>
      <c r="P748" t="str">
        <f>+IF(LEN(M748)&gt;0,IF(Participação!$B$6="Com Escaldão","09","01"),"")</f>
        <v/>
      </c>
      <c r="Q748" s="28" t="str">
        <f>+IF(LEN(M748)&gt;0,SUMIF(Candidatura_Tomador!$H:$H,Candidatura_Seguros!M748,Candidatura_Tomador!I:I),"")</f>
        <v/>
      </c>
      <c r="R748" t="str">
        <f>+IF(LEN(M748)&gt;0,VLOOKUP(M748,Candidatura_Tomador!H:J,3,0),"")</f>
        <v/>
      </c>
      <c r="S748" t="str">
        <f>+IF(LEN(M748)&gt;0,SUMIF(Candidatura_Tomador!$H:$H,Candidatura_Seguros!M748,Candidatura_Tomador!Q:Q),"")</f>
        <v/>
      </c>
      <c r="T748" t="str">
        <f t="shared" si="110"/>
        <v/>
      </c>
      <c r="U748" t="str">
        <f t="shared" si="111"/>
        <v/>
      </c>
      <c r="V748" t="str">
        <f>+IF(LEN(M748)&gt;0,SUMIF(Candidatura_Tomador!$H:$H,Candidatura_Seguros!M748,Candidatura_Tomador!R:R),"")</f>
        <v/>
      </c>
      <c r="W748" t="str">
        <f t="shared" si="112"/>
        <v/>
      </c>
    </row>
    <row r="749" spans="1:23" x14ac:dyDescent="0.25">
      <c r="A749" t="str">
        <f>+IF(LEN(M749)&gt;0,Candidatura_Tomador!C749,"")</f>
        <v/>
      </c>
      <c r="B749" t="str">
        <f>+IF(LEN(M749)&gt;0,Participação!$D$8,"")</f>
        <v/>
      </c>
      <c r="C749" t="str">
        <f t="shared" si="104"/>
        <v/>
      </c>
      <c r="D749" t="str">
        <f>+IF(LEN(M749)&gt;0,Participação!$D$4,"")</f>
        <v/>
      </c>
      <c r="E749" s="27" t="str">
        <f>+IF(LEN(M749)&gt;0,Participação!$B$7+8,"")</f>
        <v/>
      </c>
      <c r="F749" s="27" t="str">
        <f t="shared" si="105"/>
        <v/>
      </c>
      <c r="G749" t="str">
        <f t="shared" si="106"/>
        <v/>
      </c>
      <c r="H749" t="str">
        <f t="shared" si="107"/>
        <v/>
      </c>
      <c r="I749" t="str">
        <f t="shared" si="108"/>
        <v/>
      </c>
      <c r="L749" t="str">
        <f>+IF(LEN(Candidatura_Tomador!A749)&gt;0,VLOOKUP(M749,Candidatura_Tomador!H:P,9,0),"")</f>
        <v/>
      </c>
      <c r="M749" t="str">
        <f>IF(LEN(M748)=0,"",IF(M748=MAX(Candidatura_Tomador!H:H),"",M748+1))</f>
        <v/>
      </c>
      <c r="N749" t="str">
        <f>+IF(LEN(M749)&gt;0,Participação!$D$6*100,"")</f>
        <v/>
      </c>
      <c r="O749" t="str">
        <f t="shared" si="109"/>
        <v/>
      </c>
      <c r="P749" t="str">
        <f>+IF(LEN(M749)&gt;0,IF(Participação!$B$6="Com Escaldão","09","01"),"")</f>
        <v/>
      </c>
      <c r="Q749" s="28" t="str">
        <f>+IF(LEN(M749)&gt;0,SUMIF(Candidatura_Tomador!$H:$H,Candidatura_Seguros!M749,Candidatura_Tomador!I:I),"")</f>
        <v/>
      </c>
      <c r="R749" t="str">
        <f>+IF(LEN(M749)&gt;0,VLOOKUP(M749,Candidatura_Tomador!H:J,3,0),"")</f>
        <v/>
      </c>
      <c r="S749" t="str">
        <f>+IF(LEN(M749)&gt;0,SUMIF(Candidatura_Tomador!$H:$H,Candidatura_Seguros!M749,Candidatura_Tomador!Q:Q),"")</f>
        <v/>
      </c>
      <c r="T749" t="str">
        <f t="shared" si="110"/>
        <v/>
      </c>
      <c r="U749" t="str">
        <f t="shared" si="111"/>
        <v/>
      </c>
      <c r="V749" t="str">
        <f>+IF(LEN(M749)&gt;0,SUMIF(Candidatura_Tomador!$H:$H,Candidatura_Seguros!M749,Candidatura_Tomador!R:R),"")</f>
        <v/>
      </c>
      <c r="W749" t="str">
        <f t="shared" si="112"/>
        <v/>
      </c>
    </row>
    <row r="750" spans="1:23" x14ac:dyDescent="0.25">
      <c r="A750" t="str">
        <f>+IF(LEN(M750)&gt;0,Candidatura_Tomador!C750,"")</f>
        <v/>
      </c>
      <c r="B750" t="str">
        <f>+IF(LEN(M750)&gt;0,Participação!$D$8,"")</f>
        <v/>
      </c>
      <c r="C750" t="str">
        <f t="shared" si="104"/>
        <v/>
      </c>
      <c r="D750" t="str">
        <f>+IF(LEN(M750)&gt;0,Participação!$D$4,"")</f>
        <v/>
      </c>
      <c r="E750" s="27" t="str">
        <f>+IF(LEN(M750)&gt;0,Participação!$B$7+8,"")</f>
        <v/>
      </c>
      <c r="F750" s="27" t="str">
        <f t="shared" si="105"/>
        <v/>
      </c>
      <c r="G750" t="str">
        <f t="shared" si="106"/>
        <v/>
      </c>
      <c r="H750" t="str">
        <f t="shared" si="107"/>
        <v/>
      </c>
      <c r="I750" t="str">
        <f t="shared" si="108"/>
        <v/>
      </c>
      <c r="L750" t="str">
        <f>+IF(LEN(Candidatura_Tomador!A750)&gt;0,VLOOKUP(M750,Candidatura_Tomador!H:P,9,0),"")</f>
        <v/>
      </c>
      <c r="M750" t="str">
        <f>IF(LEN(M749)=0,"",IF(M749=MAX(Candidatura_Tomador!H:H),"",M749+1))</f>
        <v/>
      </c>
      <c r="N750" t="str">
        <f>+IF(LEN(M750)&gt;0,Participação!$D$6*100,"")</f>
        <v/>
      </c>
      <c r="O750" t="str">
        <f t="shared" si="109"/>
        <v/>
      </c>
      <c r="P750" t="str">
        <f>+IF(LEN(M750)&gt;0,IF(Participação!$B$6="Com Escaldão","09","01"),"")</f>
        <v/>
      </c>
      <c r="Q750" s="28" t="str">
        <f>+IF(LEN(M750)&gt;0,SUMIF(Candidatura_Tomador!$H:$H,Candidatura_Seguros!M750,Candidatura_Tomador!I:I),"")</f>
        <v/>
      </c>
      <c r="R750" t="str">
        <f>+IF(LEN(M750)&gt;0,VLOOKUP(M750,Candidatura_Tomador!H:J,3,0),"")</f>
        <v/>
      </c>
      <c r="S750" t="str">
        <f>+IF(LEN(M750)&gt;0,SUMIF(Candidatura_Tomador!$H:$H,Candidatura_Seguros!M750,Candidatura_Tomador!Q:Q),"")</f>
        <v/>
      </c>
      <c r="T750" t="str">
        <f t="shared" si="110"/>
        <v/>
      </c>
      <c r="U750" t="str">
        <f t="shared" si="111"/>
        <v/>
      </c>
      <c r="V750" t="str">
        <f>+IF(LEN(M750)&gt;0,SUMIF(Candidatura_Tomador!$H:$H,Candidatura_Seguros!M750,Candidatura_Tomador!R:R),"")</f>
        <v/>
      </c>
      <c r="W750" t="str">
        <f t="shared" si="112"/>
        <v/>
      </c>
    </row>
    <row r="751" spans="1:23" x14ac:dyDescent="0.25">
      <c r="A751" t="str">
        <f>+IF(LEN(M751)&gt;0,Candidatura_Tomador!C751,"")</f>
        <v/>
      </c>
      <c r="B751" t="str">
        <f>+IF(LEN(M751)&gt;0,Participação!$D$8,"")</f>
        <v/>
      </c>
      <c r="C751" t="str">
        <f t="shared" si="104"/>
        <v/>
      </c>
      <c r="D751" t="str">
        <f>+IF(LEN(M751)&gt;0,Participação!$D$4,"")</f>
        <v/>
      </c>
      <c r="E751" s="27" t="str">
        <f>+IF(LEN(M751)&gt;0,Participação!$B$7+8,"")</f>
        <v/>
      </c>
      <c r="F751" s="27" t="str">
        <f t="shared" si="105"/>
        <v/>
      </c>
      <c r="G751" t="str">
        <f t="shared" si="106"/>
        <v/>
      </c>
      <c r="H751" t="str">
        <f t="shared" si="107"/>
        <v/>
      </c>
      <c r="I751" t="str">
        <f t="shared" si="108"/>
        <v/>
      </c>
      <c r="L751" t="str">
        <f>+IF(LEN(Candidatura_Tomador!A751)&gt;0,VLOOKUP(M751,Candidatura_Tomador!H:P,9,0),"")</f>
        <v/>
      </c>
      <c r="M751" t="str">
        <f>IF(LEN(M750)=0,"",IF(M750=MAX(Candidatura_Tomador!H:H),"",M750+1))</f>
        <v/>
      </c>
      <c r="N751" t="str">
        <f>+IF(LEN(M751)&gt;0,Participação!$D$6*100,"")</f>
        <v/>
      </c>
      <c r="O751" t="str">
        <f t="shared" si="109"/>
        <v/>
      </c>
      <c r="P751" t="str">
        <f>+IF(LEN(M751)&gt;0,IF(Participação!$B$6="Com Escaldão","09","01"),"")</f>
        <v/>
      </c>
      <c r="Q751" s="28" t="str">
        <f>+IF(LEN(M751)&gt;0,SUMIF(Candidatura_Tomador!$H:$H,Candidatura_Seguros!M751,Candidatura_Tomador!I:I),"")</f>
        <v/>
      </c>
      <c r="R751" t="str">
        <f>+IF(LEN(M751)&gt;0,VLOOKUP(M751,Candidatura_Tomador!H:J,3,0),"")</f>
        <v/>
      </c>
      <c r="S751" t="str">
        <f>+IF(LEN(M751)&gt;0,SUMIF(Candidatura_Tomador!$H:$H,Candidatura_Seguros!M751,Candidatura_Tomador!Q:Q),"")</f>
        <v/>
      </c>
      <c r="T751" t="str">
        <f t="shared" si="110"/>
        <v/>
      </c>
      <c r="U751" t="str">
        <f t="shared" si="111"/>
        <v/>
      </c>
      <c r="V751" t="str">
        <f>+IF(LEN(M751)&gt;0,SUMIF(Candidatura_Tomador!$H:$H,Candidatura_Seguros!M751,Candidatura_Tomador!R:R),"")</f>
        <v/>
      </c>
      <c r="W751" t="str">
        <f t="shared" si="112"/>
        <v/>
      </c>
    </row>
    <row r="752" spans="1:23" x14ac:dyDescent="0.25">
      <c r="A752" t="str">
        <f>+IF(LEN(M752)&gt;0,Candidatura_Tomador!C752,"")</f>
        <v/>
      </c>
      <c r="B752" t="str">
        <f>+IF(LEN(M752)&gt;0,Participação!$D$8,"")</f>
        <v/>
      </c>
      <c r="C752" t="str">
        <f t="shared" si="104"/>
        <v/>
      </c>
      <c r="D752" t="str">
        <f>+IF(LEN(M752)&gt;0,Participação!$D$4,"")</f>
        <v/>
      </c>
      <c r="E752" s="27" t="str">
        <f>+IF(LEN(M752)&gt;0,Participação!$B$7+8,"")</f>
        <v/>
      </c>
      <c r="F752" s="27" t="str">
        <f t="shared" si="105"/>
        <v/>
      </c>
      <c r="G752" t="str">
        <f t="shared" si="106"/>
        <v/>
      </c>
      <c r="H752" t="str">
        <f t="shared" si="107"/>
        <v/>
      </c>
      <c r="I752" t="str">
        <f t="shared" si="108"/>
        <v/>
      </c>
      <c r="L752" t="str">
        <f>+IF(LEN(Candidatura_Tomador!A752)&gt;0,VLOOKUP(M752,Candidatura_Tomador!H:P,9,0),"")</f>
        <v/>
      </c>
      <c r="M752" t="str">
        <f>IF(LEN(M751)=0,"",IF(M751=MAX(Candidatura_Tomador!H:H),"",M751+1))</f>
        <v/>
      </c>
      <c r="N752" t="str">
        <f>+IF(LEN(M752)&gt;0,Participação!$D$6*100,"")</f>
        <v/>
      </c>
      <c r="O752" t="str">
        <f t="shared" si="109"/>
        <v/>
      </c>
      <c r="P752" t="str">
        <f>+IF(LEN(M752)&gt;0,IF(Participação!$B$6="Com Escaldão","09","01"),"")</f>
        <v/>
      </c>
      <c r="Q752" s="28" t="str">
        <f>+IF(LEN(M752)&gt;0,SUMIF(Candidatura_Tomador!$H:$H,Candidatura_Seguros!M752,Candidatura_Tomador!I:I),"")</f>
        <v/>
      </c>
      <c r="R752" t="str">
        <f>+IF(LEN(M752)&gt;0,VLOOKUP(M752,Candidatura_Tomador!H:J,3,0),"")</f>
        <v/>
      </c>
      <c r="S752" t="str">
        <f>+IF(LEN(M752)&gt;0,SUMIF(Candidatura_Tomador!$H:$H,Candidatura_Seguros!M752,Candidatura_Tomador!Q:Q),"")</f>
        <v/>
      </c>
      <c r="T752" t="str">
        <f t="shared" si="110"/>
        <v/>
      </c>
      <c r="U752" t="str">
        <f t="shared" si="111"/>
        <v/>
      </c>
      <c r="V752" t="str">
        <f>+IF(LEN(M752)&gt;0,SUMIF(Candidatura_Tomador!$H:$H,Candidatura_Seguros!M752,Candidatura_Tomador!R:R),"")</f>
        <v/>
      </c>
      <c r="W752" t="str">
        <f t="shared" si="112"/>
        <v/>
      </c>
    </row>
    <row r="753" spans="1:23" x14ac:dyDescent="0.25">
      <c r="A753" t="str">
        <f>+IF(LEN(M753)&gt;0,Candidatura_Tomador!C753,"")</f>
        <v/>
      </c>
      <c r="B753" t="str">
        <f>+IF(LEN(M753)&gt;0,Participação!$D$8,"")</f>
        <v/>
      </c>
      <c r="C753" t="str">
        <f t="shared" si="104"/>
        <v/>
      </c>
      <c r="D753" t="str">
        <f>+IF(LEN(M753)&gt;0,Participação!$D$4,"")</f>
        <v/>
      </c>
      <c r="E753" s="27" t="str">
        <f>+IF(LEN(M753)&gt;0,Participação!$B$7+8,"")</f>
        <v/>
      </c>
      <c r="F753" s="27" t="str">
        <f t="shared" si="105"/>
        <v/>
      </c>
      <c r="G753" t="str">
        <f t="shared" si="106"/>
        <v/>
      </c>
      <c r="H753" t="str">
        <f t="shared" si="107"/>
        <v/>
      </c>
      <c r="I753" t="str">
        <f t="shared" si="108"/>
        <v/>
      </c>
      <c r="L753" t="str">
        <f>+IF(LEN(Candidatura_Tomador!A753)&gt;0,VLOOKUP(M753,Candidatura_Tomador!H:P,9,0),"")</f>
        <v/>
      </c>
      <c r="M753" t="str">
        <f>IF(LEN(M752)=0,"",IF(M752=MAX(Candidatura_Tomador!H:H),"",M752+1))</f>
        <v/>
      </c>
      <c r="N753" t="str">
        <f>+IF(LEN(M753)&gt;0,Participação!$D$6*100,"")</f>
        <v/>
      </c>
      <c r="O753" t="str">
        <f t="shared" si="109"/>
        <v/>
      </c>
      <c r="P753" t="str">
        <f>+IF(LEN(M753)&gt;0,IF(Participação!$B$6="Com Escaldão","09","01"),"")</f>
        <v/>
      </c>
      <c r="Q753" s="28" t="str">
        <f>+IF(LEN(M753)&gt;0,SUMIF(Candidatura_Tomador!$H:$H,Candidatura_Seguros!M753,Candidatura_Tomador!I:I),"")</f>
        <v/>
      </c>
      <c r="R753" t="str">
        <f>+IF(LEN(M753)&gt;0,VLOOKUP(M753,Candidatura_Tomador!H:J,3,0),"")</f>
        <v/>
      </c>
      <c r="S753" t="str">
        <f>+IF(LEN(M753)&gt;0,SUMIF(Candidatura_Tomador!$H:$H,Candidatura_Seguros!M753,Candidatura_Tomador!Q:Q),"")</f>
        <v/>
      </c>
      <c r="T753" t="str">
        <f t="shared" si="110"/>
        <v/>
      </c>
      <c r="U753" t="str">
        <f t="shared" si="111"/>
        <v/>
      </c>
      <c r="V753" t="str">
        <f>+IF(LEN(M753)&gt;0,SUMIF(Candidatura_Tomador!$H:$H,Candidatura_Seguros!M753,Candidatura_Tomador!R:R),"")</f>
        <v/>
      </c>
      <c r="W753" t="str">
        <f t="shared" si="112"/>
        <v/>
      </c>
    </row>
    <row r="754" spans="1:23" x14ac:dyDescent="0.25">
      <c r="A754" t="str">
        <f>+IF(LEN(M754)&gt;0,Candidatura_Tomador!C754,"")</f>
        <v/>
      </c>
      <c r="B754" t="str">
        <f>+IF(LEN(M754)&gt;0,Participação!$D$8,"")</f>
        <v/>
      </c>
      <c r="C754" t="str">
        <f t="shared" si="104"/>
        <v/>
      </c>
      <c r="D754" t="str">
        <f>+IF(LEN(M754)&gt;0,Participação!$D$4,"")</f>
        <v/>
      </c>
      <c r="E754" s="27" t="str">
        <f>+IF(LEN(M754)&gt;0,Participação!$B$7+8,"")</f>
        <v/>
      </c>
      <c r="F754" s="27" t="str">
        <f t="shared" si="105"/>
        <v/>
      </c>
      <c r="G754" t="str">
        <f t="shared" si="106"/>
        <v/>
      </c>
      <c r="H754" t="str">
        <f t="shared" si="107"/>
        <v/>
      </c>
      <c r="I754" t="str">
        <f t="shared" si="108"/>
        <v/>
      </c>
      <c r="L754" t="str">
        <f>+IF(LEN(Candidatura_Tomador!A754)&gt;0,VLOOKUP(M754,Candidatura_Tomador!H:P,9,0),"")</f>
        <v/>
      </c>
      <c r="M754" t="str">
        <f>IF(LEN(M753)=0,"",IF(M753=MAX(Candidatura_Tomador!H:H),"",M753+1))</f>
        <v/>
      </c>
      <c r="N754" t="str">
        <f>+IF(LEN(M754)&gt;0,Participação!$D$6*100,"")</f>
        <v/>
      </c>
      <c r="O754" t="str">
        <f t="shared" si="109"/>
        <v/>
      </c>
      <c r="P754" t="str">
        <f>+IF(LEN(M754)&gt;0,IF(Participação!$B$6="Com Escaldão","09","01"),"")</f>
        <v/>
      </c>
      <c r="Q754" s="28" t="str">
        <f>+IF(LEN(M754)&gt;0,SUMIF(Candidatura_Tomador!$H:$H,Candidatura_Seguros!M754,Candidatura_Tomador!I:I),"")</f>
        <v/>
      </c>
      <c r="R754" t="str">
        <f>+IF(LEN(M754)&gt;0,VLOOKUP(M754,Candidatura_Tomador!H:J,3,0),"")</f>
        <v/>
      </c>
      <c r="S754" t="str">
        <f>+IF(LEN(M754)&gt;0,SUMIF(Candidatura_Tomador!$H:$H,Candidatura_Seguros!M754,Candidatura_Tomador!Q:Q),"")</f>
        <v/>
      </c>
      <c r="T754" t="str">
        <f t="shared" si="110"/>
        <v/>
      </c>
      <c r="U754" t="str">
        <f t="shared" si="111"/>
        <v/>
      </c>
      <c r="V754" t="str">
        <f>+IF(LEN(M754)&gt;0,SUMIF(Candidatura_Tomador!$H:$H,Candidatura_Seguros!M754,Candidatura_Tomador!R:R),"")</f>
        <v/>
      </c>
      <c r="W754" t="str">
        <f t="shared" si="112"/>
        <v/>
      </c>
    </row>
    <row r="755" spans="1:23" x14ac:dyDescent="0.25">
      <c r="A755" t="str">
        <f>+IF(LEN(M755)&gt;0,Candidatura_Tomador!C755,"")</f>
        <v/>
      </c>
      <c r="B755" t="str">
        <f>+IF(LEN(M755)&gt;0,Participação!$D$8,"")</f>
        <v/>
      </c>
      <c r="C755" t="str">
        <f t="shared" si="104"/>
        <v/>
      </c>
      <c r="D755" t="str">
        <f>+IF(LEN(M755)&gt;0,Participação!$D$4,"")</f>
        <v/>
      </c>
      <c r="E755" s="27" t="str">
        <f>+IF(LEN(M755)&gt;0,Participação!$B$7+8,"")</f>
        <v/>
      </c>
      <c r="F755" s="27" t="str">
        <f t="shared" si="105"/>
        <v/>
      </c>
      <c r="G755" t="str">
        <f t="shared" si="106"/>
        <v/>
      </c>
      <c r="H755" t="str">
        <f t="shared" si="107"/>
        <v/>
      </c>
      <c r="I755" t="str">
        <f t="shared" si="108"/>
        <v/>
      </c>
      <c r="L755" t="str">
        <f>+IF(LEN(Candidatura_Tomador!A755)&gt;0,VLOOKUP(M755,Candidatura_Tomador!H:P,9,0),"")</f>
        <v/>
      </c>
      <c r="M755" t="str">
        <f>IF(LEN(M754)=0,"",IF(M754=MAX(Candidatura_Tomador!H:H),"",M754+1))</f>
        <v/>
      </c>
      <c r="N755" t="str">
        <f>+IF(LEN(M755)&gt;0,Participação!$D$6*100,"")</f>
        <v/>
      </c>
      <c r="O755" t="str">
        <f t="shared" si="109"/>
        <v/>
      </c>
      <c r="P755" t="str">
        <f>+IF(LEN(M755)&gt;0,IF(Participação!$B$6="Com Escaldão","09","01"),"")</f>
        <v/>
      </c>
      <c r="Q755" s="28" t="str">
        <f>+IF(LEN(M755)&gt;0,SUMIF(Candidatura_Tomador!$H:$H,Candidatura_Seguros!M755,Candidatura_Tomador!I:I),"")</f>
        <v/>
      </c>
      <c r="R755" t="str">
        <f>+IF(LEN(M755)&gt;0,VLOOKUP(M755,Candidatura_Tomador!H:J,3,0),"")</f>
        <v/>
      </c>
      <c r="S755" t="str">
        <f>+IF(LEN(M755)&gt;0,SUMIF(Candidatura_Tomador!$H:$H,Candidatura_Seguros!M755,Candidatura_Tomador!Q:Q),"")</f>
        <v/>
      </c>
      <c r="T755" t="str">
        <f t="shared" si="110"/>
        <v/>
      </c>
      <c r="U755" t="str">
        <f t="shared" si="111"/>
        <v/>
      </c>
      <c r="V755" t="str">
        <f>+IF(LEN(M755)&gt;0,SUMIF(Candidatura_Tomador!$H:$H,Candidatura_Seguros!M755,Candidatura_Tomador!R:R),"")</f>
        <v/>
      </c>
      <c r="W755" t="str">
        <f t="shared" si="112"/>
        <v/>
      </c>
    </row>
    <row r="756" spans="1:23" x14ac:dyDescent="0.25">
      <c r="A756" t="str">
        <f>+IF(LEN(M756)&gt;0,Candidatura_Tomador!C756,"")</f>
        <v/>
      </c>
      <c r="B756" t="str">
        <f>+IF(LEN(M756)&gt;0,Participação!$D$8,"")</f>
        <v/>
      </c>
      <c r="C756" t="str">
        <f t="shared" si="104"/>
        <v/>
      </c>
      <c r="D756" t="str">
        <f>+IF(LEN(M756)&gt;0,Participação!$D$4,"")</f>
        <v/>
      </c>
      <c r="E756" s="27" t="str">
        <f>+IF(LEN(M756)&gt;0,Participação!$B$7+8,"")</f>
        <v/>
      </c>
      <c r="F756" s="27" t="str">
        <f t="shared" si="105"/>
        <v/>
      </c>
      <c r="G756" t="str">
        <f t="shared" si="106"/>
        <v/>
      </c>
      <c r="H756" t="str">
        <f t="shared" si="107"/>
        <v/>
      </c>
      <c r="I756" t="str">
        <f t="shared" si="108"/>
        <v/>
      </c>
      <c r="L756" t="str">
        <f>+IF(LEN(Candidatura_Tomador!A756)&gt;0,VLOOKUP(M756,Candidatura_Tomador!H:P,9,0),"")</f>
        <v/>
      </c>
      <c r="M756" t="str">
        <f>IF(LEN(M755)=0,"",IF(M755=MAX(Candidatura_Tomador!H:H),"",M755+1))</f>
        <v/>
      </c>
      <c r="N756" t="str">
        <f>+IF(LEN(M756)&gt;0,Participação!$D$6*100,"")</f>
        <v/>
      </c>
      <c r="O756" t="str">
        <f t="shared" si="109"/>
        <v/>
      </c>
      <c r="P756" t="str">
        <f>+IF(LEN(M756)&gt;0,IF(Participação!$B$6="Com Escaldão","09","01"),"")</f>
        <v/>
      </c>
      <c r="Q756" s="28" t="str">
        <f>+IF(LEN(M756)&gt;0,SUMIF(Candidatura_Tomador!$H:$H,Candidatura_Seguros!M756,Candidatura_Tomador!I:I),"")</f>
        <v/>
      </c>
      <c r="R756" t="str">
        <f>+IF(LEN(M756)&gt;0,VLOOKUP(M756,Candidatura_Tomador!H:J,3,0),"")</f>
        <v/>
      </c>
      <c r="S756" t="str">
        <f>+IF(LEN(M756)&gt;0,SUMIF(Candidatura_Tomador!$H:$H,Candidatura_Seguros!M756,Candidatura_Tomador!Q:Q),"")</f>
        <v/>
      </c>
      <c r="T756" t="str">
        <f t="shared" si="110"/>
        <v/>
      </c>
      <c r="U756" t="str">
        <f t="shared" si="111"/>
        <v/>
      </c>
      <c r="V756" t="str">
        <f>+IF(LEN(M756)&gt;0,SUMIF(Candidatura_Tomador!$H:$H,Candidatura_Seguros!M756,Candidatura_Tomador!R:R),"")</f>
        <v/>
      </c>
      <c r="W756" t="str">
        <f t="shared" si="112"/>
        <v/>
      </c>
    </row>
    <row r="757" spans="1:23" x14ac:dyDescent="0.25">
      <c r="A757" t="str">
        <f>+IF(LEN(M757)&gt;0,Candidatura_Tomador!C757,"")</f>
        <v/>
      </c>
      <c r="B757" t="str">
        <f>+IF(LEN(M757)&gt;0,Participação!$D$8,"")</f>
        <v/>
      </c>
      <c r="C757" t="str">
        <f t="shared" si="104"/>
        <v/>
      </c>
      <c r="D757" t="str">
        <f>+IF(LEN(M757)&gt;0,Participação!$D$4,"")</f>
        <v/>
      </c>
      <c r="E757" s="27" t="str">
        <f>+IF(LEN(M757)&gt;0,Participação!$B$7+8,"")</f>
        <v/>
      </c>
      <c r="F757" s="27" t="str">
        <f t="shared" si="105"/>
        <v/>
      </c>
      <c r="G757" t="str">
        <f t="shared" si="106"/>
        <v/>
      </c>
      <c r="H757" t="str">
        <f t="shared" si="107"/>
        <v/>
      </c>
      <c r="I757" t="str">
        <f t="shared" si="108"/>
        <v/>
      </c>
      <c r="L757" t="str">
        <f>+IF(LEN(Candidatura_Tomador!A757)&gt;0,VLOOKUP(M757,Candidatura_Tomador!H:P,9,0),"")</f>
        <v/>
      </c>
      <c r="M757" t="str">
        <f>IF(LEN(M756)=0,"",IF(M756=MAX(Candidatura_Tomador!H:H),"",M756+1))</f>
        <v/>
      </c>
      <c r="N757" t="str">
        <f>+IF(LEN(M757)&gt;0,Participação!$D$6*100,"")</f>
        <v/>
      </c>
      <c r="O757" t="str">
        <f t="shared" si="109"/>
        <v/>
      </c>
      <c r="P757" t="str">
        <f>+IF(LEN(M757)&gt;0,IF(Participação!$B$6="Com Escaldão","09","01"),"")</f>
        <v/>
      </c>
      <c r="Q757" s="28" t="str">
        <f>+IF(LEN(M757)&gt;0,SUMIF(Candidatura_Tomador!$H:$H,Candidatura_Seguros!M757,Candidatura_Tomador!I:I),"")</f>
        <v/>
      </c>
      <c r="R757" t="str">
        <f>+IF(LEN(M757)&gt;0,VLOOKUP(M757,Candidatura_Tomador!H:J,3,0),"")</f>
        <v/>
      </c>
      <c r="S757" t="str">
        <f>+IF(LEN(M757)&gt;0,SUMIF(Candidatura_Tomador!$H:$H,Candidatura_Seguros!M757,Candidatura_Tomador!Q:Q),"")</f>
        <v/>
      </c>
      <c r="T757" t="str">
        <f t="shared" si="110"/>
        <v/>
      </c>
      <c r="U757" t="str">
        <f t="shared" si="111"/>
        <v/>
      </c>
      <c r="V757" t="str">
        <f>+IF(LEN(M757)&gt;0,SUMIF(Candidatura_Tomador!$H:$H,Candidatura_Seguros!M757,Candidatura_Tomador!R:R),"")</f>
        <v/>
      </c>
      <c r="W757" t="str">
        <f t="shared" si="112"/>
        <v/>
      </c>
    </row>
    <row r="758" spans="1:23" x14ac:dyDescent="0.25">
      <c r="A758" t="str">
        <f>+IF(LEN(M758)&gt;0,Candidatura_Tomador!C758,"")</f>
        <v/>
      </c>
      <c r="B758" t="str">
        <f>+IF(LEN(M758)&gt;0,Participação!$D$8,"")</f>
        <v/>
      </c>
      <c r="C758" t="str">
        <f t="shared" si="104"/>
        <v/>
      </c>
      <c r="D758" t="str">
        <f>+IF(LEN(M758)&gt;0,Participação!$D$4,"")</f>
        <v/>
      </c>
      <c r="E758" s="27" t="str">
        <f>+IF(LEN(M758)&gt;0,Participação!$B$7+8,"")</f>
        <v/>
      </c>
      <c r="F758" s="27" t="str">
        <f t="shared" si="105"/>
        <v/>
      </c>
      <c r="G758" t="str">
        <f t="shared" si="106"/>
        <v/>
      </c>
      <c r="H758" t="str">
        <f t="shared" si="107"/>
        <v/>
      </c>
      <c r="I758" t="str">
        <f t="shared" si="108"/>
        <v/>
      </c>
      <c r="L758" t="str">
        <f>+IF(LEN(Candidatura_Tomador!A758)&gt;0,VLOOKUP(M758,Candidatura_Tomador!H:P,9,0),"")</f>
        <v/>
      </c>
      <c r="M758" t="str">
        <f>IF(LEN(M757)=0,"",IF(M757=MAX(Candidatura_Tomador!H:H),"",M757+1))</f>
        <v/>
      </c>
      <c r="N758" t="str">
        <f>+IF(LEN(M758)&gt;0,Participação!$D$6*100,"")</f>
        <v/>
      </c>
      <c r="O758" t="str">
        <f t="shared" si="109"/>
        <v/>
      </c>
      <c r="P758" t="str">
        <f>+IF(LEN(M758)&gt;0,IF(Participação!$B$6="Com Escaldão","09","01"),"")</f>
        <v/>
      </c>
      <c r="Q758" s="28" t="str">
        <f>+IF(LEN(M758)&gt;0,SUMIF(Candidatura_Tomador!$H:$H,Candidatura_Seguros!M758,Candidatura_Tomador!I:I),"")</f>
        <v/>
      </c>
      <c r="R758" t="str">
        <f>+IF(LEN(M758)&gt;0,VLOOKUP(M758,Candidatura_Tomador!H:J,3,0),"")</f>
        <v/>
      </c>
      <c r="S758" t="str">
        <f>+IF(LEN(M758)&gt;0,SUMIF(Candidatura_Tomador!$H:$H,Candidatura_Seguros!M758,Candidatura_Tomador!Q:Q),"")</f>
        <v/>
      </c>
      <c r="T758" t="str">
        <f t="shared" si="110"/>
        <v/>
      </c>
      <c r="U758" t="str">
        <f t="shared" si="111"/>
        <v/>
      </c>
      <c r="V758" t="str">
        <f>+IF(LEN(M758)&gt;0,SUMIF(Candidatura_Tomador!$H:$H,Candidatura_Seguros!M758,Candidatura_Tomador!R:R),"")</f>
        <v/>
      </c>
      <c r="W758" t="str">
        <f t="shared" si="112"/>
        <v/>
      </c>
    </row>
    <row r="759" spans="1:23" x14ac:dyDescent="0.25">
      <c r="A759" t="str">
        <f>+IF(LEN(M759)&gt;0,Candidatura_Tomador!C759,"")</f>
        <v/>
      </c>
      <c r="B759" t="str">
        <f>+IF(LEN(M759)&gt;0,Participação!$D$8,"")</f>
        <v/>
      </c>
      <c r="C759" t="str">
        <f t="shared" si="104"/>
        <v/>
      </c>
      <c r="D759" t="str">
        <f>+IF(LEN(M759)&gt;0,Participação!$D$4,"")</f>
        <v/>
      </c>
      <c r="E759" s="27" t="str">
        <f>+IF(LEN(M759)&gt;0,Participação!$B$7+8,"")</f>
        <v/>
      </c>
      <c r="F759" s="27" t="str">
        <f t="shared" si="105"/>
        <v/>
      </c>
      <c r="G759" t="str">
        <f t="shared" si="106"/>
        <v/>
      </c>
      <c r="H759" t="str">
        <f t="shared" si="107"/>
        <v/>
      </c>
      <c r="I759" t="str">
        <f t="shared" si="108"/>
        <v/>
      </c>
      <c r="L759" t="str">
        <f>+IF(LEN(Candidatura_Tomador!A759)&gt;0,VLOOKUP(M759,Candidatura_Tomador!H:P,9,0),"")</f>
        <v/>
      </c>
      <c r="M759" t="str">
        <f>IF(LEN(M758)=0,"",IF(M758=MAX(Candidatura_Tomador!H:H),"",M758+1))</f>
        <v/>
      </c>
      <c r="N759" t="str">
        <f>+IF(LEN(M759)&gt;0,Participação!$D$6*100,"")</f>
        <v/>
      </c>
      <c r="O759" t="str">
        <f t="shared" si="109"/>
        <v/>
      </c>
      <c r="P759" t="str">
        <f>+IF(LEN(M759)&gt;0,IF(Participação!$B$6="Com Escaldão","09","01"),"")</f>
        <v/>
      </c>
      <c r="Q759" s="28" t="str">
        <f>+IF(LEN(M759)&gt;0,SUMIF(Candidatura_Tomador!$H:$H,Candidatura_Seguros!M759,Candidatura_Tomador!I:I),"")</f>
        <v/>
      </c>
      <c r="R759" t="str">
        <f>+IF(LEN(M759)&gt;0,VLOOKUP(M759,Candidatura_Tomador!H:J,3,0),"")</f>
        <v/>
      </c>
      <c r="S759" t="str">
        <f>+IF(LEN(M759)&gt;0,SUMIF(Candidatura_Tomador!$H:$H,Candidatura_Seguros!M759,Candidatura_Tomador!Q:Q),"")</f>
        <v/>
      </c>
      <c r="T759" t="str">
        <f t="shared" si="110"/>
        <v/>
      </c>
      <c r="U759" t="str">
        <f t="shared" si="111"/>
        <v/>
      </c>
      <c r="V759" t="str">
        <f>+IF(LEN(M759)&gt;0,SUMIF(Candidatura_Tomador!$H:$H,Candidatura_Seguros!M759,Candidatura_Tomador!R:R),"")</f>
        <v/>
      </c>
      <c r="W759" t="str">
        <f t="shared" si="112"/>
        <v/>
      </c>
    </row>
    <row r="760" spans="1:23" x14ac:dyDescent="0.25">
      <c r="A760" t="str">
        <f>+IF(LEN(M760)&gt;0,Candidatura_Tomador!C760,"")</f>
        <v/>
      </c>
      <c r="B760" t="str">
        <f>+IF(LEN(M760)&gt;0,Participação!$D$8,"")</f>
        <v/>
      </c>
      <c r="C760" t="str">
        <f t="shared" si="104"/>
        <v/>
      </c>
      <c r="D760" t="str">
        <f>+IF(LEN(M760)&gt;0,Participação!$D$4,"")</f>
        <v/>
      </c>
      <c r="E760" s="27" t="str">
        <f>+IF(LEN(M760)&gt;0,Participação!$B$7+8,"")</f>
        <v/>
      </c>
      <c r="F760" s="27" t="str">
        <f t="shared" si="105"/>
        <v/>
      </c>
      <c r="G760" t="str">
        <f t="shared" si="106"/>
        <v/>
      </c>
      <c r="H760" t="str">
        <f t="shared" si="107"/>
        <v/>
      </c>
      <c r="I760" t="str">
        <f t="shared" si="108"/>
        <v/>
      </c>
      <c r="L760" t="str">
        <f>+IF(LEN(Candidatura_Tomador!A760)&gt;0,VLOOKUP(M760,Candidatura_Tomador!H:P,9,0),"")</f>
        <v/>
      </c>
      <c r="M760" t="str">
        <f>IF(LEN(M759)=0,"",IF(M759=MAX(Candidatura_Tomador!H:H),"",M759+1))</f>
        <v/>
      </c>
      <c r="N760" t="str">
        <f>+IF(LEN(M760)&gt;0,Participação!$D$6*100,"")</f>
        <v/>
      </c>
      <c r="O760" t="str">
        <f t="shared" si="109"/>
        <v/>
      </c>
      <c r="P760" t="str">
        <f>+IF(LEN(M760)&gt;0,IF(Participação!$B$6="Com Escaldão","09","01"),"")</f>
        <v/>
      </c>
      <c r="Q760" s="28" t="str">
        <f>+IF(LEN(M760)&gt;0,SUMIF(Candidatura_Tomador!$H:$H,Candidatura_Seguros!M760,Candidatura_Tomador!I:I),"")</f>
        <v/>
      </c>
      <c r="R760" t="str">
        <f>+IF(LEN(M760)&gt;0,VLOOKUP(M760,Candidatura_Tomador!H:J,3,0),"")</f>
        <v/>
      </c>
      <c r="S760" t="str">
        <f>+IF(LEN(M760)&gt;0,SUMIF(Candidatura_Tomador!$H:$H,Candidatura_Seguros!M760,Candidatura_Tomador!Q:Q),"")</f>
        <v/>
      </c>
      <c r="T760" t="str">
        <f t="shared" si="110"/>
        <v/>
      </c>
      <c r="U760" t="str">
        <f t="shared" si="111"/>
        <v/>
      </c>
      <c r="V760" t="str">
        <f>+IF(LEN(M760)&gt;0,SUMIF(Candidatura_Tomador!$H:$H,Candidatura_Seguros!M760,Candidatura_Tomador!R:R),"")</f>
        <v/>
      </c>
      <c r="W760" t="str">
        <f t="shared" si="112"/>
        <v/>
      </c>
    </row>
    <row r="761" spans="1:23" x14ac:dyDescent="0.25">
      <c r="A761" t="str">
        <f>+IF(LEN(M761)&gt;0,Candidatura_Tomador!C761,"")</f>
        <v/>
      </c>
      <c r="B761" t="str">
        <f>+IF(LEN(M761)&gt;0,Participação!$D$8,"")</f>
        <v/>
      </c>
      <c r="C761" t="str">
        <f t="shared" si="104"/>
        <v/>
      </c>
      <c r="D761" t="str">
        <f>+IF(LEN(M761)&gt;0,Participação!$D$4,"")</f>
        <v/>
      </c>
      <c r="E761" s="27" t="str">
        <f>+IF(LEN(M761)&gt;0,Participação!$B$7+8,"")</f>
        <v/>
      </c>
      <c r="F761" s="27" t="str">
        <f t="shared" si="105"/>
        <v/>
      </c>
      <c r="G761" t="str">
        <f t="shared" si="106"/>
        <v/>
      </c>
      <c r="H761" t="str">
        <f t="shared" si="107"/>
        <v/>
      </c>
      <c r="I761" t="str">
        <f t="shared" si="108"/>
        <v/>
      </c>
      <c r="L761" t="str">
        <f>+IF(LEN(Candidatura_Tomador!A761)&gt;0,VLOOKUP(M761,Candidatura_Tomador!H:P,9,0),"")</f>
        <v/>
      </c>
      <c r="M761" t="str">
        <f>IF(LEN(M760)=0,"",IF(M760=MAX(Candidatura_Tomador!H:H),"",M760+1))</f>
        <v/>
      </c>
      <c r="N761" t="str">
        <f>+IF(LEN(M761)&gt;0,Participação!$D$6*100,"")</f>
        <v/>
      </c>
      <c r="O761" t="str">
        <f t="shared" si="109"/>
        <v/>
      </c>
      <c r="P761" t="str">
        <f>+IF(LEN(M761)&gt;0,IF(Participação!$B$6="Com Escaldão","09","01"),"")</f>
        <v/>
      </c>
      <c r="Q761" s="28" t="str">
        <f>+IF(LEN(M761)&gt;0,SUMIF(Candidatura_Tomador!$H:$H,Candidatura_Seguros!M761,Candidatura_Tomador!I:I),"")</f>
        <v/>
      </c>
      <c r="R761" t="str">
        <f>+IF(LEN(M761)&gt;0,VLOOKUP(M761,Candidatura_Tomador!H:J,3,0),"")</f>
        <v/>
      </c>
      <c r="S761" t="str">
        <f>+IF(LEN(M761)&gt;0,SUMIF(Candidatura_Tomador!$H:$H,Candidatura_Seguros!M761,Candidatura_Tomador!Q:Q),"")</f>
        <v/>
      </c>
      <c r="T761" t="str">
        <f t="shared" si="110"/>
        <v/>
      </c>
      <c r="U761" t="str">
        <f t="shared" si="111"/>
        <v/>
      </c>
      <c r="V761" t="str">
        <f>+IF(LEN(M761)&gt;0,SUMIF(Candidatura_Tomador!$H:$H,Candidatura_Seguros!M761,Candidatura_Tomador!R:R),"")</f>
        <v/>
      </c>
      <c r="W761" t="str">
        <f t="shared" si="112"/>
        <v/>
      </c>
    </row>
    <row r="762" spans="1:23" x14ac:dyDescent="0.25">
      <c r="A762" t="str">
        <f>+IF(LEN(M762)&gt;0,Candidatura_Tomador!C762,"")</f>
        <v/>
      </c>
      <c r="B762" t="str">
        <f>+IF(LEN(M762)&gt;0,Participação!$D$8,"")</f>
        <v/>
      </c>
      <c r="C762" t="str">
        <f t="shared" si="104"/>
        <v/>
      </c>
      <c r="D762" t="str">
        <f>+IF(LEN(M762)&gt;0,Participação!$D$4,"")</f>
        <v/>
      </c>
      <c r="E762" s="27" t="str">
        <f>+IF(LEN(M762)&gt;0,Participação!$B$7+8,"")</f>
        <v/>
      </c>
      <c r="F762" s="27" t="str">
        <f t="shared" si="105"/>
        <v/>
      </c>
      <c r="G762" t="str">
        <f t="shared" si="106"/>
        <v/>
      </c>
      <c r="H762" t="str">
        <f t="shared" si="107"/>
        <v/>
      </c>
      <c r="I762" t="str">
        <f t="shared" si="108"/>
        <v/>
      </c>
      <c r="L762" t="str">
        <f>+IF(LEN(Candidatura_Tomador!A762)&gt;0,VLOOKUP(M762,Candidatura_Tomador!H:P,9,0),"")</f>
        <v/>
      </c>
      <c r="M762" t="str">
        <f>IF(LEN(M761)=0,"",IF(M761=MAX(Candidatura_Tomador!H:H),"",M761+1))</f>
        <v/>
      </c>
      <c r="N762" t="str">
        <f>+IF(LEN(M762)&gt;0,Participação!$D$6*100,"")</f>
        <v/>
      </c>
      <c r="O762" t="str">
        <f t="shared" si="109"/>
        <v/>
      </c>
      <c r="P762" t="str">
        <f>+IF(LEN(M762)&gt;0,IF(Participação!$B$6="Com Escaldão","09","01"),"")</f>
        <v/>
      </c>
      <c r="Q762" s="28" t="str">
        <f>+IF(LEN(M762)&gt;0,SUMIF(Candidatura_Tomador!$H:$H,Candidatura_Seguros!M762,Candidatura_Tomador!I:I),"")</f>
        <v/>
      </c>
      <c r="R762" t="str">
        <f>+IF(LEN(M762)&gt;0,VLOOKUP(M762,Candidatura_Tomador!H:J,3,0),"")</f>
        <v/>
      </c>
      <c r="S762" t="str">
        <f>+IF(LEN(M762)&gt;0,SUMIF(Candidatura_Tomador!$H:$H,Candidatura_Seguros!M762,Candidatura_Tomador!Q:Q),"")</f>
        <v/>
      </c>
      <c r="T762" t="str">
        <f t="shared" si="110"/>
        <v/>
      </c>
      <c r="U762" t="str">
        <f t="shared" si="111"/>
        <v/>
      </c>
      <c r="V762" t="str">
        <f>+IF(LEN(M762)&gt;0,SUMIF(Candidatura_Tomador!$H:$H,Candidatura_Seguros!M762,Candidatura_Tomador!R:R),"")</f>
        <v/>
      </c>
      <c r="W762" t="str">
        <f t="shared" si="112"/>
        <v/>
      </c>
    </row>
    <row r="763" spans="1:23" x14ac:dyDescent="0.25">
      <c r="A763" t="str">
        <f>+IF(LEN(M763)&gt;0,Candidatura_Tomador!C763,"")</f>
        <v/>
      </c>
      <c r="B763" t="str">
        <f>+IF(LEN(M763)&gt;0,Participação!$D$8,"")</f>
        <v/>
      </c>
      <c r="C763" t="str">
        <f t="shared" si="104"/>
        <v/>
      </c>
      <c r="D763" t="str">
        <f>+IF(LEN(M763)&gt;0,Participação!$D$4,"")</f>
        <v/>
      </c>
      <c r="E763" s="27" t="str">
        <f>+IF(LEN(M763)&gt;0,Participação!$B$7+8,"")</f>
        <v/>
      </c>
      <c r="F763" s="27" t="str">
        <f t="shared" si="105"/>
        <v/>
      </c>
      <c r="G763" t="str">
        <f t="shared" si="106"/>
        <v/>
      </c>
      <c r="H763" t="str">
        <f t="shared" si="107"/>
        <v/>
      </c>
      <c r="I763" t="str">
        <f t="shared" si="108"/>
        <v/>
      </c>
      <c r="L763" t="str">
        <f>+IF(LEN(Candidatura_Tomador!A763)&gt;0,VLOOKUP(M763,Candidatura_Tomador!H:P,9,0),"")</f>
        <v/>
      </c>
      <c r="M763" t="str">
        <f>IF(LEN(M762)=0,"",IF(M762=MAX(Candidatura_Tomador!H:H),"",M762+1))</f>
        <v/>
      </c>
      <c r="N763" t="str">
        <f>+IF(LEN(M763)&gt;0,Participação!$D$6*100,"")</f>
        <v/>
      </c>
      <c r="O763" t="str">
        <f t="shared" si="109"/>
        <v/>
      </c>
      <c r="P763" t="str">
        <f>+IF(LEN(M763)&gt;0,IF(Participação!$B$6="Com Escaldão","09","01"),"")</f>
        <v/>
      </c>
      <c r="Q763" s="28" t="str">
        <f>+IF(LEN(M763)&gt;0,SUMIF(Candidatura_Tomador!$H:$H,Candidatura_Seguros!M763,Candidatura_Tomador!I:I),"")</f>
        <v/>
      </c>
      <c r="R763" t="str">
        <f>+IF(LEN(M763)&gt;0,VLOOKUP(M763,Candidatura_Tomador!H:J,3,0),"")</f>
        <v/>
      </c>
      <c r="S763" t="str">
        <f>+IF(LEN(M763)&gt;0,SUMIF(Candidatura_Tomador!$H:$H,Candidatura_Seguros!M763,Candidatura_Tomador!Q:Q),"")</f>
        <v/>
      </c>
      <c r="T763" t="str">
        <f t="shared" si="110"/>
        <v/>
      </c>
      <c r="U763" t="str">
        <f t="shared" si="111"/>
        <v/>
      </c>
      <c r="V763" t="str">
        <f>+IF(LEN(M763)&gt;0,SUMIF(Candidatura_Tomador!$H:$H,Candidatura_Seguros!M763,Candidatura_Tomador!R:R),"")</f>
        <v/>
      </c>
      <c r="W763" t="str">
        <f t="shared" si="112"/>
        <v/>
      </c>
    </row>
    <row r="764" spans="1:23" x14ac:dyDescent="0.25">
      <c r="A764" t="str">
        <f>+IF(LEN(M764)&gt;0,Candidatura_Tomador!C764,"")</f>
        <v/>
      </c>
      <c r="B764" t="str">
        <f>+IF(LEN(M764)&gt;0,Participação!$D$8,"")</f>
        <v/>
      </c>
      <c r="C764" t="str">
        <f t="shared" si="104"/>
        <v/>
      </c>
      <c r="D764" t="str">
        <f>+IF(LEN(M764)&gt;0,Participação!$D$4,"")</f>
        <v/>
      </c>
      <c r="E764" s="27" t="str">
        <f>+IF(LEN(M764)&gt;0,Participação!$B$7+8,"")</f>
        <v/>
      </c>
      <c r="F764" s="27" t="str">
        <f t="shared" si="105"/>
        <v/>
      </c>
      <c r="G764" t="str">
        <f t="shared" si="106"/>
        <v/>
      </c>
      <c r="H764" t="str">
        <f t="shared" si="107"/>
        <v/>
      </c>
      <c r="I764" t="str">
        <f t="shared" si="108"/>
        <v/>
      </c>
      <c r="L764" t="str">
        <f>+IF(LEN(Candidatura_Tomador!A764)&gt;0,VLOOKUP(M764,Candidatura_Tomador!H:P,9,0),"")</f>
        <v/>
      </c>
      <c r="M764" t="str">
        <f>IF(LEN(M763)=0,"",IF(M763=MAX(Candidatura_Tomador!H:H),"",M763+1))</f>
        <v/>
      </c>
      <c r="N764" t="str">
        <f>+IF(LEN(M764)&gt;0,Participação!$D$6*100,"")</f>
        <v/>
      </c>
      <c r="O764" t="str">
        <f t="shared" si="109"/>
        <v/>
      </c>
      <c r="P764" t="str">
        <f>+IF(LEN(M764)&gt;0,IF(Participação!$B$6="Com Escaldão","09","01"),"")</f>
        <v/>
      </c>
      <c r="Q764" s="28" t="str">
        <f>+IF(LEN(M764)&gt;0,SUMIF(Candidatura_Tomador!$H:$H,Candidatura_Seguros!M764,Candidatura_Tomador!I:I),"")</f>
        <v/>
      </c>
      <c r="R764" t="str">
        <f>+IF(LEN(M764)&gt;0,VLOOKUP(M764,Candidatura_Tomador!H:J,3,0),"")</f>
        <v/>
      </c>
      <c r="S764" t="str">
        <f>+IF(LEN(M764)&gt;0,SUMIF(Candidatura_Tomador!$H:$H,Candidatura_Seguros!M764,Candidatura_Tomador!Q:Q),"")</f>
        <v/>
      </c>
      <c r="T764" t="str">
        <f t="shared" si="110"/>
        <v/>
      </c>
      <c r="U764" t="str">
        <f t="shared" si="111"/>
        <v/>
      </c>
      <c r="V764" t="str">
        <f>+IF(LEN(M764)&gt;0,SUMIF(Candidatura_Tomador!$H:$H,Candidatura_Seguros!M764,Candidatura_Tomador!R:R),"")</f>
        <v/>
      </c>
      <c r="W764" t="str">
        <f t="shared" si="112"/>
        <v/>
      </c>
    </row>
    <row r="765" spans="1:23" x14ac:dyDescent="0.25">
      <c r="A765" t="str">
        <f>+IF(LEN(M765)&gt;0,Candidatura_Tomador!C765,"")</f>
        <v/>
      </c>
      <c r="B765" t="str">
        <f>+IF(LEN(M765)&gt;0,Participação!$D$8,"")</f>
        <v/>
      </c>
      <c r="C765" t="str">
        <f t="shared" si="104"/>
        <v/>
      </c>
      <c r="D765" t="str">
        <f>+IF(LEN(M765)&gt;0,Participação!$D$4,"")</f>
        <v/>
      </c>
      <c r="E765" s="27" t="str">
        <f>+IF(LEN(M765)&gt;0,Participação!$B$7+8,"")</f>
        <v/>
      </c>
      <c r="F765" s="27" t="str">
        <f t="shared" si="105"/>
        <v/>
      </c>
      <c r="G765" t="str">
        <f t="shared" si="106"/>
        <v/>
      </c>
      <c r="H765" t="str">
        <f t="shared" si="107"/>
        <v/>
      </c>
      <c r="I765" t="str">
        <f t="shared" si="108"/>
        <v/>
      </c>
      <c r="L765" t="str">
        <f>+IF(LEN(Candidatura_Tomador!A765)&gt;0,VLOOKUP(M765,Candidatura_Tomador!H:P,9,0),"")</f>
        <v/>
      </c>
      <c r="M765" t="str">
        <f>IF(LEN(M764)=0,"",IF(M764=MAX(Candidatura_Tomador!H:H),"",M764+1))</f>
        <v/>
      </c>
      <c r="N765" t="str">
        <f>+IF(LEN(M765)&gt;0,Participação!$D$6*100,"")</f>
        <v/>
      </c>
      <c r="O765" t="str">
        <f t="shared" si="109"/>
        <v/>
      </c>
      <c r="P765" t="str">
        <f>+IF(LEN(M765)&gt;0,IF(Participação!$B$6="Com Escaldão","09","01"),"")</f>
        <v/>
      </c>
      <c r="Q765" s="28" t="str">
        <f>+IF(LEN(M765)&gt;0,SUMIF(Candidatura_Tomador!$H:$H,Candidatura_Seguros!M765,Candidatura_Tomador!I:I),"")</f>
        <v/>
      </c>
      <c r="R765" t="str">
        <f>+IF(LEN(M765)&gt;0,VLOOKUP(M765,Candidatura_Tomador!H:J,3,0),"")</f>
        <v/>
      </c>
      <c r="S765" t="str">
        <f>+IF(LEN(M765)&gt;0,SUMIF(Candidatura_Tomador!$H:$H,Candidatura_Seguros!M765,Candidatura_Tomador!Q:Q),"")</f>
        <v/>
      </c>
      <c r="T765" t="str">
        <f t="shared" si="110"/>
        <v/>
      </c>
      <c r="U765" t="str">
        <f t="shared" si="111"/>
        <v/>
      </c>
      <c r="V765" t="str">
        <f>+IF(LEN(M765)&gt;0,SUMIF(Candidatura_Tomador!$H:$H,Candidatura_Seguros!M765,Candidatura_Tomador!R:R),"")</f>
        <v/>
      </c>
      <c r="W765" t="str">
        <f t="shared" si="112"/>
        <v/>
      </c>
    </row>
    <row r="766" spans="1:23" x14ac:dyDescent="0.25">
      <c r="A766" t="str">
        <f>+IF(LEN(M766)&gt;0,Candidatura_Tomador!C766,"")</f>
        <v/>
      </c>
      <c r="B766" t="str">
        <f>+IF(LEN(M766)&gt;0,Participação!$D$8,"")</f>
        <v/>
      </c>
      <c r="C766" t="str">
        <f t="shared" si="104"/>
        <v/>
      </c>
      <c r="D766" t="str">
        <f>+IF(LEN(M766)&gt;0,Participação!$D$4,"")</f>
        <v/>
      </c>
      <c r="E766" s="27" t="str">
        <f>+IF(LEN(M766)&gt;0,Participação!$B$7+8,"")</f>
        <v/>
      </c>
      <c r="F766" s="27" t="str">
        <f t="shared" si="105"/>
        <v/>
      </c>
      <c r="G766" t="str">
        <f t="shared" si="106"/>
        <v/>
      </c>
      <c r="H766" t="str">
        <f t="shared" si="107"/>
        <v/>
      </c>
      <c r="I766" t="str">
        <f t="shared" si="108"/>
        <v/>
      </c>
      <c r="L766" t="str">
        <f>+IF(LEN(Candidatura_Tomador!A766)&gt;0,VLOOKUP(M766,Candidatura_Tomador!H:P,9,0),"")</f>
        <v/>
      </c>
      <c r="M766" t="str">
        <f>IF(LEN(M765)=0,"",IF(M765=MAX(Candidatura_Tomador!H:H),"",M765+1))</f>
        <v/>
      </c>
      <c r="N766" t="str">
        <f>+IF(LEN(M766)&gt;0,Participação!$D$6*100,"")</f>
        <v/>
      </c>
      <c r="O766" t="str">
        <f t="shared" si="109"/>
        <v/>
      </c>
      <c r="P766" t="str">
        <f>+IF(LEN(M766)&gt;0,IF(Participação!$B$6="Com Escaldão","09","01"),"")</f>
        <v/>
      </c>
      <c r="Q766" s="28" t="str">
        <f>+IF(LEN(M766)&gt;0,SUMIF(Candidatura_Tomador!$H:$H,Candidatura_Seguros!M766,Candidatura_Tomador!I:I),"")</f>
        <v/>
      </c>
      <c r="R766" t="str">
        <f>+IF(LEN(M766)&gt;0,VLOOKUP(M766,Candidatura_Tomador!H:J,3,0),"")</f>
        <v/>
      </c>
      <c r="S766" t="str">
        <f>+IF(LEN(M766)&gt;0,SUMIF(Candidatura_Tomador!$H:$H,Candidatura_Seguros!M766,Candidatura_Tomador!Q:Q),"")</f>
        <v/>
      </c>
      <c r="T766" t="str">
        <f t="shared" si="110"/>
        <v/>
      </c>
      <c r="U766" t="str">
        <f t="shared" si="111"/>
        <v/>
      </c>
      <c r="V766" t="str">
        <f>+IF(LEN(M766)&gt;0,SUMIF(Candidatura_Tomador!$H:$H,Candidatura_Seguros!M766,Candidatura_Tomador!R:R),"")</f>
        <v/>
      </c>
      <c r="W766" t="str">
        <f t="shared" si="112"/>
        <v/>
      </c>
    </row>
    <row r="767" spans="1:23" x14ac:dyDescent="0.25">
      <c r="A767" t="str">
        <f>+IF(LEN(M767)&gt;0,Candidatura_Tomador!C767,"")</f>
        <v/>
      </c>
      <c r="B767" t="str">
        <f>+IF(LEN(M767)&gt;0,Participação!$D$8,"")</f>
        <v/>
      </c>
      <c r="C767" t="str">
        <f t="shared" si="104"/>
        <v/>
      </c>
      <c r="D767" t="str">
        <f>+IF(LEN(M767)&gt;0,Participação!$D$4,"")</f>
        <v/>
      </c>
      <c r="E767" s="27" t="str">
        <f>+IF(LEN(M767)&gt;0,Participação!$B$7+8,"")</f>
        <v/>
      </c>
      <c r="F767" s="27" t="str">
        <f t="shared" si="105"/>
        <v/>
      </c>
      <c r="G767" t="str">
        <f t="shared" si="106"/>
        <v/>
      </c>
      <c r="H767" t="str">
        <f t="shared" si="107"/>
        <v/>
      </c>
      <c r="I767" t="str">
        <f t="shared" si="108"/>
        <v/>
      </c>
      <c r="L767" t="str">
        <f>+IF(LEN(Candidatura_Tomador!A767)&gt;0,VLOOKUP(M767,Candidatura_Tomador!H:P,9,0),"")</f>
        <v/>
      </c>
      <c r="M767" t="str">
        <f>IF(LEN(M766)=0,"",IF(M766=MAX(Candidatura_Tomador!H:H),"",M766+1))</f>
        <v/>
      </c>
      <c r="N767" t="str">
        <f>+IF(LEN(M767)&gt;0,Participação!$D$6*100,"")</f>
        <v/>
      </c>
      <c r="O767" t="str">
        <f t="shared" si="109"/>
        <v/>
      </c>
      <c r="P767" t="str">
        <f>+IF(LEN(M767)&gt;0,IF(Participação!$B$6="Com Escaldão","09","01"),"")</f>
        <v/>
      </c>
      <c r="Q767" s="28" t="str">
        <f>+IF(LEN(M767)&gt;0,SUMIF(Candidatura_Tomador!$H:$H,Candidatura_Seguros!M767,Candidatura_Tomador!I:I),"")</f>
        <v/>
      </c>
      <c r="R767" t="str">
        <f>+IF(LEN(M767)&gt;0,VLOOKUP(M767,Candidatura_Tomador!H:J,3,0),"")</f>
        <v/>
      </c>
      <c r="S767" t="str">
        <f>+IF(LEN(M767)&gt;0,SUMIF(Candidatura_Tomador!$H:$H,Candidatura_Seguros!M767,Candidatura_Tomador!Q:Q),"")</f>
        <v/>
      </c>
      <c r="T767" t="str">
        <f t="shared" si="110"/>
        <v/>
      </c>
      <c r="U767" t="str">
        <f t="shared" si="111"/>
        <v/>
      </c>
      <c r="V767" t="str">
        <f>+IF(LEN(M767)&gt;0,SUMIF(Candidatura_Tomador!$H:$H,Candidatura_Seguros!M767,Candidatura_Tomador!R:R),"")</f>
        <v/>
      </c>
      <c r="W767" t="str">
        <f t="shared" si="112"/>
        <v/>
      </c>
    </row>
    <row r="768" spans="1:23" x14ac:dyDescent="0.25">
      <c r="A768" t="str">
        <f>+IF(LEN(M768)&gt;0,Candidatura_Tomador!C768,"")</f>
        <v/>
      </c>
      <c r="B768" t="str">
        <f>+IF(LEN(M768)&gt;0,Participação!$D$8,"")</f>
        <v/>
      </c>
      <c r="C768" t="str">
        <f t="shared" si="104"/>
        <v/>
      </c>
      <c r="D768" t="str">
        <f>+IF(LEN(M768)&gt;0,Participação!$D$4,"")</f>
        <v/>
      </c>
      <c r="E768" s="27" t="str">
        <f>+IF(LEN(M768)&gt;0,Participação!$B$7+8,"")</f>
        <v/>
      </c>
      <c r="F768" s="27" t="str">
        <f t="shared" si="105"/>
        <v/>
      </c>
      <c r="G768" t="str">
        <f t="shared" si="106"/>
        <v/>
      </c>
      <c r="H768" t="str">
        <f t="shared" si="107"/>
        <v/>
      </c>
      <c r="I768" t="str">
        <f t="shared" si="108"/>
        <v/>
      </c>
      <c r="L768" t="str">
        <f>+IF(LEN(Candidatura_Tomador!A768)&gt;0,VLOOKUP(M768,Candidatura_Tomador!H:P,9,0),"")</f>
        <v/>
      </c>
      <c r="M768" t="str">
        <f>IF(LEN(M767)=0,"",IF(M767=MAX(Candidatura_Tomador!H:H),"",M767+1))</f>
        <v/>
      </c>
      <c r="N768" t="str">
        <f>+IF(LEN(M768)&gt;0,Participação!$D$6*100,"")</f>
        <v/>
      </c>
      <c r="O768" t="str">
        <f t="shared" si="109"/>
        <v/>
      </c>
      <c r="P768" t="str">
        <f>+IF(LEN(M768)&gt;0,IF(Participação!$B$6="Com Escaldão","09","01"),"")</f>
        <v/>
      </c>
      <c r="Q768" s="28" t="str">
        <f>+IF(LEN(M768)&gt;0,SUMIF(Candidatura_Tomador!$H:$H,Candidatura_Seguros!M768,Candidatura_Tomador!I:I),"")</f>
        <v/>
      </c>
      <c r="R768" t="str">
        <f>+IF(LEN(M768)&gt;0,VLOOKUP(M768,Candidatura_Tomador!H:J,3,0),"")</f>
        <v/>
      </c>
      <c r="S768" t="str">
        <f>+IF(LEN(M768)&gt;0,SUMIF(Candidatura_Tomador!$H:$H,Candidatura_Seguros!M768,Candidatura_Tomador!Q:Q),"")</f>
        <v/>
      </c>
      <c r="T768" t="str">
        <f t="shared" si="110"/>
        <v/>
      </c>
      <c r="U768" t="str">
        <f t="shared" si="111"/>
        <v/>
      </c>
      <c r="V768" t="str">
        <f>+IF(LEN(M768)&gt;0,SUMIF(Candidatura_Tomador!$H:$H,Candidatura_Seguros!M768,Candidatura_Tomador!R:R),"")</f>
        <v/>
      </c>
      <c r="W768" t="str">
        <f t="shared" si="112"/>
        <v/>
      </c>
    </row>
    <row r="769" spans="1:23" x14ac:dyDescent="0.25">
      <c r="A769" t="str">
        <f>+IF(LEN(M769)&gt;0,Candidatura_Tomador!C769,"")</f>
        <v/>
      </c>
      <c r="B769" t="str">
        <f>+IF(LEN(M769)&gt;0,Participação!$D$8,"")</f>
        <v/>
      </c>
      <c r="C769" t="str">
        <f t="shared" si="104"/>
        <v/>
      </c>
      <c r="D769" t="str">
        <f>+IF(LEN(M769)&gt;0,Participação!$D$4,"")</f>
        <v/>
      </c>
      <c r="E769" s="27" t="str">
        <f>+IF(LEN(M769)&gt;0,Participação!$B$7+8,"")</f>
        <v/>
      </c>
      <c r="F769" s="27" t="str">
        <f t="shared" si="105"/>
        <v/>
      </c>
      <c r="G769" t="str">
        <f t="shared" si="106"/>
        <v/>
      </c>
      <c r="H769" t="str">
        <f t="shared" si="107"/>
        <v/>
      </c>
      <c r="I769" t="str">
        <f t="shared" si="108"/>
        <v/>
      </c>
      <c r="L769" t="str">
        <f>+IF(LEN(Candidatura_Tomador!A769)&gt;0,VLOOKUP(M769,Candidatura_Tomador!H:P,9,0),"")</f>
        <v/>
      </c>
      <c r="M769" t="str">
        <f>IF(LEN(M768)=0,"",IF(M768=MAX(Candidatura_Tomador!H:H),"",M768+1))</f>
        <v/>
      </c>
      <c r="N769" t="str">
        <f>+IF(LEN(M769)&gt;0,Participação!$D$6*100,"")</f>
        <v/>
      </c>
      <c r="O769" t="str">
        <f t="shared" si="109"/>
        <v/>
      </c>
      <c r="P769" t="str">
        <f>+IF(LEN(M769)&gt;0,IF(Participação!$B$6="Com Escaldão","09","01"),"")</f>
        <v/>
      </c>
      <c r="Q769" s="28" t="str">
        <f>+IF(LEN(M769)&gt;0,SUMIF(Candidatura_Tomador!$H:$H,Candidatura_Seguros!M769,Candidatura_Tomador!I:I),"")</f>
        <v/>
      </c>
      <c r="R769" t="str">
        <f>+IF(LEN(M769)&gt;0,VLOOKUP(M769,Candidatura_Tomador!H:J,3,0),"")</f>
        <v/>
      </c>
      <c r="S769" t="str">
        <f>+IF(LEN(M769)&gt;0,SUMIF(Candidatura_Tomador!$H:$H,Candidatura_Seguros!M769,Candidatura_Tomador!Q:Q),"")</f>
        <v/>
      </c>
      <c r="T769" t="str">
        <f t="shared" si="110"/>
        <v/>
      </c>
      <c r="U769" t="str">
        <f t="shared" si="111"/>
        <v/>
      </c>
      <c r="V769" t="str">
        <f>+IF(LEN(M769)&gt;0,SUMIF(Candidatura_Tomador!$H:$H,Candidatura_Seguros!M769,Candidatura_Tomador!R:R),"")</f>
        <v/>
      </c>
      <c r="W769" t="str">
        <f t="shared" si="112"/>
        <v/>
      </c>
    </row>
    <row r="770" spans="1:23" x14ac:dyDescent="0.25">
      <c r="A770" t="str">
        <f>+IF(LEN(M770)&gt;0,Candidatura_Tomador!C770,"")</f>
        <v/>
      </c>
      <c r="B770" t="str">
        <f>+IF(LEN(M770)&gt;0,Participação!$D$8,"")</f>
        <v/>
      </c>
      <c r="C770" t="str">
        <f t="shared" si="104"/>
        <v/>
      </c>
      <c r="D770" t="str">
        <f>+IF(LEN(M770)&gt;0,Participação!$D$4,"")</f>
        <v/>
      </c>
      <c r="E770" s="27" t="str">
        <f>+IF(LEN(M770)&gt;0,Participação!$B$7+8,"")</f>
        <v/>
      </c>
      <c r="F770" s="27" t="str">
        <f t="shared" si="105"/>
        <v/>
      </c>
      <c r="G770" t="str">
        <f t="shared" si="106"/>
        <v/>
      </c>
      <c r="H770" t="str">
        <f t="shared" si="107"/>
        <v/>
      </c>
      <c r="I770" t="str">
        <f t="shared" si="108"/>
        <v/>
      </c>
      <c r="L770" t="str">
        <f>+IF(LEN(Candidatura_Tomador!A770)&gt;0,VLOOKUP(M770,Candidatura_Tomador!H:P,9,0),"")</f>
        <v/>
      </c>
      <c r="M770" t="str">
        <f>IF(LEN(M769)=0,"",IF(M769=MAX(Candidatura_Tomador!H:H),"",M769+1))</f>
        <v/>
      </c>
      <c r="N770" t="str">
        <f>+IF(LEN(M770)&gt;0,Participação!$D$6*100,"")</f>
        <v/>
      </c>
      <c r="O770" t="str">
        <f t="shared" si="109"/>
        <v/>
      </c>
      <c r="P770" t="str">
        <f>+IF(LEN(M770)&gt;0,IF(Participação!$B$6="Com Escaldão","09","01"),"")</f>
        <v/>
      </c>
      <c r="Q770" s="28" t="str">
        <f>+IF(LEN(M770)&gt;0,SUMIF(Candidatura_Tomador!$H:$H,Candidatura_Seguros!M770,Candidatura_Tomador!I:I),"")</f>
        <v/>
      </c>
      <c r="R770" t="str">
        <f>+IF(LEN(M770)&gt;0,VLOOKUP(M770,Candidatura_Tomador!H:J,3,0),"")</f>
        <v/>
      </c>
      <c r="S770" t="str">
        <f>+IF(LEN(M770)&gt;0,SUMIF(Candidatura_Tomador!$H:$H,Candidatura_Seguros!M770,Candidatura_Tomador!Q:Q),"")</f>
        <v/>
      </c>
      <c r="T770" t="str">
        <f t="shared" si="110"/>
        <v/>
      </c>
      <c r="U770" t="str">
        <f t="shared" si="111"/>
        <v/>
      </c>
      <c r="V770" t="str">
        <f>+IF(LEN(M770)&gt;0,SUMIF(Candidatura_Tomador!$H:$H,Candidatura_Seguros!M770,Candidatura_Tomador!R:R),"")</f>
        <v/>
      </c>
      <c r="W770" t="str">
        <f t="shared" si="112"/>
        <v/>
      </c>
    </row>
    <row r="771" spans="1:23" x14ac:dyDescent="0.25">
      <c r="A771" t="str">
        <f>+IF(LEN(M771)&gt;0,Candidatura_Tomador!C771,"")</f>
        <v/>
      </c>
      <c r="B771" t="str">
        <f>+IF(LEN(M771)&gt;0,Participação!$D$8,"")</f>
        <v/>
      </c>
      <c r="C771" t="str">
        <f t="shared" si="104"/>
        <v/>
      </c>
      <c r="D771" t="str">
        <f>+IF(LEN(M771)&gt;0,Participação!$D$4,"")</f>
        <v/>
      </c>
      <c r="E771" s="27" t="str">
        <f>+IF(LEN(M771)&gt;0,Participação!$B$7+8,"")</f>
        <v/>
      </c>
      <c r="F771" s="27" t="str">
        <f t="shared" si="105"/>
        <v/>
      </c>
      <c r="G771" t="str">
        <f t="shared" si="106"/>
        <v/>
      </c>
      <c r="H771" t="str">
        <f t="shared" si="107"/>
        <v/>
      </c>
      <c r="I771" t="str">
        <f t="shared" si="108"/>
        <v/>
      </c>
      <c r="L771" t="str">
        <f>+IF(LEN(Candidatura_Tomador!A771)&gt;0,VLOOKUP(M771,Candidatura_Tomador!H:P,9,0),"")</f>
        <v/>
      </c>
      <c r="M771" t="str">
        <f>IF(LEN(M770)=0,"",IF(M770=MAX(Candidatura_Tomador!H:H),"",M770+1))</f>
        <v/>
      </c>
      <c r="N771" t="str">
        <f>+IF(LEN(M771)&gt;0,Participação!$D$6*100,"")</f>
        <v/>
      </c>
      <c r="O771" t="str">
        <f t="shared" si="109"/>
        <v/>
      </c>
      <c r="P771" t="str">
        <f>+IF(LEN(M771)&gt;0,IF(Participação!$B$6="Com Escaldão","09","01"),"")</f>
        <v/>
      </c>
      <c r="Q771" s="28" t="str">
        <f>+IF(LEN(M771)&gt;0,SUMIF(Candidatura_Tomador!$H:$H,Candidatura_Seguros!M771,Candidatura_Tomador!I:I),"")</f>
        <v/>
      </c>
      <c r="R771" t="str">
        <f>+IF(LEN(M771)&gt;0,VLOOKUP(M771,Candidatura_Tomador!H:J,3,0),"")</f>
        <v/>
      </c>
      <c r="S771" t="str">
        <f>+IF(LEN(M771)&gt;0,SUMIF(Candidatura_Tomador!$H:$H,Candidatura_Seguros!M771,Candidatura_Tomador!Q:Q),"")</f>
        <v/>
      </c>
      <c r="T771" t="str">
        <f t="shared" si="110"/>
        <v/>
      </c>
      <c r="U771" t="str">
        <f t="shared" si="111"/>
        <v/>
      </c>
      <c r="V771" t="str">
        <f>+IF(LEN(M771)&gt;0,SUMIF(Candidatura_Tomador!$H:$H,Candidatura_Seguros!M771,Candidatura_Tomador!R:R),"")</f>
        <v/>
      </c>
      <c r="W771" t="str">
        <f t="shared" si="112"/>
        <v/>
      </c>
    </row>
    <row r="772" spans="1:23" x14ac:dyDescent="0.25">
      <c r="A772" t="str">
        <f>+IF(LEN(M772)&gt;0,Candidatura_Tomador!C772,"")</f>
        <v/>
      </c>
      <c r="B772" t="str">
        <f>+IF(LEN(M772)&gt;0,Participação!$D$8,"")</f>
        <v/>
      </c>
      <c r="C772" t="str">
        <f t="shared" ref="C772:C835" si="113">+IF(LEN(M772)&gt;0,YEAR(F772),"")</f>
        <v/>
      </c>
      <c r="D772" t="str">
        <f>+IF(LEN(M772)&gt;0,Participação!$D$4,"")</f>
        <v/>
      </c>
      <c r="E772" s="27" t="str">
        <f>+IF(LEN(M772)&gt;0,Participação!$B$7+8,"")</f>
        <v/>
      </c>
      <c r="F772" s="27" t="str">
        <f t="shared" ref="F772:F835" si="114">+IF(LEN(M772)&gt;0,DATE(2021,10,15),"")</f>
        <v/>
      </c>
      <c r="G772" t="str">
        <f t="shared" ref="G772:G835" si="115">+IF(LEN(M772)&gt;0,1,"")</f>
        <v/>
      </c>
      <c r="H772" t="str">
        <f t="shared" ref="H772:H835" si="116">+IF(LEN(M772)&gt;0,1,"")</f>
        <v/>
      </c>
      <c r="I772" t="str">
        <f t="shared" ref="I772:I835" si="117">+IF(LEN(M772)&gt;0,"N","")</f>
        <v/>
      </c>
      <c r="L772" t="str">
        <f>+IF(LEN(Candidatura_Tomador!A772)&gt;0,VLOOKUP(M772,Candidatura_Tomador!H:P,9,0),"")</f>
        <v/>
      </c>
      <c r="M772" t="str">
        <f>IF(LEN(M771)=0,"",IF(M771=MAX(Candidatura_Tomador!H:H),"",M771+1))</f>
        <v/>
      </c>
      <c r="N772" t="str">
        <f>+IF(LEN(M772)&gt;0,Participação!$D$6*100,"")</f>
        <v/>
      </c>
      <c r="O772" t="str">
        <f t="shared" ref="O772:O835" si="118">+IF(LEN(M772)&gt;0,1,"")</f>
        <v/>
      </c>
      <c r="P772" t="str">
        <f>+IF(LEN(M772)&gt;0,IF(Participação!$B$6="Com Escaldão","09","01"),"")</f>
        <v/>
      </c>
      <c r="Q772" s="28" t="str">
        <f>+IF(LEN(M772)&gt;0,SUMIF(Candidatura_Tomador!$H:$H,Candidatura_Seguros!M772,Candidatura_Tomador!I:I),"")</f>
        <v/>
      </c>
      <c r="R772" t="str">
        <f>+IF(LEN(M772)&gt;0,VLOOKUP(M772,Candidatura_Tomador!H:J,3,0),"")</f>
        <v/>
      </c>
      <c r="S772" t="str">
        <f>+IF(LEN(M772)&gt;0,SUMIF(Candidatura_Tomador!$H:$H,Candidatura_Seguros!M772,Candidatura_Tomador!Q:Q),"")</f>
        <v/>
      </c>
      <c r="T772" t="str">
        <f t="shared" ref="T772:T835" si="119">+IF(LEN(M772)&gt;0,S772,"")</f>
        <v/>
      </c>
      <c r="U772" t="str">
        <f t="shared" ref="U772:U835" si="120">+IF(LEN(M772)&gt;0,"N","")</f>
        <v/>
      </c>
      <c r="V772" t="str">
        <f>+IF(LEN(M772)&gt;0,SUMIF(Candidatura_Tomador!$H:$H,Candidatura_Seguros!M772,Candidatura_Tomador!R:R),"")</f>
        <v/>
      </c>
      <c r="W772" t="str">
        <f t="shared" ref="W772:W835" si="121">+IF(LEN(M772)&gt;0,0,"")</f>
        <v/>
      </c>
    </row>
    <row r="773" spans="1:23" x14ac:dyDescent="0.25">
      <c r="A773" t="str">
        <f>+IF(LEN(M773)&gt;0,Candidatura_Tomador!C773,"")</f>
        <v/>
      </c>
      <c r="B773" t="str">
        <f>+IF(LEN(M773)&gt;0,Participação!$D$8,"")</f>
        <v/>
      </c>
      <c r="C773" t="str">
        <f t="shared" si="113"/>
        <v/>
      </c>
      <c r="D773" t="str">
        <f>+IF(LEN(M773)&gt;0,Participação!$D$4,"")</f>
        <v/>
      </c>
      <c r="E773" s="27" t="str">
        <f>+IF(LEN(M773)&gt;0,Participação!$B$7+8,"")</f>
        <v/>
      </c>
      <c r="F773" s="27" t="str">
        <f t="shared" si="114"/>
        <v/>
      </c>
      <c r="G773" t="str">
        <f t="shared" si="115"/>
        <v/>
      </c>
      <c r="H773" t="str">
        <f t="shared" si="116"/>
        <v/>
      </c>
      <c r="I773" t="str">
        <f t="shared" si="117"/>
        <v/>
      </c>
      <c r="L773" t="str">
        <f>+IF(LEN(Candidatura_Tomador!A773)&gt;0,VLOOKUP(M773,Candidatura_Tomador!H:P,9,0),"")</f>
        <v/>
      </c>
      <c r="M773" t="str">
        <f>IF(LEN(M772)=0,"",IF(M772=MAX(Candidatura_Tomador!H:H),"",M772+1))</f>
        <v/>
      </c>
      <c r="N773" t="str">
        <f>+IF(LEN(M773)&gt;0,Participação!$D$6*100,"")</f>
        <v/>
      </c>
      <c r="O773" t="str">
        <f t="shared" si="118"/>
        <v/>
      </c>
      <c r="P773" t="str">
        <f>+IF(LEN(M773)&gt;0,IF(Participação!$B$6="Com Escaldão","09","01"),"")</f>
        <v/>
      </c>
      <c r="Q773" s="28" t="str">
        <f>+IF(LEN(M773)&gt;0,SUMIF(Candidatura_Tomador!$H:$H,Candidatura_Seguros!M773,Candidatura_Tomador!I:I),"")</f>
        <v/>
      </c>
      <c r="R773" t="str">
        <f>+IF(LEN(M773)&gt;0,VLOOKUP(M773,Candidatura_Tomador!H:J,3,0),"")</f>
        <v/>
      </c>
      <c r="S773" t="str">
        <f>+IF(LEN(M773)&gt;0,SUMIF(Candidatura_Tomador!$H:$H,Candidatura_Seguros!M773,Candidatura_Tomador!Q:Q),"")</f>
        <v/>
      </c>
      <c r="T773" t="str">
        <f t="shared" si="119"/>
        <v/>
      </c>
      <c r="U773" t="str">
        <f t="shared" si="120"/>
        <v/>
      </c>
      <c r="V773" t="str">
        <f>+IF(LEN(M773)&gt;0,SUMIF(Candidatura_Tomador!$H:$H,Candidatura_Seguros!M773,Candidatura_Tomador!R:R),"")</f>
        <v/>
      </c>
      <c r="W773" t="str">
        <f t="shared" si="121"/>
        <v/>
      </c>
    </row>
    <row r="774" spans="1:23" x14ac:dyDescent="0.25">
      <c r="A774" t="str">
        <f>+IF(LEN(M774)&gt;0,Candidatura_Tomador!C774,"")</f>
        <v/>
      </c>
      <c r="B774" t="str">
        <f>+IF(LEN(M774)&gt;0,Participação!$D$8,"")</f>
        <v/>
      </c>
      <c r="C774" t="str">
        <f t="shared" si="113"/>
        <v/>
      </c>
      <c r="D774" t="str">
        <f>+IF(LEN(M774)&gt;0,Participação!$D$4,"")</f>
        <v/>
      </c>
      <c r="E774" s="27" t="str">
        <f>+IF(LEN(M774)&gt;0,Participação!$B$7+8,"")</f>
        <v/>
      </c>
      <c r="F774" s="27" t="str">
        <f t="shared" si="114"/>
        <v/>
      </c>
      <c r="G774" t="str">
        <f t="shared" si="115"/>
        <v/>
      </c>
      <c r="H774" t="str">
        <f t="shared" si="116"/>
        <v/>
      </c>
      <c r="I774" t="str">
        <f t="shared" si="117"/>
        <v/>
      </c>
      <c r="L774" t="str">
        <f>+IF(LEN(Candidatura_Tomador!A774)&gt;0,VLOOKUP(M774,Candidatura_Tomador!H:P,9,0),"")</f>
        <v/>
      </c>
      <c r="M774" t="str">
        <f>IF(LEN(M773)=0,"",IF(M773=MAX(Candidatura_Tomador!H:H),"",M773+1))</f>
        <v/>
      </c>
      <c r="N774" t="str">
        <f>+IF(LEN(M774)&gt;0,Participação!$D$6*100,"")</f>
        <v/>
      </c>
      <c r="O774" t="str">
        <f t="shared" si="118"/>
        <v/>
      </c>
      <c r="P774" t="str">
        <f>+IF(LEN(M774)&gt;0,IF(Participação!$B$6="Com Escaldão","09","01"),"")</f>
        <v/>
      </c>
      <c r="Q774" s="28" t="str">
        <f>+IF(LEN(M774)&gt;0,SUMIF(Candidatura_Tomador!$H:$H,Candidatura_Seguros!M774,Candidatura_Tomador!I:I),"")</f>
        <v/>
      </c>
      <c r="R774" t="str">
        <f>+IF(LEN(M774)&gt;0,VLOOKUP(M774,Candidatura_Tomador!H:J,3,0),"")</f>
        <v/>
      </c>
      <c r="S774" t="str">
        <f>+IF(LEN(M774)&gt;0,SUMIF(Candidatura_Tomador!$H:$H,Candidatura_Seguros!M774,Candidatura_Tomador!Q:Q),"")</f>
        <v/>
      </c>
      <c r="T774" t="str">
        <f t="shared" si="119"/>
        <v/>
      </c>
      <c r="U774" t="str">
        <f t="shared" si="120"/>
        <v/>
      </c>
      <c r="V774" t="str">
        <f>+IF(LEN(M774)&gt;0,SUMIF(Candidatura_Tomador!$H:$H,Candidatura_Seguros!M774,Candidatura_Tomador!R:R),"")</f>
        <v/>
      </c>
      <c r="W774" t="str">
        <f t="shared" si="121"/>
        <v/>
      </c>
    </row>
    <row r="775" spans="1:23" x14ac:dyDescent="0.25">
      <c r="A775" t="str">
        <f>+IF(LEN(M775)&gt;0,Candidatura_Tomador!C775,"")</f>
        <v/>
      </c>
      <c r="B775" t="str">
        <f>+IF(LEN(M775)&gt;0,Participação!$D$8,"")</f>
        <v/>
      </c>
      <c r="C775" t="str">
        <f t="shared" si="113"/>
        <v/>
      </c>
      <c r="D775" t="str">
        <f>+IF(LEN(M775)&gt;0,Participação!$D$4,"")</f>
        <v/>
      </c>
      <c r="E775" s="27" t="str">
        <f>+IF(LEN(M775)&gt;0,Participação!$B$7+8,"")</f>
        <v/>
      </c>
      <c r="F775" s="27" t="str">
        <f t="shared" si="114"/>
        <v/>
      </c>
      <c r="G775" t="str">
        <f t="shared" si="115"/>
        <v/>
      </c>
      <c r="H775" t="str">
        <f t="shared" si="116"/>
        <v/>
      </c>
      <c r="I775" t="str">
        <f t="shared" si="117"/>
        <v/>
      </c>
      <c r="L775" t="str">
        <f>+IF(LEN(Candidatura_Tomador!A775)&gt;0,VLOOKUP(M775,Candidatura_Tomador!H:P,9,0),"")</f>
        <v/>
      </c>
      <c r="M775" t="str">
        <f>IF(LEN(M774)=0,"",IF(M774=MAX(Candidatura_Tomador!H:H),"",M774+1))</f>
        <v/>
      </c>
      <c r="N775" t="str">
        <f>+IF(LEN(M775)&gt;0,Participação!$D$6*100,"")</f>
        <v/>
      </c>
      <c r="O775" t="str">
        <f t="shared" si="118"/>
        <v/>
      </c>
      <c r="P775" t="str">
        <f>+IF(LEN(M775)&gt;0,IF(Participação!$B$6="Com Escaldão","09","01"),"")</f>
        <v/>
      </c>
      <c r="Q775" s="28" t="str">
        <f>+IF(LEN(M775)&gt;0,SUMIF(Candidatura_Tomador!$H:$H,Candidatura_Seguros!M775,Candidatura_Tomador!I:I),"")</f>
        <v/>
      </c>
      <c r="R775" t="str">
        <f>+IF(LEN(M775)&gt;0,VLOOKUP(M775,Candidatura_Tomador!H:J,3,0),"")</f>
        <v/>
      </c>
      <c r="S775" t="str">
        <f>+IF(LEN(M775)&gt;0,SUMIF(Candidatura_Tomador!$H:$H,Candidatura_Seguros!M775,Candidatura_Tomador!Q:Q),"")</f>
        <v/>
      </c>
      <c r="T775" t="str">
        <f t="shared" si="119"/>
        <v/>
      </c>
      <c r="U775" t="str">
        <f t="shared" si="120"/>
        <v/>
      </c>
      <c r="V775" t="str">
        <f>+IF(LEN(M775)&gt;0,SUMIF(Candidatura_Tomador!$H:$H,Candidatura_Seguros!M775,Candidatura_Tomador!R:R),"")</f>
        <v/>
      </c>
      <c r="W775" t="str">
        <f t="shared" si="121"/>
        <v/>
      </c>
    </row>
    <row r="776" spans="1:23" x14ac:dyDescent="0.25">
      <c r="A776" t="str">
        <f>+IF(LEN(M776)&gt;0,Candidatura_Tomador!C776,"")</f>
        <v/>
      </c>
      <c r="B776" t="str">
        <f>+IF(LEN(M776)&gt;0,Participação!$D$8,"")</f>
        <v/>
      </c>
      <c r="C776" t="str">
        <f t="shared" si="113"/>
        <v/>
      </c>
      <c r="D776" t="str">
        <f>+IF(LEN(M776)&gt;0,Participação!$D$4,"")</f>
        <v/>
      </c>
      <c r="E776" s="27" t="str">
        <f>+IF(LEN(M776)&gt;0,Participação!$B$7+8,"")</f>
        <v/>
      </c>
      <c r="F776" s="27" t="str">
        <f t="shared" si="114"/>
        <v/>
      </c>
      <c r="G776" t="str">
        <f t="shared" si="115"/>
        <v/>
      </c>
      <c r="H776" t="str">
        <f t="shared" si="116"/>
        <v/>
      </c>
      <c r="I776" t="str">
        <f t="shared" si="117"/>
        <v/>
      </c>
      <c r="L776" t="str">
        <f>+IF(LEN(Candidatura_Tomador!A776)&gt;0,VLOOKUP(M776,Candidatura_Tomador!H:P,9,0),"")</f>
        <v/>
      </c>
      <c r="M776" t="str">
        <f>IF(LEN(M775)=0,"",IF(M775=MAX(Candidatura_Tomador!H:H),"",M775+1))</f>
        <v/>
      </c>
      <c r="N776" t="str">
        <f>+IF(LEN(M776)&gt;0,Participação!$D$6*100,"")</f>
        <v/>
      </c>
      <c r="O776" t="str">
        <f t="shared" si="118"/>
        <v/>
      </c>
      <c r="P776" t="str">
        <f>+IF(LEN(M776)&gt;0,IF(Participação!$B$6="Com Escaldão","09","01"),"")</f>
        <v/>
      </c>
      <c r="Q776" s="28" t="str">
        <f>+IF(LEN(M776)&gt;0,SUMIF(Candidatura_Tomador!$H:$H,Candidatura_Seguros!M776,Candidatura_Tomador!I:I),"")</f>
        <v/>
      </c>
      <c r="R776" t="str">
        <f>+IF(LEN(M776)&gt;0,VLOOKUP(M776,Candidatura_Tomador!H:J,3,0),"")</f>
        <v/>
      </c>
      <c r="S776" t="str">
        <f>+IF(LEN(M776)&gt;0,SUMIF(Candidatura_Tomador!$H:$H,Candidatura_Seguros!M776,Candidatura_Tomador!Q:Q),"")</f>
        <v/>
      </c>
      <c r="T776" t="str">
        <f t="shared" si="119"/>
        <v/>
      </c>
      <c r="U776" t="str">
        <f t="shared" si="120"/>
        <v/>
      </c>
      <c r="V776" t="str">
        <f>+IF(LEN(M776)&gt;0,SUMIF(Candidatura_Tomador!$H:$H,Candidatura_Seguros!M776,Candidatura_Tomador!R:R),"")</f>
        <v/>
      </c>
      <c r="W776" t="str">
        <f t="shared" si="121"/>
        <v/>
      </c>
    </row>
    <row r="777" spans="1:23" x14ac:dyDescent="0.25">
      <c r="A777" t="str">
        <f>+IF(LEN(M777)&gt;0,Candidatura_Tomador!C777,"")</f>
        <v/>
      </c>
      <c r="B777" t="str">
        <f>+IF(LEN(M777)&gt;0,Participação!$D$8,"")</f>
        <v/>
      </c>
      <c r="C777" t="str">
        <f t="shared" si="113"/>
        <v/>
      </c>
      <c r="D777" t="str">
        <f>+IF(LEN(M777)&gt;0,Participação!$D$4,"")</f>
        <v/>
      </c>
      <c r="E777" s="27" t="str">
        <f>+IF(LEN(M777)&gt;0,Participação!$B$7+8,"")</f>
        <v/>
      </c>
      <c r="F777" s="27" t="str">
        <f t="shared" si="114"/>
        <v/>
      </c>
      <c r="G777" t="str">
        <f t="shared" si="115"/>
        <v/>
      </c>
      <c r="H777" t="str">
        <f t="shared" si="116"/>
        <v/>
      </c>
      <c r="I777" t="str">
        <f t="shared" si="117"/>
        <v/>
      </c>
      <c r="L777" t="str">
        <f>+IF(LEN(Candidatura_Tomador!A777)&gt;0,VLOOKUP(M777,Candidatura_Tomador!H:P,9,0),"")</f>
        <v/>
      </c>
      <c r="M777" t="str">
        <f>IF(LEN(M776)=0,"",IF(M776=MAX(Candidatura_Tomador!H:H),"",M776+1))</f>
        <v/>
      </c>
      <c r="N777" t="str">
        <f>+IF(LEN(M777)&gt;0,Participação!$D$6*100,"")</f>
        <v/>
      </c>
      <c r="O777" t="str">
        <f t="shared" si="118"/>
        <v/>
      </c>
      <c r="P777" t="str">
        <f>+IF(LEN(M777)&gt;0,IF(Participação!$B$6="Com Escaldão","09","01"),"")</f>
        <v/>
      </c>
      <c r="Q777" s="28" t="str">
        <f>+IF(LEN(M777)&gt;0,SUMIF(Candidatura_Tomador!$H:$H,Candidatura_Seguros!M777,Candidatura_Tomador!I:I),"")</f>
        <v/>
      </c>
      <c r="R777" t="str">
        <f>+IF(LEN(M777)&gt;0,VLOOKUP(M777,Candidatura_Tomador!H:J,3,0),"")</f>
        <v/>
      </c>
      <c r="S777" t="str">
        <f>+IF(LEN(M777)&gt;0,SUMIF(Candidatura_Tomador!$H:$H,Candidatura_Seguros!M777,Candidatura_Tomador!Q:Q),"")</f>
        <v/>
      </c>
      <c r="T777" t="str">
        <f t="shared" si="119"/>
        <v/>
      </c>
      <c r="U777" t="str">
        <f t="shared" si="120"/>
        <v/>
      </c>
      <c r="V777" t="str">
        <f>+IF(LEN(M777)&gt;0,SUMIF(Candidatura_Tomador!$H:$H,Candidatura_Seguros!M777,Candidatura_Tomador!R:R),"")</f>
        <v/>
      </c>
      <c r="W777" t="str">
        <f t="shared" si="121"/>
        <v/>
      </c>
    </row>
    <row r="778" spans="1:23" x14ac:dyDescent="0.25">
      <c r="A778" t="str">
        <f>+IF(LEN(M778)&gt;0,Candidatura_Tomador!C778,"")</f>
        <v/>
      </c>
      <c r="B778" t="str">
        <f>+IF(LEN(M778)&gt;0,Participação!$D$8,"")</f>
        <v/>
      </c>
      <c r="C778" t="str">
        <f t="shared" si="113"/>
        <v/>
      </c>
      <c r="D778" t="str">
        <f>+IF(LEN(M778)&gt;0,Participação!$D$4,"")</f>
        <v/>
      </c>
      <c r="E778" s="27" t="str">
        <f>+IF(LEN(M778)&gt;0,Participação!$B$7+8,"")</f>
        <v/>
      </c>
      <c r="F778" s="27" t="str">
        <f t="shared" si="114"/>
        <v/>
      </c>
      <c r="G778" t="str">
        <f t="shared" si="115"/>
        <v/>
      </c>
      <c r="H778" t="str">
        <f t="shared" si="116"/>
        <v/>
      </c>
      <c r="I778" t="str">
        <f t="shared" si="117"/>
        <v/>
      </c>
      <c r="L778" t="str">
        <f>+IF(LEN(Candidatura_Tomador!A778)&gt;0,VLOOKUP(M778,Candidatura_Tomador!H:P,9,0),"")</f>
        <v/>
      </c>
      <c r="M778" t="str">
        <f>IF(LEN(M777)=0,"",IF(M777=MAX(Candidatura_Tomador!H:H),"",M777+1))</f>
        <v/>
      </c>
      <c r="N778" t="str">
        <f>+IF(LEN(M778)&gt;0,Participação!$D$6*100,"")</f>
        <v/>
      </c>
      <c r="O778" t="str">
        <f t="shared" si="118"/>
        <v/>
      </c>
      <c r="P778" t="str">
        <f>+IF(LEN(M778)&gt;0,IF(Participação!$B$6="Com Escaldão","09","01"),"")</f>
        <v/>
      </c>
      <c r="Q778" s="28" t="str">
        <f>+IF(LEN(M778)&gt;0,SUMIF(Candidatura_Tomador!$H:$H,Candidatura_Seguros!M778,Candidatura_Tomador!I:I),"")</f>
        <v/>
      </c>
      <c r="R778" t="str">
        <f>+IF(LEN(M778)&gt;0,VLOOKUP(M778,Candidatura_Tomador!H:J,3,0),"")</f>
        <v/>
      </c>
      <c r="S778" t="str">
        <f>+IF(LEN(M778)&gt;0,SUMIF(Candidatura_Tomador!$H:$H,Candidatura_Seguros!M778,Candidatura_Tomador!Q:Q),"")</f>
        <v/>
      </c>
      <c r="T778" t="str">
        <f t="shared" si="119"/>
        <v/>
      </c>
      <c r="U778" t="str">
        <f t="shared" si="120"/>
        <v/>
      </c>
      <c r="V778" t="str">
        <f>+IF(LEN(M778)&gt;0,SUMIF(Candidatura_Tomador!$H:$H,Candidatura_Seguros!M778,Candidatura_Tomador!R:R),"")</f>
        <v/>
      </c>
      <c r="W778" t="str">
        <f t="shared" si="121"/>
        <v/>
      </c>
    </row>
    <row r="779" spans="1:23" x14ac:dyDescent="0.25">
      <c r="A779" t="str">
        <f>+IF(LEN(M779)&gt;0,Candidatura_Tomador!C779,"")</f>
        <v/>
      </c>
      <c r="B779" t="str">
        <f>+IF(LEN(M779)&gt;0,Participação!$D$8,"")</f>
        <v/>
      </c>
      <c r="C779" t="str">
        <f t="shared" si="113"/>
        <v/>
      </c>
      <c r="D779" t="str">
        <f>+IF(LEN(M779)&gt;0,Participação!$D$4,"")</f>
        <v/>
      </c>
      <c r="E779" s="27" t="str">
        <f>+IF(LEN(M779)&gt;0,Participação!$B$7+8,"")</f>
        <v/>
      </c>
      <c r="F779" s="27" t="str">
        <f t="shared" si="114"/>
        <v/>
      </c>
      <c r="G779" t="str">
        <f t="shared" si="115"/>
        <v/>
      </c>
      <c r="H779" t="str">
        <f t="shared" si="116"/>
        <v/>
      </c>
      <c r="I779" t="str">
        <f t="shared" si="117"/>
        <v/>
      </c>
      <c r="L779" t="str">
        <f>+IF(LEN(Candidatura_Tomador!A779)&gt;0,VLOOKUP(M779,Candidatura_Tomador!H:P,9,0),"")</f>
        <v/>
      </c>
      <c r="M779" t="str">
        <f>IF(LEN(M778)=0,"",IF(M778=MAX(Candidatura_Tomador!H:H),"",M778+1))</f>
        <v/>
      </c>
      <c r="N779" t="str">
        <f>+IF(LEN(M779)&gt;0,Participação!$D$6*100,"")</f>
        <v/>
      </c>
      <c r="O779" t="str">
        <f t="shared" si="118"/>
        <v/>
      </c>
      <c r="P779" t="str">
        <f>+IF(LEN(M779)&gt;0,IF(Participação!$B$6="Com Escaldão","09","01"),"")</f>
        <v/>
      </c>
      <c r="Q779" s="28" t="str">
        <f>+IF(LEN(M779)&gt;0,SUMIF(Candidatura_Tomador!$H:$H,Candidatura_Seguros!M779,Candidatura_Tomador!I:I),"")</f>
        <v/>
      </c>
      <c r="R779" t="str">
        <f>+IF(LEN(M779)&gt;0,VLOOKUP(M779,Candidatura_Tomador!H:J,3,0),"")</f>
        <v/>
      </c>
      <c r="S779" t="str">
        <f>+IF(LEN(M779)&gt;0,SUMIF(Candidatura_Tomador!$H:$H,Candidatura_Seguros!M779,Candidatura_Tomador!Q:Q),"")</f>
        <v/>
      </c>
      <c r="T779" t="str">
        <f t="shared" si="119"/>
        <v/>
      </c>
      <c r="U779" t="str">
        <f t="shared" si="120"/>
        <v/>
      </c>
      <c r="V779" t="str">
        <f>+IF(LEN(M779)&gt;0,SUMIF(Candidatura_Tomador!$H:$H,Candidatura_Seguros!M779,Candidatura_Tomador!R:R),"")</f>
        <v/>
      </c>
      <c r="W779" t="str">
        <f t="shared" si="121"/>
        <v/>
      </c>
    </row>
    <row r="780" spans="1:23" x14ac:dyDescent="0.25">
      <c r="A780" t="str">
        <f>+IF(LEN(M780)&gt;0,Candidatura_Tomador!C780,"")</f>
        <v/>
      </c>
      <c r="B780" t="str">
        <f>+IF(LEN(M780)&gt;0,Participação!$D$8,"")</f>
        <v/>
      </c>
      <c r="C780" t="str">
        <f t="shared" si="113"/>
        <v/>
      </c>
      <c r="D780" t="str">
        <f>+IF(LEN(M780)&gt;0,Participação!$D$4,"")</f>
        <v/>
      </c>
      <c r="E780" s="27" t="str">
        <f>+IF(LEN(M780)&gt;0,Participação!$B$7+8,"")</f>
        <v/>
      </c>
      <c r="F780" s="27" t="str">
        <f t="shared" si="114"/>
        <v/>
      </c>
      <c r="G780" t="str">
        <f t="shared" si="115"/>
        <v/>
      </c>
      <c r="H780" t="str">
        <f t="shared" si="116"/>
        <v/>
      </c>
      <c r="I780" t="str">
        <f t="shared" si="117"/>
        <v/>
      </c>
      <c r="L780" t="str">
        <f>+IF(LEN(Candidatura_Tomador!A780)&gt;0,VLOOKUP(M780,Candidatura_Tomador!H:P,9,0),"")</f>
        <v/>
      </c>
      <c r="M780" t="str">
        <f>IF(LEN(M779)=0,"",IF(M779=MAX(Candidatura_Tomador!H:H),"",M779+1))</f>
        <v/>
      </c>
      <c r="N780" t="str">
        <f>+IF(LEN(M780)&gt;0,Participação!$D$6*100,"")</f>
        <v/>
      </c>
      <c r="O780" t="str">
        <f t="shared" si="118"/>
        <v/>
      </c>
      <c r="P780" t="str">
        <f>+IF(LEN(M780)&gt;0,IF(Participação!$B$6="Com Escaldão","09","01"),"")</f>
        <v/>
      </c>
      <c r="Q780" s="28" t="str">
        <f>+IF(LEN(M780)&gt;0,SUMIF(Candidatura_Tomador!$H:$H,Candidatura_Seguros!M780,Candidatura_Tomador!I:I),"")</f>
        <v/>
      </c>
      <c r="R780" t="str">
        <f>+IF(LEN(M780)&gt;0,VLOOKUP(M780,Candidatura_Tomador!H:J,3,0),"")</f>
        <v/>
      </c>
      <c r="S780" t="str">
        <f>+IF(LEN(M780)&gt;0,SUMIF(Candidatura_Tomador!$H:$H,Candidatura_Seguros!M780,Candidatura_Tomador!Q:Q),"")</f>
        <v/>
      </c>
      <c r="T780" t="str">
        <f t="shared" si="119"/>
        <v/>
      </c>
      <c r="U780" t="str">
        <f t="shared" si="120"/>
        <v/>
      </c>
      <c r="V780" t="str">
        <f>+IF(LEN(M780)&gt;0,SUMIF(Candidatura_Tomador!$H:$H,Candidatura_Seguros!M780,Candidatura_Tomador!R:R),"")</f>
        <v/>
      </c>
      <c r="W780" t="str">
        <f t="shared" si="121"/>
        <v/>
      </c>
    </row>
    <row r="781" spans="1:23" x14ac:dyDescent="0.25">
      <c r="A781" t="str">
        <f>+IF(LEN(M781)&gt;0,Candidatura_Tomador!C781,"")</f>
        <v/>
      </c>
      <c r="B781" t="str">
        <f>+IF(LEN(M781)&gt;0,Participação!$D$8,"")</f>
        <v/>
      </c>
      <c r="C781" t="str">
        <f t="shared" si="113"/>
        <v/>
      </c>
      <c r="D781" t="str">
        <f>+IF(LEN(M781)&gt;0,Participação!$D$4,"")</f>
        <v/>
      </c>
      <c r="E781" s="27" t="str">
        <f>+IF(LEN(M781)&gt;0,Participação!$B$7+8,"")</f>
        <v/>
      </c>
      <c r="F781" s="27" t="str">
        <f t="shared" si="114"/>
        <v/>
      </c>
      <c r="G781" t="str">
        <f t="shared" si="115"/>
        <v/>
      </c>
      <c r="H781" t="str">
        <f t="shared" si="116"/>
        <v/>
      </c>
      <c r="I781" t="str">
        <f t="shared" si="117"/>
        <v/>
      </c>
      <c r="L781" t="str">
        <f>+IF(LEN(Candidatura_Tomador!A781)&gt;0,VLOOKUP(M781,Candidatura_Tomador!H:P,9,0),"")</f>
        <v/>
      </c>
      <c r="M781" t="str">
        <f>IF(LEN(M780)=0,"",IF(M780=MAX(Candidatura_Tomador!H:H),"",M780+1))</f>
        <v/>
      </c>
      <c r="N781" t="str">
        <f>+IF(LEN(M781)&gt;0,Participação!$D$6*100,"")</f>
        <v/>
      </c>
      <c r="O781" t="str">
        <f t="shared" si="118"/>
        <v/>
      </c>
      <c r="P781" t="str">
        <f>+IF(LEN(M781)&gt;0,IF(Participação!$B$6="Com Escaldão","09","01"),"")</f>
        <v/>
      </c>
      <c r="Q781" s="28" t="str">
        <f>+IF(LEN(M781)&gt;0,SUMIF(Candidatura_Tomador!$H:$H,Candidatura_Seguros!M781,Candidatura_Tomador!I:I),"")</f>
        <v/>
      </c>
      <c r="R781" t="str">
        <f>+IF(LEN(M781)&gt;0,VLOOKUP(M781,Candidatura_Tomador!H:J,3,0),"")</f>
        <v/>
      </c>
      <c r="S781" t="str">
        <f>+IF(LEN(M781)&gt;0,SUMIF(Candidatura_Tomador!$H:$H,Candidatura_Seguros!M781,Candidatura_Tomador!Q:Q),"")</f>
        <v/>
      </c>
      <c r="T781" t="str">
        <f t="shared" si="119"/>
        <v/>
      </c>
      <c r="U781" t="str">
        <f t="shared" si="120"/>
        <v/>
      </c>
      <c r="V781" t="str">
        <f>+IF(LEN(M781)&gt;0,SUMIF(Candidatura_Tomador!$H:$H,Candidatura_Seguros!M781,Candidatura_Tomador!R:R),"")</f>
        <v/>
      </c>
      <c r="W781" t="str">
        <f t="shared" si="121"/>
        <v/>
      </c>
    </row>
    <row r="782" spans="1:23" x14ac:dyDescent="0.25">
      <c r="A782" t="str">
        <f>+IF(LEN(M782)&gt;0,Candidatura_Tomador!C782,"")</f>
        <v/>
      </c>
      <c r="B782" t="str">
        <f>+IF(LEN(M782)&gt;0,Participação!$D$8,"")</f>
        <v/>
      </c>
      <c r="C782" t="str">
        <f t="shared" si="113"/>
        <v/>
      </c>
      <c r="D782" t="str">
        <f>+IF(LEN(M782)&gt;0,Participação!$D$4,"")</f>
        <v/>
      </c>
      <c r="E782" s="27" t="str">
        <f>+IF(LEN(M782)&gt;0,Participação!$B$7+8,"")</f>
        <v/>
      </c>
      <c r="F782" s="27" t="str">
        <f t="shared" si="114"/>
        <v/>
      </c>
      <c r="G782" t="str">
        <f t="shared" si="115"/>
        <v/>
      </c>
      <c r="H782" t="str">
        <f t="shared" si="116"/>
        <v/>
      </c>
      <c r="I782" t="str">
        <f t="shared" si="117"/>
        <v/>
      </c>
      <c r="L782" t="str">
        <f>+IF(LEN(Candidatura_Tomador!A782)&gt;0,VLOOKUP(M782,Candidatura_Tomador!H:P,9,0),"")</f>
        <v/>
      </c>
      <c r="M782" t="str">
        <f>IF(LEN(M781)=0,"",IF(M781=MAX(Candidatura_Tomador!H:H),"",M781+1))</f>
        <v/>
      </c>
      <c r="N782" t="str">
        <f>+IF(LEN(M782)&gt;0,Participação!$D$6*100,"")</f>
        <v/>
      </c>
      <c r="O782" t="str">
        <f t="shared" si="118"/>
        <v/>
      </c>
      <c r="P782" t="str">
        <f>+IF(LEN(M782)&gt;0,IF(Participação!$B$6="Com Escaldão","09","01"),"")</f>
        <v/>
      </c>
      <c r="Q782" s="28" t="str">
        <f>+IF(LEN(M782)&gt;0,SUMIF(Candidatura_Tomador!$H:$H,Candidatura_Seguros!M782,Candidatura_Tomador!I:I),"")</f>
        <v/>
      </c>
      <c r="R782" t="str">
        <f>+IF(LEN(M782)&gt;0,VLOOKUP(M782,Candidatura_Tomador!H:J,3,0),"")</f>
        <v/>
      </c>
      <c r="S782" t="str">
        <f>+IF(LEN(M782)&gt;0,SUMIF(Candidatura_Tomador!$H:$H,Candidatura_Seguros!M782,Candidatura_Tomador!Q:Q),"")</f>
        <v/>
      </c>
      <c r="T782" t="str">
        <f t="shared" si="119"/>
        <v/>
      </c>
      <c r="U782" t="str">
        <f t="shared" si="120"/>
        <v/>
      </c>
      <c r="V782" t="str">
        <f>+IF(LEN(M782)&gt;0,SUMIF(Candidatura_Tomador!$H:$H,Candidatura_Seguros!M782,Candidatura_Tomador!R:R),"")</f>
        <v/>
      </c>
      <c r="W782" t="str">
        <f t="shared" si="121"/>
        <v/>
      </c>
    </row>
    <row r="783" spans="1:23" x14ac:dyDescent="0.25">
      <c r="A783" t="str">
        <f>+IF(LEN(M783)&gt;0,Candidatura_Tomador!C783,"")</f>
        <v/>
      </c>
      <c r="B783" t="str">
        <f>+IF(LEN(M783)&gt;0,Participação!$D$8,"")</f>
        <v/>
      </c>
      <c r="C783" t="str">
        <f t="shared" si="113"/>
        <v/>
      </c>
      <c r="D783" t="str">
        <f>+IF(LEN(M783)&gt;0,Participação!$D$4,"")</f>
        <v/>
      </c>
      <c r="E783" s="27" t="str">
        <f>+IF(LEN(M783)&gt;0,Participação!$B$7+8,"")</f>
        <v/>
      </c>
      <c r="F783" s="27" t="str">
        <f t="shared" si="114"/>
        <v/>
      </c>
      <c r="G783" t="str">
        <f t="shared" si="115"/>
        <v/>
      </c>
      <c r="H783" t="str">
        <f t="shared" si="116"/>
        <v/>
      </c>
      <c r="I783" t="str">
        <f t="shared" si="117"/>
        <v/>
      </c>
      <c r="L783" t="str">
        <f>+IF(LEN(Candidatura_Tomador!A783)&gt;0,VLOOKUP(M783,Candidatura_Tomador!H:P,9,0),"")</f>
        <v/>
      </c>
      <c r="M783" t="str">
        <f>IF(LEN(M782)=0,"",IF(M782=MAX(Candidatura_Tomador!H:H),"",M782+1))</f>
        <v/>
      </c>
      <c r="N783" t="str">
        <f>+IF(LEN(M783)&gt;0,Participação!$D$6*100,"")</f>
        <v/>
      </c>
      <c r="O783" t="str">
        <f t="shared" si="118"/>
        <v/>
      </c>
      <c r="P783" t="str">
        <f>+IF(LEN(M783)&gt;0,IF(Participação!$B$6="Com Escaldão","09","01"),"")</f>
        <v/>
      </c>
      <c r="Q783" s="28" t="str">
        <f>+IF(LEN(M783)&gt;0,SUMIF(Candidatura_Tomador!$H:$H,Candidatura_Seguros!M783,Candidatura_Tomador!I:I),"")</f>
        <v/>
      </c>
      <c r="R783" t="str">
        <f>+IF(LEN(M783)&gt;0,VLOOKUP(M783,Candidatura_Tomador!H:J,3,0),"")</f>
        <v/>
      </c>
      <c r="S783" t="str">
        <f>+IF(LEN(M783)&gt;0,SUMIF(Candidatura_Tomador!$H:$H,Candidatura_Seguros!M783,Candidatura_Tomador!Q:Q),"")</f>
        <v/>
      </c>
      <c r="T783" t="str">
        <f t="shared" si="119"/>
        <v/>
      </c>
      <c r="U783" t="str">
        <f t="shared" si="120"/>
        <v/>
      </c>
      <c r="V783" t="str">
        <f>+IF(LEN(M783)&gt;0,SUMIF(Candidatura_Tomador!$H:$H,Candidatura_Seguros!M783,Candidatura_Tomador!R:R),"")</f>
        <v/>
      </c>
      <c r="W783" t="str">
        <f t="shared" si="121"/>
        <v/>
      </c>
    </row>
    <row r="784" spans="1:23" x14ac:dyDescent="0.25">
      <c r="A784" t="str">
        <f>+IF(LEN(M784)&gt;0,Candidatura_Tomador!C784,"")</f>
        <v/>
      </c>
      <c r="B784" t="str">
        <f>+IF(LEN(M784)&gt;0,Participação!$D$8,"")</f>
        <v/>
      </c>
      <c r="C784" t="str">
        <f t="shared" si="113"/>
        <v/>
      </c>
      <c r="D784" t="str">
        <f>+IF(LEN(M784)&gt;0,Participação!$D$4,"")</f>
        <v/>
      </c>
      <c r="E784" s="27" t="str">
        <f>+IF(LEN(M784)&gt;0,Participação!$B$7+8,"")</f>
        <v/>
      </c>
      <c r="F784" s="27" t="str">
        <f t="shared" si="114"/>
        <v/>
      </c>
      <c r="G784" t="str">
        <f t="shared" si="115"/>
        <v/>
      </c>
      <c r="H784" t="str">
        <f t="shared" si="116"/>
        <v/>
      </c>
      <c r="I784" t="str">
        <f t="shared" si="117"/>
        <v/>
      </c>
      <c r="L784" t="str">
        <f>+IF(LEN(Candidatura_Tomador!A784)&gt;0,VLOOKUP(M784,Candidatura_Tomador!H:P,9,0),"")</f>
        <v/>
      </c>
      <c r="M784" t="str">
        <f>IF(LEN(M783)=0,"",IF(M783=MAX(Candidatura_Tomador!H:H),"",M783+1))</f>
        <v/>
      </c>
      <c r="N784" t="str">
        <f>+IF(LEN(M784)&gt;0,Participação!$D$6*100,"")</f>
        <v/>
      </c>
      <c r="O784" t="str">
        <f t="shared" si="118"/>
        <v/>
      </c>
      <c r="P784" t="str">
        <f>+IF(LEN(M784)&gt;0,IF(Participação!$B$6="Com Escaldão","09","01"),"")</f>
        <v/>
      </c>
      <c r="Q784" s="28" t="str">
        <f>+IF(LEN(M784)&gt;0,SUMIF(Candidatura_Tomador!$H:$H,Candidatura_Seguros!M784,Candidatura_Tomador!I:I),"")</f>
        <v/>
      </c>
      <c r="R784" t="str">
        <f>+IF(LEN(M784)&gt;0,VLOOKUP(M784,Candidatura_Tomador!H:J,3,0),"")</f>
        <v/>
      </c>
      <c r="S784" t="str">
        <f>+IF(LEN(M784)&gt;0,SUMIF(Candidatura_Tomador!$H:$H,Candidatura_Seguros!M784,Candidatura_Tomador!Q:Q),"")</f>
        <v/>
      </c>
      <c r="T784" t="str">
        <f t="shared" si="119"/>
        <v/>
      </c>
      <c r="U784" t="str">
        <f t="shared" si="120"/>
        <v/>
      </c>
      <c r="V784" t="str">
        <f>+IF(LEN(M784)&gt;0,SUMIF(Candidatura_Tomador!$H:$H,Candidatura_Seguros!M784,Candidatura_Tomador!R:R),"")</f>
        <v/>
      </c>
      <c r="W784" t="str">
        <f t="shared" si="121"/>
        <v/>
      </c>
    </row>
    <row r="785" spans="1:23" x14ac:dyDescent="0.25">
      <c r="A785" t="str">
        <f>+IF(LEN(M785)&gt;0,Candidatura_Tomador!C785,"")</f>
        <v/>
      </c>
      <c r="B785" t="str">
        <f>+IF(LEN(M785)&gt;0,Participação!$D$8,"")</f>
        <v/>
      </c>
      <c r="C785" t="str">
        <f t="shared" si="113"/>
        <v/>
      </c>
      <c r="D785" t="str">
        <f>+IF(LEN(M785)&gt;0,Participação!$D$4,"")</f>
        <v/>
      </c>
      <c r="E785" s="27" t="str">
        <f>+IF(LEN(M785)&gt;0,Participação!$B$7+8,"")</f>
        <v/>
      </c>
      <c r="F785" s="27" t="str">
        <f t="shared" si="114"/>
        <v/>
      </c>
      <c r="G785" t="str">
        <f t="shared" si="115"/>
        <v/>
      </c>
      <c r="H785" t="str">
        <f t="shared" si="116"/>
        <v/>
      </c>
      <c r="I785" t="str">
        <f t="shared" si="117"/>
        <v/>
      </c>
      <c r="L785" t="str">
        <f>+IF(LEN(Candidatura_Tomador!A785)&gt;0,VLOOKUP(M785,Candidatura_Tomador!H:P,9,0),"")</f>
        <v/>
      </c>
      <c r="M785" t="str">
        <f>IF(LEN(M784)=0,"",IF(M784=MAX(Candidatura_Tomador!H:H),"",M784+1))</f>
        <v/>
      </c>
      <c r="N785" t="str">
        <f>+IF(LEN(M785)&gt;0,Participação!$D$6*100,"")</f>
        <v/>
      </c>
      <c r="O785" t="str">
        <f t="shared" si="118"/>
        <v/>
      </c>
      <c r="P785" t="str">
        <f>+IF(LEN(M785)&gt;0,IF(Participação!$B$6="Com Escaldão","09","01"),"")</f>
        <v/>
      </c>
      <c r="Q785" s="28" t="str">
        <f>+IF(LEN(M785)&gt;0,SUMIF(Candidatura_Tomador!$H:$H,Candidatura_Seguros!M785,Candidatura_Tomador!I:I),"")</f>
        <v/>
      </c>
      <c r="R785" t="str">
        <f>+IF(LEN(M785)&gt;0,VLOOKUP(M785,Candidatura_Tomador!H:J,3,0),"")</f>
        <v/>
      </c>
      <c r="S785" t="str">
        <f>+IF(LEN(M785)&gt;0,SUMIF(Candidatura_Tomador!$H:$H,Candidatura_Seguros!M785,Candidatura_Tomador!Q:Q),"")</f>
        <v/>
      </c>
      <c r="T785" t="str">
        <f t="shared" si="119"/>
        <v/>
      </c>
      <c r="U785" t="str">
        <f t="shared" si="120"/>
        <v/>
      </c>
      <c r="V785" t="str">
        <f>+IF(LEN(M785)&gt;0,SUMIF(Candidatura_Tomador!$H:$H,Candidatura_Seguros!M785,Candidatura_Tomador!R:R),"")</f>
        <v/>
      </c>
      <c r="W785" t="str">
        <f t="shared" si="121"/>
        <v/>
      </c>
    </row>
    <row r="786" spans="1:23" x14ac:dyDescent="0.25">
      <c r="A786" t="str">
        <f>+IF(LEN(M786)&gt;0,Candidatura_Tomador!C786,"")</f>
        <v/>
      </c>
      <c r="B786" t="str">
        <f>+IF(LEN(M786)&gt;0,Participação!$D$8,"")</f>
        <v/>
      </c>
      <c r="C786" t="str">
        <f t="shared" si="113"/>
        <v/>
      </c>
      <c r="D786" t="str">
        <f>+IF(LEN(M786)&gt;0,Participação!$D$4,"")</f>
        <v/>
      </c>
      <c r="E786" s="27" t="str">
        <f>+IF(LEN(M786)&gt;0,Participação!$B$7+8,"")</f>
        <v/>
      </c>
      <c r="F786" s="27" t="str">
        <f t="shared" si="114"/>
        <v/>
      </c>
      <c r="G786" t="str">
        <f t="shared" si="115"/>
        <v/>
      </c>
      <c r="H786" t="str">
        <f t="shared" si="116"/>
        <v/>
      </c>
      <c r="I786" t="str">
        <f t="shared" si="117"/>
        <v/>
      </c>
      <c r="L786" t="str">
        <f>+IF(LEN(Candidatura_Tomador!A786)&gt;0,VLOOKUP(M786,Candidatura_Tomador!H:P,9,0),"")</f>
        <v/>
      </c>
      <c r="M786" t="str">
        <f>IF(LEN(M785)=0,"",IF(M785=MAX(Candidatura_Tomador!H:H),"",M785+1))</f>
        <v/>
      </c>
      <c r="N786" t="str">
        <f>+IF(LEN(M786)&gt;0,Participação!$D$6*100,"")</f>
        <v/>
      </c>
      <c r="O786" t="str">
        <f t="shared" si="118"/>
        <v/>
      </c>
      <c r="P786" t="str">
        <f>+IF(LEN(M786)&gt;0,IF(Participação!$B$6="Com Escaldão","09","01"),"")</f>
        <v/>
      </c>
      <c r="Q786" s="28" t="str">
        <f>+IF(LEN(M786)&gt;0,SUMIF(Candidatura_Tomador!$H:$H,Candidatura_Seguros!M786,Candidatura_Tomador!I:I),"")</f>
        <v/>
      </c>
      <c r="R786" t="str">
        <f>+IF(LEN(M786)&gt;0,VLOOKUP(M786,Candidatura_Tomador!H:J,3,0),"")</f>
        <v/>
      </c>
      <c r="S786" t="str">
        <f>+IF(LEN(M786)&gt;0,SUMIF(Candidatura_Tomador!$H:$H,Candidatura_Seguros!M786,Candidatura_Tomador!Q:Q),"")</f>
        <v/>
      </c>
      <c r="T786" t="str">
        <f t="shared" si="119"/>
        <v/>
      </c>
      <c r="U786" t="str">
        <f t="shared" si="120"/>
        <v/>
      </c>
      <c r="V786" t="str">
        <f>+IF(LEN(M786)&gt;0,SUMIF(Candidatura_Tomador!$H:$H,Candidatura_Seguros!M786,Candidatura_Tomador!R:R),"")</f>
        <v/>
      </c>
      <c r="W786" t="str">
        <f t="shared" si="121"/>
        <v/>
      </c>
    </row>
    <row r="787" spans="1:23" x14ac:dyDescent="0.25">
      <c r="A787" t="str">
        <f>+IF(LEN(M787)&gt;0,Candidatura_Tomador!C787,"")</f>
        <v/>
      </c>
      <c r="B787" t="str">
        <f>+IF(LEN(M787)&gt;0,Participação!$D$8,"")</f>
        <v/>
      </c>
      <c r="C787" t="str">
        <f t="shared" si="113"/>
        <v/>
      </c>
      <c r="D787" t="str">
        <f>+IF(LEN(M787)&gt;0,Participação!$D$4,"")</f>
        <v/>
      </c>
      <c r="E787" s="27" t="str">
        <f>+IF(LEN(M787)&gt;0,Participação!$B$7+8,"")</f>
        <v/>
      </c>
      <c r="F787" s="27" t="str">
        <f t="shared" si="114"/>
        <v/>
      </c>
      <c r="G787" t="str">
        <f t="shared" si="115"/>
        <v/>
      </c>
      <c r="H787" t="str">
        <f t="shared" si="116"/>
        <v/>
      </c>
      <c r="I787" t="str">
        <f t="shared" si="117"/>
        <v/>
      </c>
      <c r="L787" t="str">
        <f>+IF(LEN(Candidatura_Tomador!A787)&gt;0,VLOOKUP(M787,Candidatura_Tomador!H:P,9,0),"")</f>
        <v/>
      </c>
      <c r="M787" t="str">
        <f>IF(LEN(M786)=0,"",IF(M786=MAX(Candidatura_Tomador!H:H),"",M786+1))</f>
        <v/>
      </c>
      <c r="N787" t="str">
        <f>+IF(LEN(M787)&gt;0,Participação!$D$6*100,"")</f>
        <v/>
      </c>
      <c r="O787" t="str">
        <f t="shared" si="118"/>
        <v/>
      </c>
      <c r="P787" t="str">
        <f>+IF(LEN(M787)&gt;0,IF(Participação!$B$6="Com Escaldão","09","01"),"")</f>
        <v/>
      </c>
      <c r="Q787" s="28" t="str">
        <f>+IF(LEN(M787)&gt;0,SUMIF(Candidatura_Tomador!$H:$H,Candidatura_Seguros!M787,Candidatura_Tomador!I:I),"")</f>
        <v/>
      </c>
      <c r="R787" t="str">
        <f>+IF(LEN(M787)&gt;0,VLOOKUP(M787,Candidatura_Tomador!H:J,3,0),"")</f>
        <v/>
      </c>
      <c r="S787" t="str">
        <f>+IF(LEN(M787)&gt;0,SUMIF(Candidatura_Tomador!$H:$H,Candidatura_Seguros!M787,Candidatura_Tomador!Q:Q),"")</f>
        <v/>
      </c>
      <c r="T787" t="str">
        <f t="shared" si="119"/>
        <v/>
      </c>
      <c r="U787" t="str">
        <f t="shared" si="120"/>
        <v/>
      </c>
      <c r="V787" t="str">
        <f>+IF(LEN(M787)&gt;0,SUMIF(Candidatura_Tomador!$H:$H,Candidatura_Seguros!M787,Candidatura_Tomador!R:R),"")</f>
        <v/>
      </c>
      <c r="W787" t="str">
        <f t="shared" si="121"/>
        <v/>
      </c>
    </row>
    <row r="788" spans="1:23" x14ac:dyDescent="0.25">
      <c r="A788" t="str">
        <f>+IF(LEN(M788)&gt;0,Candidatura_Tomador!C788,"")</f>
        <v/>
      </c>
      <c r="B788" t="str">
        <f>+IF(LEN(M788)&gt;0,Participação!$D$8,"")</f>
        <v/>
      </c>
      <c r="C788" t="str">
        <f t="shared" si="113"/>
        <v/>
      </c>
      <c r="D788" t="str">
        <f>+IF(LEN(M788)&gt;0,Participação!$D$4,"")</f>
        <v/>
      </c>
      <c r="E788" s="27" t="str">
        <f>+IF(LEN(M788)&gt;0,Participação!$B$7+8,"")</f>
        <v/>
      </c>
      <c r="F788" s="27" t="str">
        <f t="shared" si="114"/>
        <v/>
      </c>
      <c r="G788" t="str">
        <f t="shared" si="115"/>
        <v/>
      </c>
      <c r="H788" t="str">
        <f t="shared" si="116"/>
        <v/>
      </c>
      <c r="I788" t="str">
        <f t="shared" si="117"/>
        <v/>
      </c>
      <c r="L788" t="str">
        <f>+IF(LEN(Candidatura_Tomador!A788)&gt;0,VLOOKUP(M788,Candidatura_Tomador!H:P,9,0),"")</f>
        <v/>
      </c>
      <c r="M788" t="str">
        <f>IF(LEN(M787)=0,"",IF(M787=MAX(Candidatura_Tomador!H:H),"",M787+1))</f>
        <v/>
      </c>
      <c r="N788" t="str">
        <f>+IF(LEN(M788)&gt;0,Participação!$D$6*100,"")</f>
        <v/>
      </c>
      <c r="O788" t="str">
        <f t="shared" si="118"/>
        <v/>
      </c>
      <c r="P788" t="str">
        <f>+IF(LEN(M788)&gt;0,IF(Participação!$B$6="Com Escaldão","09","01"),"")</f>
        <v/>
      </c>
      <c r="Q788" s="28" t="str">
        <f>+IF(LEN(M788)&gt;0,SUMIF(Candidatura_Tomador!$H:$H,Candidatura_Seguros!M788,Candidatura_Tomador!I:I),"")</f>
        <v/>
      </c>
      <c r="R788" t="str">
        <f>+IF(LEN(M788)&gt;0,VLOOKUP(M788,Candidatura_Tomador!H:J,3,0),"")</f>
        <v/>
      </c>
      <c r="S788" t="str">
        <f>+IF(LEN(M788)&gt;0,SUMIF(Candidatura_Tomador!$H:$H,Candidatura_Seguros!M788,Candidatura_Tomador!Q:Q),"")</f>
        <v/>
      </c>
      <c r="T788" t="str">
        <f t="shared" si="119"/>
        <v/>
      </c>
      <c r="U788" t="str">
        <f t="shared" si="120"/>
        <v/>
      </c>
      <c r="V788" t="str">
        <f>+IF(LEN(M788)&gt;0,SUMIF(Candidatura_Tomador!$H:$H,Candidatura_Seguros!M788,Candidatura_Tomador!R:R),"")</f>
        <v/>
      </c>
      <c r="W788" t="str">
        <f t="shared" si="121"/>
        <v/>
      </c>
    </row>
    <row r="789" spans="1:23" x14ac:dyDescent="0.25">
      <c r="A789" t="str">
        <f>+IF(LEN(M789)&gt;0,Candidatura_Tomador!C789,"")</f>
        <v/>
      </c>
      <c r="B789" t="str">
        <f>+IF(LEN(M789)&gt;0,Participação!$D$8,"")</f>
        <v/>
      </c>
      <c r="C789" t="str">
        <f t="shared" si="113"/>
        <v/>
      </c>
      <c r="D789" t="str">
        <f>+IF(LEN(M789)&gt;0,Participação!$D$4,"")</f>
        <v/>
      </c>
      <c r="E789" s="27" t="str">
        <f>+IF(LEN(M789)&gt;0,Participação!$B$7+8,"")</f>
        <v/>
      </c>
      <c r="F789" s="27" t="str">
        <f t="shared" si="114"/>
        <v/>
      </c>
      <c r="G789" t="str">
        <f t="shared" si="115"/>
        <v/>
      </c>
      <c r="H789" t="str">
        <f t="shared" si="116"/>
        <v/>
      </c>
      <c r="I789" t="str">
        <f t="shared" si="117"/>
        <v/>
      </c>
      <c r="L789" t="str">
        <f>+IF(LEN(Candidatura_Tomador!A789)&gt;0,VLOOKUP(M789,Candidatura_Tomador!H:P,9,0),"")</f>
        <v/>
      </c>
      <c r="M789" t="str">
        <f>IF(LEN(M788)=0,"",IF(M788=MAX(Candidatura_Tomador!H:H),"",M788+1))</f>
        <v/>
      </c>
      <c r="N789" t="str">
        <f>+IF(LEN(M789)&gt;0,Participação!$D$6*100,"")</f>
        <v/>
      </c>
      <c r="O789" t="str">
        <f t="shared" si="118"/>
        <v/>
      </c>
      <c r="P789" t="str">
        <f>+IF(LEN(M789)&gt;0,IF(Participação!$B$6="Com Escaldão","09","01"),"")</f>
        <v/>
      </c>
      <c r="Q789" s="28" t="str">
        <f>+IF(LEN(M789)&gt;0,SUMIF(Candidatura_Tomador!$H:$H,Candidatura_Seguros!M789,Candidatura_Tomador!I:I),"")</f>
        <v/>
      </c>
      <c r="R789" t="str">
        <f>+IF(LEN(M789)&gt;0,VLOOKUP(M789,Candidatura_Tomador!H:J,3,0),"")</f>
        <v/>
      </c>
      <c r="S789" t="str">
        <f>+IF(LEN(M789)&gt;0,SUMIF(Candidatura_Tomador!$H:$H,Candidatura_Seguros!M789,Candidatura_Tomador!Q:Q),"")</f>
        <v/>
      </c>
      <c r="T789" t="str">
        <f t="shared" si="119"/>
        <v/>
      </c>
      <c r="U789" t="str">
        <f t="shared" si="120"/>
        <v/>
      </c>
      <c r="V789" t="str">
        <f>+IF(LEN(M789)&gt;0,SUMIF(Candidatura_Tomador!$H:$H,Candidatura_Seguros!M789,Candidatura_Tomador!R:R),"")</f>
        <v/>
      </c>
      <c r="W789" t="str">
        <f t="shared" si="121"/>
        <v/>
      </c>
    </row>
    <row r="790" spans="1:23" x14ac:dyDescent="0.25">
      <c r="A790" t="str">
        <f>+IF(LEN(M790)&gt;0,Candidatura_Tomador!C790,"")</f>
        <v/>
      </c>
      <c r="B790" t="str">
        <f>+IF(LEN(M790)&gt;0,Participação!$D$8,"")</f>
        <v/>
      </c>
      <c r="C790" t="str">
        <f t="shared" si="113"/>
        <v/>
      </c>
      <c r="D790" t="str">
        <f>+IF(LEN(M790)&gt;0,Participação!$D$4,"")</f>
        <v/>
      </c>
      <c r="E790" s="27" t="str">
        <f>+IF(LEN(M790)&gt;0,Participação!$B$7+8,"")</f>
        <v/>
      </c>
      <c r="F790" s="27" t="str">
        <f t="shared" si="114"/>
        <v/>
      </c>
      <c r="G790" t="str">
        <f t="shared" si="115"/>
        <v/>
      </c>
      <c r="H790" t="str">
        <f t="shared" si="116"/>
        <v/>
      </c>
      <c r="I790" t="str">
        <f t="shared" si="117"/>
        <v/>
      </c>
      <c r="L790" t="str">
        <f>+IF(LEN(Candidatura_Tomador!A790)&gt;0,VLOOKUP(M790,Candidatura_Tomador!H:P,9,0),"")</f>
        <v/>
      </c>
      <c r="M790" t="str">
        <f>IF(LEN(M789)=0,"",IF(M789=MAX(Candidatura_Tomador!H:H),"",M789+1))</f>
        <v/>
      </c>
      <c r="N790" t="str">
        <f>+IF(LEN(M790)&gt;0,Participação!$D$6*100,"")</f>
        <v/>
      </c>
      <c r="O790" t="str">
        <f t="shared" si="118"/>
        <v/>
      </c>
      <c r="P790" t="str">
        <f>+IF(LEN(M790)&gt;0,IF(Participação!$B$6="Com Escaldão","09","01"),"")</f>
        <v/>
      </c>
      <c r="Q790" s="28" t="str">
        <f>+IF(LEN(M790)&gt;0,SUMIF(Candidatura_Tomador!$H:$H,Candidatura_Seguros!M790,Candidatura_Tomador!I:I),"")</f>
        <v/>
      </c>
      <c r="R790" t="str">
        <f>+IF(LEN(M790)&gt;0,VLOOKUP(M790,Candidatura_Tomador!H:J,3,0),"")</f>
        <v/>
      </c>
      <c r="S790" t="str">
        <f>+IF(LEN(M790)&gt;0,SUMIF(Candidatura_Tomador!$H:$H,Candidatura_Seguros!M790,Candidatura_Tomador!Q:Q),"")</f>
        <v/>
      </c>
      <c r="T790" t="str">
        <f t="shared" si="119"/>
        <v/>
      </c>
      <c r="U790" t="str">
        <f t="shared" si="120"/>
        <v/>
      </c>
      <c r="V790" t="str">
        <f>+IF(LEN(M790)&gt;0,SUMIF(Candidatura_Tomador!$H:$H,Candidatura_Seguros!M790,Candidatura_Tomador!R:R),"")</f>
        <v/>
      </c>
      <c r="W790" t="str">
        <f t="shared" si="121"/>
        <v/>
      </c>
    </row>
    <row r="791" spans="1:23" x14ac:dyDescent="0.25">
      <c r="A791" t="str">
        <f>+IF(LEN(M791)&gt;0,Candidatura_Tomador!C791,"")</f>
        <v/>
      </c>
      <c r="B791" t="str">
        <f>+IF(LEN(M791)&gt;0,Participação!$D$8,"")</f>
        <v/>
      </c>
      <c r="C791" t="str">
        <f t="shared" si="113"/>
        <v/>
      </c>
      <c r="D791" t="str">
        <f>+IF(LEN(M791)&gt;0,Participação!$D$4,"")</f>
        <v/>
      </c>
      <c r="E791" s="27" t="str">
        <f>+IF(LEN(M791)&gt;0,Participação!$B$7+8,"")</f>
        <v/>
      </c>
      <c r="F791" s="27" t="str">
        <f t="shared" si="114"/>
        <v/>
      </c>
      <c r="G791" t="str">
        <f t="shared" si="115"/>
        <v/>
      </c>
      <c r="H791" t="str">
        <f t="shared" si="116"/>
        <v/>
      </c>
      <c r="I791" t="str">
        <f t="shared" si="117"/>
        <v/>
      </c>
      <c r="L791" t="str">
        <f>+IF(LEN(Candidatura_Tomador!A791)&gt;0,VLOOKUP(M791,Candidatura_Tomador!H:P,9,0),"")</f>
        <v/>
      </c>
      <c r="M791" t="str">
        <f>IF(LEN(M790)=0,"",IF(M790=MAX(Candidatura_Tomador!H:H),"",M790+1))</f>
        <v/>
      </c>
      <c r="N791" t="str">
        <f>+IF(LEN(M791)&gt;0,Participação!$D$6*100,"")</f>
        <v/>
      </c>
      <c r="O791" t="str">
        <f t="shared" si="118"/>
        <v/>
      </c>
      <c r="P791" t="str">
        <f>+IF(LEN(M791)&gt;0,IF(Participação!$B$6="Com Escaldão","09","01"),"")</f>
        <v/>
      </c>
      <c r="Q791" s="28" t="str">
        <f>+IF(LEN(M791)&gt;0,SUMIF(Candidatura_Tomador!$H:$H,Candidatura_Seguros!M791,Candidatura_Tomador!I:I),"")</f>
        <v/>
      </c>
      <c r="R791" t="str">
        <f>+IF(LEN(M791)&gt;0,VLOOKUP(M791,Candidatura_Tomador!H:J,3,0),"")</f>
        <v/>
      </c>
      <c r="S791" t="str">
        <f>+IF(LEN(M791)&gt;0,SUMIF(Candidatura_Tomador!$H:$H,Candidatura_Seguros!M791,Candidatura_Tomador!Q:Q),"")</f>
        <v/>
      </c>
      <c r="T791" t="str">
        <f t="shared" si="119"/>
        <v/>
      </c>
      <c r="U791" t="str">
        <f t="shared" si="120"/>
        <v/>
      </c>
      <c r="V791" t="str">
        <f>+IF(LEN(M791)&gt;0,SUMIF(Candidatura_Tomador!$H:$H,Candidatura_Seguros!M791,Candidatura_Tomador!R:R),"")</f>
        <v/>
      </c>
      <c r="W791" t="str">
        <f t="shared" si="121"/>
        <v/>
      </c>
    </row>
    <row r="792" spans="1:23" x14ac:dyDescent="0.25">
      <c r="A792" t="str">
        <f>+IF(LEN(M792)&gt;0,Candidatura_Tomador!C792,"")</f>
        <v/>
      </c>
      <c r="B792" t="str">
        <f>+IF(LEN(M792)&gt;0,Participação!$D$8,"")</f>
        <v/>
      </c>
      <c r="C792" t="str">
        <f t="shared" si="113"/>
        <v/>
      </c>
      <c r="D792" t="str">
        <f>+IF(LEN(M792)&gt;0,Participação!$D$4,"")</f>
        <v/>
      </c>
      <c r="E792" s="27" t="str">
        <f>+IF(LEN(M792)&gt;0,Participação!$B$7+8,"")</f>
        <v/>
      </c>
      <c r="F792" s="27" t="str">
        <f t="shared" si="114"/>
        <v/>
      </c>
      <c r="G792" t="str">
        <f t="shared" si="115"/>
        <v/>
      </c>
      <c r="H792" t="str">
        <f t="shared" si="116"/>
        <v/>
      </c>
      <c r="I792" t="str">
        <f t="shared" si="117"/>
        <v/>
      </c>
      <c r="L792" t="str">
        <f>+IF(LEN(Candidatura_Tomador!A792)&gt;0,VLOOKUP(M792,Candidatura_Tomador!H:P,9,0),"")</f>
        <v/>
      </c>
      <c r="M792" t="str">
        <f>IF(LEN(M791)=0,"",IF(M791=MAX(Candidatura_Tomador!H:H),"",M791+1))</f>
        <v/>
      </c>
      <c r="N792" t="str">
        <f>+IF(LEN(M792)&gt;0,Participação!$D$6*100,"")</f>
        <v/>
      </c>
      <c r="O792" t="str">
        <f t="shared" si="118"/>
        <v/>
      </c>
      <c r="P792" t="str">
        <f>+IF(LEN(M792)&gt;0,IF(Participação!$B$6="Com Escaldão","09","01"),"")</f>
        <v/>
      </c>
      <c r="Q792" s="28" t="str">
        <f>+IF(LEN(M792)&gt;0,SUMIF(Candidatura_Tomador!$H:$H,Candidatura_Seguros!M792,Candidatura_Tomador!I:I),"")</f>
        <v/>
      </c>
      <c r="R792" t="str">
        <f>+IF(LEN(M792)&gt;0,VLOOKUP(M792,Candidatura_Tomador!H:J,3,0),"")</f>
        <v/>
      </c>
      <c r="S792" t="str">
        <f>+IF(LEN(M792)&gt;0,SUMIF(Candidatura_Tomador!$H:$H,Candidatura_Seguros!M792,Candidatura_Tomador!Q:Q),"")</f>
        <v/>
      </c>
      <c r="T792" t="str">
        <f t="shared" si="119"/>
        <v/>
      </c>
      <c r="U792" t="str">
        <f t="shared" si="120"/>
        <v/>
      </c>
      <c r="V792" t="str">
        <f>+IF(LEN(M792)&gt;0,SUMIF(Candidatura_Tomador!$H:$H,Candidatura_Seguros!M792,Candidatura_Tomador!R:R),"")</f>
        <v/>
      </c>
      <c r="W792" t="str">
        <f t="shared" si="121"/>
        <v/>
      </c>
    </row>
    <row r="793" spans="1:23" x14ac:dyDescent="0.25">
      <c r="A793" t="str">
        <f>+IF(LEN(M793)&gt;0,Candidatura_Tomador!C793,"")</f>
        <v/>
      </c>
      <c r="B793" t="str">
        <f>+IF(LEN(M793)&gt;0,Participação!$D$8,"")</f>
        <v/>
      </c>
      <c r="C793" t="str">
        <f t="shared" si="113"/>
        <v/>
      </c>
      <c r="D793" t="str">
        <f>+IF(LEN(M793)&gt;0,Participação!$D$4,"")</f>
        <v/>
      </c>
      <c r="E793" s="27" t="str">
        <f>+IF(LEN(M793)&gt;0,Participação!$B$7+8,"")</f>
        <v/>
      </c>
      <c r="F793" s="27" t="str">
        <f t="shared" si="114"/>
        <v/>
      </c>
      <c r="G793" t="str">
        <f t="shared" si="115"/>
        <v/>
      </c>
      <c r="H793" t="str">
        <f t="shared" si="116"/>
        <v/>
      </c>
      <c r="I793" t="str">
        <f t="shared" si="117"/>
        <v/>
      </c>
      <c r="L793" t="str">
        <f>+IF(LEN(Candidatura_Tomador!A793)&gt;0,VLOOKUP(M793,Candidatura_Tomador!H:P,9,0),"")</f>
        <v/>
      </c>
      <c r="M793" t="str">
        <f>IF(LEN(M792)=0,"",IF(M792=MAX(Candidatura_Tomador!H:H),"",M792+1))</f>
        <v/>
      </c>
      <c r="N793" t="str">
        <f>+IF(LEN(M793)&gt;0,Participação!$D$6*100,"")</f>
        <v/>
      </c>
      <c r="O793" t="str">
        <f t="shared" si="118"/>
        <v/>
      </c>
      <c r="P793" t="str">
        <f>+IF(LEN(M793)&gt;0,IF(Participação!$B$6="Com Escaldão","09","01"),"")</f>
        <v/>
      </c>
      <c r="Q793" s="28" t="str">
        <f>+IF(LEN(M793)&gt;0,SUMIF(Candidatura_Tomador!$H:$H,Candidatura_Seguros!M793,Candidatura_Tomador!I:I),"")</f>
        <v/>
      </c>
      <c r="R793" t="str">
        <f>+IF(LEN(M793)&gt;0,VLOOKUP(M793,Candidatura_Tomador!H:J,3,0),"")</f>
        <v/>
      </c>
      <c r="S793" t="str">
        <f>+IF(LEN(M793)&gt;0,SUMIF(Candidatura_Tomador!$H:$H,Candidatura_Seguros!M793,Candidatura_Tomador!Q:Q),"")</f>
        <v/>
      </c>
      <c r="T793" t="str">
        <f t="shared" si="119"/>
        <v/>
      </c>
      <c r="U793" t="str">
        <f t="shared" si="120"/>
        <v/>
      </c>
      <c r="V793" t="str">
        <f>+IF(LEN(M793)&gt;0,SUMIF(Candidatura_Tomador!$H:$H,Candidatura_Seguros!M793,Candidatura_Tomador!R:R),"")</f>
        <v/>
      </c>
      <c r="W793" t="str">
        <f t="shared" si="121"/>
        <v/>
      </c>
    </row>
    <row r="794" spans="1:23" x14ac:dyDescent="0.25">
      <c r="A794" t="str">
        <f>+IF(LEN(M794)&gt;0,Candidatura_Tomador!C794,"")</f>
        <v/>
      </c>
      <c r="B794" t="str">
        <f>+IF(LEN(M794)&gt;0,Participação!$D$8,"")</f>
        <v/>
      </c>
      <c r="C794" t="str">
        <f t="shared" si="113"/>
        <v/>
      </c>
      <c r="D794" t="str">
        <f>+IF(LEN(M794)&gt;0,Participação!$D$4,"")</f>
        <v/>
      </c>
      <c r="E794" s="27" t="str">
        <f>+IF(LEN(M794)&gt;0,Participação!$B$7+8,"")</f>
        <v/>
      </c>
      <c r="F794" s="27" t="str">
        <f t="shared" si="114"/>
        <v/>
      </c>
      <c r="G794" t="str">
        <f t="shared" si="115"/>
        <v/>
      </c>
      <c r="H794" t="str">
        <f t="shared" si="116"/>
        <v/>
      </c>
      <c r="I794" t="str">
        <f t="shared" si="117"/>
        <v/>
      </c>
      <c r="L794" t="str">
        <f>+IF(LEN(Candidatura_Tomador!A794)&gt;0,VLOOKUP(M794,Candidatura_Tomador!H:P,9,0),"")</f>
        <v/>
      </c>
      <c r="M794" t="str">
        <f>IF(LEN(M793)=0,"",IF(M793=MAX(Candidatura_Tomador!H:H),"",M793+1))</f>
        <v/>
      </c>
      <c r="N794" t="str">
        <f>+IF(LEN(M794)&gt;0,Participação!$D$6*100,"")</f>
        <v/>
      </c>
      <c r="O794" t="str">
        <f t="shared" si="118"/>
        <v/>
      </c>
      <c r="P794" t="str">
        <f>+IF(LEN(M794)&gt;0,IF(Participação!$B$6="Com Escaldão","09","01"),"")</f>
        <v/>
      </c>
      <c r="Q794" s="28" t="str">
        <f>+IF(LEN(M794)&gt;0,SUMIF(Candidatura_Tomador!$H:$H,Candidatura_Seguros!M794,Candidatura_Tomador!I:I),"")</f>
        <v/>
      </c>
      <c r="R794" t="str">
        <f>+IF(LEN(M794)&gt;0,VLOOKUP(M794,Candidatura_Tomador!H:J,3,0),"")</f>
        <v/>
      </c>
      <c r="S794" t="str">
        <f>+IF(LEN(M794)&gt;0,SUMIF(Candidatura_Tomador!$H:$H,Candidatura_Seguros!M794,Candidatura_Tomador!Q:Q),"")</f>
        <v/>
      </c>
      <c r="T794" t="str">
        <f t="shared" si="119"/>
        <v/>
      </c>
      <c r="U794" t="str">
        <f t="shared" si="120"/>
        <v/>
      </c>
      <c r="V794" t="str">
        <f>+IF(LEN(M794)&gt;0,SUMIF(Candidatura_Tomador!$H:$H,Candidatura_Seguros!M794,Candidatura_Tomador!R:R),"")</f>
        <v/>
      </c>
      <c r="W794" t="str">
        <f t="shared" si="121"/>
        <v/>
      </c>
    </row>
    <row r="795" spans="1:23" x14ac:dyDescent="0.25">
      <c r="A795" t="str">
        <f>+IF(LEN(M795)&gt;0,Candidatura_Tomador!C795,"")</f>
        <v/>
      </c>
      <c r="B795" t="str">
        <f>+IF(LEN(M795)&gt;0,Participação!$D$8,"")</f>
        <v/>
      </c>
      <c r="C795" t="str">
        <f t="shared" si="113"/>
        <v/>
      </c>
      <c r="D795" t="str">
        <f>+IF(LEN(M795)&gt;0,Participação!$D$4,"")</f>
        <v/>
      </c>
      <c r="E795" s="27" t="str">
        <f>+IF(LEN(M795)&gt;0,Participação!$B$7+8,"")</f>
        <v/>
      </c>
      <c r="F795" s="27" t="str">
        <f t="shared" si="114"/>
        <v/>
      </c>
      <c r="G795" t="str">
        <f t="shared" si="115"/>
        <v/>
      </c>
      <c r="H795" t="str">
        <f t="shared" si="116"/>
        <v/>
      </c>
      <c r="I795" t="str">
        <f t="shared" si="117"/>
        <v/>
      </c>
      <c r="L795" t="str">
        <f>+IF(LEN(Candidatura_Tomador!A795)&gt;0,VLOOKUP(M795,Candidatura_Tomador!H:P,9,0),"")</f>
        <v/>
      </c>
      <c r="M795" t="str">
        <f>IF(LEN(M794)=0,"",IF(M794=MAX(Candidatura_Tomador!H:H),"",M794+1))</f>
        <v/>
      </c>
      <c r="N795" t="str">
        <f>+IF(LEN(M795)&gt;0,Participação!$D$6*100,"")</f>
        <v/>
      </c>
      <c r="O795" t="str">
        <f t="shared" si="118"/>
        <v/>
      </c>
      <c r="P795" t="str">
        <f>+IF(LEN(M795)&gt;0,IF(Participação!$B$6="Com Escaldão","09","01"),"")</f>
        <v/>
      </c>
      <c r="Q795" s="28" t="str">
        <f>+IF(LEN(M795)&gt;0,SUMIF(Candidatura_Tomador!$H:$H,Candidatura_Seguros!M795,Candidatura_Tomador!I:I),"")</f>
        <v/>
      </c>
      <c r="R795" t="str">
        <f>+IF(LEN(M795)&gt;0,VLOOKUP(M795,Candidatura_Tomador!H:J,3,0),"")</f>
        <v/>
      </c>
      <c r="S795" t="str">
        <f>+IF(LEN(M795)&gt;0,SUMIF(Candidatura_Tomador!$H:$H,Candidatura_Seguros!M795,Candidatura_Tomador!Q:Q),"")</f>
        <v/>
      </c>
      <c r="T795" t="str">
        <f t="shared" si="119"/>
        <v/>
      </c>
      <c r="U795" t="str">
        <f t="shared" si="120"/>
        <v/>
      </c>
      <c r="V795" t="str">
        <f>+IF(LEN(M795)&gt;0,SUMIF(Candidatura_Tomador!$H:$H,Candidatura_Seguros!M795,Candidatura_Tomador!R:R),"")</f>
        <v/>
      </c>
      <c r="W795" t="str">
        <f t="shared" si="121"/>
        <v/>
      </c>
    </row>
    <row r="796" spans="1:23" x14ac:dyDescent="0.25">
      <c r="A796" t="str">
        <f>+IF(LEN(M796)&gt;0,Candidatura_Tomador!C796,"")</f>
        <v/>
      </c>
      <c r="B796" t="str">
        <f>+IF(LEN(M796)&gt;0,Participação!$D$8,"")</f>
        <v/>
      </c>
      <c r="C796" t="str">
        <f t="shared" si="113"/>
        <v/>
      </c>
      <c r="D796" t="str">
        <f>+IF(LEN(M796)&gt;0,Participação!$D$4,"")</f>
        <v/>
      </c>
      <c r="E796" s="27" t="str">
        <f>+IF(LEN(M796)&gt;0,Participação!$B$7+8,"")</f>
        <v/>
      </c>
      <c r="F796" s="27" t="str">
        <f t="shared" si="114"/>
        <v/>
      </c>
      <c r="G796" t="str">
        <f t="shared" si="115"/>
        <v/>
      </c>
      <c r="H796" t="str">
        <f t="shared" si="116"/>
        <v/>
      </c>
      <c r="I796" t="str">
        <f t="shared" si="117"/>
        <v/>
      </c>
      <c r="L796" t="str">
        <f>+IF(LEN(Candidatura_Tomador!A796)&gt;0,VLOOKUP(M796,Candidatura_Tomador!H:P,9,0),"")</f>
        <v/>
      </c>
      <c r="M796" t="str">
        <f>IF(LEN(M795)=0,"",IF(M795=MAX(Candidatura_Tomador!H:H),"",M795+1))</f>
        <v/>
      </c>
      <c r="N796" t="str">
        <f>+IF(LEN(M796)&gt;0,Participação!$D$6*100,"")</f>
        <v/>
      </c>
      <c r="O796" t="str">
        <f t="shared" si="118"/>
        <v/>
      </c>
      <c r="P796" t="str">
        <f>+IF(LEN(M796)&gt;0,IF(Participação!$B$6="Com Escaldão","09","01"),"")</f>
        <v/>
      </c>
      <c r="Q796" s="28" t="str">
        <f>+IF(LEN(M796)&gt;0,SUMIF(Candidatura_Tomador!$H:$H,Candidatura_Seguros!M796,Candidatura_Tomador!I:I),"")</f>
        <v/>
      </c>
      <c r="R796" t="str">
        <f>+IF(LEN(M796)&gt;0,VLOOKUP(M796,Candidatura_Tomador!H:J,3,0),"")</f>
        <v/>
      </c>
      <c r="S796" t="str">
        <f>+IF(LEN(M796)&gt;0,SUMIF(Candidatura_Tomador!$H:$H,Candidatura_Seguros!M796,Candidatura_Tomador!Q:Q),"")</f>
        <v/>
      </c>
      <c r="T796" t="str">
        <f t="shared" si="119"/>
        <v/>
      </c>
      <c r="U796" t="str">
        <f t="shared" si="120"/>
        <v/>
      </c>
      <c r="V796" t="str">
        <f>+IF(LEN(M796)&gt;0,SUMIF(Candidatura_Tomador!$H:$H,Candidatura_Seguros!M796,Candidatura_Tomador!R:R),"")</f>
        <v/>
      </c>
      <c r="W796" t="str">
        <f t="shared" si="121"/>
        <v/>
      </c>
    </row>
    <row r="797" spans="1:23" x14ac:dyDescent="0.25">
      <c r="A797" t="str">
        <f>+IF(LEN(M797)&gt;0,Candidatura_Tomador!C797,"")</f>
        <v/>
      </c>
      <c r="B797" t="str">
        <f>+IF(LEN(M797)&gt;0,Participação!$D$8,"")</f>
        <v/>
      </c>
      <c r="C797" t="str">
        <f t="shared" si="113"/>
        <v/>
      </c>
      <c r="D797" t="str">
        <f>+IF(LEN(M797)&gt;0,Participação!$D$4,"")</f>
        <v/>
      </c>
      <c r="E797" s="27" t="str">
        <f>+IF(LEN(M797)&gt;0,Participação!$B$7+8,"")</f>
        <v/>
      </c>
      <c r="F797" s="27" t="str">
        <f t="shared" si="114"/>
        <v/>
      </c>
      <c r="G797" t="str">
        <f t="shared" si="115"/>
        <v/>
      </c>
      <c r="H797" t="str">
        <f t="shared" si="116"/>
        <v/>
      </c>
      <c r="I797" t="str">
        <f t="shared" si="117"/>
        <v/>
      </c>
      <c r="L797" t="str">
        <f>+IF(LEN(Candidatura_Tomador!A797)&gt;0,VLOOKUP(M797,Candidatura_Tomador!H:P,9,0),"")</f>
        <v/>
      </c>
      <c r="M797" t="str">
        <f>IF(LEN(M796)=0,"",IF(M796=MAX(Candidatura_Tomador!H:H),"",M796+1))</f>
        <v/>
      </c>
      <c r="N797" t="str">
        <f>+IF(LEN(M797)&gt;0,Participação!$D$6*100,"")</f>
        <v/>
      </c>
      <c r="O797" t="str">
        <f t="shared" si="118"/>
        <v/>
      </c>
      <c r="P797" t="str">
        <f>+IF(LEN(M797)&gt;0,IF(Participação!$B$6="Com Escaldão","09","01"),"")</f>
        <v/>
      </c>
      <c r="Q797" s="28" t="str">
        <f>+IF(LEN(M797)&gt;0,SUMIF(Candidatura_Tomador!$H:$H,Candidatura_Seguros!M797,Candidatura_Tomador!I:I),"")</f>
        <v/>
      </c>
      <c r="R797" t="str">
        <f>+IF(LEN(M797)&gt;0,VLOOKUP(M797,Candidatura_Tomador!H:J,3,0),"")</f>
        <v/>
      </c>
      <c r="S797" t="str">
        <f>+IF(LEN(M797)&gt;0,SUMIF(Candidatura_Tomador!$H:$H,Candidatura_Seguros!M797,Candidatura_Tomador!Q:Q),"")</f>
        <v/>
      </c>
      <c r="T797" t="str">
        <f t="shared" si="119"/>
        <v/>
      </c>
      <c r="U797" t="str">
        <f t="shared" si="120"/>
        <v/>
      </c>
      <c r="V797" t="str">
        <f>+IF(LEN(M797)&gt;0,SUMIF(Candidatura_Tomador!$H:$H,Candidatura_Seguros!M797,Candidatura_Tomador!R:R),"")</f>
        <v/>
      </c>
      <c r="W797" t="str">
        <f t="shared" si="121"/>
        <v/>
      </c>
    </row>
    <row r="798" spans="1:23" x14ac:dyDescent="0.25">
      <c r="A798" t="str">
        <f>+IF(LEN(M798)&gt;0,Candidatura_Tomador!C798,"")</f>
        <v/>
      </c>
      <c r="B798" t="str">
        <f>+IF(LEN(M798)&gt;0,Participação!$D$8,"")</f>
        <v/>
      </c>
      <c r="C798" t="str">
        <f t="shared" si="113"/>
        <v/>
      </c>
      <c r="D798" t="str">
        <f>+IF(LEN(M798)&gt;0,Participação!$D$4,"")</f>
        <v/>
      </c>
      <c r="E798" s="27" t="str">
        <f>+IF(LEN(M798)&gt;0,Participação!$B$7+8,"")</f>
        <v/>
      </c>
      <c r="F798" s="27" t="str">
        <f t="shared" si="114"/>
        <v/>
      </c>
      <c r="G798" t="str">
        <f t="shared" si="115"/>
        <v/>
      </c>
      <c r="H798" t="str">
        <f t="shared" si="116"/>
        <v/>
      </c>
      <c r="I798" t="str">
        <f t="shared" si="117"/>
        <v/>
      </c>
      <c r="L798" t="str">
        <f>+IF(LEN(Candidatura_Tomador!A798)&gt;0,VLOOKUP(M798,Candidatura_Tomador!H:P,9,0),"")</f>
        <v/>
      </c>
      <c r="M798" t="str">
        <f>IF(LEN(M797)=0,"",IF(M797=MAX(Candidatura_Tomador!H:H),"",M797+1))</f>
        <v/>
      </c>
      <c r="N798" t="str">
        <f>+IF(LEN(M798)&gt;0,Participação!$D$6*100,"")</f>
        <v/>
      </c>
      <c r="O798" t="str">
        <f t="shared" si="118"/>
        <v/>
      </c>
      <c r="P798" t="str">
        <f>+IF(LEN(M798)&gt;0,IF(Participação!$B$6="Com Escaldão","09","01"),"")</f>
        <v/>
      </c>
      <c r="Q798" s="28" t="str">
        <f>+IF(LEN(M798)&gt;0,SUMIF(Candidatura_Tomador!$H:$H,Candidatura_Seguros!M798,Candidatura_Tomador!I:I),"")</f>
        <v/>
      </c>
      <c r="R798" t="str">
        <f>+IF(LEN(M798)&gt;0,VLOOKUP(M798,Candidatura_Tomador!H:J,3,0),"")</f>
        <v/>
      </c>
      <c r="S798" t="str">
        <f>+IF(LEN(M798)&gt;0,SUMIF(Candidatura_Tomador!$H:$H,Candidatura_Seguros!M798,Candidatura_Tomador!Q:Q),"")</f>
        <v/>
      </c>
      <c r="T798" t="str">
        <f t="shared" si="119"/>
        <v/>
      </c>
      <c r="U798" t="str">
        <f t="shared" si="120"/>
        <v/>
      </c>
      <c r="V798" t="str">
        <f>+IF(LEN(M798)&gt;0,SUMIF(Candidatura_Tomador!$H:$H,Candidatura_Seguros!M798,Candidatura_Tomador!R:R),"")</f>
        <v/>
      </c>
      <c r="W798" t="str">
        <f t="shared" si="121"/>
        <v/>
      </c>
    </row>
    <row r="799" spans="1:23" x14ac:dyDescent="0.25">
      <c r="A799" t="str">
        <f>+IF(LEN(M799)&gt;0,Candidatura_Tomador!C799,"")</f>
        <v/>
      </c>
      <c r="B799" t="str">
        <f>+IF(LEN(M799)&gt;0,Participação!$D$8,"")</f>
        <v/>
      </c>
      <c r="C799" t="str">
        <f t="shared" si="113"/>
        <v/>
      </c>
      <c r="D799" t="str">
        <f>+IF(LEN(M799)&gt;0,Participação!$D$4,"")</f>
        <v/>
      </c>
      <c r="E799" s="27" t="str">
        <f>+IF(LEN(M799)&gt;0,Participação!$B$7+8,"")</f>
        <v/>
      </c>
      <c r="F799" s="27" t="str">
        <f t="shared" si="114"/>
        <v/>
      </c>
      <c r="G799" t="str">
        <f t="shared" si="115"/>
        <v/>
      </c>
      <c r="H799" t="str">
        <f t="shared" si="116"/>
        <v/>
      </c>
      <c r="I799" t="str">
        <f t="shared" si="117"/>
        <v/>
      </c>
      <c r="L799" t="str">
        <f>+IF(LEN(Candidatura_Tomador!A799)&gt;0,VLOOKUP(M799,Candidatura_Tomador!H:P,9,0),"")</f>
        <v/>
      </c>
      <c r="M799" t="str">
        <f>IF(LEN(M798)=0,"",IF(M798=MAX(Candidatura_Tomador!H:H),"",M798+1))</f>
        <v/>
      </c>
      <c r="N799" t="str">
        <f>+IF(LEN(M799)&gt;0,Participação!$D$6*100,"")</f>
        <v/>
      </c>
      <c r="O799" t="str">
        <f t="shared" si="118"/>
        <v/>
      </c>
      <c r="P799" t="str">
        <f>+IF(LEN(M799)&gt;0,IF(Participação!$B$6="Com Escaldão","09","01"),"")</f>
        <v/>
      </c>
      <c r="Q799" s="28" t="str">
        <f>+IF(LEN(M799)&gt;0,SUMIF(Candidatura_Tomador!$H:$H,Candidatura_Seguros!M799,Candidatura_Tomador!I:I),"")</f>
        <v/>
      </c>
      <c r="R799" t="str">
        <f>+IF(LEN(M799)&gt;0,VLOOKUP(M799,Candidatura_Tomador!H:J,3,0),"")</f>
        <v/>
      </c>
      <c r="S799" t="str">
        <f>+IF(LEN(M799)&gt;0,SUMIF(Candidatura_Tomador!$H:$H,Candidatura_Seguros!M799,Candidatura_Tomador!Q:Q),"")</f>
        <v/>
      </c>
      <c r="T799" t="str">
        <f t="shared" si="119"/>
        <v/>
      </c>
      <c r="U799" t="str">
        <f t="shared" si="120"/>
        <v/>
      </c>
      <c r="V799" t="str">
        <f>+IF(LEN(M799)&gt;0,SUMIF(Candidatura_Tomador!$H:$H,Candidatura_Seguros!M799,Candidatura_Tomador!R:R),"")</f>
        <v/>
      </c>
      <c r="W799" t="str">
        <f t="shared" si="121"/>
        <v/>
      </c>
    </row>
    <row r="800" spans="1:23" x14ac:dyDescent="0.25">
      <c r="A800" t="str">
        <f>+IF(LEN(M800)&gt;0,Candidatura_Tomador!C800,"")</f>
        <v/>
      </c>
      <c r="B800" t="str">
        <f>+IF(LEN(M800)&gt;0,Participação!$D$8,"")</f>
        <v/>
      </c>
      <c r="C800" t="str">
        <f t="shared" si="113"/>
        <v/>
      </c>
      <c r="D800" t="str">
        <f>+IF(LEN(M800)&gt;0,Participação!$D$4,"")</f>
        <v/>
      </c>
      <c r="E800" s="27" t="str">
        <f>+IF(LEN(M800)&gt;0,Participação!$B$7+8,"")</f>
        <v/>
      </c>
      <c r="F800" s="27" t="str">
        <f t="shared" si="114"/>
        <v/>
      </c>
      <c r="G800" t="str">
        <f t="shared" si="115"/>
        <v/>
      </c>
      <c r="H800" t="str">
        <f t="shared" si="116"/>
        <v/>
      </c>
      <c r="I800" t="str">
        <f t="shared" si="117"/>
        <v/>
      </c>
      <c r="L800" t="str">
        <f>+IF(LEN(Candidatura_Tomador!A800)&gt;0,VLOOKUP(M800,Candidatura_Tomador!H:P,9,0),"")</f>
        <v/>
      </c>
      <c r="M800" t="str">
        <f>IF(LEN(M799)=0,"",IF(M799=MAX(Candidatura_Tomador!H:H),"",M799+1))</f>
        <v/>
      </c>
      <c r="N800" t="str">
        <f>+IF(LEN(M800)&gt;0,Participação!$D$6*100,"")</f>
        <v/>
      </c>
      <c r="O800" t="str">
        <f t="shared" si="118"/>
        <v/>
      </c>
      <c r="P800" t="str">
        <f>+IF(LEN(M800)&gt;0,IF(Participação!$B$6="Com Escaldão","09","01"),"")</f>
        <v/>
      </c>
      <c r="Q800" s="28" t="str">
        <f>+IF(LEN(M800)&gt;0,SUMIF(Candidatura_Tomador!$H:$H,Candidatura_Seguros!M800,Candidatura_Tomador!I:I),"")</f>
        <v/>
      </c>
      <c r="R800" t="str">
        <f>+IF(LEN(M800)&gt;0,VLOOKUP(M800,Candidatura_Tomador!H:J,3,0),"")</f>
        <v/>
      </c>
      <c r="S800" t="str">
        <f>+IF(LEN(M800)&gt;0,SUMIF(Candidatura_Tomador!$H:$H,Candidatura_Seguros!M800,Candidatura_Tomador!Q:Q),"")</f>
        <v/>
      </c>
      <c r="T800" t="str">
        <f t="shared" si="119"/>
        <v/>
      </c>
      <c r="U800" t="str">
        <f t="shared" si="120"/>
        <v/>
      </c>
      <c r="V800" t="str">
        <f>+IF(LEN(M800)&gt;0,SUMIF(Candidatura_Tomador!$H:$H,Candidatura_Seguros!M800,Candidatura_Tomador!R:R),"")</f>
        <v/>
      </c>
      <c r="W800" t="str">
        <f t="shared" si="121"/>
        <v/>
      </c>
    </row>
    <row r="801" spans="1:23" x14ac:dyDescent="0.25">
      <c r="A801" t="str">
        <f>+IF(LEN(M801)&gt;0,Candidatura_Tomador!C801,"")</f>
        <v/>
      </c>
      <c r="B801" t="str">
        <f>+IF(LEN(M801)&gt;0,Participação!$D$8,"")</f>
        <v/>
      </c>
      <c r="C801" t="str">
        <f t="shared" si="113"/>
        <v/>
      </c>
      <c r="D801" t="str">
        <f>+IF(LEN(M801)&gt;0,Participação!$D$4,"")</f>
        <v/>
      </c>
      <c r="E801" s="27" t="str">
        <f>+IF(LEN(M801)&gt;0,Participação!$B$7+8,"")</f>
        <v/>
      </c>
      <c r="F801" s="27" t="str">
        <f t="shared" si="114"/>
        <v/>
      </c>
      <c r="G801" t="str">
        <f t="shared" si="115"/>
        <v/>
      </c>
      <c r="H801" t="str">
        <f t="shared" si="116"/>
        <v/>
      </c>
      <c r="I801" t="str">
        <f t="shared" si="117"/>
        <v/>
      </c>
      <c r="L801" t="str">
        <f>+IF(LEN(Candidatura_Tomador!A801)&gt;0,VLOOKUP(M801,Candidatura_Tomador!H:P,9,0),"")</f>
        <v/>
      </c>
      <c r="M801" t="str">
        <f>IF(LEN(M800)=0,"",IF(M800=MAX(Candidatura_Tomador!H:H),"",M800+1))</f>
        <v/>
      </c>
      <c r="N801" t="str">
        <f>+IF(LEN(M801)&gt;0,Participação!$D$6*100,"")</f>
        <v/>
      </c>
      <c r="O801" t="str">
        <f t="shared" si="118"/>
        <v/>
      </c>
      <c r="P801" t="str">
        <f>+IF(LEN(M801)&gt;0,IF(Participação!$B$6="Com Escaldão","09","01"),"")</f>
        <v/>
      </c>
      <c r="Q801" s="28" t="str">
        <f>+IF(LEN(M801)&gt;0,SUMIF(Candidatura_Tomador!$H:$H,Candidatura_Seguros!M801,Candidatura_Tomador!I:I),"")</f>
        <v/>
      </c>
      <c r="R801" t="str">
        <f>+IF(LEN(M801)&gt;0,VLOOKUP(M801,Candidatura_Tomador!H:J,3,0),"")</f>
        <v/>
      </c>
      <c r="S801" t="str">
        <f>+IF(LEN(M801)&gt;0,SUMIF(Candidatura_Tomador!$H:$H,Candidatura_Seguros!M801,Candidatura_Tomador!Q:Q),"")</f>
        <v/>
      </c>
      <c r="T801" t="str">
        <f t="shared" si="119"/>
        <v/>
      </c>
      <c r="U801" t="str">
        <f t="shared" si="120"/>
        <v/>
      </c>
      <c r="V801" t="str">
        <f>+IF(LEN(M801)&gt;0,SUMIF(Candidatura_Tomador!$H:$H,Candidatura_Seguros!M801,Candidatura_Tomador!R:R),"")</f>
        <v/>
      </c>
      <c r="W801" t="str">
        <f t="shared" si="121"/>
        <v/>
      </c>
    </row>
    <row r="802" spans="1:23" x14ac:dyDescent="0.25">
      <c r="A802" t="str">
        <f>+IF(LEN(M802)&gt;0,Candidatura_Tomador!C802,"")</f>
        <v/>
      </c>
      <c r="B802" t="str">
        <f>+IF(LEN(M802)&gt;0,Participação!$D$8,"")</f>
        <v/>
      </c>
      <c r="C802" t="str">
        <f t="shared" si="113"/>
        <v/>
      </c>
      <c r="D802" t="str">
        <f>+IF(LEN(M802)&gt;0,Participação!$D$4,"")</f>
        <v/>
      </c>
      <c r="E802" s="27" t="str">
        <f>+IF(LEN(M802)&gt;0,Participação!$B$7+8,"")</f>
        <v/>
      </c>
      <c r="F802" s="27" t="str">
        <f t="shared" si="114"/>
        <v/>
      </c>
      <c r="G802" t="str">
        <f t="shared" si="115"/>
        <v/>
      </c>
      <c r="H802" t="str">
        <f t="shared" si="116"/>
        <v/>
      </c>
      <c r="I802" t="str">
        <f t="shared" si="117"/>
        <v/>
      </c>
      <c r="L802" t="str">
        <f>+IF(LEN(Candidatura_Tomador!A802)&gt;0,VLOOKUP(M802,Candidatura_Tomador!H:P,9,0),"")</f>
        <v/>
      </c>
      <c r="M802" t="str">
        <f>IF(LEN(M801)=0,"",IF(M801=MAX(Candidatura_Tomador!H:H),"",M801+1))</f>
        <v/>
      </c>
      <c r="N802" t="str">
        <f>+IF(LEN(M802)&gt;0,Participação!$D$6*100,"")</f>
        <v/>
      </c>
      <c r="O802" t="str">
        <f t="shared" si="118"/>
        <v/>
      </c>
      <c r="P802" t="str">
        <f>+IF(LEN(M802)&gt;0,IF(Participação!$B$6="Com Escaldão","09","01"),"")</f>
        <v/>
      </c>
      <c r="Q802" s="28" t="str">
        <f>+IF(LEN(M802)&gt;0,SUMIF(Candidatura_Tomador!$H:$H,Candidatura_Seguros!M802,Candidatura_Tomador!I:I),"")</f>
        <v/>
      </c>
      <c r="R802" t="str">
        <f>+IF(LEN(M802)&gt;0,VLOOKUP(M802,Candidatura_Tomador!H:J,3,0),"")</f>
        <v/>
      </c>
      <c r="S802" t="str">
        <f>+IF(LEN(M802)&gt;0,SUMIF(Candidatura_Tomador!$H:$H,Candidatura_Seguros!M802,Candidatura_Tomador!Q:Q),"")</f>
        <v/>
      </c>
      <c r="T802" t="str">
        <f t="shared" si="119"/>
        <v/>
      </c>
      <c r="U802" t="str">
        <f t="shared" si="120"/>
        <v/>
      </c>
      <c r="V802" t="str">
        <f>+IF(LEN(M802)&gt;0,SUMIF(Candidatura_Tomador!$H:$H,Candidatura_Seguros!M802,Candidatura_Tomador!R:R),"")</f>
        <v/>
      </c>
      <c r="W802" t="str">
        <f t="shared" si="121"/>
        <v/>
      </c>
    </row>
    <row r="803" spans="1:23" x14ac:dyDescent="0.25">
      <c r="A803" t="str">
        <f>+IF(LEN(M803)&gt;0,Candidatura_Tomador!C803,"")</f>
        <v/>
      </c>
      <c r="B803" t="str">
        <f>+IF(LEN(M803)&gt;0,Participação!$D$8,"")</f>
        <v/>
      </c>
      <c r="C803" t="str">
        <f t="shared" si="113"/>
        <v/>
      </c>
      <c r="D803" t="str">
        <f>+IF(LEN(M803)&gt;0,Participação!$D$4,"")</f>
        <v/>
      </c>
      <c r="E803" s="27" t="str">
        <f>+IF(LEN(M803)&gt;0,Participação!$B$7+8,"")</f>
        <v/>
      </c>
      <c r="F803" s="27" t="str">
        <f t="shared" si="114"/>
        <v/>
      </c>
      <c r="G803" t="str">
        <f t="shared" si="115"/>
        <v/>
      </c>
      <c r="H803" t="str">
        <f t="shared" si="116"/>
        <v/>
      </c>
      <c r="I803" t="str">
        <f t="shared" si="117"/>
        <v/>
      </c>
      <c r="L803" t="str">
        <f>+IF(LEN(Candidatura_Tomador!A803)&gt;0,VLOOKUP(M803,Candidatura_Tomador!H:P,9,0),"")</f>
        <v/>
      </c>
      <c r="M803" t="str">
        <f>IF(LEN(M802)=0,"",IF(M802=MAX(Candidatura_Tomador!H:H),"",M802+1))</f>
        <v/>
      </c>
      <c r="N803" t="str">
        <f>+IF(LEN(M803)&gt;0,Participação!$D$6*100,"")</f>
        <v/>
      </c>
      <c r="O803" t="str">
        <f t="shared" si="118"/>
        <v/>
      </c>
      <c r="P803" t="str">
        <f>+IF(LEN(M803)&gt;0,IF(Participação!$B$6="Com Escaldão","09","01"),"")</f>
        <v/>
      </c>
      <c r="Q803" s="28" t="str">
        <f>+IF(LEN(M803)&gt;0,SUMIF(Candidatura_Tomador!$H:$H,Candidatura_Seguros!M803,Candidatura_Tomador!I:I),"")</f>
        <v/>
      </c>
      <c r="R803" t="str">
        <f>+IF(LEN(M803)&gt;0,VLOOKUP(M803,Candidatura_Tomador!H:J,3,0),"")</f>
        <v/>
      </c>
      <c r="S803" t="str">
        <f>+IF(LEN(M803)&gt;0,SUMIF(Candidatura_Tomador!$H:$H,Candidatura_Seguros!M803,Candidatura_Tomador!Q:Q),"")</f>
        <v/>
      </c>
      <c r="T803" t="str">
        <f t="shared" si="119"/>
        <v/>
      </c>
      <c r="U803" t="str">
        <f t="shared" si="120"/>
        <v/>
      </c>
      <c r="V803" t="str">
        <f>+IF(LEN(M803)&gt;0,SUMIF(Candidatura_Tomador!$H:$H,Candidatura_Seguros!M803,Candidatura_Tomador!R:R),"")</f>
        <v/>
      </c>
      <c r="W803" t="str">
        <f t="shared" si="121"/>
        <v/>
      </c>
    </row>
    <row r="804" spans="1:23" x14ac:dyDescent="0.25">
      <c r="A804" t="str">
        <f>+IF(LEN(M804)&gt;0,Candidatura_Tomador!C804,"")</f>
        <v/>
      </c>
      <c r="B804" t="str">
        <f>+IF(LEN(M804)&gt;0,Participação!$D$8,"")</f>
        <v/>
      </c>
      <c r="C804" t="str">
        <f t="shared" si="113"/>
        <v/>
      </c>
      <c r="D804" t="str">
        <f>+IF(LEN(M804)&gt;0,Participação!$D$4,"")</f>
        <v/>
      </c>
      <c r="E804" s="27" t="str">
        <f>+IF(LEN(M804)&gt;0,Participação!$B$7+8,"")</f>
        <v/>
      </c>
      <c r="F804" s="27" t="str">
        <f t="shared" si="114"/>
        <v/>
      </c>
      <c r="G804" t="str">
        <f t="shared" si="115"/>
        <v/>
      </c>
      <c r="H804" t="str">
        <f t="shared" si="116"/>
        <v/>
      </c>
      <c r="I804" t="str">
        <f t="shared" si="117"/>
        <v/>
      </c>
      <c r="L804" t="str">
        <f>+IF(LEN(Candidatura_Tomador!A804)&gt;0,VLOOKUP(M804,Candidatura_Tomador!H:P,9,0),"")</f>
        <v/>
      </c>
      <c r="M804" t="str">
        <f>IF(LEN(M803)=0,"",IF(M803=MAX(Candidatura_Tomador!H:H),"",M803+1))</f>
        <v/>
      </c>
      <c r="N804" t="str">
        <f>+IF(LEN(M804)&gt;0,Participação!$D$6*100,"")</f>
        <v/>
      </c>
      <c r="O804" t="str">
        <f t="shared" si="118"/>
        <v/>
      </c>
      <c r="P804" t="str">
        <f>+IF(LEN(M804)&gt;0,IF(Participação!$B$6="Com Escaldão","09","01"),"")</f>
        <v/>
      </c>
      <c r="Q804" s="28" t="str">
        <f>+IF(LEN(M804)&gt;0,SUMIF(Candidatura_Tomador!$H:$H,Candidatura_Seguros!M804,Candidatura_Tomador!I:I),"")</f>
        <v/>
      </c>
      <c r="R804" t="str">
        <f>+IF(LEN(M804)&gt;0,VLOOKUP(M804,Candidatura_Tomador!H:J,3,0),"")</f>
        <v/>
      </c>
      <c r="S804" t="str">
        <f>+IF(LEN(M804)&gt;0,SUMIF(Candidatura_Tomador!$H:$H,Candidatura_Seguros!M804,Candidatura_Tomador!Q:Q),"")</f>
        <v/>
      </c>
      <c r="T804" t="str">
        <f t="shared" si="119"/>
        <v/>
      </c>
      <c r="U804" t="str">
        <f t="shared" si="120"/>
        <v/>
      </c>
      <c r="V804" t="str">
        <f>+IF(LEN(M804)&gt;0,SUMIF(Candidatura_Tomador!$H:$H,Candidatura_Seguros!M804,Candidatura_Tomador!R:R),"")</f>
        <v/>
      </c>
      <c r="W804" t="str">
        <f t="shared" si="121"/>
        <v/>
      </c>
    </row>
    <row r="805" spans="1:23" x14ac:dyDescent="0.25">
      <c r="A805" t="str">
        <f>+IF(LEN(M805)&gt;0,Candidatura_Tomador!C805,"")</f>
        <v/>
      </c>
      <c r="B805" t="str">
        <f>+IF(LEN(M805)&gt;0,Participação!$D$8,"")</f>
        <v/>
      </c>
      <c r="C805" t="str">
        <f t="shared" si="113"/>
        <v/>
      </c>
      <c r="D805" t="str">
        <f>+IF(LEN(M805)&gt;0,Participação!$D$4,"")</f>
        <v/>
      </c>
      <c r="E805" s="27" t="str">
        <f>+IF(LEN(M805)&gt;0,Participação!$B$7+8,"")</f>
        <v/>
      </c>
      <c r="F805" s="27" t="str">
        <f t="shared" si="114"/>
        <v/>
      </c>
      <c r="G805" t="str">
        <f t="shared" si="115"/>
        <v/>
      </c>
      <c r="H805" t="str">
        <f t="shared" si="116"/>
        <v/>
      </c>
      <c r="I805" t="str">
        <f t="shared" si="117"/>
        <v/>
      </c>
      <c r="L805" t="str">
        <f>+IF(LEN(Candidatura_Tomador!A805)&gt;0,VLOOKUP(M805,Candidatura_Tomador!H:P,9,0),"")</f>
        <v/>
      </c>
      <c r="M805" t="str">
        <f>IF(LEN(M804)=0,"",IF(M804=MAX(Candidatura_Tomador!H:H),"",M804+1))</f>
        <v/>
      </c>
      <c r="N805" t="str">
        <f>+IF(LEN(M805)&gt;0,Participação!$D$6*100,"")</f>
        <v/>
      </c>
      <c r="O805" t="str">
        <f t="shared" si="118"/>
        <v/>
      </c>
      <c r="P805" t="str">
        <f>+IF(LEN(M805)&gt;0,IF(Participação!$B$6="Com Escaldão","09","01"),"")</f>
        <v/>
      </c>
      <c r="Q805" s="28" t="str">
        <f>+IF(LEN(M805)&gt;0,SUMIF(Candidatura_Tomador!$H:$H,Candidatura_Seguros!M805,Candidatura_Tomador!I:I),"")</f>
        <v/>
      </c>
      <c r="R805" t="str">
        <f>+IF(LEN(M805)&gt;0,VLOOKUP(M805,Candidatura_Tomador!H:J,3,0),"")</f>
        <v/>
      </c>
      <c r="S805" t="str">
        <f>+IF(LEN(M805)&gt;0,SUMIF(Candidatura_Tomador!$H:$H,Candidatura_Seguros!M805,Candidatura_Tomador!Q:Q),"")</f>
        <v/>
      </c>
      <c r="T805" t="str">
        <f t="shared" si="119"/>
        <v/>
      </c>
      <c r="U805" t="str">
        <f t="shared" si="120"/>
        <v/>
      </c>
      <c r="V805" t="str">
        <f>+IF(LEN(M805)&gt;0,SUMIF(Candidatura_Tomador!$H:$H,Candidatura_Seguros!M805,Candidatura_Tomador!R:R),"")</f>
        <v/>
      </c>
      <c r="W805" t="str">
        <f t="shared" si="121"/>
        <v/>
      </c>
    </row>
    <row r="806" spans="1:23" x14ac:dyDescent="0.25">
      <c r="A806" t="str">
        <f>+IF(LEN(M806)&gt;0,Candidatura_Tomador!C806,"")</f>
        <v/>
      </c>
      <c r="B806" t="str">
        <f>+IF(LEN(M806)&gt;0,Participação!$D$8,"")</f>
        <v/>
      </c>
      <c r="C806" t="str">
        <f t="shared" si="113"/>
        <v/>
      </c>
      <c r="D806" t="str">
        <f>+IF(LEN(M806)&gt;0,Participação!$D$4,"")</f>
        <v/>
      </c>
      <c r="E806" s="27" t="str">
        <f>+IF(LEN(M806)&gt;0,Participação!$B$7+8,"")</f>
        <v/>
      </c>
      <c r="F806" s="27" t="str">
        <f t="shared" si="114"/>
        <v/>
      </c>
      <c r="G806" t="str">
        <f t="shared" si="115"/>
        <v/>
      </c>
      <c r="H806" t="str">
        <f t="shared" si="116"/>
        <v/>
      </c>
      <c r="I806" t="str">
        <f t="shared" si="117"/>
        <v/>
      </c>
      <c r="L806" t="str">
        <f>+IF(LEN(Candidatura_Tomador!A806)&gt;0,VLOOKUP(M806,Candidatura_Tomador!H:P,9,0),"")</f>
        <v/>
      </c>
      <c r="M806" t="str">
        <f>IF(LEN(M805)=0,"",IF(M805=MAX(Candidatura_Tomador!H:H),"",M805+1))</f>
        <v/>
      </c>
      <c r="N806" t="str">
        <f>+IF(LEN(M806)&gt;0,Participação!$D$6*100,"")</f>
        <v/>
      </c>
      <c r="O806" t="str">
        <f t="shared" si="118"/>
        <v/>
      </c>
      <c r="P806" t="str">
        <f>+IF(LEN(M806)&gt;0,IF(Participação!$B$6="Com Escaldão","09","01"),"")</f>
        <v/>
      </c>
      <c r="Q806" s="28" t="str">
        <f>+IF(LEN(M806)&gt;0,SUMIF(Candidatura_Tomador!$H:$H,Candidatura_Seguros!M806,Candidatura_Tomador!I:I),"")</f>
        <v/>
      </c>
      <c r="R806" t="str">
        <f>+IF(LEN(M806)&gt;0,VLOOKUP(M806,Candidatura_Tomador!H:J,3,0),"")</f>
        <v/>
      </c>
      <c r="S806" t="str">
        <f>+IF(LEN(M806)&gt;0,SUMIF(Candidatura_Tomador!$H:$H,Candidatura_Seguros!M806,Candidatura_Tomador!Q:Q),"")</f>
        <v/>
      </c>
      <c r="T806" t="str">
        <f t="shared" si="119"/>
        <v/>
      </c>
      <c r="U806" t="str">
        <f t="shared" si="120"/>
        <v/>
      </c>
      <c r="V806" t="str">
        <f>+IF(LEN(M806)&gt;0,SUMIF(Candidatura_Tomador!$H:$H,Candidatura_Seguros!M806,Candidatura_Tomador!R:R),"")</f>
        <v/>
      </c>
      <c r="W806" t="str">
        <f t="shared" si="121"/>
        <v/>
      </c>
    </row>
    <row r="807" spans="1:23" x14ac:dyDescent="0.25">
      <c r="A807" t="str">
        <f>+IF(LEN(M807)&gt;0,Candidatura_Tomador!C807,"")</f>
        <v/>
      </c>
      <c r="B807" t="str">
        <f>+IF(LEN(M807)&gt;0,Participação!$D$8,"")</f>
        <v/>
      </c>
      <c r="C807" t="str">
        <f t="shared" si="113"/>
        <v/>
      </c>
      <c r="D807" t="str">
        <f>+IF(LEN(M807)&gt;0,Participação!$D$4,"")</f>
        <v/>
      </c>
      <c r="E807" s="27" t="str">
        <f>+IF(LEN(M807)&gt;0,Participação!$B$7+8,"")</f>
        <v/>
      </c>
      <c r="F807" s="27" t="str">
        <f t="shared" si="114"/>
        <v/>
      </c>
      <c r="G807" t="str">
        <f t="shared" si="115"/>
        <v/>
      </c>
      <c r="H807" t="str">
        <f t="shared" si="116"/>
        <v/>
      </c>
      <c r="I807" t="str">
        <f t="shared" si="117"/>
        <v/>
      </c>
      <c r="L807" t="str">
        <f>+IF(LEN(Candidatura_Tomador!A807)&gt;0,VLOOKUP(M807,Candidatura_Tomador!H:P,9,0),"")</f>
        <v/>
      </c>
      <c r="M807" t="str">
        <f>IF(LEN(M806)=0,"",IF(M806=MAX(Candidatura_Tomador!H:H),"",M806+1))</f>
        <v/>
      </c>
      <c r="N807" t="str">
        <f>+IF(LEN(M807)&gt;0,Participação!$D$6*100,"")</f>
        <v/>
      </c>
      <c r="O807" t="str">
        <f t="shared" si="118"/>
        <v/>
      </c>
      <c r="P807" t="str">
        <f>+IF(LEN(M807)&gt;0,IF(Participação!$B$6="Com Escaldão","09","01"),"")</f>
        <v/>
      </c>
      <c r="Q807" s="28" t="str">
        <f>+IF(LEN(M807)&gt;0,SUMIF(Candidatura_Tomador!$H:$H,Candidatura_Seguros!M807,Candidatura_Tomador!I:I),"")</f>
        <v/>
      </c>
      <c r="R807" t="str">
        <f>+IF(LEN(M807)&gt;0,VLOOKUP(M807,Candidatura_Tomador!H:J,3,0),"")</f>
        <v/>
      </c>
      <c r="S807" t="str">
        <f>+IF(LEN(M807)&gt;0,SUMIF(Candidatura_Tomador!$H:$H,Candidatura_Seguros!M807,Candidatura_Tomador!Q:Q),"")</f>
        <v/>
      </c>
      <c r="T807" t="str">
        <f t="shared" si="119"/>
        <v/>
      </c>
      <c r="U807" t="str">
        <f t="shared" si="120"/>
        <v/>
      </c>
      <c r="V807" t="str">
        <f>+IF(LEN(M807)&gt;0,SUMIF(Candidatura_Tomador!$H:$H,Candidatura_Seguros!M807,Candidatura_Tomador!R:R),"")</f>
        <v/>
      </c>
      <c r="W807" t="str">
        <f t="shared" si="121"/>
        <v/>
      </c>
    </row>
    <row r="808" spans="1:23" x14ac:dyDescent="0.25">
      <c r="A808" t="str">
        <f>+IF(LEN(M808)&gt;0,Candidatura_Tomador!C808,"")</f>
        <v/>
      </c>
      <c r="B808" t="str">
        <f>+IF(LEN(M808)&gt;0,Participação!$D$8,"")</f>
        <v/>
      </c>
      <c r="C808" t="str">
        <f t="shared" si="113"/>
        <v/>
      </c>
      <c r="D808" t="str">
        <f>+IF(LEN(M808)&gt;0,Participação!$D$4,"")</f>
        <v/>
      </c>
      <c r="E808" s="27" t="str">
        <f>+IF(LEN(M808)&gt;0,Participação!$B$7+8,"")</f>
        <v/>
      </c>
      <c r="F808" s="27" t="str">
        <f t="shared" si="114"/>
        <v/>
      </c>
      <c r="G808" t="str">
        <f t="shared" si="115"/>
        <v/>
      </c>
      <c r="H808" t="str">
        <f t="shared" si="116"/>
        <v/>
      </c>
      <c r="I808" t="str">
        <f t="shared" si="117"/>
        <v/>
      </c>
      <c r="L808" t="str">
        <f>+IF(LEN(Candidatura_Tomador!A808)&gt;0,VLOOKUP(M808,Candidatura_Tomador!H:P,9,0),"")</f>
        <v/>
      </c>
      <c r="M808" t="str">
        <f>IF(LEN(M807)=0,"",IF(M807=MAX(Candidatura_Tomador!H:H),"",M807+1))</f>
        <v/>
      </c>
      <c r="N808" t="str">
        <f>+IF(LEN(M808)&gt;0,Participação!$D$6*100,"")</f>
        <v/>
      </c>
      <c r="O808" t="str">
        <f t="shared" si="118"/>
        <v/>
      </c>
      <c r="P808" t="str">
        <f>+IF(LEN(M808)&gt;0,IF(Participação!$B$6="Com Escaldão","09","01"),"")</f>
        <v/>
      </c>
      <c r="Q808" s="28" t="str">
        <f>+IF(LEN(M808)&gt;0,SUMIF(Candidatura_Tomador!$H:$H,Candidatura_Seguros!M808,Candidatura_Tomador!I:I),"")</f>
        <v/>
      </c>
      <c r="R808" t="str">
        <f>+IF(LEN(M808)&gt;0,VLOOKUP(M808,Candidatura_Tomador!H:J,3,0),"")</f>
        <v/>
      </c>
      <c r="S808" t="str">
        <f>+IF(LEN(M808)&gt;0,SUMIF(Candidatura_Tomador!$H:$H,Candidatura_Seguros!M808,Candidatura_Tomador!Q:Q),"")</f>
        <v/>
      </c>
      <c r="T808" t="str">
        <f t="shared" si="119"/>
        <v/>
      </c>
      <c r="U808" t="str">
        <f t="shared" si="120"/>
        <v/>
      </c>
      <c r="V808" t="str">
        <f>+IF(LEN(M808)&gt;0,SUMIF(Candidatura_Tomador!$H:$H,Candidatura_Seguros!M808,Candidatura_Tomador!R:R),"")</f>
        <v/>
      </c>
      <c r="W808" t="str">
        <f t="shared" si="121"/>
        <v/>
      </c>
    </row>
    <row r="809" spans="1:23" x14ac:dyDescent="0.25">
      <c r="A809" t="str">
        <f>+IF(LEN(M809)&gt;0,Candidatura_Tomador!C809,"")</f>
        <v/>
      </c>
      <c r="B809" t="str">
        <f>+IF(LEN(M809)&gt;0,Participação!$D$8,"")</f>
        <v/>
      </c>
      <c r="C809" t="str">
        <f t="shared" si="113"/>
        <v/>
      </c>
      <c r="D809" t="str">
        <f>+IF(LEN(M809)&gt;0,Participação!$D$4,"")</f>
        <v/>
      </c>
      <c r="E809" s="27" t="str">
        <f>+IF(LEN(M809)&gt;0,Participação!$B$7+8,"")</f>
        <v/>
      </c>
      <c r="F809" s="27" t="str">
        <f t="shared" si="114"/>
        <v/>
      </c>
      <c r="G809" t="str">
        <f t="shared" si="115"/>
        <v/>
      </c>
      <c r="H809" t="str">
        <f t="shared" si="116"/>
        <v/>
      </c>
      <c r="I809" t="str">
        <f t="shared" si="117"/>
        <v/>
      </c>
      <c r="L809" t="str">
        <f>+IF(LEN(Candidatura_Tomador!A809)&gt;0,VLOOKUP(M809,Candidatura_Tomador!H:P,9,0),"")</f>
        <v/>
      </c>
      <c r="M809" t="str">
        <f>IF(LEN(M808)=0,"",IF(M808=MAX(Candidatura_Tomador!H:H),"",M808+1))</f>
        <v/>
      </c>
      <c r="N809" t="str">
        <f>+IF(LEN(M809)&gt;0,Participação!$D$6*100,"")</f>
        <v/>
      </c>
      <c r="O809" t="str">
        <f t="shared" si="118"/>
        <v/>
      </c>
      <c r="P809" t="str">
        <f>+IF(LEN(M809)&gt;0,IF(Participação!$B$6="Com Escaldão","09","01"),"")</f>
        <v/>
      </c>
      <c r="Q809" s="28" t="str">
        <f>+IF(LEN(M809)&gt;0,SUMIF(Candidatura_Tomador!$H:$H,Candidatura_Seguros!M809,Candidatura_Tomador!I:I),"")</f>
        <v/>
      </c>
      <c r="R809" t="str">
        <f>+IF(LEN(M809)&gt;0,VLOOKUP(M809,Candidatura_Tomador!H:J,3,0),"")</f>
        <v/>
      </c>
      <c r="S809" t="str">
        <f>+IF(LEN(M809)&gt;0,SUMIF(Candidatura_Tomador!$H:$H,Candidatura_Seguros!M809,Candidatura_Tomador!Q:Q),"")</f>
        <v/>
      </c>
      <c r="T809" t="str">
        <f t="shared" si="119"/>
        <v/>
      </c>
      <c r="U809" t="str">
        <f t="shared" si="120"/>
        <v/>
      </c>
      <c r="V809" t="str">
        <f>+IF(LEN(M809)&gt;0,SUMIF(Candidatura_Tomador!$H:$H,Candidatura_Seguros!M809,Candidatura_Tomador!R:R),"")</f>
        <v/>
      </c>
      <c r="W809" t="str">
        <f t="shared" si="121"/>
        <v/>
      </c>
    </row>
    <row r="810" spans="1:23" x14ac:dyDescent="0.25">
      <c r="A810" t="str">
        <f>+IF(LEN(M810)&gt;0,Candidatura_Tomador!C810,"")</f>
        <v/>
      </c>
      <c r="B810" t="str">
        <f>+IF(LEN(M810)&gt;0,Participação!$D$8,"")</f>
        <v/>
      </c>
      <c r="C810" t="str">
        <f t="shared" si="113"/>
        <v/>
      </c>
      <c r="D810" t="str">
        <f>+IF(LEN(M810)&gt;0,Participação!$D$4,"")</f>
        <v/>
      </c>
      <c r="E810" s="27" t="str">
        <f>+IF(LEN(M810)&gt;0,Participação!$B$7+8,"")</f>
        <v/>
      </c>
      <c r="F810" s="27" t="str">
        <f t="shared" si="114"/>
        <v/>
      </c>
      <c r="G810" t="str">
        <f t="shared" si="115"/>
        <v/>
      </c>
      <c r="H810" t="str">
        <f t="shared" si="116"/>
        <v/>
      </c>
      <c r="I810" t="str">
        <f t="shared" si="117"/>
        <v/>
      </c>
      <c r="L810" t="str">
        <f>+IF(LEN(Candidatura_Tomador!A810)&gt;0,VLOOKUP(M810,Candidatura_Tomador!H:P,9,0),"")</f>
        <v/>
      </c>
      <c r="M810" t="str">
        <f>IF(LEN(M809)=0,"",IF(M809=MAX(Candidatura_Tomador!H:H),"",M809+1))</f>
        <v/>
      </c>
      <c r="N810" t="str">
        <f>+IF(LEN(M810)&gt;0,Participação!$D$6*100,"")</f>
        <v/>
      </c>
      <c r="O810" t="str">
        <f t="shared" si="118"/>
        <v/>
      </c>
      <c r="P810" t="str">
        <f>+IF(LEN(M810)&gt;0,IF(Participação!$B$6="Com Escaldão","09","01"),"")</f>
        <v/>
      </c>
      <c r="Q810" s="28" t="str">
        <f>+IF(LEN(M810)&gt;0,SUMIF(Candidatura_Tomador!$H:$H,Candidatura_Seguros!M810,Candidatura_Tomador!I:I),"")</f>
        <v/>
      </c>
      <c r="R810" t="str">
        <f>+IF(LEN(M810)&gt;0,VLOOKUP(M810,Candidatura_Tomador!H:J,3,0),"")</f>
        <v/>
      </c>
      <c r="S810" t="str">
        <f>+IF(LEN(M810)&gt;0,SUMIF(Candidatura_Tomador!$H:$H,Candidatura_Seguros!M810,Candidatura_Tomador!Q:Q),"")</f>
        <v/>
      </c>
      <c r="T810" t="str">
        <f t="shared" si="119"/>
        <v/>
      </c>
      <c r="U810" t="str">
        <f t="shared" si="120"/>
        <v/>
      </c>
      <c r="V810" t="str">
        <f>+IF(LEN(M810)&gt;0,SUMIF(Candidatura_Tomador!$H:$H,Candidatura_Seguros!M810,Candidatura_Tomador!R:R),"")</f>
        <v/>
      </c>
      <c r="W810" t="str">
        <f t="shared" si="121"/>
        <v/>
      </c>
    </row>
    <row r="811" spans="1:23" x14ac:dyDescent="0.25">
      <c r="A811" t="str">
        <f>+IF(LEN(M811)&gt;0,Candidatura_Tomador!C811,"")</f>
        <v/>
      </c>
      <c r="B811" t="str">
        <f>+IF(LEN(M811)&gt;0,Participação!$D$8,"")</f>
        <v/>
      </c>
      <c r="C811" t="str">
        <f t="shared" si="113"/>
        <v/>
      </c>
      <c r="D811" t="str">
        <f>+IF(LEN(M811)&gt;0,Participação!$D$4,"")</f>
        <v/>
      </c>
      <c r="E811" s="27" t="str">
        <f>+IF(LEN(M811)&gt;0,Participação!$B$7+8,"")</f>
        <v/>
      </c>
      <c r="F811" s="27" t="str">
        <f t="shared" si="114"/>
        <v/>
      </c>
      <c r="G811" t="str">
        <f t="shared" si="115"/>
        <v/>
      </c>
      <c r="H811" t="str">
        <f t="shared" si="116"/>
        <v/>
      </c>
      <c r="I811" t="str">
        <f t="shared" si="117"/>
        <v/>
      </c>
      <c r="L811" t="str">
        <f>+IF(LEN(Candidatura_Tomador!A811)&gt;0,VLOOKUP(M811,Candidatura_Tomador!H:P,9,0),"")</f>
        <v/>
      </c>
      <c r="M811" t="str">
        <f>IF(LEN(M810)=0,"",IF(M810=MAX(Candidatura_Tomador!H:H),"",M810+1))</f>
        <v/>
      </c>
      <c r="N811" t="str">
        <f>+IF(LEN(M811)&gt;0,Participação!$D$6*100,"")</f>
        <v/>
      </c>
      <c r="O811" t="str">
        <f t="shared" si="118"/>
        <v/>
      </c>
      <c r="P811" t="str">
        <f>+IF(LEN(M811)&gt;0,IF(Participação!$B$6="Com Escaldão","09","01"),"")</f>
        <v/>
      </c>
      <c r="Q811" s="28" t="str">
        <f>+IF(LEN(M811)&gt;0,SUMIF(Candidatura_Tomador!$H:$H,Candidatura_Seguros!M811,Candidatura_Tomador!I:I),"")</f>
        <v/>
      </c>
      <c r="R811" t="str">
        <f>+IF(LEN(M811)&gt;0,VLOOKUP(M811,Candidatura_Tomador!H:J,3,0),"")</f>
        <v/>
      </c>
      <c r="S811" t="str">
        <f>+IF(LEN(M811)&gt;0,SUMIF(Candidatura_Tomador!$H:$H,Candidatura_Seguros!M811,Candidatura_Tomador!Q:Q),"")</f>
        <v/>
      </c>
      <c r="T811" t="str">
        <f t="shared" si="119"/>
        <v/>
      </c>
      <c r="U811" t="str">
        <f t="shared" si="120"/>
        <v/>
      </c>
      <c r="V811" t="str">
        <f>+IF(LEN(M811)&gt;0,SUMIF(Candidatura_Tomador!$H:$H,Candidatura_Seguros!M811,Candidatura_Tomador!R:R),"")</f>
        <v/>
      </c>
      <c r="W811" t="str">
        <f t="shared" si="121"/>
        <v/>
      </c>
    </row>
    <row r="812" spans="1:23" x14ac:dyDescent="0.25">
      <c r="A812" t="str">
        <f>+IF(LEN(M812)&gt;0,Candidatura_Tomador!C812,"")</f>
        <v/>
      </c>
      <c r="B812" t="str">
        <f>+IF(LEN(M812)&gt;0,Participação!$D$8,"")</f>
        <v/>
      </c>
      <c r="C812" t="str">
        <f t="shared" si="113"/>
        <v/>
      </c>
      <c r="D812" t="str">
        <f>+IF(LEN(M812)&gt;0,Participação!$D$4,"")</f>
        <v/>
      </c>
      <c r="E812" s="27" t="str">
        <f>+IF(LEN(M812)&gt;0,Participação!$B$7+8,"")</f>
        <v/>
      </c>
      <c r="F812" s="27" t="str">
        <f t="shared" si="114"/>
        <v/>
      </c>
      <c r="G812" t="str">
        <f t="shared" si="115"/>
        <v/>
      </c>
      <c r="H812" t="str">
        <f t="shared" si="116"/>
        <v/>
      </c>
      <c r="I812" t="str">
        <f t="shared" si="117"/>
        <v/>
      </c>
      <c r="L812" t="str">
        <f>+IF(LEN(Candidatura_Tomador!A812)&gt;0,VLOOKUP(M812,Candidatura_Tomador!H:P,9,0),"")</f>
        <v/>
      </c>
      <c r="M812" t="str">
        <f>IF(LEN(M811)=0,"",IF(M811=MAX(Candidatura_Tomador!H:H),"",M811+1))</f>
        <v/>
      </c>
      <c r="N812" t="str">
        <f>+IF(LEN(M812)&gt;0,Participação!$D$6*100,"")</f>
        <v/>
      </c>
      <c r="O812" t="str">
        <f t="shared" si="118"/>
        <v/>
      </c>
      <c r="P812" t="str">
        <f>+IF(LEN(M812)&gt;0,IF(Participação!$B$6="Com Escaldão","09","01"),"")</f>
        <v/>
      </c>
      <c r="Q812" s="28" t="str">
        <f>+IF(LEN(M812)&gt;0,SUMIF(Candidatura_Tomador!$H:$H,Candidatura_Seguros!M812,Candidatura_Tomador!I:I),"")</f>
        <v/>
      </c>
      <c r="R812" t="str">
        <f>+IF(LEN(M812)&gt;0,VLOOKUP(M812,Candidatura_Tomador!H:J,3,0),"")</f>
        <v/>
      </c>
      <c r="S812" t="str">
        <f>+IF(LEN(M812)&gt;0,SUMIF(Candidatura_Tomador!$H:$H,Candidatura_Seguros!M812,Candidatura_Tomador!Q:Q),"")</f>
        <v/>
      </c>
      <c r="T812" t="str">
        <f t="shared" si="119"/>
        <v/>
      </c>
      <c r="U812" t="str">
        <f t="shared" si="120"/>
        <v/>
      </c>
      <c r="V812" t="str">
        <f>+IF(LEN(M812)&gt;0,SUMIF(Candidatura_Tomador!$H:$H,Candidatura_Seguros!M812,Candidatura_Tomador!R:R),"")</f>
        <v/>
      </c>
      <c r="W812" t="str">
        <f t="shared" si="121"/>
        <v/>
      </c>
    </row>
    <row r="813" spans="1:23" x14ac:dyDescent="0.25">
      <c r="A813" t="str">
        <f>+IF(LEN(M813)&gt;0,Candidatura_Tomador!C813,"")</f>
        <v/>
      </c>
      <c r="B813" t="str">
        <f>+IF(LEN(M813)&gt;0,Participação!$D$8,"")</f>
        <v/>
      </c>
      <c r="C813" t="str">
        <f t="shared" si="113"/>
        <v/>
      </c>
      <c r="D813" t="str">
        <f>+IF(LEN(M813)&gt;0,Participação!$D$4,"")</f>
        <v/>
      </c>
      <c r="E813" s="27" t="str">
        <f>+IF(LEN(M813)&gt;0,Participação!$B$7+8,"")</f>
        <v/>
      </c>
      <c r="F813" s="27" t="str">
        <f t="shared" si="114"/>
        <v/>
      </c>
      <c r="G813" t="str">
        <f t="shared" si="115"/>
        <v/>
      </c>
      <c r="H813" t="str">
        <f t="shared" si="116"/>
        <v/>
      </c>
      <c r="I813" t="str">
        <f t="shared" si="117"/>
        <v/>
      </c>
      <c r="L813" t="str">
        <f>+IF(LEN(Candidatura_Tomador!A813)&gt;0,VLOOKUP(M813,Candidatura_Tomador!H:P,9,0),"")</f>
        <v/>
      </c>
      <c r="M813" t="str">
        <f>IF(LEN(M812)=0,"",IF(M812=MAX(Candidatura_Tomador!H:H),"",M812+1))</f>
        <v/>
      </c>
      <c r="N813" t="str">
        <f>+IF(LEN(M813)&gt;0,Participação!$D$6*100,"")</f>
        <v/>
      </c>
      <c r="O813" t="str">
        <f t="shared" si="118"/>
        <v/>
      </c>
      <c r="P813" t="str">
        <f>+IF(LEN(M813)&gt;0,IF(Participação!$B$6="Com Escaldão","09","01"),"")</f>
        <v/>
      </c>
      <c r="Q813" s="28" t="str">
        <f>+IF(LEN(M813)&gt;0,SUMIF(Candidatura_Tomador!$H:$H,Candidatura_Seguros!M813,Candidatura_Tomador!I:I),"")</f>
        <v/>
      </c>
      <c r="R813" t="str">
        <f>+IF(LEN(M813)&gt;0,VLOOKUP(M813,Candidatura_Tomador!H:J,3,0),"")</f>
        <v/>
      </c>
      <c r="S813" t="str">
        <f>+IF(LEN(M813)&gt;0,SUMIF(Candidatura_Tomador!$H:$H,Candidatura_Seguros!M813,Candidatura_Tomador!Q:Q),"")</f>
        <v/>
      </c>
      <c r="T813" t="str">
        <f t="shared" si="119"/>
        <v/>
      </c>
      <c r="U813" t="str">
        <f t="shared" si="120"/>
        <v/>
      </c>
      <c r="V813" t="str">
        <f>+IF(LEN(M813)&gt;0,SUMIF(Candidatura_Tomador!$H:$H,Candidatura_Seguros!M813,Candidatura_Tomador!R:R),"")</f>
        <v/>
      </c>
      <c r="W813" t="str">
        <f t="shared" si="121"/>
        <v/>
      </c>
    </row>
    <row r="814" spans="1:23" x14ac:dyDescent="0.25">
      <c r="A814" t="str">
        <f>+IF(LEN(M814)&gt;0,Candidatura_Tomador!C814,"")</f>
        <v/>
      </c>
      <c r="B814" t="str">
        <f>+IF(LEN(M814)&gt;0,Participação!$D$8,"")</f>
        <v/>
      </c>
      <c r="C814" t="str">
        <f t="shared" si="113"/>
        <v/>
      </c>
      <c r="D814" t="str">
        <f>+IF(LEN(M814)&gt;0,Participação!$D$4,"")</f>
        <v/>
      </c>
      <c r="E814" s="27" t="str">
        <f>+IF(LEN(M814)&gt;0,Participação!$B$7+8,"")</f>
        <v/>
      </c>
      <c r="F814" s="27" t="str">
        <f t="shared" si="114"/>
        <v/>
      </c>
      <c r="G814" t="str">
        <f t="shared" si="115"/>
        <v/>
      </c>
      <c r="H814" t="str">
        <f t="shared" si="116"/>
        <v/>
      </c>
      <c r="I814" t="str">
        <f t="shared" si="117"/>
        <v/>
      </c>
      <c r="L814" t="str">
        <f>+IF(LEN(Candidatura_Tomador!A814)&gt;0,VLOOKUP(M814,Candidatura_Tomador!H:P,9,0),"")</f>
        <v/>
      </c>
      <c r="M814" t="str">
        <f>IF(LEN(M813)=0,"",IF(M813=MAX(Candidatura_Tomador!H:H),"",M813+1))</f>
        <v/>
      </c>
      <c r="N814" t="str">
        <f>+IF(LEN(M814)&gt;0,Participação!$D$6*100,"")</f>
        <v/>
      </c>
      <c r="O814" t="str">
        <f t="shared" si="118"/>
        <v/>
      </c>
      <c r="P814" t="str">
        <f>+IF(LEN(M814)&gt;0,IF(Participação!$B$6="Com Escaldão","09","01"),"")</f>
        <v/>
      </c>
      <c r="Q814" s="28" t="str">
        <f>+IF(LEN(M814)&gt;0,SUMIF(Candidatura_Tomador!$H:$H,Candidatura_Seguros!M814,Candidatura_Tomador!I:I),"")</f>
        <v/>
      </c>
      <c r="R814" t="str">
        <f>+IF(LEN(M814)&gt;0,VLOOKUP(M814,Candidatura_Tomador!H:J,3,0),"")</f>
        <v/>
      </c>
      <c r="S814" t="str">
        <f>+IF(LEN(M814)&gt;0,SUMIF(Candidatura_Tomador!$H:$H,Candidatura_Seguros!M814,Candidatura_Tomador!Q:Q),"")</f>
        <v/>
      </c>
      <c r="T814" t="str">
        <f t="shared" si="119"/>
        <v/>
      </c>
      <c r="U814" t="str">
        <f t="shared" si="120"/>
        <v/>
      </c>
      <c r="V814" t="str">
        <f>+IF(LEN(M814)&gt;0,SUMIF(Candidatura_Tomador!$H:$H,Candidatura_Seguros!M814,Candidatura_Tomador!R:R),"")</f>
        <v/>
      </c>
      <c r="W814" t="str">
        <f t="shared" si="121"/>
        <v/>
      </c>
    </row>
    <row r="815" spans="1:23" x14ac:dyDescent="0.25">
      <c r="A815" t="str">
        <f>+IF(LEN(M815)&gt;0,Candidatura_Tomador!C815,"")</f>
        <v/>
      </c>
      <c r="B815" t="str">
        <f>+IF(LEN(M815)&gt;0,Participação!$D$8,"")</f>
        <v/>
      </c>
      <c r="C815" t="str">
        <f t="shared" si="113"/>
        <v/>
      </c>
      <c r="D815" t="str">
        <f>+IF(LEN(M815)&gt;0,Participação!$D$4,"")</f>
        <v/>
      </c>
      <c r="E815" s="27" t="str">
        <f>+IF(LEN(M815)&gt;0,Participação!$B$7+8,"")</f>
        <v/>
      </c>
      <c r="F815" s="27" t="str">
        <f t="shared" si="114"/>
        <v/>
      </c>
      <c r="G815" t="str">
        <f t="shared" si="115"/>
        <v/>
      </c>
      <c r="H815" t="str">
        <f t="shared" si="116"/>
        <v/>
      </c>
      <c r="I815" t="str">
        <f t="shared" si="117"/>
        <v/>
      </c>
      <c r="L815" t="str">
        <f>+IF(LEN(Candidatura_Tomador!A815)&gt;0,VLOOKUP(M815,Candidatura_Tomador!H:P,9,0),"")</f>
        <v/>
      </c>
      <c r="M815" t="str">
        <f>IF(LEN(M814)=0,"",IF(M814=MAX(Candidatura_Tomador!H:H),"",M814+1))</f>
        <v/>
      </c>
      <c r="N815" t="str">
        <f>+IF(LEN(M815)&gt;0,Participação!$D$6*100,"")</f>
        <v/>
      </c>
      <c r="O815" t="str">
        <f t="shared" si="118"/>
        <v/>
      </c>
      <c r="P815" t="str">
        <f>+IF(LEN(M815)&gt;0,IF(Participação!$B$6="Com Escaldão","09","01"),"")</f>
        <v/>
      </c>
      <c r="Q815" s="28" t="str">
        <f>+IF(LEN(M815)&gt;0,SUMIF(Candidatura_Tomador!$H:$H,Candidatura_Seguros!M815,Candidatura_Tomador!I:I),"")</f>
        <v/>
      </c>
      <c r="R815" t="str">
        <f>+IF(LEN(M815)&gt;0,VLOOKUP(M815,Candidatura_Tomador!H:J,3,0),"")</f>
        <v/>
      </c>
      <c r="S815" t="str">
        <f>+IF(LEN(M815)&gt;0,SUMIF(Candidatura_Tomador!$H:$H,Candidatura_Seguros!M815,Candidatura_Tomador!Q:Q),"")</f>
        <v/>
      </c>
      <c r="T815" t="str">
        <f t="shared" si="119"/>
        <v/>
      </c>
      <c r="U815" t="str">
        <f t="shared" si="120"/>
        <v/>
      </c>
      <c r="V815" t="str">
        <f>+IF(LEN(M815)&gt;0,SUMIF(Candidatura_Tomador!$H:$H,Candidatura_Seguros!M815,Candidatura_Tomador!R:R),"")</f>
        <v/>
      </c>
      <c r="W815" t="str">
        <f t="shared" si="121"/>
        <v/>
      </c>
    </row>
    <row r="816" spans="1:23" x14ac:dyDescent="0.25">
      <c r="A816" t="str">
        <f>+IF(LEN(M816)&gt;0,Candidatura_Tomador!C816,"")</f>
        <v/>
      </c>
      <c r="B816" t="str">
        <f>+IF(LEN(M816)&gt;0,Participação!$D$8,"")</f>
        <v/>
      </c>
      <c r="C816" t="str">
        <f t="shared" si="113"/>
        <v/>
      </c>
      <c r="D816" t="str">
        <f>+IF(LEN(M816)&gt;0,Participação!$D$4,"")</f>
        <v/>
      </c>
      <c r="E816" s="27" t="str">
        <f>+IF(LEN(M816)&gt;0,Participação!$B$7+8,"")</f>
        <v/>
      </c>
      <c r="F816" s="27" t="str">
        <f t="shared" si="114"/>
        <v/>
      </c>
      <c r="G816" t="str">
        <f t="shared" si="115"/>
        <v/>
      </c>
      <c r="H816" t="str">
        <f t="shared" si="116"/>
        <v/>
      </c>
      <c r="I816" t="str">
        <f t="shared" si="117"/>
        <v/>
      </c>
      <c r="L816" t="str">
        <f>+IF(LEN(Candidatura_Tomador!A816)&gt;0,VLOOKUP(M816,Candidatura_Tomador!H:P,9,0),"")</f>
        <v/>
      </c>
      <c r="M816" t="str">
        <f>IF(LEN(M815)=0,"",IF(M815=MAX(Candidatura_Tomador!H:H),"",M815+1))</f>
        <v/>
      </c>
      <c r="N816" t="str">
        <f>+IF(LEN(M816)&gt;0,Participação!$D$6*100,"")</f>
        <v/>
      </c>
      <c r="O816" t="str">
        <f t="shared" si="118"/>
        <v/>
      </c>
      <c r="P816" t="str">
        <f>+IF(LEN(M816)&gt;0,IF(Participação!$B$6="Com Escaldão","09","01"),"")</f>
        <v/>
      </c>
      <c r="Q816" s="28" t="str">
        <f>+IF(LEN(M816)&gt;0,SUMIF(Candidatura_Tomador!$H:$H,Candidatura_Seguros!M816,Candidatura_Tomador!I:I),"")</f>
        <v/>
      </c>
      <c r="R816" t="str">
        <f>+IF(LEN(M816)&gt;0,VLOOKUP(M816,Candidatura_Tomador!H:J,3,0),"")</f>
        <v/>
      </c>
      <c r="S816" t="str">
        <f>+IF(LEN(M816)&gt;0,SUMIF(Candidatura_Tomador!$H:$H,Candidatura_Seguros!M816,Candidatura_Tomador!Q:Q),"")</f>
        <v/>
      </c>
      <c r="T816" t="str">
        <f t="shared" si="119"/>
        <v/>
      </c>
      <c r="U816" t="str">
        <f t="shared" si="120"/>
        <v/>
      </c>
      <c r="V816" t="str">
        <f>+IF(LEN(M816)&gt;0,SUMIF(Candidatura_Tomador!$H:$H,Candidatura_Seguros!M816,Candidatura_Tomador!R:R),"")</f>
        <v/>
      </c>
      <c r="W816" t="str">
        <f t="shared" si="121"/>
        <v/>
      </c>
    </row>
    <row r="817" spans="1:23" x14ac:dyDescent="0.25">
      <c r="A817" t="str">
        <f>+IF(LEN(M817)&gt;0,Candidatura_Tomador!C817,"")</f>
        <v/>
      </c>
      <c r="B817" t="str">
        <f>+IF(LEN(M817)&gt;0,Participação!$D$8,"")</f>
        <v/>
      </c>
      <c r="C817" t="str">
        <f t="shared" si="113"/>
        <v/>
      </c>
      <c r="D817" t="str">
        <f>+IF(LEN(M817)&gt;0,Participação!$D$4,"")</f>
        <v/>
      </c>
      <c r="E817" s="27" t="str">
        <f>+IF(LEN(M817)&gt;0,Participação!$B$7+8,"")</f>
        <v/>
      </c>
      <c r="F817" s="27" t="str">
        <f t="shared" si="114"/>
        <v/>
      </c>
      <c r="G817" t="str">
        <f t="shared" si="115"/>
        <v/>
      </c>
      <c r="H817" t="str">
        <f t="shared" si="116"/>
        <v/>
      </c>
      <c r="I817" t="str">
        <f t="shared" si="117"/>
        <v/>
      </c>
      <c r="L817" t="str">
        <f>+IF(LEN(Candidatura_Tomador!A817)&gt;0,VLOOKUP(M817,Candidatura_Tomador!H:P,9,0),"")</f>
        <v/>
      </c>
      <c r="M817" t="str">
        <f>IF(LEN(M816)=0,"",IF(M816=MAX(Candidatura_Tomador!H:H),"",M816+1))</f>
        <v/>
      </c>
      <c r="N817" t="str">
        <f>+IF(LEN(M817)&gt;0,Participação!$D$6*100,"")</f>
        <v/>
      </c>
      <c r="O817" t="str">
        <f t="shared" si="118"/>
        <v/>
      </c>
      <c r="P817" t="str">
        <f>+IF(LEN(M817)&gt;0,IF(Participação!$B$6="Com Escaldão","09","01"),"")</f>
        <v/>
      </c>
      <c r="Q817" s="28" t="str">
        <f>+IF(LEN(M817)&gt;0,SUMIF(Candidatura_Tomador!$H:$H,Candidatura_Seguros!M817,Candidatura_Tomador!I:I),"")</f>
        <v/>
      </c>
      <c r="R817" t="str">
        <f>+IF(LEN(M817)&gt;0,VLOOKUP(M817,Candidatura_Tomador!H:J,3,0),"")</f>
        <v/>
      </c>
      <c r="S817" t="str">
        <f>+IF(LEN(M817)&gt;0,SUMIF(Candidatura_Tomador!$H:$H,Candidatura_Seguros!M817,Candidatura_Tomador!Q:Q),"")</f>
        <v/>
      </c>
      <c r="T817" t="str">
        <f t="shared" si="119"/>
        <v/>
      </c>
      <c r="U817" t="str">
        <f t="shared" si="120"/>
        <v/>
      </c>
      <c r="V817" t="str">
        <f>+IF(LEN(M817)&gt;0,SUMIF(Candidatura_Tomador!$H:$H,Candidatura_Seguros!M817,Candidatura_Tomador!R:R),"")</f>
        <v/>
      </c>
      <c r="W817" t="str">
        <f t="shared" si="121"/>
        <v/>
      </c>
    </row>
    <row r="818" spans="1:23" x14ac:dyDescent="0.25">
      <c r="A818" t="str">
        <f>+IF(LEN(M818)&gt;0,Candidatura_Tomador!C818,"")</f>
        <v/>
      </c>
      <c r="B818" t="str">
        <f>+IF(LEN(M818)&gt;0,Participação!$D$8,"")</f>
        <v/>
      </c>
      <c r="C818" t="str">
        <f t="shared" si="113"/>
        <v/>
      </c>
      <c r="D818" t="str">
        <f>+IF(LEN(M818)&gt;0,Participação!$D$4,"")</f>
        <v/>
      </c>
      <c r="E818" s="27" t="str">
        <f>+IF(LEN(M818)&gt;0,Participação!$B$7+8,"")</f>
        <v/>
      </c>
      <c r="F818" s="27" t="str">
        <f t="shared" si="114"/>
        <v/>
      </c>
      <c r="G818" t="str">
        <f t="shared" si="115"/>
        <v/>
      </c>
      <c r="H818" t="str">
        <f t="shared" si="116"/>
        <v/>
      </c>
      <c r="I818" t="str">
        <f t="shared" si="117"/>
        <v/>
      </c>
      <c r="L818" t="str">
        <f>+IF(LEN(Candidatura_Tomador!A818)&gt;0,VLOOKUP(M818,Candidatura_Tomador!H:P,9,0),"")</f>
        <v/>
      </c>
      <c r="M818" t="str">
        <f>IF(LEN(M817)=0,"",IF(M817=MAX(Candidatura_Tomador!H:H),"",M817+1))</f>
        <v/>
      </c>
      <c r="N818" t="str">
        <f>+IF(LEN(M818)&gt;0,Participação!$D$6*100,"")</f>
        <v/>
      </c>
      <c r="O818" t="str">
        <f t="shared" si="118"/>
        <v/>
      </c>
      <c r="P818" t="str">
        <f>+IF(LEN(M818)&gt;0,IF(Participação!$B$6="Com Escaldão","09","01"),"")</f>
        <v/>
      </c>
      <c r="Q818" s="28" t="str">
        <f>+IF(LEN(M818)&gt;0,SUMIF(Candidatura_Tomador!$H:$H,Candidatura_Seguros!M818,Candidatura_Tomador!I:I),"")</f>
        <v/>
      </c>
      <c r="R818" t="str">
        <f>+IF(LEN(M818)&gt;0,VLOOKUP(M818,Candidatura_Tomador!H:J,3,0),"")</f>
        <v/>
      </c>
      <c r="S818" t="str">
        <f>+IF(LEN(M818)&gt;0,SUMIF(Candidatura_Tomador!$H:$H,Candidatura_Seguros!M818,Candidatura_Tomador!Q:Q),"")</f>
        <v/>
      </c>
      <c r="T818" t="str">
        <f t="shared" si="119"/>
        <v/>
      </c>
      <c r="U818" t="str">
        <f t="shared" si="120"/>
        <v/>
      </c>
      <c r="V818" t="str">
        <f>+IF(LEN(M818)&gt;0,SUMIF(Candidatura_Tomador!$H:$H,Candidatura_Seguros!M818,Candidatura_Tomador!R:R),"")</f>
        <v/>
      </c>
      <c r="W818" t="str">
        <f t="shared" si="121"/>
        <v/>
      </c>
    </row>
    <row r="819" spans="1:23" x14ac:dyDescent="0.25">
      <c r="A819" t="str">
        <f>+IF(LEN(M819)&gt;0,Candidatura_Tomador!C819,"")</f>
        <v/>
      </c>
      <c r="B819" t="str">
        <f>+IF(LEN(M819)&gt;0,Participação!$D$8,"")</f>
        <v/>
      </c>
      <c r="C819" t="str">
        <f t="shared" si="113"/>
        <v/>
      </c>
      <c r="D819" t="str">
        <f>+IF(LEN(M819)&gt;0,Participação!$D$4,"")</f>
        <v/>
      </c>
      <c r="E819" s="27" t="str">
        <f>+IF(LEN(M819)&gt;0,Participação!$B$7+8,"")</f>
        <v/>
      </c>
      <c r="F819" s="27" t="str">
        <f t="shared" si="114"/>
        <v/>
      </c>
      <c r="G819" t="str">
        <f t="shared" si="115"/>
        <v/>
      </c>
      <c r="H819" t="str">
        <f t="shared" si="116"/>
        <v/>
      </c>
      <c r="I819" t="str">
        <f t="shared" si="117"/>
        <v/>
      </c>
      <c r="L819" t="str">
        <f>+IF(LEN(Candidatura_Tomador!A819)&gt;0,VLOOKUP(M819,Candidatura_Tomador!H:P,9,0),"")</f>
        <v/>
      </c>
      <c r="M819" t="str">
        <f>IF(LEN(M818)=0,"",IF(M818=MAX(Candidatura_Tomador!H:H),"",M818+1))</f>
        <v/>
      </c>
      <c r="N819" t="str">
        <f>+IF(LEN(M819)&gt;0,Participação!$D$6*100,"")</f>
        <v/>
      </c>
      <c r="O819" t="str">
        <f t="shared" si="118"/>
        <v/>
      </c>
      <c r="P819" t="str">
        <f>+IF(LEN(M819)&gt;0,IF(Participação!$B$6="Com Escaldão","09","01"),"")</f>
        <v/>
      </c>
      <c r="Q819" s="28" t="str">
        <f>+IF(LEN(M819)&gt;0,SUMIF(Candidatura_Tomador!$H:$H,Candidatura_Seguros!M819,Candidatura_Tomador!I:I),"")</f>
        <v/>
      </c>
      <c r="R819" t="str">
        <f>+IF(LEN(M819)&gt;0,VLOOKUP(M819,Candidatura_Tomador!H:J,3,0),"")</f>
        <v/>
      </c>
      <c r="S819" t="str">
        <f>+IF(LEN(M819)&gt;0,SUMIF(Candidatura_Tomador!$H:$H,Candidatura_Seguros!M819,Candidatura_Tomador!Q:Q),"")</f>
        <v/>
      </c>
      <c r="T819" t="str">
        <f t="shared" si="119"/>
        <v/>
      </c>
      <c r="U819" t="str">
        <f t="shared" si="120"/>
        <v/>
      </c>
      <c r="V819" t="str">
        <f>+IF(LEN(M819)&gt;0,SUMIF(Candidatura_Tomador!$H:$H,Candidatura_Seguros!M819,Candidatura_Tomador!R:R),"")</f>
        <v/>
      </c>
      <c r="W819" t="str">
        <f t="shared" si="121"/>
        <v/>
      </c>
    </row>
    <row r="820" spans="1:23" x14ac:dyDescent="0.25">
      <c r="A820" t="str">
        <f>+IF(LEN(M820)&gt;0,Candidatura_Tomador!C820,"")</f>
        <v/>
      </c>
      <c r="B820" t="str">
        <f>+IF(LEN(M820)&gt;0,Participação!$D$8,"")</f>
        <v/>
      </c>
      <c r="C820" t="str">
        <f t="shared" si="113"/>
        <v/>
      </c>
      <c r="D820" t="str">
        <f>+IF(LEN(M820)&gt;0,Participação!$D$4,"")</f>
        <v/>
      </c>
      <c r="E820" s="27" t="str">
        <f>+IF(LEN(M820)&gt;0,Participação!$B$7+8,"")</f>
        <v/>
      </c>
      <c r="F820" s="27" t="str">
        <f t="shared" si="114"/>
        <v/>
      </c>
      <c r="G820" t="str">
        <f t="shared" si="115"/>
        <v/>
      </c>
      <c r="H820" t="str">
        <f t="shared" si="116"/>
        <v/>
      </c>
      <c r="I820" t="str">
        <f t="shared" si="117"/>
        <v/>
      </c>
      <c r="L820" t="str">
        <f>+IF(LEN(Candidatura_Tomador!A820)&gt;0,VLOOKUP(M820,Candidatura_Tomador!H:P,9,0),"")</f>
        <v/>
      </c>
      <c r="M820" t="str">
        <f>IF(LEN(M819)=0,"",IF(M819=MAX(Candidatura_Tomador!H:H),"",M819+1))</f>
        <v/>
      </c>
      <c r="N820" t="str">
        <f>+IF(LEN(M820)&gt;0,Participação!$D$6*100,"")</f>
        <v/>
      </c>
      <c r="O820" t="str">
        <f t="shared" si="118"/>
        <v/>
      </c>
      <c r="P820" t="str">
        <f>+IF(LEN(M820)&gt;0,IF(Participação!$B$6="Com Escaldão","09","01"),"")</f>
        <v/>
      </c>
      <c r="Q820" s="28" t="str">
        <f>+IF(LEN(M820)&gt;0,SUMIF(Candidatura_Tomador!$H:$H,Candidatura_Seguros!M820,Candidatura_Tomador!I:I),"")</f>
        <v/>
      </c>
      <c r="R820" t="str">
        <f>+IF(LEN(M820)&gt;0,VLOOKUP(M820,Candidatura_Tomador!H:J,3,0),"")</f>
        <v/>
      </c>
      <c r="S820" t="str">
        <f>+IF(LEN(M820)&gt;0,SUMIF(Candidatura_Tomador!$H:$H,Candidatura_Seguros!M820,Candidatura_Tomador!Q:Q),"")</f>
        <v/>
      </c>
      <c r="T820" t="str">
        <f t="shared" si="119"/>
        <v/>
      </c>
      <c r="U820" t="str">
        <f t="shared" si="120"/>
        <v/>
      </c>
      <c r="V820" t="str">
        <f>+IF(LEN(M820)&gt;0,SUMIF(Candidatura_Tomador!$H:$H,Candidatura_Seguros!M820,Candidatura_Tomador!R:R),"")</f>
        <v/>
      </c>
      <c r="W820" t="str">
        <f t="shared" si="121"/>
        <v/>
      </c>
    </row>
    <row r="821" spans="1:23" x14ac:dyDescent="0.25">
      <c r="A821" t="str">
        <f>+IF(LEN(M821)&gt;0,Candidatura_Tomador!C821,"")</f>
        <v/>
      </c>
      <c r="B821" t="str">
        <f>+IF(LEN(M821)&gt;0,Participação!$D$8,"")</f>
        <v/>
      </c>
      <c r="C821" t="str">
        <f t="shared" si="113"/>
        <v/>
      </c>
      <c r="D821" t="str">
        <f>+IF(LEN(M821)&gt;0,Participação!$D$4,"")</f>
        <v/>
      </c>
      <c r="E821" s="27" t="str">
        <f>+IF(LEN(M821)&gt;0,Participação!$B$7+8,"")</f>
        <v/>
      </c>
      <c r="F821" s="27" t="str">
        <f t="shared" si="114"/>
        <v/>
      </c>
      <c r="G821" t="str">
        <f t="shared" si="115"/>
        <v/>
      </c>
      <c r="H821" t="str">
        <f t="shared" si="116"/>
        <v/>
      </c>
      <c r="I821" t="str">
        <f t="shared" si="117"/>
        <v/>
      </c>
      <c r="L821" t="str">
        <f>+IF(LEN(Candidatura_Tomador!A821)&gt;0,VLOOKUP(M821,Candidatura_Tomador!H:P,9,0),"")</f>
        <v/>
      </c>
      <c r="M821" t="str">
        <f>IF(LEN(M820)=0,"",IF(M820=MAX(Candidatura_Tomador!H:H),"",M820+1))</f>
        <v/>
      </c>
      <c r="N821" t="str">
        <f>+IF(LEN(M821)&gt;0,Participação!$D$6*100,"")</f>
        <v/>
      </c>
      <c r="O821" t="str">
        <f t="shared" si="118"/>
        <v/>
      </c>
      <c r="P821" t="str">
        <f>+IF(LEN(M821)&gt;0,IF(Participação!$B$6="Com Escaldão","09","01"),"")</f>
        <v/>
      </c>
      <c r="Q821" s="28" t="str">
        <f>+IF(LEN(M821)&gt;0,SUMIF(Candidatura_Tomador!$H:$H,Candidatura_Seguros!M821,Candidatura_Tomador!I:I),"")</f>
        <v/>
      </c>
      <c r="R821" t="str">
        <f>+IF(LEN(M821)&gt;0,VLOOKUP(M821,Candidatura_Tomador!H:J,3,0),"")</f>
        <v/>
      </c>
      <c r="S821" t="str">
        <f>+IF(LEN(M821)&gt;0,SUMIF(Candidatura_Tomador!$H:$H,Candidatura_Seguros!M821,Candidatura_Tomador!Q:Q),"")</f>
        <v/>
      </c>
      <c r="T821" t="str">
        <f t="shared" si="119"/>
        <v/>
      </c>
      <c r="U821" t="str">
        <f t="shared" si="120"/>
        <v/>
      </c>
      <c r="V821" t="str">
        <f>+IF(LEN(M821)&gt;0,SUMIF(Candidatura_Tomador!$H:$H,Candidatura_Seguros!M821,Candidatura_Tomador!R:R),"")</f>
        <v/>
      </c>
      <c r="W821" t="str">
        <f t="shared" si="121"/>
        <v/>
      </c>
    </row>
    <row r="822" spans="1:23" x14ac:dyDescent="0.25">
      <c r="A822" t="str">
        <f>+IF(LEN(M822)&gt;0,Candidatura_Tomador!C822,"")</f>
        <v/>
      </c>
      <c r="B822" t="str">
        <f>+IF(LEN(M822)&gt;0,Participação!$D$8,"")</f>
        <v/>
      </c>
      <c r="C822" t="str">
        <f t="shared" si="113"/>
        <v/>
      </c>
      <c r="D822" t="str">
        <f>+IF(LEN(M822)&gt;0,Participação!$D$4,"")</f>
        <v/>
      </c>
      <c r="E822" s="27" t="str">
        <f>+IF(LEN(M822)&gt;0,Participação!$B$7+8,"")</f>
        <v/>
      </c>
      <c r="F822" s="27" t="str">
        <f t="shared" si="114"/>
        <v/>
      </c>
      <c r="G822" t="str">
        <f t="shared" si="115"/>
        <v/>
      </c>
      <c r="H822" t="str">
        <f t="shared" si="116"/>
        <v/>
      </c>
      <c r="I822" t="str">
        <f t="shared" si="117"/>
        <v/>
      </c>
      <c r="L822" t="str">
        <f>+IF(LEN(Candidatura_Tomador!A822)&gt;0,VLOOKUP(M822,Candidatura_Tomador!H:P,9,0),"")</f>
        <v/>
      </c>
      <c r="M822" t="str">
        <f>IF(LEN(M821)=0,"",IF(M821=MAX(Candidatura_Tomador!H:H),"",M821+1))</f>
        <v/>
      </c>
      <c r="N822" t="str">
        <f>+IF(LEN(M822)&gt;0,Participação!$D$6*100,"")</f>
        <v/>
      </c>
      <c r="O822" t="str">
        <f t="shared" si="118"/>
        <v/>
      </c>
      <c r="P822" t="str">
        <f>+IF(LEN(M822)&gt;0,IF(Participação!$B$6="Com Escaldão","09","01"),"")</f>
        <v/>
      </c>
      <c r="Q822" s="28" t="str">
        <f>+IF(LEN(M822)&gt;0,SUMIF(Candidatura_Tomador!$H:$H,Candidatura_Seguros!M822,Candidatura_Tomador!I:I),"")</f>
        <v/>
      </c>
      <c r="R822" t="str">
        <f>+IF(LEN(M822)&gt;0,VLOOKUP(M822,Candidatura_Tomador!H:J,3,0),"")</f>
        <v/>
      </c>
      <c r="S822" t="str">
        <f>+IF(LEN(M822)&gt;0,SUMIF(Candidatura_Tomador!$H:$H,Candidatura_Seguros!M822,Candidatura_Tomador!Q:Q),"")</f>
        <v/>
      </c>
      <c r="T822" t="str">
        <f t="shared" si="119"/>
        <v/>
      </c>
      <c r="U822" t="str">
        <f t="shared" si="120"/>
        <v/>
      </c>
      <c r="V822" t="str">
        <f>+IF(LEN(M822)&gt;0,SUMIF(Candidatura_Tomador!$H:$H,Candidatura_Seguros!M822,Candidatura_Tomador!R:R),"")</f>
        <v/>
      </c>
      <c r="W822" t="str">
        <f t="shared" si="121"/>
        <v/>
      </c>
    </row>
    <row r="823" spans="1:23" x14ac:dyDescent="0.25">
      <c r="A823" t="str">
        <f>+IF(LEN(M823)&gt;0,Candidatura_Tomador!C823,"")</f>
        <v/>
      </c>
      <c r="B823" t="str">
        <f>+IF(LEN(M823)&gt;0,Participação!$D$8,"")</f>
        <v/>
      </c>
      <c r="C823" t="str">
        <f t="shared" si="113"/>
        <v/>
      </c>
      <c r="D823" t="str">
        <f>+IF(LEN(M823)&gt;0,Participação!$D$4,"")</f>
        <v/>
      </c>
      <c r="E823" s="27" t="str">
        <f>+IF(LEN(M823)&gt;0,Participação!$B$7+8,"")</f>
        <v/>
      </c>
      <c r="F823" s="27" t="str">
        <f t="shared" si="114"/>
        <v/>
      </c>
      <c r="G823" t="str">
        <f t="shared" si="115"/>
        <v/>
      </c>
      <c r="H823" t="str">
        <f t="shared" si="116"/>
        <v/>
      </c>
      <c r="I823" t="str">
        <f t="shared" si="117"/>
        <v/>
      </c>
      <c r="L823" t="str">
        <f>+IF(LEN(Candidatura_Tomador!A823)&gt;0,VLOOKUP(M823,Candidatura_Tomador!H:P,9,0),"")</f>
        <v/>
      </c>
      <c r="M823" t="str">
        <f>IF(LEN(M822)=0,"",IF(M822=MAX(Candidatura_Tomador!H:H),"",M822+1))</f>
        <v/>
      </c>
      <c r="N823" t="str">
        <f>+IF(LEN(M823)&gt;0,Participação!$D$6*100,"")</f>
        <v/>
      </c>
      <c r="O823" t="str">
        <f t="shared" si="118"/>
        <v/>
      </c>
      <c r="P823" t="str">
        <f>+IF(LEN(M823)&gt;0,IF(Participação!$B$6="Com Escaldão","09","01"),"")</f>
        <v/>
      </c>
      <c r="Q823" s="28" t="str">
        <f>+IF(LEN(M823)&gt;0,SUMIF(Candidatura_Tomador!$H:$H,Candidatura_Seguros!M823,Candidatura_Tomador!I:I),"")</f>
        <v/>
      </c>
      <c r="R823" t="str">
        <f>+IF(LEN(M823)&gt;0,VLOOKUP(M823,Candidatura_Tomador!H:J,3,0),"")</f>
        <v/>
      </c>
      <c r="S823" t="str">
        <f>+IF(LEN(M823)&gt;0,SUMIF(Candidatura_Tomador!$H:$H,Candidatura_Seguros!M823,Candidatura_Tomador!Q:Q),"")</f>
        <v/>
      </c>
      <c r="T823" t="str">
        <f t="shared" si="119"/>
        <v/>
      </c>
      <c r="U823" t="str">
        <f t="shared" si="120"/>
        <v/>
      </c>
      <c r="V823" t="str">
        <f>+IF(LEN(M823)&gt;0,SUMIF(Candidatura_Tomador!$H:$H,Candidatura_Seguros!M823,Candidatura_Tomador!R:R),"")</f>
        <v/>
      </c>
      <c r="W823" t="str">
        <f t="shared" si="121"/>
        <v/>
      </c>
    </row>
    <row r="824" spans="1:23" x14ac:dyDescent="0.25">
      <c r="A824" t="str">
        <f>+IF(LEN(M824)&gt;0,Candidatura_Tomador!C824,"")</f>
        <v/>
      </c>
      <c r="B824" t="str">
        <f>+IF(LEN(M824)&gt;0,Participação!$D$8,"")</f>
        <v/>
      </c>
      <c r="C824" t="str">
        <f t="shared" si="113"/>
        <v/>
      </c>
      <c r="D824" t="str">
        <f>+IF(LEN(M824)&gt;0,Participação!$D$4,"")</f>
        <v/>
      </c>
      <c r="E824" s="27" t="str">
        <f>+IF(LEN(M824)&gt;0,Participação!$B$7+8,"")</f>
        <v/>
      </c>
      <c r="F824" s="27" t="str">
        <f t="shared" si="114"/>
        <v/>
      </c>
      <c r="G824" t="str">
        <f t="shared" si="115"/>
        <v/>
      </c>
      <c r="H824" t="str">
        <f t="shared" si="116"/>
        <v/>
      </c>
      <c r="I824" t="str">
        <f t="shared" si="117"/>
        <v/>
      </c>
      <c r="L824" t="str">
        <f>+IF(LEN(Candidatura_Tomador!A824)&gt;0,VLOOKUP(M824,Candidatura_Tomador!H:P,9,0),"")</f>
        <v/>
      </c>
      <c r="M824" t="str">
        <f>IF(LEN(M823)=0,"",IF(M823=MAX(Candidatura_Tomador!H:H),"",M823+1))</f>
        <v/>
      </c>
      <c r="N824" t="str">
        <f>+IF(LEN(M824)&gt;0,Participação!$D$6*100,"")</f>
        <v/>
      </c>
      <c r="O824" t="str">
        <f t="shared" si="118"/>
        <v/>
      </c>
      <c r="P824" t="str">
        <f>+IF(LEN(M824)&gt;0,IF(Participação!$B$6="Com Escaldão","09","01"),"")</f>
        <v/>
      </c>
      <c r="Q824" s="28" t="str">
        <f>+IF(LEN(M824)&gt;0,SUMIF(Candidatura_Tomador!$H:$H,Candidatura_Seguros!M824,Candidatura_Tomador!I:I),"")</f>
        <v/>
      </c>
      <c r="R824" t="str">
        <f>+IF(LEN(M824)&gt;0,VLOOKUP(M824,Candidatura_Tomador!H:J,3,0),"")</f>
        <v/>
      </c>
      <c r="S824" t="str">
        <f>+IF(LEN(M824)&gt;0,SUMIF(Candidatura_Tomador!$H:$H,Candidatura_Seguros!M824,Candidatura_Tomador!Q:Q),"")</f>
        <v/>
      </c>
      <c r="T824" t="str">
        <f t="shared" si="119"/>
        <v/>
      </c>
      <c r="U824" t="str">
        <f t="shared" si="120"/>
        <v/>
      </c>
      <c r="V824" t="str">
        <f>+IF(LEN(M824)&gt;0,SUMIF(Candidatura_Tomador!$H:$H,Candidatura_Seguros!M824,Candidatura_Tomador!R:R),"")</f>
        <v/>
      </c>
      <c r="W824" t="str">
        <f t="shared" si="121"/>
        <v/>
      </c>
    </row>
    <row r="825" spans="1:23" x14ac:dyDescent="0.25">
      <c r="A825" t="str">
        <f>+IF(LEN(M825)&gt;0,Candidatura_Tomador!C825,"")</f>
        <v/>
      </c>
      <c r="B825" t="str">
        <f>+IF(LEN(M825)&gt;0,Participação!$D$8,"")</f>
        <v/>
      </c>
      <c r="C825" t="str">
        <f t="shared" si="113"/>
        <v/>
      </c>
      <c r="D825" t="str">
        <f>+IF(LEN(M825)&gt;0,Participação!$D$4,"")</f>
        <v/>
      </c>
      <c r="E825" s="27" t="str">
        <f>+IF(LEN(M825)&gt;0,Participação!$B$7+8,"")</f>
        <v/>
      </c>
      <c r="F825" s="27" t="str">
        <f t="shared" si="114"/>
        <v/>
      </c>
      <c r="G825" t="str">
        <f t="shared" si="115"/>
        <v/>
      </c>
      <c r="H825" t="str">
        <f t="shared" si="116"/>
        <v/>
      </c>
      <c r="I825" t="str">
        <f t="shared" si="117"/>
        <v/>
      </c>
      <c r="L825" t="str">
        <f>+IF(LEN(Candidatura_Tomador!A825)&gt;0,VLOOKUP(M825,Candidatura_Tomador!H:P,9,0),"")</f>
        <v/>
      </c>
      <c r="M825" t="str">
        <f>IF(LEN(M824)=0,"",IF(M824=MAX(Candidatura_Tomador!H:H),"",M824+1))</f>
        <v/>
      </c>
      <c r="N825" t="str">
        <f>+IF(LEN(M825)&gt;0,Participação!$D$6*100,"")</f>
        <v/>
      </c>
      <c r="O825" t="str">
        <f t="shared" si="118"/>
        <v/>
      </c>
      <c r="P825" t="str">
        <f>+IF(LEN(M825)&gt;0,IF(Participação!$B$6="Com Escaldão","09","01"),"")</f>
        <v/>
      </c>
      <c r="Q825" s="28" t="str">
        <f>+IF(LEN(M825)&gt;0,SUMIF(Candidatura_Tomador!$H:$H,Candidatura_Seguros!M825,Candidatura_Tomador!I:I),"")</f>
        <v/>
      </c>
      <c r="R825" t="str">
        <f>+IF(LEN(M825)&gt;0,VLOOKUP(M825,Candidatura_Tomador!H:J,3,0),"")</f>
        <v/>
      </c>
      <c r="S825" t="str">
        <f>+IF(LEN(M825)&gt;0,SUMIF(Candidatura_Tomador!$H:$H,Candidatura_Seguros!M825,Candidatura_Tomador!Q:Q),"")</f>
        <v/>
      </c>
      <c r="T825" t="str">
        <f t="shared" si="119"/>
        <v/>
      </c>
      <c r="U825" t="str">
        <f t="shared" si="120"/>
        <v/>
      </c>
      <c r="V825" t="str">
        <f>+IF(LEN(M825)&gt;0,SUMIF(Candidatura_Tomador!$H:$H,Candidatura_Seguros!M825,Candidatura_Tomador!R:R),"")</f>
        <v/>
      </c>
      <c r="W825" t="str">
        <f t="shared" si="121"/>
        <v/>
      </c>
    </row>
    <row r="826" spans="1:23" x14ac:dyDescent="0.25">
      <c r="A826" t="str">
        <f>+IF(LEN(M826)&gt;0,Candidatura_Tomador!C826,"")</f>
        <v/>
      </c>
      <c r="B826" t="str">
        <f>+IF(LEN(M826)&gt;0,Participação!$D$8,"")</f>
        <v/>
      </c>
      <c r="C826" t="str">
        <f t="shared" si="113"/>
        <v/>
      </c>
      <c r="D826" t="str">
        <f>+IF(LEN(M826)&gt;0,Participação!$D$4,"")</f>
        <v/>
      </c>
      <c r="E826" s="27" t="str">
        <f>+IF(LEN(M826)&gt;0,Participação!$B$7+8,"")</f>
        <v/>
      </c>
      <c r="F826" s="27" t="str">
        <f t="shared" si="114"/>
        <v/>
      </c>
      <c r="G826" t="str">
        <f t="shared" si="115"/>
        <v/>
      </c>
      <c r="H826" t="str">
        <f t="shared" si="116"/>
        <v/>
      </c>
      <c r="I826" t="str">
        <f t="shared" si="117"/>
        <v/>
      </c>
      <c r="L826" t="str">
        <f>+IF(LEN(Candidatura_Tomador!A826)&gt;0,VLOOKUP(M826,Candidatura_Tomador!H:P,9,0),"")</f>
        <v/>
      </c>
      <c r="M826" t="str">
        <f>IF(LEN(M825)=0,"",IF(M825=MAX(Candidatura_Tomador!H:H),"",M825+1))</f>
        <v/>
      </c>
      <c r="N826" t="str">
        <f>+IF(LEN(M826)&gt;0,Participação!$D$6*100,"")</f>
        <v/>
      </c>
      <c r="O826" t="str">
        <f t="shared" si="118"/>
        <v/>
      </c>
      <c r="P826" t="str">
        <f>+IF(LEN(M826)&gt;0,IF(Participação!$B$6="Com Escaldão","09","01"),"")</f>
        <v/>
      </c>
      <c r="Q826" s="28" t="str">
        <f>+IF(LEN(M826)&gt;0,SUMIF(Candidatura_Tomador!$H:$H,Candidatura_Seguros!M826,Candidatura_Tomador!I:I),"")</f>
        <v/>
      </c>
      <c r="R826" t="str">
        <f>+IF(LEN(M826)&gt;0,VLOOKUP(M826,Candidatura_Tomador!H:J,3,0),"")</f>
        <v/>
      </c>
      <c r="S826" t="str">
        <f>+IF(LEN(M826)&gt;0,SUMIF(Candidatura_Tomador!$H:$H,Candidatura_Seguros!M826,Candidatura_Tomador!Q:Q),"")</f>
        <v/>
      </c>
      <c r="T826" t="str">
        <f t="shared" si="119"/>
        <v/>
      </c>
      <c r="U826" t="str">
        <f t="shared" si="120"/>
        <v/>
      </c>
      <c r="V826" t="str">
        <f>+IF(LEN(M826)&gt;0,SUMIF(Candidatura_Tomador!$H:$H,Candidatura_Seguros!M826,Candidatura_Tomador!R:R),"")</f>
        <v/>
      </c>
      <c r="W826" t="str">
        <f t="shared" si="121"/>
        <v/>
      </c>
    </row>
    <row r="827" spans="1:23" x14ac:dyDescent="0.25">
      <c r="A827" t="str">
        <f>+IF(LEN(M827)&gt;0,Candidatura_Tomador!C827,"")</f>
        <v/>
      </c>
      <c r="B827" t="str">
        <f>+IF(LEN(M827)&gt;0,Participação!$D$8,"")</f>
        <v/>
      </c>
      <c r="C827" t="str">
        <f t="shared" si="113"/>
        <v/>
      </c>
      <c r="D827" t="str">
        <f>+IF(LEN(M827)&gt;0,Participação!$D$4,"")</f>
        <v/>
      </c>
      <c r="E827" s="27" t="str">
        <f>+IF(LEN(M827)&gt;0,Participação!$B$7+8,"")</f>
        <v/>
      </c>
      <c r="F827" s="27" t="str">
        <f t="shared" si="114"/>
        <v/>
      </c>
      <c r="G827" t="str">
        <f t="shared" si="115"/>
        <v/>
      </c>
      <c r="H827" t="str">
        <f t="shared" si="116"/>
        <v/>
      </c>
      <c r="I827" t="str">
        <f t="shared" si="117"/>
        <v/>
      </c>
      <c r="L827" t="str">
        <f>+IF(LEN(Candidatura_Tomador!A827)&gt;0,VLOOKUP(M827,Candidatura_Tomador!H:P,9,0),"")</f>
        <v/>
      </c>
      <c r="M827" t="str">
        <f>IF(LEN(M826)=0,"",IF(M826=MAX(Candidatura_Tomador!H:H),"",M826+1))</f>
        <v/>
      </c>
      <c r="N827" t="str">
        <f>+IF(LEN(M827)&gt;0,Participação!$D$6*100,"")</f>
        <v/>
      </c>
      <c r="O827" t="str">
        <f t="shared" si="118"/>
        <v/>
      </c>
      <c r="P827" t="str">
        <f>+IF(LEN(M827)&gt;0,IF(Participação!$B$6="Com Escaldão","09","01"),"")</f>
        <v/>
      </c>
      <c r="Q827" s="28" t="str">
        <f>+IF(LEN(M827)&gt;0,SUMIF(Candidatura_Tomador!$H:$H,Candidatura_Seguros!M827,Candidatura_Tomador!I:I),"")</f>
        <v/>
      </c>
      <c r="R827" t="str">
        <f>+IF(LEN(M827)&gt;0,VLOOKUP(M827,Candidatura_Tomador!H:J,3,0),"")</f>
        <v/>
      </c>
      <c r="S827" t="str">
        <f>+IF(LEN(M827)&gt;0,SUMIF(Candidatura_Tomador!$H:$H,Candidatura_Seguros!M827,Candidatura_Tomador!Q:Q),"")</f>
        <v/>
      </c>
      <c r="T827" t="str">
        <f t="shared" si="119"/>
        <v/>
      </c>
      <c r="U827" t="str">
        <f t="shared" si="120"/>
        <v/>
      </c>
      <c r="V827" t="str">
        <f>+IF(LEN(M827)&gt;0,SUMIF(Candidatura_Tomador!$H:$H,Candidatura_Seguros!M827,Candidatura_Tomador!R:R),"")</f>
        <v/>
      </c>
      <c r="W827" t="str">
        <f t="shared" si="121"/>
        <v/>
      </c>
    </row>
    <row r="828" spans="1:23" x14ac:dyDescent="0.25">
      <c r="A828" t="str">
        <f>+IF(LEN(M828)&gt;0,Candidatura_Tomador!C828,"")</f>
        <v/>
      </c>
      <c r="B828" t="str">
        <f>+IF(LEN(M828)&gt;0,Participação!$D$8,"")</f>
        <v/>
      </c>
      <c r="C828" t="str">
        <f t="shared" si="113"/>
        <v/>
      </c>
      <c r="D828" t="str">
        <f>+IF(LEN(M828)&gt;0,Participação!$D$4,"")</f>
        <v/>
      </c>
      <c r="E828" s="27" t="str">
        <f>+IF(LEN(M828)&gt;0,Participação!$B$7+8,"")</f>
        <v/>
      </c>
      <c r="F828" s="27" t="str">
        <f t="shared" si="114"/>
        <v/>
      </c>
      <c r="G828" t="str">
        <f t="shared" si="115"/>
        <v/>
      </c>
      <c r="H828" t="str">
        <f t="shared" si="116"/>
        <v/>
      </c>
      <c r="I828" t="str">
        <f t="shared" si="117"/>
        <v/>
      </c>
      <c r="L828" t="str">
        <f>+IF(LEN(Candidatura_Tomador!A828)&gt;0,VLOOKUP(M828,Candidatura_Tomador!H:P,9,0),"")</f>
        <v/>
      </c>
      <c r="M828" t="str">
        <f>IF(LEN(M827)=0,"",IF(M827=MAX(Candidatura_Tomador!H:H),"",M827+1))</f>
        <v/>
      </c>
      <c r="N828" t="str">
        <f>+IF(LEN(M828)&gt;0,Participação!$D$6*100,"")</f>
        <v/>
      </c>
      <c r="O828" t="str">
        <f t="shared" si="118"/>
        <v/>
      </c>
      <c r="P828" t="str">
        <f>+IF(LEN(M828)&gt;0,IF(Participação!$B$6="Com Escaldão","09","01"),"")</f>
        <v/>
      </c>
      <c r="Q828" s="28" t="str">
        <f>+IF(LEN(M828)&gt;0,SUMIF(Candidatura_Tomador!$H:$H,Candidatura_Seguros!M828,Candidatura_Tomador!I:I),"")</f>
        <v/>
      </c>
      <c r="R828" t="str">
        <f>+IF(LEN(M828)&gt;0,VLOOKUP(M828,Candidatura_Tomador!H:J,3,0),"")</f>
        <v/>
      </c>
      <c r="S828" t="str">
        <f>+IF(LEN(M828)&gt;0,SUMIF(Candidatura_Tomador!$H:$H,Candidatura_Seguros!M828,Candidatura_Tomador!Q:Q),"")</f>
        <v/>
      </c>
      <c r="T828" t="str">
        <f t="shared" si="119"/>
        <v/>
      </c>
      <c r="U828" t="str">
        <f t="shared" si="120"/>
        <v/>
      </c>
      <c r="V828" t="str">
        <f>+IF(LEN(M828)&gt;0,SUMIF(Candidatura_Tomador!$H:$H,Candidatura_Seguros!M828,Candidatura_Tomador!R:R),"")</f>
        <v/>
      </c>
      <c r="W828" t="str">
        <f t="shared" si="121"/>
        <v/>
      </c>
    </row>
    <row r="829" spans="1:23" x14ac:dyDescent="0.25">
      <c r="A829" t="str">
        <f>+IF(LEN(M829)&gt;0,Candidatura_Tomador!C829,"")</f>
        <v/>
      </c>
      <c r="B829" t="str">
        <f>+IF(LEN(M829)&gt;0,Participação!$D$8,"")</f>
        <v/>
      </c>
      <c r="C829" t="str">
        <f t="shared" si="113"/>
        <v/>
      </c>
      <c r="D829" t="str">
        <f>+IF(LEN(M829)&gt;0,Participação!$D$4,"")</f>
        <v/>
      </c>
      <c r="E829" s="27" t="str">
        <f>+IF(LEN(M829)&gt;0,Participação!$B$7+8,"")</f>
        <v/>
      </c>
      <c r="F829" s="27" t="str">
        <f t="shared" si="114"/>
        <v/>
      </c>
      <c r="G829" t="str">
        <f t="shared" si="115"/>
        <v/>
      </c>
      <c r="H829" t="str">
        <f t="shared" si="116"/>
        <v/>
      </c>
      <c r="I829" t="str">
        <f t="shared" si="117"/>
        <v/>
      </c>
      <c r="L829" t="str">
        <f>+IF(LEN(Candidatura_Tomador!A829)&gt;0,VLOOKUP(M829,Candidatura_Tomador!H:P,9,0),"")</f>
        <v/>
      </c>
      <c r="M829" t="str">
        <f>IF(LEN(M828)=0,"",IF(M828=MAX(Candidatura_Tomador!H:H),"",M828+1))</f>
        <v/>
      </c>
      <c r="N829" t="str">
        <f>+IF(LEN(M829)&gt;0,Participação!$D$6*100,"")</f>
        <v/>
      </c>
      <c r="O829" t="str">
        <f t="shared" si="118"/>
        <v/>
      </c>
      <c r="P829" t="str">
        <f>+IF(LEN(M829)&gt;0,IF(Participação!$B$6="Com Escaldão","09","01"),"")</f>
        <v/>
      </c>
      <c r="Q829" s="28" t="str">
        <f>+IF(LEN(M829)&gt;0,SUMIF(Candidatura_Tomador!$H:$H,Candidatura_Seguros!M829,Candidatura_Tomador!I:I),"")</f>
        <v/>
      </c>
      <c r="R829" t="str">
        <f>+IF(LEN(M829)&gt;0,VLOOKUP(M829,Candidatura_Tomador!H:J,3,0),"")</f>
        <v/>
      </c>
      <c r="S829" t="str">
        <f>+IF(LEN(M829)&gt;0,SUMIF(Candidatura_Tomador!$H:$H,Candidatura_Seguros!M829,Candidatura_Tomador!Q:Q),"")</f>
        <v/>
      </c>
      <c r="T829" t="str">
        <f t="shared" si="119"/>
        <v/>
      </c>
      <c r="U829" t="str">
        <f t="shared" si="120"/>
        <v/>
      </c>
      <c r="V829" t="str">
        <f>+IF(LEN(M829)&gt;0,SUMIF(Candidatura_Tomador!$H:$H,Candidatura_Seguros!M829,Candidatura_Tomador!R:R),"")</f>
        <v/>
      </c>
      <c r="W829" t="str">
        <f t="shared" si="121"/>
        <v/>
      </c>
    </row>
    <row r="830" spans="1:23" x14ac:dyDescent="0.25">
      <c r="A830" t="str">
        <f>+IF(LEN(M830)&gt;0,Candidatura_Tomador!C830,"")</f>
        <v/>
      </c>
      <c r="B830" t="str">
        <f>+IF(LEN(M830)&gt;0,Participação!$D$8,"")</f>
        <v/>
      </c>
      <c r="C830" t="str">
        <f t="shared" si="113"/>
        <v/>
      </c>
      <c r="D830" t="str">
        <f>+IF(LEN(M830)&gt;0,Participação!$D$4,"")</f>
        <v/>
      </c>
      <c r="E830" s="27" t="str">
        <f>+IF(LEN(M830)&gt;0,Participação!$B$7+8,"")</f>
        <v/>
      </c>
      <c r="F830" s="27" t="str">
        <f t="shared" si="114"/>
        <v/>
      </c>
      <c r="G830" t="str">
        <f t="shared" si="115"/>
        <v/>
      </c>
      <c r="H830" t="str">
        <f t="shared" si="116"/>
        <v/>
      </c>
      <c r="I830" t="str">
        <f t="shared" si="117"/>
        <v/>
      </c>
      <c r="L830" t="str">
        <f>+IF(LEN(Candidatura_Tomador!A830)&gt;0,VLOOKUP(M830,Candidatura_Tomador!H:P,9,0),"")</f>
        <v/>
      </c>
      <c r="M830" t="str">
        <f>IF(LEN(M829)=0,"",IF(M829=MAX(Candidatura_Tomador!H:H),"",M829+1))</f>
        <v/>
      </c>
      <c r="N830" t="str">
        <f>+IF(LEN(M830)&gt;0,Participação!$D$6*100,"")</f>
        <v/>
      </c>
      <c r="O830" t="str">
        <f t="shared" si="118"/>
        <v/>
      </c>
      <c r="P830" t="str">
        <f>+IF(LEN(M830)&gt;0,IF(Participação!$B$6="Com Escaldão","09","01"),"")</f>
        <v/>
      </c>
      <c r="Q830" s="28" t="str">
        <f>+IF(LEN(M830)&gt;0,SUMIF(Candidatura_Tomador!$H:$H,Candidatura_Seguros!M830,Candidatura_Tomador!I:I),"")</f>
        <v/>
      </c>
      <c r="R830" t="str">
        <f>+IF(LEN(M830)&gt;0,VLOOKUP(M830,Candidatura_Tomador!H:J,3,0),"")</f>
        <v/>
      </c>
      <c r="S830" t="str">
        <f>+IF(LEN(M830)&gt;0,SUMIF(Candidatura_Tomador!$H:$H,Candidatura_Seguros!M830,Candidatura_Tomador!Q:Q),"")</f>
        <v/>
      </c>
      <c r="T830" t="str">
        <f t="shared" si="119"/>
        <v/>
      </c>
      <c r="U830" t="str">
        <f t="shared" si="120"/>
        <v/>
      </c>
      <c r="V830" t="str">
        <f>+IF(LEN(M830)&gt;0,SUMIF(Candidatura_Tomador!$H:$H,Candidatura_Seguros!M830,Candidatura_Tomador!R:R),"")</f>
        <v/>
      </c>
      <c r="W830" t="str">
        <f t="shared" si="121"/>
        <v/>
      </c>
    </row>
    <row r="831" spans="1:23" x14ac:dyDescent="0.25">
      <c r="A831" t="str">
        <f>+IF(LEN(M831)&gt;0,Candidatura_Tomador!C831,"")</f>
        <v/>
      </c>
      <c r="B831" t="str">
        <f>+IF(LEN(M831)&gt;0,Participação!$D$8,"")</f>
        <v/>
      </c>
      <c r="C831" t="str">
        <f t="shared" si="113"/>
        <v/>
      </c>
      <c r="D831" t="str">
        <f>+IF(LEN(M831)&gt;0,Participação!$D$4,"")</f>
        <v/>
      </c>
      <c r="E831" s="27" t="str">
        <f>+IF(LEN(M831)&gt;0,Participação!$B$7+8,"")</f>
        <v/>
      </c>
      <c r="F831" s="27" t="str">
        <f t="shared" si="114"/>
        <v/>
      </c>
      <c r="G831" t="str">
        <f t="shared" si="115"/>
        <v/>
      </c>
      <c r="H831" t="str">
        <f t="shared" si="116"/>
        <v/>
      </c>
      <c r="I831" t="str">
        <f t="shared" si="117"/>
        <v/>
      </c>
      <c r="L831" t="str">
        <f>+IF(LEN(Candidatura_Tomador!A831)&gt;0,VLOOKUP(M831,Candidatura_Tomador!H:P,9,0),"")</f>
        <v/>
      </c>
      <c r="M831" t="str">
        <f>IF(LEN(M830)=0,"",IF(M830=MAX(Candidatura_Tomador!H:H),"",M830+1))</f>
        <v/>
      </c>
      <c r="N831" t="str">
        <f>+IF(LEN(M831)&gt;0,Participação!$D$6*100,"")</f>
        <v/>
      </c>
      <c r="O831" t="str">
        <f t="shared" si="118"/>
        <v/>
      </c>
      <c r="P831" t="str">
        <f>+IF(LEN(M831)&gt;0,IF(Participação!$B$6="Com Escaldão","09","01"),"")</f>
        <v/>
      </c>
      <c r="Q831" s="28" t="str">
        <f>+IF(LEN(M831)&gt;0,SUMIF(Candidatura_Tomador!$H:$H,Candidatura_Seguros!M831,Candidatura_Tomador!I:I),"")</f>
        <v/>
      </c>
      <c r="R831" t="str">
        <f>+IF(LEN(M831)&gt;0,VLOOKUP(M831,Candidatura_Tomador!H:J,3,0),"")</f>
        <v/>
      </c>
      <c r="S831" t="str">
        <f>+IF(LEN(M831)&gt;0,SUMIF(Candidatura_Tomador!$H:$H,Candidatura_Seguros!M831,Candidatura_Tomador!Q:Q),"")</f>
        <v/>
      </c>
      <c r="T831" t="str">
        <f t="shared" si="119"/>
        <v/>
      </c>
      <c r="U831" t="str">
        <f t="shared" si="120"/>
        <v/>
      </c>
      <c r="V831" t="str">
        <f>+IF(LEN(M831)&gt;0,SUMIF(Candidatura_Tomador!$H:$H,Candidatura_Seguros!M831,Candidatura_Tomador!R:R),"")</f>
        <v/>
      </c>
      <c r="W831" t="str">
        <f t="shared" si="121"/>
        <v/>
      </c>
    </row>
    <row r="832" spans="1:23" x14ac:dyDescent="0.25">
      <c r="A832" t="str">
        <f>+IF(LEN(M832)&gt;0,Candidatura_Tomador!C832,"")</f>
        <v/>
      </c>
      <c r="B832" t="str">
        <f>+IF(LEN(M832)&gt;0,Participação!$D$8,"")</f>
        <v/>
      </c>
      <c r="C832" t="str">
        <f t="shared" si="113"/>
        <v/>
      </c>
      <c r="D832" t="str">
        <f>+IF(LEN(M832)&gt;0,Participação!$D$4,"")</f>
        <v/>
      </c>
      <c r="E832" s="27" t="str">
        <f>+IF(LEN(M832)&gt;0,Participação!$B$7+8,"")</f>
        <v/>
      </c>
      <c r="F832" s="27" t="str">
        <f t="shared" si="114"/>
        <v/>
      </c>
      <c r="G832" t="str">
        <f t="shared" si="115"/>
        <v/>
      </c>
      <c r="H832" t="str">
        <f t="shared" si="116"/>
        <v/>
      </c>
      <c r="I832" t="str">
        <f t="shared" si="117"/>
        <v/>
      </c>
      <c r="L832" t="str">
        <f>+IF(LEN(Candidatura_Tomador!A832)&gt;0,VLOOKUP(M832,Candidatura_Tomador!H:P,9,0),"")</f>
        <v/>
      </c>
      <c r="M832" t="str">
        <f>IF(LEN(M831)=0,"",IF(M831=MAX(Candidatura_Tomador!H:H),"",M831+1))</f>
        <v/>
      </c>
      <c r="N832" t="str">
        <f>+IF(LEN(M832)&gt;0,Participação!$D$6*100,"")</f>
        <v/>
      </c>
      <c r="O832" t="str">
        <f t="shared" si="118"/>
        <v/>
      </c>
      <c r="P832" t="str">
        <f>+IF(LEN(M832)&gt;0,IF(Participação!$B$6="Com Escaldão","09","01"),"")</f>
        <v/>
      </c>
      <c r="Q832" s="28" t="str">
        <f>+IF(LEN(M832)&gt;0,SUMIF(Candidatura_Tomador!$H:$H,Candidatura_Seguros!M832,Candidatura_Tomador!I:I),"")</f>
        <v/>
      </c>
      <c r="R832" t="str">
        <f>+IF(LEN(M832)&gt;0,VLOOKUP(M832,Candidatura_Tomador!H:J,3,0),"")</f>
        <v/>
      </c>
      <c r="S832" t="str">
        <f>+IF(LEN(M832)&gt;0,SUMIF(Candidatura_Tomador!$H:$H,Candidatura_Seguros!M832,Candidatura_Tomador!Q:Q),"")</f>
        <v/>
      </c>
      <c r="T832" t="str">
        <f t="shared" si="119"/>
        <v/>
      </c>
      <c r="U832" t="str">
        <f t="shared" si="120"/>
        <v/>
      </c>
      <c r="V832" t="str">
        <f>+IF(LEN(M832)&gt;0,SUMIF(Candidatura_Tomador!$H:$H,Candidatura_Seguros!M832,Candidatura_Tomador!R:R),"")</f>
        <v/>
      </c>
      <c r="W832" t="str">
        <f t="shared" si="121"/>
        <v/>
      </c>
    </row>
    <row r="833" spans="1:23" x14ac:dyDescent="0.25">
      <c r="A833" t="str">
        <f>+IF(LEN(M833)&gt;0,Candidatura_Tomador!C833,"")</f>
        <v/>
      </c>
      <c r="B833" t="str">
        <f>+IF(LEN(M833)&gt;0,Participação!$D$8,"")</f>
        <v/>
      </c>
      <c r="C833" t="str">
        <f t="shared" si="113"/>
        <v/>
      </c>
      <c r="D833" t="str">
        <f>+IF(LEN(M833)&gt;0,Participação!$D$4,"")</f>
        <v/>
      </c>
      <c r="E833" s="27" t="str">
        <f>+IF(LEN(M833)&gt;0,Participação!$B$7+8,"")</f>
        <v/>
      </c>
      <c r="F833" s="27" t="str">
        <f t="shared" si="114"/>
        <v/>
      </c>
      <c r="G833" t="str">
        <f t="shared" si="115"/>
        <v/>
      </c>
      <c r="H833" t="str">
        <f t="shared" si="116"/>
        <v/>
      </c>
      <c r="I833" t="str">
        <f t="shared" si="117"/>
        <v/>
      </c>
      <c r="L833" t="str">
        <f>+IF(LEN(Candidatura_Tomador!A833)&gt;0,VLOOKUP(M833,Candidatura_Tomador!H:P,9,0),"")</f>
        <v/>
      </c>
      <c r="M833" t="str">
        <f>IF(LEN(M832)=0,"",IF(M832=MAX(Candidatura_Tomador!H:H),"",M832+1))</f>
        <v/>
      </c>
      <c r="N833" t="str">
        <f>+IF(LEN(M833)&gt;0,Participação!$D$6*100,"")</f>
        <v/>
      </c>
      <c r="O833" t="str">
        <f t="shared" si="118"/>
        <v/>
      </c>
      <c r="P833" t="str">
        <f>+IF(LEN(M833)&gt;0,IF(Participação!$B$6="Com Escaldão","09","01"),"")</f>
        <v/>
      </c>
      <c r="Q833" s="28" t="str">
        <f>+IF(LEN(M833)&gt;0,SUMIF(Candidatura_Tomador!$H:$H,Candidatura_Seguros!M833,Candidatura_Tomador!I:I),"")</f>
        <v/>
      </c>
      <c r="R833" t="str">
        <f>+IF(LEN(M833)&gt;0,VLOOKUP(M833,Candidatura_Tomador!H:J,3,0),"")</f>
        <v/>
      </c>
      <c r="S833" t="str">
        <f>+IF(LEN(M833)&gt;0,SUMIF(Candidatura_Tomador!$H:$H,Candidatura_Seguros!M833,Candidatura_Tomador!Q:Q),"")</f>
        <v/>
      </c>
      <c r="T833" t="str">
        <f t="shared" si="119"/>
        <v/>
      </c>
      <c r="U833" t="str">
        <f t="shared" si="120"/>
        <v/>
      </c>
      <c r="V833" t="str">
        <f>+IF(LEN(M833)&gt;0,SUMIF(Candidatura_Tomador!$H:$H,Candidatura_Seguros!M833,Candidatura_Tomador!R:R),"")</f>
        <v/>
      </c>
      <c r="W833" t="str">
        <f t="shared" si="121"/>
        <v/>
      </c>
    </row>
    <row r="834" spans="1:23" x14ac:dyDescent="0.25">
      <c r="A834" t="str">
        <f>+IF(LEN(M834)&gt;0,Candidatura_Tomador!C834,"")</f>
        <v/>
      </c>
      <c r="B834" t="str">
        <f>+IF(LEN(M834)&gt;0,Participação!$D$8,"")</f>
        <v/>
      </c>
      <c r="C834" t="str">
        <f t="shared" si="113"/>
        <v/>
      </c>
      <c r="D834" t="str">
        <f>+IF(LEN(M834)&gt;0,Participação!$D$4,"")</f>
        <v/>
      </c>
      <c r="E834" s="27" t="str">
        <f>+IF(LEN(M834)&gt;0,Participação!$B$7+8,"")</f>
        <v/>
      </c>
      <c r="F834" s="27" t="str">
        <f t="shared" si="114"/>
        <v/>
      </c>
      <c r="G834" t="str">
        <f t="shared" si="115"/>
        <v/>
      </c>
      <c r="H834" t="str">
        <f t="shared" si="116"/>
        <v/>
      </c>
      <c r="I834" t="str">
        <f t="shared" si="117"/>
        <v/>
      </c>
      <c r="L834" t="str">
        <f>+IF(LEN(Candidatura_Tomador!A834)&gt;0,VLOOKUP(M834,Candidatura_Tomador!H:P,9,0),"")</f>
        <v/>
      </c>
      <c r="M834" t="str">
        <f>IF(LEN(M833)=0,"",IF(M833=MAX(Candidatura_Tomador!H:H),"",M833+1))</f>
        <v/>
      </c>
      <c r="N834" t="str">
        <f>+IF(LEN(M834)&gt;0,Participação!$D$6*100,"")</f>
        <v/>
      </c>
      <c r="O834" t="str">
        <f t="shared" si="118"/>
        <v/>
      </c>
      <c r="P834" t="str">
        <f>+IF(LEN(M834)&gt;0,IF(Participação!$B$6="Com Escaldão","09","01"),"")</f>
        <v/>
      </c>
      <c r="Q834" s="28" t="str">
        <f>+IF(LEN(M834)&gt;0,SUMIF(Candidatura_Tomador!$H:$H,Candidatura_Seguros!M834,Candidatura_Tomador!I:I),"")</f>
        <v/>
      </c>
      <c r="R834" t="str">
        <f>+IF(LEN(M834)&gt;0,VLOOKUP(M834,Candidatura_Tomador!H:J,3,0),"")</f>
        <v/>
      </c>
      <c r="S834" t="str">
        <f>+IF(LEN(M834)&gt;0,SUMIF(Candidatura_Tomador!$H:$H,Candidatura_Seguros!M834,Candidatura_Tomador!Q:Q),"")</f>
        <v/>
      </c>
      <c r="T834" t="str">
        <f t="shared" si="119"/>
        <v/>
      </c>
      <c r="U834" t="str">
        <f t="shared" si="120"/>
        <v/>
      </c>
      <c r="V834" t="str">
        <f>+IF(LEN(M834)&gt;0,SUMIF(Candidatura_Tomador!$H:$H,Candidatura_Seguros!M834,Candidatura_Tomador!R:R),"")</f>
        <v/>
      </c>
      <c r="W834" t="str">
        <f t="shared" si="121"/>
        <v/>
      </c>
    </row>
    <row r="835" spans="1:23" x14ac:dyDescent="0.25">
      <c r="A835" t="str">
        <f>+IF(LEN(M835)&gt;0,Candidatura_Tomador!C835,"")</f>
        <v/>
      </c>
      <c r="B835" t="str">
        <f>+IF(LEN(M835)&gt;0,Participação!$D$8,"")</f>
        <v/>
      </c>
      <c r="C835" t="str">
        <f t="shared" si="113"/>
        <v/>
      </c>
      <c r="D835" t="str">
        <f>+IF(LEN(M835)&gt;0,Participação!$D$4,"")</f>
        <v/>
      </c>
      <c r="E835" s="27" t="str">
        <f>+IF(LEN(M835)&gt;0,Participação!$B$7+8,"")</f>
        <v/>
      </c>
      <c r="F835" s="27" t="str">
        <f t="shared" si="114"/>
        <v/>
      </c>
      <c r="G835" t="str">
        <f t="shared" si="115"/>
        <v/>
      </c>
      <c r="H835" t="str">
        <f t="shared" si="116"/>
        <v/>
      </c>
      <c r="I835" t="str">
        <f t="shared" si="117"/>
        <v/>
      </c>
      <c r="L835" t="str">
        <f>+IF(LEN(Candidatura_Tomador!A835)&gt;0,VLOOKUP(M835,Candidatura_Tomador!H:P,9,0),"")</f>
        <v/>
      </c>
      <c r="M835" t="str">
        <f>IF(LEN(M834)=0,"",IF(M834=MAX(Candidatura_Tomador!H:H),"",M834+1))</f>
        <v/>
      </c>
      <c r="N835" t="str">
        <f>+IF(LEN(M835)&gt;0,Participação!$D$6*100,"")</f>
        <v/>
      </c>
      <c r="O835" t="str">
        <f t="shared" si="118"/>
        <v/>
      </c>
      <c r="P835" t="str">
        <f>+IF(LEN(M835)&gt;0,IF(Participação!$B$6="Com Escaldão","09","01"),"")</f>
        <v/>
      </c>
      <c r="Q835" s="28" t="str">
        <f>+IF(LEN(M835)&gt;0,SUMIF(Candidatura_Tomador!$H:$H,Candidatura_Seguros!M835,Candidatura_Tomador!I:I),"")</f>
        <v/>
      </c>
      <c r="R835" t="str">
        <f>+IF(LEN(M835)&gt;0,VLOOKUP(M835,Candidatura_Tomador!H:J,3,0),"")</f>
        <v/>
      </c>
      <c r="S835" t="str">
        <f>+IF(LEN(M835)&gt;0,SUMIF(Candidatura_Tomador!$H:$H,Candidatura_Seguros!M835,Candidatura_Tomador!Q:Q),"")</f>
        <v/>
      </c>
      <c r="T835" t="str">
        <f t="shared" si="119"/>
        <v/>
      </c>
      <c r="U835" t="str">
        <f t="shared" si="120"/>
        <v/>
      </c>
      <c r="V835" t="str">
        <f>+IF(LEN(M835)&gt;0,SUMIF(Candidatura_Tomador!$H:$H,Candidatura_Seguros!M835,Candidatura_Tomador!R:R),"")</f>
        <v/>
      </c>
      <c r="W835" t="str">
        <f t="shared" si="121"/>
        <v/>
      </c>
    </row>
    <row r="836" spans="1:23" x14ac:dyDescent="0.25">
      <c r="A836" t="str">
        <f>+IF(LEN(M836)&gt;0,Candidatura_Tomador!C836,"")</f>
        <v/>
      </c>
      <c r="B836" t="str">
        <f>+IF(LEN(M836)&gt;0,Participação!$D$8,"")</f>
        <v/>
      </c>
      <c r="C836" t="str">
        <f t="shared" ref="C836:C899" si="122">+IF(LEN(M836)&gt;0,YEAR(F836),"")</f>
        <v/>
      </c>
      <c r="D836" t="str">
        <f>+IF(LEN(M836)&gt;0,Participação!$D$4,"")</f>
        <v/>
      </c>
      <c r="E836" s="27" t="str">
        <f>+IF(LEN(M836)&gt;0,Participação!$B$7+8,"")</f>
        <v/>
      </c>
      <c r="F836" s="27" t="str">
        <f t="shared" ref="F836:F899" si="123">+IF(LEN(M836)&gt;0,DATE(2021,10,15),"")</f>
        <v/>
      </c>
      <c r="G836" t="str">
        <f t="shared" ref="G836:G899" si="124">+IF(LEN(M836)&gt;0,1,"")</f>
        <v/>
      </c>
      <c r="H836" t="str">
        <f t="shared" ref="H836:H899" si="125">+IF(LEN(M836)&gt;0,1,"")</f>
        <v/>
      </c>
      <c r="I836" t="str">
        <f t="shared" ref="I836:I899" si="126">+IF(LEN(M836)&gt;0,"N","")</f>
        <v/>
      </c>
      <c r="L836" t="str">
        <f>+IF(LEN(Candidatura_Tomador!A836)&gt;0,VLOOKUP(M836,Candidatura_Tomador!H:P,9,0),"")</f>
        <v/>
      </c>
      <c r="M836" t="str">
        <f>IF(LEN(M835)=0,"",IF(M835=MAX(Candidatura_Tomador!H:H),"",M835+1))</f>
        <v/>
      </c>
      <c r="N836" t="str">
        <f>+IF(LEN(M836)&gt;0,Participação!$D$6*100,"")</f>
        <v/>
      </c>
      <c r="O836" t="str">
        <f t="shared" ref="O836:O899" si="127">+IF(LEN(M836)&gt;0,1,"")</f>
        <v/>
      </c>
      <c r="P836" t="str">
        <f>+IF(LEN(M836)&gt;0,IF(Participação!$B$6="Com Escaldão","09","01"),"")</f>
        <v/>
      </c>
      <c r="Q836" s="28" t="str">
        <f>+IF(LEN(M836)&gt;0,SUMIF(Candidatura_Tomador!$H:$H,Candidatura_Seguros!M836,Candidatura_Tomador!I:I),"")</f>
        <v/>
      </c>
      <c r="R836" t="str">
        <f>+IF(LEN(M836)&gt;0,VLOOKUP(M836,Candidatura_Tomador!H:J,3,0),"")</f>
        <v/>
      </c>
      <c r="S836" t="str">
        <f>+IF(LEN(M836)&gt;0,SUMIF(Candidatura_Tomador!$H:$H,Candidatura_Seguros!M836,Candidatura_Tomador!Q:Q),"")</f>
        <v/>
      </c>
      <c r="T836" t="str">
        <f t="shared" ref="T836:T899" si="128">+IF(LEN(M836)&gt;0,S836,"")</f>
        <v/>
      </c>
      <c r="U836" t="str">
        <f t="shared" ref="U836:U899" si="129">+IF(LEN(M836)&gt;0,"N","")</f>
        <v/>
      </c>
      <c r="V836" t="str">
        <f>+IF(LEN(M836)&gt;0,SUMIF(Candidatura_Tomador!$H:$H,Candidatura_Seguros!M836,Candidatura_Tomador!R:R),"")</f>
        <v/>
      </c>
      <c r="W836" t="str">
        <f t="shared" ref="W836:W899" si="130">+IF(LEN(M836)&gt;0,0,"")</f>
        <v/>
      </c>
    </row>
    <row r="837" spans="1:23" x14ac:dyDescent="0.25">
      <c r="A837" t="str">
        <f>+IF(LEN(M837)&gt;0,Candidatura_Tomador!C837,"")</f>
        <v/>
      </c>
      <c r="B837" t="str">
        <f>+IF(LEN(M837)&gt;0,Participação!$D$8,"")</f>
        <v/>
      </c>
      <c r="C837" t="str">
        <f t="shared" si="122"/>
        <v/>
      </c>
      <c r="D837" t="str">
        <f>+IF(LEN(M837)&gt;0,Participação!$D$4,"")</f>
        <v/>
      </c>
      <c r="E837" s="27" t="str">
        <f>+IF(LEN(M837)&gt;0,Participação!$B$7+8,"")</f>
        <v/>
      </c>
      <c r="F837" s="27" t="str">
        <f t="shared" si="123"/>
        <v/>
      </c>
      <c r="G837" t="str">
        <f t="shared" si="124"/>
        <v/>
      </c>
      <c r="H837" t="str">
        <f t="shared" si="125"/>
        <v/>
      </c>
      <c r="I837" t="str">
        <f t="shared" si="126"/>
        <v/>
      </c>
      <c r="L837" t="str">
        <f>+IF(LEN(Candidatura_Tomador!A837)&gt;0,VLOOKUP(M837,Candidatura_Tomador!H:P,9,0),"")</f>
        <v/>
      </c>
      <c r="M837" t="str">
        <f>IF(LEN(M836)=0,"",IF(M836=MAX(Candidatura_Tomador!H:H),"",M836+1))</f>
        <v/>
      </c>
      <c r="N837" t="str">
        <f>+IF(LEN(M837)&gt;0,Participação!$D$6*100,"")</f>
        <v/>
      </c>
      <c r="O837" t="str">
        <f t="shared" si="127"/>
        <v/>
      </c>
      <c r="P837" t="str">
        <f>+IF(LEN(M837)&gt;0,IF(Participação!$B$6="Com Escaldão","09","01"),"")</f>
        <v/>
      </c>
      <c r="Q837" s="28" t="str">
        <f>+IF(LEN(M837)&gt;0,SUMIF(Candidatura_Tomador!$H:$H,Candidatura_Seguros!M837,Candidatura_Tomador!I:I),"")</f>
        <v/>
      </c>
      <c r="R837" t="str">
        <f>+IF(LEN(M837)&gt;0,VLOOKUP(M837,Candidatura_Tomador!H:J,3,0),"")</f>
        <v/>
      </c>
      <c r="S837" t="str">
        <f>+IF(LEN(M837)&gt;0,SUMIF(Candidatura_Tomador!$H:$H,Candidatura_Seguros!M837,Candidatura_Tomador!Q:Q),"")</f>
        <v/>
      </c>
      <c r="T837" t="str">
        <f t="shared" si="128"/>
        <v/>
      </c>
      <c r="U837" t="str">
        <f t="shared" si="129"/>
        <v/>
      </c>
      <c r="V837" t="str">
        <f>+IF(LEN(M837)&gt;0,SUMIF(Candidatura_Tomador!$H:$H,Candidatura_Seguros!M837,Candidatura_Tomador!R:R),"")</f>
        <v/>
      </c>
      <c r="W837" t="str">
        <f t="shared" si="130"/>
        <v/>
      </c>
    </row>
    <row r="838" spans="1:23" x14ac:dyDescent="0.25">
      <c r="A838" t="str">
        <f>+IF(LEN(M838)&gt;0,Candidatura_Tomador!C838,"")</f>
        <v/>
      </c>
      <c r="B838" t="str">
        <f>+IF(LEN(M838)&gt;0,Participação!$D$8,"")</f>
        <v/>
      </c>
      <c r="C838" t="str">
        <f t="shared" si="122"/>
        <v/>
      </c>
      <c r="D838" t="str">
        <f>+IF(LEN(M838)&gt;0,Participação!$D$4,"")</f>
        <v/>
      </c>
      <c r="E838" s="27" t="str">
        <f>+IF(LEN(M838)&gt;0,Participação!$B$7+8,"")</f>
        <v/>
      </c>
      <c r="F838" s="27" t="str">
        <f t="shared" si="123"/>
        <v/>
      </c>
      <c r="G838" t="str">
        <f t="shared" si="124"/>
        <v/>
      </c>
      <c r="H838" t="str">
        <f t="shared" si="125"/>
        <v/>
      </c>
      <c r="I838" t="str">
        <f t="shared" si="126"/>
        <v/>
      </c>
      <c r="L838" t="str">
        <f>+IF(LEN(Candidatura_Tomador!A838)&gt;0,VLOOKUP(M838,Candidatura_Tomador!H:P,9,0),"")</f>
        <v/>
      </c>
      <c r="M838" t="str">
        <f>IF(LEN(M837)=0,"",IF(M837=MAX(Candidatura_Tomador!H:H),"",M837+1))</f>
        <v/>
      </c>
      <c r="N838" t="str">
        <f>+IF(LEN(M838)&gt;0,Participação!$D$6*100,"")</f>
        <v/>
      </c>
      <c r="O838" t="str">
        <f t="shared" si="127"/>
        <v/>
      </c>
      <c r="P838" t="str">
        <f>+IF(LEN(M838)&gt;0,IF(Participação!$B$6="Com Escaldão","09","01"),"")</f>
        <v/>
      </c>
      <c r="Q838" s="28" t="str">
        <f>+IF(LEN(M838)&gt;0,SUMIF(Candidatura_Tomador!$H:$H,Candidatura_Seguros!M838,Candidatura_Tomador!I:I),"")</f>
        <v/>
      </c>
      <c r="R838" t="str">
        <f>+IF(LEN(M838)&gt;0,VLOOKUP(M838,Candidatura_Tomador!H:J,3,0),"")</f>
        <v/>
      </c>
      <c r="S838" t="str">
        <f>+IF(LEN(M838)&gt;0,SUMIF(Candidatura_Tomador!$H:$H,Candidatura_Seguros!M838,Candidatura_Tomador!Q:Q),"")</f>
        <v/>
      </c>
      <c r="T838" t="str">
        <f t="shared" si="128"/>
        <v/>
      </c>
      <c r="U838" t="str">
        <f t="shared" si="129"/>
        <v/>
      </c>
      <c r="V838" t="str">
        <f>+IF(LEN(M838)&gt;0,SUMIF(Candidatura_Tomador!$H:$H,Candidatura_Seguros!M838,Candidatura_Tomador!R:R),"")</f>
        <v/>
      </c>
      <c r="W838" t="str">
        <f t="shared" si="130"/>
        <v/>
      </c>
    </row>
    <row r="839" spans="1:23" x14ac:dyDescent="0.25">
      <c r="A839" t="str">
        <f>+IF(LEN(M839)&gt;0,Candidatura_Tomador!C839,"")</f>
        <v/>
      </c>
      <c r="B839" t="str">
        <f>+IF(LEN(M839)&gt;0,Participação!$D$8,"")</f>
        <v/>
      </c>
      <c r="C839" t="str">
        <f t="shared" si="122"/>
        <v/>
      </c>
      <c r="D839" t="str">
        <f>+IF(LEN(M839)&gt;0,Participação!$D$4,"")</f>
        <v/>
      </c>
      <c r="E839" s="27" t="str">
        <f>+IF(LEN(M839)&gt;0,Participação!$B$7+8,"")</f>
        <v/>
      </c>
      <c r="F839" s="27" t="str">
        <f t="shared" si="123"/>
        <v/>
      </c>
      <c r="G839" t="str">
        <f t="shared" si="124"/>
        <v/>
      </c>
      <c r="H839" t="str">
        <f t="shared" si="125"/>
        <v/>
      </c>
      <c r="I839" t="str">
        <f t="shared" si="126"/>
        <v/>
      </c>
      <c r="L839" t="str">
        <f>+IF(LEN(Candidatura_Tomador!A839)&gt;0,VLOOKUP(M839,Candidatura_Tomador!H:P,9,0),"")</f>
        <v/>
      </c>
      <c r="M839" t="str">
        <f>IF(LEN(M838)=0,"",IF(M838=MAX(Candidatura_Tomador!H:H),"",M838+1))</f>
        <v/>
      </c>
      <c r="N839" t="str">
        <f>+IF(LEN(M839)&gt;0,Participação!$D$6*100,"")</f>
        <v/>
      </c>
      <c r="O839" t="str">
        <f t="shared" si="127"/>
        <v/>
      </c>
      <c r="P839" t="str">
        <f>+IF(LEN(M839)&gt;0,IF(Participação!$B$6="Com Escaldão","09","01"),"")</f>
        <v/>
      </c>
      <c r="Q839" s="28" t="str">
        <f>+IF(LEN(M839)&gt;0,SUMIF(Candidatura_Tomador!$H:$H,Candidatura_Seguros!M839,Candidatura_Tomador!I:I),"")</f>
        <v/>
      </c>
      <c r="R839" t="str">
        <f>+IF(LEN(M839)&gt;0,VLOOKUP(M839,Candidatura_Tomador!H:J,3,0),"")</f>
        <v/>
      </c>
      <c r="S839" t="str">
        <f>+IF(LEN(M839)&gt;0,SUMIF(Candidatura_Tomador!$H:$H,Candidatura_Seguros!M839,Candidatura_Tomador!Q:Q),"")</f>
        <v/>
      </c>
      <c r="T839" t="str">
        <f t="shared" si="128"/>
        <v/>
      </c>
      <c r="U839" t="str">
        <f t="shared" si="129"/>
        <v/>
      </c>
      <c r="V839" t="str">
        <f>+IF(LEN(M839)&gt;0,SUMIF(Candidatura_Tomador!$H:$H,Candidatura_Seguros!M839,Candidatura_Tomador!R:R),"")</f>
        <v/>
      </c>
      <c r="W839" t="str">
        <f t="shared" si="130"/>
        <v/>
      </c>
    </row>
    <row r="840" spans="1:23" x14ac:dyDescent="0.25">
      <c r="A840" t="str">
        <f>+IF(LEN(M840)&gt;0,Candidatura_Tomador!C840,"")</f>
        <v/>
      </c>
      <c r="B840" t="str">
        <f>+IF(LEN(M840)&gt;0,Participação!$D$8,"")</f>
        <v/>
      </c>
      <c r="C840" t="str">
        <f t="shared" si="122"/>
        <v/>
      </c>
      <c r="D840" t="str">
        <f>+IF(LEN(M840)&gt;0,Participação!$D$4,"")</f>
        <v/>
      </c>
      <c r="E840" s="27" t="str">
        <f>+IF(LEN(M840)&gt;0,Participação!$B$7+8,"")</f>
        <v/>
      </c>
      <c r="F840" s="27" t="str">
        <f t="shared" si="123"/>
        <v/>
      </c>
      <c r="G840" t="str">
        <f t="shared" si="124"/>
        <v/>
      </c>
      <c r="H840" t="str">
        <f t="shared" si="125"/>
        <v/>
      </c>
      <c r="I840" t="str">
        <f t="shared" si="126"/>
        <v/>
      </c>
      <c r="L840" t="str">
        <f>+IF(LEN(Candidatura_Tomador!A840)&gt;0,VLOOKUP(M840,Candidatura_Tomador!H:P,9,0),"")</f>
        <v/>
      </c>
      <c r="M840" t="str">
        <f>IF(LEN(M839)=0,"",IF(M839=MAX(Candidatura_Tomador!H:H),"",M839+1))</f>
        <v/>
      </c>
      <c r="N840" t="str">
        <f>+IF(LEN(M840)&gt;0,Participação!$D$6*100,"")</f>
        <v/>
      </c>
      <c r="O840" t="str">
        <f t="shared" si="127"/>
        <v/>
      </c>
      <c r="P840" t="str">
        <f>+IF(LEN(M840)&gt;0,IF(Participação!$B$6="Com Escaldão","09","01"),"")</f>
        <v/>
      </c>
      <c r="Q840" s="28" t="str">
        <f>+IF(LEN(M840)&gt;0,SUMIF(Candidatura_Tomador!$H:$H,Candidatura_Seguros!M840,Candidatura_Tomador!I:I),"")</f>
        <v/>
      </c>
      <c r="R840" t="str">
        <f>+IF(LEN(M840)&gt;0,VLOOKUP(M840,Candidatura_Tomador!H:J,3,0),"")</f>
        <v/>
      </c>
      <c r="S840" t="str">
        <f>+IF(LEN(M840)&gt;0,SUMIF(Candidatura_Tomador!$H:$H,Candidatura_Seguros!M840,Candidatura_Tomador!Q:Q),"")</f>
        <v/>
      </c>
      <c r="T840" t="str">
        <f t="shared" si="128"/>
        <v/>
      </c>
      <c r="U840" t="str">
        <f t="shared" si="129"/>
        <v/>
      </c>
      <c r="V840" t="str">
        <f>+IF(LEN(M840)&gt;0,SUMIF(Candidatura_Tomador!$H:$H,Candidatura_Seguros!M840,Candidatura_Tomador!R:R),"")</f>
        <v/>
      </c>
      <c r="W840" t="str">
        <f t="shared" si="130"/>
        <v/>
      </c>
    </row>
    <row r="841" spans="1:23" x14ac:dyDescent="0.25">
      <c r="A841" t="str">
        <f>+IF(LEN(M841)&gt;0,Candidatura_Tomador!C841,"")</f>
        <v/>
      </c>
      <c r="B841" t="str">
        <f>+IF(LEN(M841)&gt;0,Participação!$D$8,"")</f>
        <v/>
      </c>
      <c r="C841" t="str">
        <f t="shared" si="122"/>
        <v/>
      </c>
      <c r="D841" t="str">
        <f>+IF(LEN(M841)&gt;0,Participação!$D$4,"")</f>
        <v/>
      </c>
      <c r="E841" s="27" t="str">
        <f>+IF(LEN(M841)&gt;0,Participação!$B$7+8,"")</f>
        <v/>
      </c>
      <c r="F841" s="27" t="str">
        <f t="shared" si="123"/>
        <v/>
      </c>
      <c r="G841" t="str">
        <f t="shared" si="124"/>
        <v/>
      </c>
      <c r="H841" t="str">
        <f t="shared" si="125"/>
        <v/>
      </c>
      <c r="I841" t="str">
        <f t="shared" si="126"/>
        <v/>
      </c>
      <c r="L841" t="str">
        <f>+IF(LEN(Candidatura_Tomador!A841)&gt;0,VLOOKUP(M841,Candidatura_Tomador!H:P,9,0),"")</f>
        <v/>
      </c>
      <c r="M841" t="str">
        <f>IF(LEN(M840)=0,"",IF(M840=MAX(Candidatura_Tomador!H:H),"",M840+1))</f>
        <v/>
      </c>
      <c r="N841" t="str">
        <f>+IF(LEN(M841)&gt;0,Participação!$D$6*100,"")</f>
        <v/>
      </c>
      <c r="O841" t="str">
        <f t="shared" si="127"/>
        <v/>
      </c>
      <c r="P841" t="str">
        <f>+IF(LEN(M841)&gt;0,IF(Participação!$B$6="Com Escaldão","09","01"),"")</f>
        <v/>
      </c>
      <c r="Q841" s="28" t="str">
        <f>+IF(LEN(M841)&gt;0,SUMIF(Candidatura_Tomador!$H:$H,Candidatura_Seguros!M841,Candidatura_Tomador!I:I),"")</f>
        <v/>
      </c>
      <c r="R841" t="str">
        <f>+IF(LEN(M841)&gt;0,VLOOKUP(M841,Candidatura_Tomador!H:J,3,0),"")</f>
        <v/>
      </c>
      <c r="S841" t="str">
        <f>+IF(LEN(M841)&gt;0,SUMIF(Candidatura_Tomador!$H:$H,Candidatura_Seguros!M841,Candidatura_Tomador!Q:Q),"")</f>
        <v/>
      </c>
      <c r="T841" t="str">
        <f t="shared" si="128"/>
        <v/>
      </c>
      <c r="U841" t="str">
        <f t="shared" si="129"/>
        <v/>
      </c>
      <c r="V841" t="str">
        <f>+IF(LEN(M841)&gt;0,SUMIF(Candidatura_Tomador!$H:$H,Candidatura_Seguros!M841,Candidatura_Tomador!R:R),"")</f>
        <v/>
      </c>
      <c r="W841" t="str">
        <f t="shared" si="130"/>
        <v/>
      </c>
    </row>
    <row r="842" spans="1:23" x14ac:dyDescent="0.25">
      <c r="A842" t="str">
        <f>+IF(LEN(M842)&gt;0,Candidatura_Tomador!C842,"")</f>
        <v/>
      </c>
      <c r="B842" t="str">
        <f>+IF(LEN(M842)&gt;0,Participação!$D$8,"")</f>
        <v/>
      </c>
      <c r="C842" t="str">
        <f t="shared" si="122"/>
        <v/>
      </c>
      <c r="D842" t="str">
        <f>+IF(LEN(M842)&gt;0,Participação!$D$4,"")</f>
        <v/>
      </c>
      <c r="E842" s="27" t="str">
        <f>+IF(LEN(M842)&gt;0,Participação!$B$7+8,"")</f>
        <v/>
      </c>
      <c r="F842" s="27" t="str">
        <f t="shared" si="123"/>
        <v/>
      </c>
      <c r="G842" t="str">
        <f t="shared" si="124"/>
        <v/>
      </c>
      <c r="H842" t="str">
        <f t="shared" si="125"/>
        <v/>
      </c>
      <c r="I842" t="str">
        <f t="shared" si="126"/>
        <v/>
      </c>
      <c r="L842" t="str">
        <f>+IF(LEN(Candidatura_Tomador!A842)&gt;0,VLOOKUP(M842,Candidatura_Tomador!H:P,9,0),"")</f>
        <v/>
      </c>
      <c r="M842" t="str">
        <f>IF(LEN(M841)=0,"",IF(M841=MAX(Candidatura_Tomador!H:H),"",M841+1))</f>
        <v/>
      </c>
      <c r="N842" t="str">
        <f>+IF(LEN(M842)&gt;0,Participação!$D$6*100,"")</f>
        <v/>
      </c>
      <c r="O842" t="str">
        <f t="shared" si="127"/>
        <v/>
      </c>
      <c r="P842" t="str">
        <f>+IF(LEN(M842)&gt;0,IF(Participação!$B$6="Com Escaldão","09","01"),"")</f>
        <v/>
      </c>
      <c r="Q842" s="28" t="str">
        <f>+IF(LEN(M842)&gt;0,SUMIF(Candidatura_Tomador!$H:$H,Candidatura_Seguros!M842,Candidatura_Tomador!I:I),"")</f>
        <v/>
      </c>
      <c r="R842" t="str">
        <f>+IF(LEN(M842)&gt;0,VLOOKUP(M842,Candidatura_Tomador!H:J,3,0),"")</f>
        <v/>
      </c>
      <c r="S842" t="str">
        <f>+IF(LEN(M842)&gt;0,SUMIF(Candidatura_Tomador!$H:$H,Candidatura_Seguros!M842,Candidatura_Tomador!Q:Q),"")</f>
        <v/>
      </c>
      <c r="T842" t="str">
        <f t="shared" si="128"/>
        <v/>
      </c>
      <c r="U842" t="str">
        <f t="shared" si="129"/>
        <v/>
      </c>
      <c r="V842" t="str">
        <f>+IF(LEN(M842)&gt;0,SUMIF(Candidatura_Tomador!$H:$H,Candidatura_Seguros!M842,Candidatura_Tomador!R:R),"")</f>
        <v/>
      </c>
      <c r="W842" t="str">
        <f t="shared" si="130"/>
        <v/>
      </c>
    </row>
    <row r="843" spans="1:23" x14ac:dyDescent="0.25">
      <c r="A843" t="str">
        <f>+IF(LEN(M843)&gt;0,Candidatura_Tomador!C843,"")</f>
        <v/>
      </c>
      <c r="B843" t="str">
        <f>+IF(LEN(M843)&gt;0,Participação!$D$8,"")</f>
        <v/>
      </c>
      <c r="C843" t="str">
        <f t="shared" si="122"/>
        <v/>
      </c>
      <c r="D843" t="str">
        <f>+IF(LEN(M843)&gt;0,Participação!$D$4,"")</f>
        <v/>
      </c>
      <c r="E843" s="27" t="str">
        <f>+IF(LEN(M843)&gt;0,Participação!$B$7+8,"")</f>
        <v/>
      </c>
      <c r="F843" s="27" t="str">
        <f t="shared" si="123"/>
        <v/>
      </c>
      <c r="G843" t="str">
        <f t="shared" si="124"/>
        <v/>
      </c>
      <c r="H843" t="str">
        <f t="shared" si="125"/>
        <v/>
      </c>
      <c r="I843" t="str">
        <f t="shared" si="126"/>
        <v/>
      </c>
      <c r="L843" t="str">
        <f>+IF(LEN(Candidatura_Tomador!A843)&gt;0,VLOOKUP(M843,Candidatura_Tomador!H:P,9,0),"")</f>
        <v/>
      </c>
      <c r="M843" t="str">
        <f>IF(LEN(M842)=0,"",IF(M842=MAX(Candidatura_Tomador!H:H),"",M842+1))</f>
        <v/>
      </c>
      <c r="N843" t="str">
        <f>+IF(LEN(M843)&gt;0,Participação!$D$6*100,"")</f>
        <v/>
      </c>
      <c r="O843" t="str">
        <f t="shared" si="127"/>
        <v/>
      </c>
      <c r="P843" t="str">
        <f>+IF(LEN(M843)&gt;0,IF(Participação!$B$6="Com Escaldão","09","01"),"")</f>
        <v/>
      </c>
      <c r="Q843" s="28" t="str">
        <f>+IF(LEN(M843)&gt;0,SUMIF(Candidatura_Tomador!$H:$H,Candidatura_Seguros!M843,Candidatura_Tomador!I:I),"")</f>
        <v/>
      </c>
      <c r="R843" t="str">
        <f>+IF(LEN(M843)&gt;0,VLOOKUP(M843,Candidatura_Tomador!H:J,3,0),"")</f>
        <v/>
      </c>
      <c r="S843" t="str">
        <f>+IF(LEN(M843)&gt;0,SUMIF(Candidatura_Tomador!$H:$H,Candidatura_Seguros!M843,Candidatura_Tomador!Q:Q),"")</f>
        <v/>
      </c>
      <c r="T843" t="str">
        <f t="shared" si="128"/>
        <v/>
      </c>
      <c r="U843" t="str">
        <f t="shared" si="129"/>
        <v/>
      </c>
      <c r="V843" t="str">
        <f>+IF(LEN(M843)&gt;0,SUMIF(Candidatura_Tomador!$H:$H,Candidatura_Seguros!M843,Candidatura_Tomador!R:R),"")</f>
        <v/>
      </c>
      <c r="W843" t="str">
        <f t="shared" si="130"/>
        <v/>
      </c>
    </row>
    <row r="844" spans="1:23" x14ac:dyDescent="0.25">
      <c r="A844" t="str">
        <f>+IF(LEN(M844)&gt;0,Candidatura_Tomador!C844,"")</f>
        <v/>
      </c>
      <c r="B844" t="str">
        <f>+IF(LEN(M844)&gt;0,Participação!$D$8,"")</f>
        <v/>
      </c>
      <c r="C844" t="str">
        <f t="shared" si="122"/>
        <v/>
      </c>
      <c r="D844" t="str">
        <f>+IF(LEN(M844)&gt;0,Participação!$D$4,"")</f>
        <v/>
      </c>
      <c r="E844" s="27" t="str">
        <f>+IF(LEN(M844)&gt;0,Participação!$B$7+8,"")</f>
        <v/>
      </c>
      <c r="F844" s="27" t="str">
        <f t="shared" si="123"/>
        <v/>
      </c>
      <c r="G844" t="str">
        <f t="shared" si="124"/>
        <v/>
      </c>
      <c r="H844" t="str">
        <f t="shared" si="125"/>
        <v/>
      </c>
      <c r="I844" t="str">
        <f t="shared" si="126"/>
        <v/>
      </c>
      <c r="L844" t="str">
        <f>+IF(LEN(Candidatura_Tomador!A844)&gt;0,VLOOKUP(M844,Candidatura_Tomador!H:P,9,0),"")</f>
        <v/>
      </c>
      <c r="M844" t="str">
        <f>IF(LEN(M843)=0,"",IF(M843=MAX(Candidatura_Tomador!H:H),"",M843+1))</f>
        <v/>
      </c>
      <c r="N844" t="str">
        <f>+IF(LEN(M844)&gt;0,Participação!$D$6*100,"")</f>
        <v/>
      </c>
      <c r="O844" t="str">
        <f t="shared" si="127"/>
        <v/>
      </c>
      <c r="P844" t="str">
        <f>+IF(LEN(M844)&gt;0,IF(Participação!$B$6="Com Escaldão","09","01"),"")</f>
        <v/>
      </c>
      <c r="Q844" s="28" t="str">
        <f>+IF(LEN(M844)&gt;0,SUMIF(Candidatura_Tomador!$H:$H,Candidatura_Seguros!M844,Candidatura_Tomador!I:I),"")</f>
        <v/>
      </c>
      <c r="R844" t="str">
        <f>+IF(LEN(M844)&gt;0,VLOOKUP(M844,Candidatura_Tomador!H:J,3,0),"")</f>
        <v/>
      </c>
      <c r="S844" t="str">
        <f>+IF(LEN(M844)&gt;0,SUMIF(Candidatura_Tomador!$H:$H,Candidatura_Seguros!M844,Candidatura_Tomador!Q:Q),"")</f>
        <v/>
      </c>
      <c r="T844" t="str">
        <f t="shared" si="128"/>
        <v/>
      </c>
      <c r="U844" t="str">
        <f t="shared" si="129"/>
        <v/>
      </c>
      <c r="V844" t="str">
        <f>+IF(LEN(M844)&gt;0,SUMIF(Candidatura_Tomador!$H:$H,Candidatura_Seguros!M844,Candidatura_Tomador!R:R),"")</f>
        <v/>
      </c>
      <c r="W844" t="str">
        <f t="shared" si="130"/>
        <v/>
      </c>
    </row>
    <row r="845" spans="1:23" x14ac:dyDescent="0.25">
      <c r="A845" t="str">
        <f>+IF(LEN(M845)&gt;0,Candidatura_Tomador!C845,"")</f>
        <v/>
      </c>
      <c r="B845" t="str">
        <f>+IF(LEN(M845)&gt;0,Participação!$D$8,"")</f>
        <v/>
      </c>
      <c r="C845" t="str">
        <f t="shared" si="122"/>
        <v/>
      </c>
      <c r="D845" t="str">
        <f>+IF(LEN(M845)&gt;0,Participação!$D$4,"")</f>
        <v/>
      </c>
      <c r="E845" s="27" t="str">
        <f>+IF(LEN(M845)&gt;0,Participação!$B$7+8,"")</f>
        <v/>
      </c>
      <c r="F845" s="27" t="str">
        <f t="shared" si="123"/>
        <v/>
      </c>
      <c r="G845" t="str">
        <f t="shared" si="124"/>
        <v/>
      </c>
      <c r="H845" t="str">
        <f t="shared" si="125"/>
        <v/>
      </c>
      <c r="I845" t="str">
        <f t="shared" si="126"/>
        <v/>
      </c>
      <c r="L845" t="str">
        <f>+IF(LEN(Candidatura_Tomador!A845)&gt;0,VLOOKUP(M845,Candidatura_Tomador!H:P,9,0),"")</f>
        <v/>
      </c>
      <c r="M845" t="str">
        <f>IF(LEN(M844)=0,"",IF(M844=MAX(Candidatura_Tomador!H:H),"",M844+1))</f>
        <v/>
      </c>
      <c r="N845" t="str">
        <f>+IF(LEN(M845)&gt;0,Participação!$D$6*100,"")</f>
        <v/>
      </c>
      <c r="O845" t="str">
        <f t="shared" si="127"/>
        <v/>
      </c>
      <c r="P845" t="str">
        <f>+IF(LEN(M845)&gt;0,IF(Participação!$B$6="Com Escaldão","09","01"),"")</f>
        <v/>
      </c>
      <c r="Q845" s="28" t="str">
        <f>+IF(LEN(M845)&gt;0,SUMIF(Candidatura_Tomador!$H:$H,Candidatura_Seguros!M845,Candidatura_Tomador!I:I),"")</f>
        <v/>
      </c>
      <c r="R845" t="str">
        <f>+IF(LEN(M845)&gt;0,VLOOKUP(M845,Candidatura_Tomador!H:J,3,0),"")</f>
        <v/>
      </c>
      <c r="S845" t="str">
        <f>+IF(LEN(M845)&gt;0,SUMIF(Candidatura_Tomador!$H:$H,Candidatura_Seguros!M845,Candidatura_Tomador!Q:Q),"")</f>
        <v/>
      </c>
      <c r="T845" t="str">
        <f t="shared" si="128"/>
        <v/>
      </c>
      <c r="U845" t="str">
        <f t="shared" si="129"/>
        <v/>
      </c>
      <c r="V845" t="str">
        <f>+IF(LEN(M845)&gt;0,SUMIF(Candidatura_Tomador!$H:$H,Candidatura_Seguros!M845,Candidatura_Tomador!R:R),"")</f>
        <v/>
      </c>
      <c r="W845" t="str">
        <f t="shared" si="130"/>
        <v/>
      </c>
    </row>
    <row r="846" spans="1:23" x14ac:dyDescent="0.25">
      <c r="A846" t="str">
        <f>+IF(LEN(M846)&gt;0,Candidatura_Tomador!C846,"")</f>
        <v/>
      </c>
      <c r="B846" t="str">
        <f>+IF(LEN(M846)&gt;0,Participação!$D$8,"")</f>
        <v/>
      </c>
      <c r="C846" t="str">
        <f t="shared" si="122"/>
        <v/>
      </c>
      <c r="D846" t="str">
        <f>+IF(LEN(M846)&gt;0,Participação!$D$4,"")</f>
        <v/>
      </c>
      <c r="E846" s="27" t="str">
        <f>+IF(LEN(M846)&gt;0,Participação!$B$7+8,"")</f>
        <v/>
      </c>
      <c r="F846" s="27" t="str">
        <f t="shared" si="123"/>
        <v/>
      </c>
      <c r="G846" t="str">
        <f t="shared" si="124"/>
        <v/>
      </c>
      <c r="H846" t="str">
        <f t="shared" si="125"/>
        <v/>
      </c>
      <c r="I846" t="str">
        <f t="shared" si="126"/>
        <v/>
      </c>
      <c r="L846" t="str">
        <f>+IF(LEN(Candidatura_Tomador!A846)&gt;0,VLOOKUP(M846,Candidatura_Tomador!H:P,9,0),"")</f>
        <v/>
      </c>
      <c r="M846" t="str">
        <f>IF(LEN(M845)=0,"",IF(M845=MAX(Candidatura_Tomador!H:H),"",M845+1))</f>
        <v/>
      </c>
      <c r="N846" t="str">
        <f>+IF(LEN(M846)&gt;0,Participação!$D$6*100,"")</f>
        <v/>
      </c>
      <c r="O846" t="str">
        <f t="shared" si="127"/>
        <v/>
      </c>
      <c r="P846" t="str">
        <f>+IF(LEN(M846)&gt;0,IF(Participação!$B$6="Com Escaldão","09","01"),"")</f>
        <v/>
      </c>
      <c r="Q846" s="28" t="str">
        <f>+IF(LEN(M846)&gt;0,SUMIF(Candidatura_Tomador!$H:$H,Candidatura_Seguros!M846,Candidatura_Tomador!I:I),"")</f>
        <v/>
      </c>
      <c r="R846" t="str">
        <f>+IF(LEN(M846)&gt;0,VLOOKUP(M846,Candidatura_Tomador!H:J,3,0),"")</f>
        <v/>
      </c>
      <c r="S846" t="str">
        <f>+IF(LEN(M846)&gt;0,SUMIF(Candidatura_Tomador!$H:$H,Candidatura_Seguros!M846,Candidatura_Tomador!Q:Q),"")</f>
        <v/>
      </c>
      <c r="T846" t="str">
        <f t="shared" si="128"/>
        <v/>
      </c>
      <c r="U846" t="str">
        <f t="shared" si="129"/>
        <v/>
      </c>
      <c r="V846" t="str">
        <f>+IF(LEN(M846)&gt;0,SUMIF(Candidatura_Tomador!$H:$H,Candidatura_Seguros!M846,Candidatura_Tomador!R:R),"")</f>
        <v/>
      </c>
      <c r="W846" t="str">
        <f t="shared" si="130"/>
        <v/>
      </c>
    </row>
    <row r="847" spans="1:23" x14ac:dyDescent="0.25">
      <c r="A847" t="str">
        <f>+IF(LEN(M847)&gt;0,Candidatura_Tomador!C847,"")</f>
        <v/>
      </c>
      <c r="B847" t="str">
        <f>+IF(LEN(M847)&gt;0,Participação!$D$8,"")</f>
        <v/>
      </c>
      <c r="C847" t="str">
        <f t="shared" si="122"/>
        <v/>
      </c>
      <c r="D847" t="str">
        <f>+IF(LEN(M847)&gt;0,Participação!$D$4,"")</f>
        <v/>
      </c>
      <c r="E847" s="27" t="str">
        <f>+IF(LEN(M847)&gt;0,Participação!$B$7+8,"")</f>
        <v/>
      </c>
      <c r="F847" s="27" t="str">
        <f t="shared" si="123"/>
        <v/>
      </c>
      <c r="G847" t="str">
        <f t="shared" si="124"/>
        <v/>
      </c>
      <c r="H847" t="str">
        <f t="shared" si="125"/>
        <v/>
      </c>
      <c r="I847" t="str">
        <f t="shared" si="126"/>
        <v/>
      </c>
      <c r="L847" t="str">
        <f>+IF(LEN(Candidatura_Tomador!A847)&gt;0,VLOOKUP(M847,Candidatura_Tomador!H:P,9,0),"")</f>
        <v/>
      </c>
      <c r="M847" t="str">
        <f>IF(LEN(M846)=0,"",IF(M846=MAX(Candidatura_Tomador!H:H),"",M846+1))</f>
        <v/>
      </c>
      <c r="N847" t="str">
        <f>+IF(LEN(M847)&gt;0,Participação!$D$6*100,"")</f>
        <v/>
      </c>
      <c r="O847" t="str">
        <f t="shared" si="127"/>
        <v/>
      </c>
      <c r="P847" t="str">
        <f>+IF(LEN(M847)&gt;0,IF(Participação!$B$6="Com Escaldão","09","01"),"")</f>
        <v/>
      </c>
      <c r="Q847" s="28" t="str">
        <f>+IF(LEN(M847)&gt;0,SUMIF(Candidatura_Tomador!$H:$H,Candidatura_Seguros!M847,Candidatura_Tomador!I:I),"")</f>
        <v/>
      </c>
      <c r="R847" t="str">
        <f>+IF(LEN(M847)&gt;0,VLOOKUP(M847,Candidatura_Tomador!H:J,3,0),"")</f>
        <v/>
      </c>
      <c r="S847" t="str">
        <f>+IF(LEN(M847)&gt;0,SUMIF(Candidatura_Tomador!$H:$H,Candidatura_Seguros!M847,Candidatura_Tomador!Q:Q),"")</f>
        <v/>
      </c>
      <c r="T847" t="str">
        <f t="shared" si="128"/>
        <v/>
      </c>
      <c r="U847" t="str">
        <f t="shared" si="129"/>
        <v/>
      </c>
      <c r="V847" t="str">
        <f>+IF(LEN(M847)&gt;0,SUMIF(Candidatura_Tomador!$H:$H,Candidatura_Seguros!M847,Candidatura_Tomador!R:R),"")</f>
        <v/>
      </c>
      <c r="W847" t="str">
        <f t="shared" si="130"/>
        <v/>
      </c>
    </row>
    <row r="848" spans="1:23" x14ac:dyDescent="0.25">
      <c r="A848" t="str">
        <f>+IF(LEN(M848)&gt;0,Candidatura_Tomador!C848,"")</f>
        <v/>
      </c>
      <c r="B848" t="str">
        <f>+IF(LEN(M848)&gt;0,Participação!$D$8,"")</f>
        <v/>
      </c>
      <c r="C848" t="str">
        <f t="shared" si="122"/>
        <v/>
      </c>
      <c r="D848" t="str">
        <f>+IF(LEN(M848)&gt;0,Participação!$D$4,"")</f>
        <v/>
      </c>
      <c r="E848" s="27" t="str">
        <f>+IF(LEN(M848)&gt;0,Participação!$B$7+8,"")</f>
        <v/>
      </c>
      <c r="F848" s="27" t="str">
        <f t="shared" si="123"/>
        <v/>
      </c>
      <c r="G848" t="str">
        <f t="shared" si="124"/>
        <v/>
      </c>
      <c r="H848" t="str">
        <f t="shared" si="125"/>
        <v/>
      </c>
      <c r="I848" t="str">
        <f t="shared" si="126"/>
        <v/>
      </c>
      <c r="L848" t="str">
        <f>+IF(LEN(Candidatura_Tomador!A848)&gt;0,VLOOKUP(M848,Candidatura_Tomador!H:P,9,0),"")</f>
        <v/>
      </c>
      <c r="M848" t="str">
        <f>IF(LEN(M847)=0,"",IF(M847=MAX(Candidatura_Tomador!H:H),"",M847+1))</f>
        <v/>
      </c>
      <c r="N848" t="str">
        <f>+IF(LEN(M848)&gt;0,Participação!$D$6*100,"")</f>
        <v/>
      </c>
      <c r="O848" t="str">
        <f t="shared" si="127"/>
        <v/>
      </c>
      <c r="P848" t="str">
        <f>+IF(LEN(M848)&gt;0,IF(Participação!$B$6="Com Escaldão","09","01"),"")</f>
        <v/>
      </c>
      <c r="Q848" s="28" t="str">
        <f>+IF(LEN(M848)&gt;0,SUMIF(Candidatura_Tomador!$H:$H,Candidatura_Seguros!M848,Candidatura_Tomador!I:I),"")</f>
        <v/>
      </c>
      <c r="R848" t="str">
        <f>+IF(LEN(M848)&gt;0,VLOOKUP(M848,Candidatura_Tomador!H:J,3,0),"")</f>
        <v/>
      </c>
      <c r="S848" t="str">
        <f>+IF(LEN(M848)&gt;0,SUMIF(Candidatura_Tomador!$H:$H,Candidatura_Seguros!M848,Candidatura_Tomador!Q:Q),"")</f>
        <v/>
      </c>
      <c r="T848" t="str">
        <f t="shared" si="128"/>
        <v/>
      </c>
      <c r="U848" t="str">
        <f t="shared" si="129"/>
        <v/>
      </c>
      <c r="V848" t="str">
        <f>+IF(LEN(M848)&gt;0,SUMIF(Candidatura_Tomador!$H:$H,Candidatura_Seguros!M848,Candidatura_Tomador!R:R),"")</f>
        <v/>
      </c>
      <c r="W848" t="str">
        <f t="shared" si="130"/>
        <v/>
      </c>
    </row>
    <row r="849" spans="1:23" x14ac:dyDescent="0.25">
      <c r="A849" t="str">
        <f>+IF(LEN(M849)&gt;0,Candidatura_Tomador!C849,"")</f>
        <v/>
      </c>
      <c r="B849" t="str">
        <f>+IF(LEN(M849)&gt;0,Participação!$D$8,"")</f>
        <v/>
      </c>
      <c r="C849" t="str">
        <f t="shared" si="122"/>
        <v/>
      </c>
      <c r="D849" t="str">
        <f>+IF(LEN(M849)&gt;0,Participação!$D$4,"")</f>
        <v/>
      </c>
      <c r="E849" s="27" t="str">
        <f>+IF(LEN(M849)&gt;0,Participação!$B$7+8,"")</f>
        <v/>
      </c>
      <c r="F849" s="27" t="str">
        <f t="shared" si="123"/>
        <v/>
      </c>
      <c r="G849" t="str">
        <f t="shared" si="124"/>
        <v/>
      </c>
      <c r="H849" t="str">
        <f t="shared" si="125"/>
        <v/>
      </c>
      <c r="I849" t="str">
        <f t="shared" si="126"/>
        <v/>
      </c>
      <c r="L849" t="str">
        <f>+IF(LEN(Candidatura_Tomador!A849)&gt;0,VLOOKUP(M849,Candidatura_Tomador!H:P,9,0),"")</f>
        <v/>
      </c>
      <c r="M849" t="str">
        <f>IF(LEN(M848)=0,"",IF(M848=MAX(Candidatura_Tomador!H:H),"",M848+1))</f>
        <v/>
      </c>
      <c r="N849" t="str">
        <f>+IF(LEN(M849)&gt;0,Participação!$D$6*100,"")</f>
        <v/>
      </c>
      <c r="O849" t="str">
        <f t="shared" si="127"/>
        <v/>
      </c>
      <c r="P849" t="str">
        <f>+IF(LEN(M849)&gt;0,IF(Participação!$B$6="Com Escaldão","09","01"),"")</f>
        <v/>
      </c>
      <c r="Q849" s="28" t="str">
        <f>+IF(LEN(M849)&gt;0,SUMIF(Candidatura_Tomador!$H:$H,Candidatura_Seguros!M849,Candidatura_Tomador!I:I),"")</f>
        <v/>
      </c>
      <c r="R849" t="str">
        <f>+IF(LEN(M849)&gt;0,VLOOKUP(M849,Candidatura_Tomador!H:J,3,0),"")</f>
        <v/>
      </c>
      <c r="S849" t="str">
        <f>+IF(LEN(M849)&gt;0,SUMIF(Candidatura_Tomador!$H:$H,Candidatura_Seguros!M849,Candidatura_Tomador!Q:Q),"")</f>
        <v/>
      </c>
      <c r="T849" t="str">
        <f t="shared" si="128"/>
        <v/>
      </c>
      <c r="U849" t="str">
        <f t="shared" si="129"/>
        <v/>
      </c>
      <c r="V849" t="str">
        <f>+IF(LEN(M849)&gt;0,SUMIF(Candidatura_Tomador!$H:$H,Candidatura_Seguros!M849,Candidatura_Tomador!R:R),"")</f>
        <v/>
      </c>
      <c r="W849" t="str">
        <f t="shared" si="130"/>
        <v/>
      </c>
    </row>
    <row r="850" spans="1:23" x14ac:dyDescent="0.25">
      <c r="A850" t="str">
        <f>+IF(LEN(M850)&gt;0,Candidatura_Tomador!C850,"")</f>
        <v/>
      </c>
      <c r="B850" t="str">
        <f>+IF(LEN(M850)&gt;0,Participação!$D$8,"")</f>
        <v/>
      </c>
      <c r="C850" t="str">
        <f t="shared" si="122"/>
        <v/>
      </c>
      <c r="D850" t="str">
        <f>+IF(LEN(M850)&gt;0,Participação!$D$4,"")</f>
        <v/>
      </c>
      <c r="E850" s="27" t="str">
        <f>+IF(LEN(M850)&gt;0,Participação!$B$7+8,"")</f>
        <v/>
      </c>
      <c r="F850" s="27" t="str">
        <f t="shared" si="123"/>
        <v/>
      </c>
      <c r="G850" t="str">
        <f t="shared" si="124"/>
        <v/>
      </c>
      <c r="H850" t="str">
        <f t="shared" si="125"/>
        <v/>
      </c>
      <c r="I850" t="str">
        <f t="shared" si="126"/>
        <v/>
      </c>
      <c r="L850" t="str">
        <f>+IF(LEN(Candidatura_Tomador!A850)&gt;0,VLOOKUP(M850,Candidatura_Tomador!H:P,9,0),"")</f>
        <v/>
      </c>
      <c r="M850" t="str">
        <f>IF(LEN(M849)=0,"",IF(M849=MAX(Candidatura_Tomador!H:H),"",M849+1))</f>
        <v/>
      </c>
      <c r="N850" t="str">
        <f>+IF(LEN(M850)&gt;0,Participação!$D$6*100,"")</f>
        <v/>
      </c>
      <c r="O850" t="str">
        <f t="shared" si="127"/>
        <v/>
      </c>
      <c r="P850" t="str">
        <f>+IF(LEN(M850)&gt;0,IF(Participação!$B$6="Com Escaldão","09","01"),"")</f>
        <v/>
      </c>
      <c r="Q850" s="28" t="str">
        <f>+IF(LEN(M850)&gt;0,SUMIF(Candidatura_Tomador!$H:$H,Candidatura_Seguros!M850,Candidatura_Tomador!I:I),"")</f>
        <v/>
      </c>
      <c r="R850" t="str">
        <f>+IF(LEN(M850)&gt;0,VLOOKUP(M850,Candidatura_Tomador!H:J,3,0),"")</f>
        <v/>
      </c>
      <c r="S850" t="str">
        <f>+IF(LEN(M850)&gt;0,SUMIF(Candidatura_Tomador!$H:$H,Candidatura_Seguros!M850,Candidatura_Tomador!Q:Q),"")</f>
        <v/>
      </c>
      <c r="T850" t="str">
        <f t="shared" si="128"/>
        <v/>
      </c>
      <c r="U850" t="str">
        <f t="shared" si="129"/>
        <v/>
      </c>
      <c r="V850" t="str">
        <f>+IF(LEN(M850)&gt;0,SUMIF(Candidatura_Tomador!$H:$H,Candidatura_Seguros!M850,Candidatura_Tomador!R:R),"")</f>
        <v/>
      </c>
      <c r="W850" t="str">
        <f t="shared" si="130"/>
        <v/>
      </c>
    </row>
    <row r="851" spans="1:23" x14ac:dyDescent="0.25">
      <c r="A851" t="str">
        <f>+IF(LEN(M851)&gt;0,Candidatura_Tomador!C851,"")</f>
        <v/>
      </c>
      <c r="B851" t="str">
        <f>+IF(LEN(M851)&gt;0,Participação!$D$8,"")</f>
        <v/>
      </c>
      <c r="C851" t="str">
        <f t="shared" si="122"/>
        <v/>
      </c>
      <c r="D851" t="str">
        <f>+IF(LEN(M851)&gt;0,Participação!$D$4,"")</f>
        <v/>
      </c>
      <c r="E851" s="27" t="str">
        <f>+IF(LEN(M851)&gt;0,Participação!$B$7+8,"")</f>
        <v/>
      </c>
      <c r="F851" s="27" t="str">
        <f t="shared" si="123"/>
        <v/>
      </c>
      <c r="G851" t="str">
        <f t="shared" si="124"/>
        <v/>
      </c>
      <c r="H851" t="str">
        <f t="shared" si="125"/>
        <v/>
      </c>
      <c r="I851" t="str">
        <f t="shared" si="126"/>
        <v/>
      </c>
      <c r="L851" t="str">
        <f>+IF(LEN(Candidatura_Tomador!A851)&gt;0,VLOOKUP(M851,Candidatura_Tomador!H:P,9,0),"")</f>
        <v/>
      </c>
      <c r="M851" t="str">
        <f>IF(LEN(M850)=0,"",IF(M850=MAX(Candidatura_Tomador!H:H),"",M850+1))</f>
        <v/>
      </c>
      <c r="N851" t="str">
        <f>+IF(LEN(M851)&gt;0,Participação!$D$6*100,"")</f>
        <v/>
      </c>
      <c r="O851" t="str">
        <f t="shared" si="127"/>
        <v/>
      </c>
      <c r="P851" t="str">
        <f>+IF(LEN(M851)&gt;0,IF(Participação!$B$6="Com Escaldão","09","01"),"")</f>
        <v/>
      </c>
      <c r="Q851" s="28" t="str">
        <f>+IF(LEN(M851)&gt;0,SUMIF(Candidatura_Tomador!$H:$H,Candidatura_Seguros!M851,Candidatura_Tomador!I:I),"")</f>
        <v/>
      </c>
      <c r="R851" t="str">
        <f>+IF(LEN(M851)&gt;0,VLOOKUP(M851,Candidatura_Tomador!H:J,3,0),"")</f>
        <v/>
      </c>
      <c r="S851" t="str">
        <f>+IF(LEN(M851)&gt;0,SUMIF(Candidatura_Tomador!$H:$H,Candidatura_Seguros!M851,Candidatura_Tomador!Q:Q),"")</f>
        <v/>
      </c>
      <c r="T851" t="str">
        <f t="shared" si="128"/>
        <v/>
      </c>
      <c r="U851" t="str">
        <f t="shared" si="129"/>
        <v/>
      </c>
      <c r="V851" t="str">
        <f>+IF(LEN(M851)&gt;0,SUMIF(Candidatura_Tomador!$H:$H,Candidatura_Seguros!M851,Candidatura_Tomador!R:R),"")</f>
        <v/>
      </c>
      <c r="W851" t="str">
        <f t="shared" si="130"/>
        <v/>
      </c>
    </row>
    <row r="852" spans="1:23" x14ac:dyDescent="0.25">
      <c r="A852" t="str">
        <f>+IF(LEN(M852)&gt;0,Candidatura_Tomador!C852,"")</f>
        <v/>
      </c>
      <c r="B852" t="str">
        <f>+IF(LEN(M852)&gt;0,Participação!$D$8,"")</f>
        <v/>
      </c>
      <c r="C852" t="str">
        <f t="shared" si="122"/>
        <v/>
      </c>
      <c r="D852" t="str">
        <f>+IF(LEN(M852)&gt;0,Participação!$D$4,"")</f>
        <v/>
      </c>
      <c r="E852" s="27" t="str">
        <f>+IF(LEN(M852)&gt;0,Participação!$B$7+8,"")</f>
        <v/>
      </c>
      <c r="F852" s="27" t="str">
        <f t="shared" si="123"/>
        <v/>
      </c>
      <c r="G852" t="str">
        <f t="shared" si="124"/>
        <v/>
      </c>
      <c r="H852" t="str">
        <f t="shared" si="125"/>
        <v/>
      </c>
      <c r="I852" t="str">
        <f t="shared" si="126"/>
        <v/>
      </c>
      <c r="L852" t="str">
        <f>+IF(LEN(Candidatura_Tomador!A852)&gt;0,VLOOKUP(M852,Candidatura_Tomador!H:P,9,0),"")</f>
        <v/>
      </c>
      <c r="M852" t="str">
        <f>IF(LEN(M851)=0,"",IF(M851=MAX(Candidatura_Tomador!H:H),"",M851+1))</f>
        <v/>
      </c>
      <c r="N852" t="str">
        <f>+IF(LEN(M852)&gt;0,Participação!$D$6*100,"")</f>
        <v/>
      </c>
      <c r="O852" t="str">
        <f t="shared" si="127"/>
        <v/>
      </c>
      <c r="P852" t="str">
        <f>+IF(LEN(M852)&gt;0,IF(Participação!$B$6="Com Escaldão","09","01"),"")</f>
        <v/>
      </c>
      <c r="Q852" s="28" t="str">
        <f>+IF(LEN(M852)&gt;0,SUMIF(Candidatura_Tomador!$H:$H,Candidatura_Seguros!M852,Candidatura_Tomador!I:I),"")</f>
        <v/>
      </c>
      <c r="R852" t="str">
        <f>+IF(LEN(M852)&gt;0,VLOOKUP(M852,Candidatura_Tomador!H:J,3,0),"")</f>
        <v/>
      </c>
      <c r="S852" t="str">
        <f>+IF(LEN(M852)&gt;0,SUMIF(Candidatura_Tomador!$H:$H,Candidatura_Seguros!M852,Candidatura_Tomador!Q:Q),"")</f>
        <v/>
      </c>
      <c r="T852" t="str">
        <f t="shared" si="128"/>
        <v/>
      </c>
      <c r="U852" t="str">
        <f t="shared" si="129"/>
        <v/>
      </c>
      <c r="V852" t="str">
        <f>+IF(LEN(M852)&gt;0,SUMIF(Candidatura_Tomador!$H:$H,Candidatura_Seguros!M852,Candidatura_Tomador!R:R),"")</f>
        <v/>
      </c>
      <c r="W852" t="str">
        <f t="shared" si="130"/>
        <v/>
      </c>
    </row>
    <row r="853" spans="1:23" x14ac:dyDescent="0.25">
      <c r="A853" t="str">
        <f>+IF(LEN(M853)&gt;0,Candidatura_Tomador!C853,"")</f>
        <v/>
      </c>
      <c r="B853" t="str">
        <f>+IF(LEN(M853)&gt;0,Participação!$D$8,"")</f>
        <v/>
      </c>
      <c r="C853" t="str">
        <f t="shared" si="122"/>
        <v/>
      </c>
      <c r="D853" t="str">
        <f>+IF(LEN(M853)&gt;0,Participação!$D$4,"")</f>
        <v/>
      </c>
      <c r="E853" s="27" t="str">
        <f>+IF(LEN(M853)&gt;0,Participação!$B$7+8,"")</f>
        <v/>
      </c>
      <c r="F853" s="27" t="str">
        <f t="shared" si="123"/>
        <v/>
      </c>
      <c r="G853" t="str">
        <f t="shared" si="124"/>
        <v/>
      </c>
      <c r="H853" t="str">
        <f t="shared" si="125"/>
        <v/>
      </c>
      <c r="I853" t="str">
        <f t="shared" si="126"/>
        <v/>
      </c>
      <c r="L853" t="str">
        <f>+IF(LEN(Candidatura_Tomador!A853)&gt;0,VLOOKUP(M853,Candidatura_Tomador!H:P,9,0),"")</f>
        <v/>
      </c>
      <c r="M853" t="str">
        <f>IF(LEN(M852)=0,"",IF(M852=MAX(Candidatura_Tomador!H:H),"",M852+1))</f>
        <v/>
      </c>
      <c r="N853" t="str">
        <f>+IF(LEN(M853)&gt;0,Participação!$D$6*100,"")</f>
        <v/>
      </c>
      <c r="O853" t="str">
        <f t="shared" si="127"/>
        <v/>
      </c>
      <c r="P853" t="str">
        <f>+IF(LEN(M853)&gt;0,IF(Participação!$B$6="Com Escaldão","09","01"),"")</f>
        <v/>
      </c>
      <c r="Q853" s="28" t="str">
        <f>+IF(LEN(M853)&gt;0,SUMIF(Candidatura_Tomador!$H:$H,Candidatura_Seguros!M853,Candidatura_Tomador!I:I),"")</f>
        <v/>
      </c>
      <c r="R853" t="str">
        <f>+IF(LEN(M853)&gt;0,VLOOKUP(M853,Candidatura_Tomador!H:J,3,0),"")</f>
        <v/>
      </c>
      <c r="S853" t="str">
        <f>+IF(LEN(M853)&gt;0,SUMIF(Candidatura_Tomador!$H:$H,Candidatura_Seguros!M853,Candidatura_Tomador!Q:Q),"")</f>
        <v/>
      </c>
      <c r="T853" t="str">
        <f t="shared" si="128"/>
        <v/>
      </c>
      <c r="U853" t="str">
        <f t="shared" si="129"/>
        <v/>
      </c>
      <c r="V853" t="str">
        <f>+IF(LEN(M853)&gt;0,SUMIF(Candidatura_Tomador!$H:$H,Candidatura_Seguros!M853,Candidatura_Tomador!R:R),"")</f>
        <v/>
      </c>
      <c r="W853" t="str">
        <f t="shared" si="130"/>
        <v/>
      </c>
    </row>
    <row r="854" spans="1:23" x14ac:dyDescent="0.25">
      <c r="A854" t="str">
        <f>+IF(LEN(M854)&gt;0,Candidatura_Tomador!C854,"")</f>
        <v/>
      </c>
      <c r="B854" t="str">
        <f>+IF(LEN(M854)&gt;0,Participação!$D$8,"")</f>
        <v/>
      </c>
      <c r="C854" t="str">
        <f t="shared" si="122"/>
        <v/>
      </c>
      <c r="D854" t="str">
        <f>+IF(LEN(M854)&gt;0,Participação!$D$4,"")</f>
        <v/>
      </c>
      <c r="E854" s="27" t="str">
        <f>+IF(LEN(M854)&gt;0,Participação!$B$7+8,"")</f>
        <v/>
      </c>
      <c r="F854" s="27" t="str">
        <f t="shared" si="123"/>
        <v/>
      </c>
      <c r="G854" t="str">
        <f t="shared" si="124"/>
        <v/>
      </c>
      <c r="H854" t="str">
        <f t="shared" si="125"/>
        <v/>
      </c>
      <c r="I854" t="str">
        <f t="shared" si="126"/>
        <v/>
      </c>
      <c r="L854" t="str">
        <f>+IF(LEN(Candidatura_Tomador!A854)&gt;0,VLOOKUP(M854,Candidatura_Tomador!H:P,9,0),"")</f>
        <v/>
      </c>
      <c r="M854" t="str">
        <f>IF(LEN(M853)=0,"",IF(M853=MAX(Candidatura_Tomador!H:H),"",M853+1))</f>
        <v/>
      </c>
      <c r="N854" t="str">
        <f>+IF(LEN(M854)&gt;0,Participação!$D$6*100,"")</f>
        <v/>
      </c>
      <c r="O854" t="str">
        <f t="shared" si="127"/>
        <v/>
      </c>
      <c r="P854" t="str">
        <f>+IF(LEN(M854)&gt;0,IF(Participação!$B$6="Com Escaldão","09","01"),"")</f>
        <v/>
      </c>
      <c r="Q854" s="28" t="str">
        <f>+IF(LEN(M854)&gt;0,SUMIF(Candidatura_Tomador!$H:$H,Candidatura_Seguros!M854,Candidatura_Tomador!I:I),"")</f>
        <v/>
      </c>
      <c r="R854" t="str">
        <f>+IF(LEN(M854)&gt;0,VLOOKUP(M854,Candidatura_Tomador!H:J,3,0),"")</f>
        <v/>
      </c>
      <c r="S854" t="str">
        <f>+IF(LEN(M854)&gt;0,SUMIF(Candidatura_Tomador!$H:$H,Candidatura_Seguros!M854,Candidatura_Tomador!Q:Q),"")</f>
        <v/>
      </c>
      <c r="T854" t="str">
        <f t="shared" si="128"/>
        <v/>
      </c>
      <c r="U854" t="str">
        <f t="shared" si="129"/>
        <v/>
      </c>
      <c r="V854" t="str">
        <f>+IF(LEN(M854)&gt;0,SUMIF(Candidatura_Tomador!$H:$H,Candidatura_Seguros!M854,Candidatura_Tomador!R:R),"")</f>
        <v/>
      </c>
      <c r="W854" t="str">
        <f t="shared" si="130"/>
        <v/>
      </c>
    </row>
    <row r="855" spans="1:23" x14ac:dyDescent="0.25">
      <c r="A855" t="str">
        <f>+IF(LEN(M855)&gt;0,Candidatura_Tomador!C855,"")</f>
        <v/>
      </c>
      <c r="B855" t="str">
        <f>+IF(LEN(M855)&gt;0,Participação!$D$8,"")</f>
        <v/>
      </c>
      <c r="C855" t="str">
        <f t="shared" si="122"/>
        <v/>
      </c>
      <c r="D855" t="str">
        <f>+IF(LEN(M855)&gt;0,Participação!$D$4,"")</f>
        <v/>
      </c>
      <c r="E855" s="27" t="str">
        <f>+IF(LEN(M855)&gt;0,Participação!$B$7+8,"")</f>
        <v/>
      </c>
      <c r="F855" s="27" t="str">
        <f t="shared" si="123"/>
        <v/>
      </c>
      <c r="G855" t="str">
        <f t="shared" si="124"/>
        <v/>
      </c>
      <c r="H855" t="str">
        <f t="shared" si="125"/>
        <v/>
      </c>
      <c r="I855" t="str">
        <f t="shared" si="126"/>
        <v/>
      </c>
      <c r="L855" t="str">
        <f>+IF(LEN(Candidatura_Tomador!A855)&gt;0,VLOOKUP(M855,Candidatura_Tomador!H:P,9,0),"")</f>
        <v/>
      </c>
      <c r="M855" t="str">
        <f>IF(LEN(M854)=0,"",IF(M854=MAX(Candidatura_Tomador!H:H),"",M854+1))</f>
        <v/>
      </c>
      <c r="N855" t="str">
        <f>+IF(LEN(M855)&gt;0,Participação!$D$6*100,"")</f>
        <v/>
      </c>
      <c r="O855" t="str">
        <f t="shared" si="127"/>
        <v/>
      </c>
      <c r="P855" t="str">
        <f>+IF(LEN(M855)&gt;0,IF(Participação!$B$6="Com Escaldão","09","01"),"")</f>
        <v/>
      </c>
      <c r="Q855" s="28" t="str">
        <f>+IF(LEN(M855)&gt;0,SUMIF(Candidatura_Tomador!$H:$H,Candidatura_Seguros!M855,Candidatura_Tomador!I:I),"")</f>
        <v/>
      </c>
      <c r="R855" t="str">
        <f>+IF(LEN(M855)&gt;0,VLOOKUP(M855,Candidatura_Tomador!H:J,3,0),"")</f>
        <v/>
      </c>
      <c r="S855" t="str">
        <f>+IF(LEN(M855)&gt;0,SUMIF(Candidatura_Tomador!$H:$H,Candidatura_Seguros!M855,Candidatura_Tomador!Q:Q),"")</f>
        <v/>
      </c>
      <c r="T855" t="str">
        <f t="shared" si="128"/>
        <v/>
      </c>
      <c r="U855" t="str">
        <f t="shared" si="129"/>
        <v/>
      </c>
      <c r="V855" t="str">
        <f>+IF(LEN(M855)&gt;0,SUMIF(Candidatura_Tomador!$H:$H,Candidatura_Seguros!M855,Candidatura_Tomador!R:R),"")</f>
        <v/>
      </c>
      <c r="W855" t="str">
        <f t="shared" si="130"/>
        <v/>
      </c>
    </row>
    <row r="856" spans="1:23" x14ac:dyDescent="0.25">
      <c r="A856" t="str">
        <f>+IF(LEN(M856)&gt;0,Candidatura_Tomador!C856,"")</f>
        <v/>
      </c>
      <c r="B856" t="str">
        <f>+IF(LEN(M856)&gt;0,Participação!$D$8,"")</f>
        <v/>
      </c>
      <c r="C856" t="str">
        <f t="shared" si="122"/>
        <v/>
      </c>
      <c r="D856" t="str">
        <f>+IF(LEN(M856)&gt;0,Participação!$D$4,"")</f>
        <v/>
      </c>
      <c r="E856" s="27" t="str">
        <f>+IF(LEN(M856)&gt;0,Participação!$B$7+8,"")</f>
        <v/>
      </c>
      <c r="F856" s="27" t="str">
        <f t="shared" si="123"/>
        <v/>
      </c>
      <c r="G856" t="str">
        <f t="shared" si="124"/>
        <v/>
      </c>
      <c r="H856" t="str">
        <f t="shared" si="125"/>
        <v/>
      </c>
      <c r="I856" t="str">
        <f t="shared" si="126"/>
        <v/>
      </c>
      <c r="L856" t="str">
        <f>+IF(LEN(Candidatura_Tomador!A856)&gt;0,VLOOKUP(M856,Candidatura_Tomador!H:P,9,0),"")</f>
        <v/>
      </c>
      <c r="M856" t="str">
        <f>IF(LEN(M855)=0,"",IF(M855=MAX(Candidatura_Tomador!H:H),"",M855+1))</f>
        <v/>
      </c>
      <c r="N856" t="str">
        <f>+IF(LEN(M856)&gt;0,Participação!$D$6*100,"")</f>
        <v/>
      </c>
      <c r="O856" t="str">
        <f t="shared" si="127"/>
        <v/>
      </c>
      <c r="P856" t="str">
        <f>+IF(LEN(M856)&gt;0,IF(Participação!$B$6="Com Escaldão","09","01"),"")</f>
        <v/>
      </c>
      <c r="Q856" s="28" t="str">
        <f>+IF(LEN(M856)&gt;0,SUMIF(Candidatura_Tomador!$H:$H,Candidatura_Seguros!M856,Candidatura_Tomador!I:I),"")</f>
        <v/>
      </c>
      <c r="R856" t="str">
        <f>+IF(LEN(M856)&gt;0,VLOOKUP(M856,Candidatura_Tomador!H:J,3,0),"")</f>
        <v/>
      </c>
      <c r="S856" t="str">
        <f>+IF(LEN(M856)&gt;0,SUMIF(Candidatura_Tomador!$H:$H,Candidatura_Seguros!M856,Candidatura_Tomador!Q:Q),"")</f>
        <v/>
      </c>
      <c r="T856" t="str">
        <f t="shared" si="128"/>
        <v/>
      </c>
      <c r="U856" t="str">
        <f t="shared" si="129"/>
        <v/>
      </c>
      <c r="V856" t="str">
        <f>+IF(LEN(M856)&gt;0,SUMIF(Candidatura_Tomador!$H:$H,Candidatura_Seguros!M856,Candidatura_Tomador!R:R),"")</f>
        <v/>
      </c>
      <c r="W856" t="str">
        <f t="shared" si="130"/>
        <v/>
      </c>
    </row>
    <row r="857" spans="1:23" x14ac:dyDescent="0.25">
      <c r="A857" t="str">
        <f>+IF(LEN(M857)&gt;0,Candidatura_Tomador!C857,"")</f>
        <v/>
      </c>
      <c r="B857" t="str">
        <f>+IF(LEN(M857)&gt;0,Participação!$D$8,"")</f>
        <v/>
      </c>
      <c r="C857" t="str">
        <f t="shared" si="122"/>
        <v/>
      </c>
      <c r="D857" t="str">
        <f>+IF(LEN(M857)&gt;0,Participação!$D$4,"")</f>
        <v/>
      </c>
      <c r="E857" s="27" t="str">
        <f>+IF(LEN(M857)&gt;0,Participação!$B$7+8,"")</f>
        <v/>
      </c>
      <c r="F857" s="27" t="str">
        <f t="shared" si="123"/>
        <v/>
      </c>
      <c r="G857" t="str">
        <f t="shared" si="124"/>
        <v/>
      </c>
      <c r="H857" t="str">
        <f t="shared" si="125"/>
        <v/>
      </c>
      <c r="I857" t="str">
        <f t="shared" si="126"/>
        <v/>
      </c>
      <c r="L857" t="str">
        <f>+IF(LEN(Candidatura_Tomador!A857)&gt;0,VLOOKUP(M857,Candidatura_Tomador!H:P,9,0),"")</f>
        <v/>
      </c>
      <c r="M857" t="str">
        <f>IF(LEN(M856)=0,"",IF(M856=MAX(Candidatura_Tomador!H:H),"",M856+1))</f>
        <v/>
      </c>
      <c r="N857" t="str">
        <f>+IF(LEN(M857)&gt;0,Participação!$D$6*100,"")</f>
        <v/>
      </c>
      <c r="O857" t="str">
        <f t="shared" si="127"/>
        <v/>
      </c>
      <c r="P857" t="str">
        <f>+IF(LEN(M857)&gt;0,IF(Participação!$B$6="Com Escaldão","09","01"),"")</f>
        <v/>
      </c>
      <c r="Q857" s="28" t="str">
        <f>+IF(LEN(M857)&gt;0,SUMIF(Candidatura_Tomador!$H:$H,Candidatura_Seguros!M857,Candidatura_Tomador!I:I),"")</f>
        <v/>
      </c>
      <c r="R857" t="str">
        <f>+IF(LEN(M857)&gt;0,VLOOKUP(M857,Candidatura_Tomador!H:J,3,0),"")</f>
        <v/>
      </c>
      <c r="S857" t="str">
        <f>+IF(LEN(M857)&gt;0,SUMIF(Candidatura_Tomador!$H:$H,Candidatura_Seguros!M857,Candidatura_Tomador!Q:Q),"")</f>
        <v/>
      </c>
      <c r="T857" t="str">
        <f t="shared" si="128"/>
        <v/>
      </c>
      <c r="U857" t="str">
        <f t="shared" si="129"/>
        <v/>
      </c>
      <c r="V857" t="str">
        <f>+IF(LEN(M857)&gt;0,SUMIF(Candidatura_Tomador!$H:$H,Candidatura_Seguros!M857,Candidatura_Tomador!R:R),"")</f>
        <v/>
      </c>
      <c r="W857" t="str">
        <f t="shared" si="130"/>
        <v/>
      </c>
    </row>
    <row r="858" spans="1:23" x14ac:dyDescent="0.25">
      <c r="A858" t="str">
        <f>+IF(LEN(M858)&gt;0,Candidatura_Tomador!C858,"")</f>
        <v/>
      </c>
      <c r="B858" t="str">
        <f>+IF(LEN(M858)&gt;0,Participação!$D$8,"")</f>
        <v/>
      </c>
      <c r="C858" t="str">
        <f t="shared" si="122"/>
        <v/>
      </c>
      <c r="D858" t="str">
        <f>+IF(LEN(M858)&gt;0,Participação!$D$4,"")</f>
        <v/>
      </c>
      <c r="E858" s="27" t="str">
        <f>+IF(LEN(M858)&gt;0,Participação!$B$7+8,"")</f>
        <v/>
      </c>
      <c r="F858" s="27" t="str">
        <f t="shared" si="123"/>
        <v/>
      </c>
      <c r="G858" t="str">
        <f t="shared" si="124"/>
        <v/>
      </c>
      <c r="H858" t="str">
        <f t="shared" si="125"/>
        <v/>
      </c>
      <c r="I858" t="str">
        <f t="shared" si="126"/>
        <v/>
      </c>
      <c r="L858" t="str">
        <f>+IF(LEN(Candidatura_Tomador!A858)&gt;0,VLOOKUP(M858,Candidatura_Tomador!H:P,9,0),"")</f>
        <v/>
      </c>
      <c r="M858" t="str">
        <f>IF(LEN(M857)=0,"",IF(M857=MAX(Candidatura_Tomador!H:H),"",M857+1))</f>
        <v/>
      </c>
      <c r="N858" t="str">
        <f>+IF(LEN(M858)&gt;0,Participação!$D$6*100,"")</f>
        <v/>
      </c>
      <c r="O858" t="str">
        <f t="shared" si="127"/>
        <v/>
      </c>
      <c r="P858" t="str">
        <f>+IF(LEN(M858)&gt;0,IF(Participação!$B$6="Com Escaldão","09","01"),"")</f>
        <v/>
      </c>
      <c r="Q858" s="28" t="str">
        <f>+IF(LEN(M858)&gt;0,SUMIF(Candidatura_Tomador!$H:$H,Candidatura_Seguros!M858,Candidatura_Tomador!I:I),"")</f>
        <v/>
      </c>
      <c r="R858" t="str">
        <f>+IF(LEN(M858)&gt;0,VLOOKUP(M858,Candidatura_Tomador!H:J,3,0),"")</f>
        <v/>
      </c>
      <c r="S858" t="str">
        <f>+IF(LEN(M858)&gt;0,SUMIF(Candidatura_Tomador!$H:$H,Candidatura_Seguros!M858,Candidatura_Tomador!Q:Q),"")</f>
        <v/>
      </c>
      <c r="T858" t="str">
        <f t="shared" si="128"/>
        <v/>
      </c>
      <c r="U858" t="str">
        <f t="shared" si="129"/>
        <v/>
      </c>
      <c r="V858" t="str">
        <f>+IF(LEN(M858)&gt;0,SUMIF(Candidatura_Tomador!$H:$H,Candidatura_Seguros!M858,Candidatura_Tomador!R:R),"")</f>
        <v/>
      </c>
      <c r="W858" t="str">
        <f t="shared" si="130"/>
        <v/>
      </c>
    </row>
    <row r="859" spans="1:23" x14ac:dyDescent="0.25">
      <c r="A859" t="str">
        <f>+IF(LEN(M859)&gt;0,Candidatura_Tomador!C859,"")</f>
        <v/>
      </c>
      <c r="B859" t="str">
        <f>+IF(LEN(M859)&gt;0,Participação!$D$8,"")</f>
        <v/>
      </c>
      <c r="C859" t="str">
        <f t="shared" si="122"/>
        <v/>
      </c>
      <c r="D859" t="str">
        <f>+IF(LEN(M859)&gt;0,Participação!$D$4,"")</f>
        <v/>
      </c>
      <c r="E859" s="27" t="str">
        <f>+IF(LEN(M859)&gt;0,Participação!$B$7+8,"")</f>
        <v/>
      </c>
      <c r="F859" s="27" t="str">
        <f t="shared" si="123"/>
        <v/>
      </c>
      <c r="G859" t="str">
        <f t="shared" si="124"/>
        <v/>
      </c>
      <c r="H859" t="str">
        <f t="shared" si="125"/>
        <v/>
      </c>
      <c r="I859" t="str">
        <f t="shared" si="126"/>
        <v/>
      </c>
      <c r="L859" t="str">
        <f>+IF(LEN(Candidatura_Tomador!A859)&gt;0,VLOOKUP(M859,Candidatura_Tomador!H:P,9,0),"")</f>
        <v/>
      </c>
      <c r="M859" t="str">
        <f>IF(LEN(M858)=0,"",IF(M858=MAX(Candidatura_Tomador!H:H),"",M858+1))</f>
        <v/>
      </c>
      <c r="N859" t="str">
        <f>+IF(LEN(M859)&gt;0,Participação!$D$6*100,"")</f>
        <v/>
      </c>
      <c r="O859" t="str">
        <f t="shared" si="127"/>
        <v/>
      </c>
      <c r="P859" t="str">
        <f>+IF(LEN(M859)&gt;0,IF(Participação!$B$6="Com Escaldão","09","01"),"")</f>
        <v/>
      </c>
      <c r="Q859" s="28" t="str">
        <f>+IF(LEN(M859)&gt;0,SUMIF(Candidatura_Tomador!$H:$H,Candidatura_Seguros!M859,Candidatura_Tomador!I:I),"")</f>
        <v/>
      </c>
      <c r="R859" t="str">
        <f>+IF(LEN(M859)&gt;0,VLOOKUP(M859,Candidatura_Tomador!H:J,3,0),"")</f>
        <v/>
      </c>
      <c r="S859" t="str">
        <f>+IF(LEN(M859)&gt;0,SUMIF(Candidatura_Tomador!$H:$H,Candidatura_Seguros!M859,Candidatura_Tomador!Q:Q),"")</f>
        <v/>
      </c>
      <c r="T859" t="str">
        <f t="shared" si="128"/>
        <v/>
      </c>
      <c r="U859" t="str">
        <f t="shared" si="129"/>
        <v/>
      </c>
      <c r="V859" t="str">
        <f>+IF(LEN(M859)&gt;0,SUMIF(Candidatura_Tomador!$H:$H,Candidatura_Seguros!M859,Candidatura_Tomador!R:R),"")</f>
        <v/>
      </c>
      <c r="W859" t="str">
        <f t="shared" si="130"/>
        <v/>
      </c>
    </row>
    <row r="860" spans="1:23" x14ac:dyDescent="0.25">
      <c r="A860" t="str">
        <f>+IF(LEN(M860)&gt;0,Candidatura_Tomador!C860,"")</f>
        <v/>
      </c>
      <c r="B860" t="str">
        <f>+IF(LEN(M860)&gt;0,Participação!$D$8,"")</f>
        <v/>
      </c>
      <c r="C860" t="str">
        <f t="shared" si="122"/>
        <v/>
      </c>
      <c r="D860" t="str">
        <f>+IF(LEN(M860)&gt;0,Participação!$D$4,"")</f>
        <v/>
      </c>
      <c r="E860" s="27" t="str">
        <f>+IF(LEN(M860)&gt;0,Participação!$B$7+8,"")</f>
        <v/>
      </c>
      <c r="F860" s="27" t="str">
        <f t="shared" si="123"/>
        <v/>
      </c>
      <c r="G860" t="str">
        <f t="shared" si="124"/>
        <v/>
      </c>
      <c r="H860" t="str">
        <f t="shared" si="125"/>
        <v/>
      </c>
      <c r="I860" t="str">
        <f t="shared" si="126"/>
        <v/>
      </c>
      <c r="L860" t="str">
        <f>+IF(LEN(Candidatura_Tomador!A860)&gt;0,VLOOKUP(M860,Candidatura_Tomador!H:P,9,0),"")</f>
        <v/>
      </c>
      <c r="M860" t="str">
        <f>IF(LEN(M859)=0,"",IF(M859=MAX(Candidatura_Tomador!H:H),"",M859+1))</f>
        <v/>
      </c>
      <c r="N860" t="str">
        <f>+IF(LEN(M860)&gt;0,Participação!$D$6*100,"")</f>
        <v/>
      </c>
      <c r="O860" t="str">
        <f t="shared" si="127"/>
        <v/>
      </c>
      <c r="P860" t="str">
        <f>+IF(LEN(M860)&gt;0,IF(Participação!$B$6="Com Escaldão","09","01"),"")</f>
        <v/>
      </c>
      <c r="Q860" s="28" t="str">
        <f>+IF(LEN(M860)&gt;0,SUMIF(Candidatura_Tomador!$H:$H,Candidatura_Seguros!M860,Candidatura_Tomador!I:I),"")</f>
        <v/>
      </c>
      <c r="R860" t="str">
        <f>+IF(LEN(M860)&gt;0,VLOOKUP(M860,Candidatura_Tomador!H:J,3,0),"")</f>
        <v/>
      </c>
      <c r="S860" t="str">
        <f>+IF(LEN(M860)&gt;0,SUMIF(Candidatura_Tomador!$H:$H,Candidatura_Seguros!M860,Candidatura_Tomador!Q:Q),"")</f>
        <v/>
      </c>
      <c r="T860" t="str">
        <f t="shared" si="128"/>
        <v/>
      </c>
      <c r="U860" t="str">
        <f t="shared" si="129"/>
        <v/>
      </c>
      <c r="V860" t="str">
        <f>+IF(LEN(M860)&gt;0,SUMIF(Candidatura_Tomador!$H:$H,Candidatura_Seguros!M860,Candidatura_Tomador!R:R),"")</f>
        <v/>
      </c>
      <c r="W860" t="str">
        <f t="shared" si="130"/>
        <v/>
      </c>
    </row>
    <row r="861" spans="1:23" x14ac:dyDescent="0.25">
      <c r="A861" t="str">
        <f>+IF(LEN(M861)&gt;0,Candidatura_Tomador!C861,"")</f>
        <v/>
      </c>
      <c r="B861" t="str">
        <f>+IF(LEN(M861)&gt;0,Participação!$D$8,"")</f>
        <v/>
      </c>
      <c r="C861" t="str">
        <f t="shared" si="122"/>
        <v/>
      </c>
      <c r="D861" t="str">
        <f>+IF(LEN(M861)&gt;0,Participação!$D$4,"")</f>
        <v/>
      </c>
      <c r="E861" s="27" t="str">
        <f>+IF(LEN(M861)&gt;0,Participação!$B$7+8,"")</f>
        <v/>
      </c>
      <c r="F861" s="27" t="str">
        <f t="shared" si="123"/>
        <v/>
      </c>
      <c r="G861" t="str">
        <f t="shared" si="124"/>
        <v/>
      </c>
      <c r="H861" t="str">
        <f t="shared" si="125"/>
        <v/>
      </c>
      <c r="I861" t="str">
        <f t="shared" si="126"/>
        <v/>
      </c>
      <c r="L861" t="str">
        <f>+IF(LEN(Candidatura_Tomador!A861)&gt;0,VLOOKUP(M861,Candidatura_Tomador!H:P,9,0),"")</f>
        <v/>
      </c>
      <c r="M861" t="str">
        <f>IF(LEN(M860)=0,"",IF(M860=MAX(Candidatura_Tomador!H:H),"",M860+1))</f>
        <v/>
      </c>
      <c r="N861" t="str">
        <f>+IF(LEN(M861)&gt;0,Participação!$D$6*100,"")</f>
        <v/>
      </c>
      <c r="O861" t="str">
        <f t="shared" si="127"/>
        <v/>
      </c>
      <c r="P861" t="str">
        <f>+IF(LEN(M861)&gt;0,IF(Participação!$B$6="Com Escaldão","09","01"),"")</f>
        <v/>
      </c>
      <c r="Q861" s="28" t="str">
        <f>+IF(LEN(M861)&gt;0,SUMIF(Candidatura_Tomador!$H:$H,Candidatura_Seguros!M861,Candidatura_Tomador!I:I),"")</f>
        <v/>
      </c>
      <c r="R861" t="str">
        <f>+IF(LEN(M861)&gt;0,VLOOKUP(M861,Candidatura_Tomador!H:J,3,0),"")</f>
        <v/>
      </c>
      <c r="S861" t="str">
        <f>+IF(LEN(M861)&gt;0,SUMIF(Candidatura_Tomador!$H:$H,Candidatura_Seguros!M861,Candidatura_Tomador!Q:Q),"")</f>
        <v/>
      </c>
      <c r="T861" t="str">
        <f t="shared" si="128"/>
        <v/>
      </c>
      <c r="U861" t="str">
        <f t="shared" si="129"/>
        <v/>
      </c>
      <c r="V861" t="str">
        <f>+IF(LEN(M861)&gt;0,SUMIF(Candidatura_Tomador!$H:$H,Candidatura_Seguros!M861,Candidatura_Tomador!R:R),"")</f>
        <v/>
      </c>
      <c r="W861" t="str">
        <f t="shared" si="130"/>
        <v/>
      </c>
    </row>
    <row r="862" spans="1:23" x14ac:dyDescent="0.25">
      <c r="A862" t="str">
        <f>+IF(LEN(M862)&gt;0,Candidatura_Tomador!C862,"")</f>
        <v/>
      </c>
      <c r="B862" t="str">
        <f>+IF(LEN(M862)&gt;0,Participação!$D$8,"")</f>
        <v/>
      </c>
      <c r="C862" t="str">
        <f t="shared" si="122"/>
        <v/>
      </c>
      <c r="D862" t="str">
        <f>+IF(LEN(M862)&gt;0,Participação!$D$4,"")</f>
        <v/>
      </c>
      <c r="E862" s="27" t="str">
        <f>+IF(LEN(M862)&gt;0,Participação!$B$7+8,"")</f>
        <v/>
      </c>
      <c r="F862" s="27" t="str">
        <f t="shared" si="123"/>
        <v/>
      </c>
      <c r="G862" t="str">
        <f t="shared" si="124"/>
        <v/>
      </c>
      <c r="H862" t="str">
        <f t="shared" si="125"/>
        <v/>
      </c>
      <c r="I862" t="str">
        <f t="shared" si="126"/>
        <v/>
      </c>
      <c r="L862" t="str">
        <f>+IF(LEN(Candidatura_Tomador!A862)&gt;0,VLOOKUP(M862,Candidatura_Tomador!H:P,9,0),"")</f>
        <v/>
      </c>
      <c r="M862" t="str">
        <f>IF(LEN(M861)=0,"",IF(M861=MAX(Candidatura_Tomador!H:H),"",M861+1))</f>
        <v/>
      </c>
      <c r="N862" t="str">
        <f>+IF(LEN(M862)&gt;0,Participação!$D$6*100,"")</f>
        <v/>
      </c>
      <c r="O862" t="str">
        <f t="shared" si="127"/>
        <v/>
      </c>
      <c r="P862" t="str">
        <f>+IF(LEN(M862)&gt;0,IF(Participação!$B$6="Com Escaldão","09","01"),"")</f>
        <v/>
      </c>
      <c r="Q862" s="28" t="str">
        <f>+IF(LEN(M862)&gt;0,SUMIF(Candidatura_Tomador!$H:$H,Candidatura_Seguros!M862,Candidatura_Tomador!I:I),"")</f>
        <v/>
      </c>
      <c r="R862" t="str">
        <f>+IF(LEN(M862)&gt;0,VLOOKUP(M862,Candidatura_Tomador!H:J,3,0),"")</f>
        <v/>
      </c>
      <c r="S862" t="str">
        <f>+IF(LEN(M862)&gt;0,SUMIF(Candidatura_Tomador!$H:$H,Candidatura_Seguros!M862,Candidatura_Tomador!Q:Q),"")</f>
        <v/>
      </c>
      <c r="T862" t="str">
        <f t="shared" si="128"/>
        <v/>
      </c>
      <c r="U862" t="str">
        <f t="shared" si="129"/>
        <v/>
      </c>
      <c r="V862" t="str">
        <f>+IF(LEN(M862)&gt;0,SUMIF(Candidatura_Tomador!$H:$H,Candidatura_Seguros!M862,Candidatura_Tomador!R:R),"")</f>
        <v/>
      </c>
      <c r="W862" t="str">
        <f t="shared" si="130"/>
        <v/>
      </c>
    </row>
    <row r="863" spans="1:23" x14ac:dyDescent="0.25">
      <c r="A863" t="str">
        <f>+IF(LEN(M863)&gt;0,Candidatura_Tomador!C863,"")</f>
        <v/>
      </c>
      <c r="B863" t="str">
        <f>+IF(LEN(M863)&gt;0,Participação!$D$8,"")</f>
        <v/>
      </c>
      <c r="C863" t="str">
        <f t="shared" si="122"/>
        <v/>
      </c>
      <c r="D863" t="str">
        <f>+IF(LEN(M863)&gt;0,Participação!$D$4,"")</f>
        <v/>
      </c>
      <c r="E863" s="27" t="str">
        <f>+IF(LEN(M863)&gt;0,Participação!$B$7+8,"")</f>
        <v/>
      </c>
      <c r="F863" s="27" t="str">
        <f t="shared" si="123"/>
        <v/>
      </c>
      <c r="G863" t="str">
        <f t="shared" si="124"/>
        <v/>
      </c>
      <c r="H863" t="str">
        <f t="shared" si="125"/>
        <v/>
      </c>
      <c r="I863" t="str">
        <f t="shared" si="126"/>
        <v/>
      </c>
      <c r="L863" t="str">
        <f>+IF(LEN(Candidatura_Tomador!A863)&gt;0,VLOOKUP(M863,Candidatura_Tomador!H:P,9,0),"")</f>
        <v/>
      </c>
      <c r="M863" t="str">
        <f>IF(LEN(M862)=0,"",IF(M862=MAX(Candidatura_Tomador!H:H),"",M862+1))</f>
        <v/>
      </c>
      <c r="N863" t="str">
        <f>+IF(LEN(M863)&gt;0,Participação!$D$6*100,"")</f>
        <v/>
      </c>
      <c r="O863" t="str">
        <f t="shared" si="127"/>
        <v/>
      </c>
      <c r="P863" t="str">
        <f>+IF(LEN(M863)&gt;0,IF(Participação!$B$6="Com Escaldão","09","01"),"")</f>
        <v/>
      </c>
      <c r="Q863" s="28" t="str">
        <f>+IF(LEN(M863)&gt;0,SUMIF(Candidatura_Tomador!$H:$H,Candidatura_Seguros!M863,Candidatura_Tomador!I:I),"")</f>
        <v/>
      </c>
      <c r="R863" t="str">
        <f>+IF(LEN(M863)&gt;0,VLOOKUP(M863,Candidatura_Tomador!H:J,3,0),"")</f>
        <v/>
      </c>
      <c r="S863" t="str">
        <f>+IF(LEN(M863)&gt;0,SUMIF(Candidatura_Tomador!$H:$H,Candidatura_Seguros!M863,Candidatura_Tomador!Q:Q),"")</f>
        <v/>
      </c>
      <c r="T863" t="str">
        <f t="shared" si="128"/>
        <v/>
      </c>
      <c r="U863" t="str">
        <f t="shared" si="129"/>
        <v/>
      </c>
      <c r="V863" t="str">
        <f>+IF(LEN(M863)&gt;0,SUMIF(Candidatura_Tomador!$H:$H,Candidatura_Seguros!M863,Candidatura_Tomador!R:R),"")</f>
        <v/>
      </c>
      <c r="W863" t="str">
        <f t="shared" si="130"/>
        <v/>
      </c>
    </row>
    <row r="864" spans="1:23" x14ac:dyDescent="0.25">
      <c r="A864" t="str">
        <f>+IF(LEN(M864)&gt;0,Candidatura_Tomador!C864,"")</f>
        <v/>
      </c>
      <c r="B864" t="str">
        <f>+IF(LEN(M864)&gt;0,Participação!$D$8,"")</f>
        <v/>
      </c>
      <c r="C864" t="str">
        <f t="shared" si="122"/>
        <v/>
      </c>
      <c r="D864" t="str">
        <f>+IF(LEN(M864)&gt;0,Participação!$D$4,"")</f>
        <v/>
      </c>
      <c r="E864" s="27" t="str">
        <f>+IF(LEN(M864)&gt;0,Participação!$B$7+8,"")</f>
        <v/>
      </c>
      <c r="F864" s="27" t="str">
        <f t="shared" si="123"/>
        <v/>
      </c>
      <c r="G864" t="str">
        <f t="shared" si="124"/>
        <v/>
      </c>
      <c r="H864" t="str">
        <f t="shared" si="125"/>
        <v/>
      </c>
      <c r="I864" t="str">
        <f t="shared" si="126"/>
        <v/>
      </c>
      <c r="L864" t="str">
        <f>+IF(LEN(Candidatura_Tomador!A864)&gt;0,VLOOKUP(M864,Candidatura_Tomador!H:P,9,0),"")</f>
        <v/>
      </c>
      <c r="M864" t="str">
        <f>IF(LEN(M863)=0,"",IF(M863=MAX(Candidatura_Tomador!H:H),"",M863+1))</f>
        <v/>
      </c>
      <c r="N864" t="str">
        <f>+IF(LEN(M864)&gt;0,Participação!$D$6*100,"")</f>
        <v/>
      </c>
      <c r="O864" t="str">
        <f t="shared" si="127"/>
        <v/>
      </c>
      <c r="P864" t="str">
        <f>+IF(LEN(M864)&gt;0,IF(Participação!$B$6="Com Escaldão","09","01"),"")</f>
        <v/>
      </c>
      <c r="Q864" s="28" t="str">
        <f>+IF(LEN(M864)&gt;0,SUMIF(Candidatura_Tomador!$H:$H,Candidatura_Seguros!M864,Candidatura_Tomador!I:I),"")</f>
        <v/>
      </c>
      <c r="R864" t="str">
        <f>+IF(LEN(M864)&gt;0,VLOOKUP(M864,Candidatura_Tomador!H:J,3,0),"")</f>
        <v/>
      </c>
      <c r="S864" t="str">
        <f>+IF(LEN(M864)&gt;0,SUMIF(Candidatura_Tomador!$H:$H,Candidatura_Seguros!M864,Candidatura_Tomador!Q:Q),"")</f>
        <v/>
      </c>
      <c r="T864" t="str">
        <f t="shared" si="128"/>
        <v/>
      </c>
      <c r="U864" t="str">
        <f t="shared" si="129"/>
        <v/>
      </c>
      <c r="V864" t="str">
        <f>+IF(LEN(M864)&gt;0,SUMIF(Candidatura_Tomador!$H:$H,Candidatura_Seguros!M864,Candidatura_Tomador!R:R),"")</f>
        <v/>
      </c>
      <c r="W864" t="str">
        <f t="shared" si="130"/>
        <v/>
      </c>
    </row>
    <row r="865" spans="1:23" x14ac:dyDescent="0.25">
      <c r="A865" t="str">
        <f>+IF(LEN(M865)&gt;0,Candidatura_Tomador!C865,"")</f>
        <v/>
      </c>
      <c r="B865" t="str">
        <f>+IF(LEN(M865)&gt;0,Participação!$D$8,"")</f>
        <v/>
      </c>
      <c r="C865" t="str">
        <f t="shared" si="122"/>
        <v/>
      </c>
      <c r="D865" t="str">
        <f>+IF(LEN(M865)&gt;0,Participação!$D$4,"")</f>
        <v/>
      </c>
      <c r="E865" s="27" t="str">
        <f>+IF(LEN(M865)&gt;0,Participação!$B$7+8,"")</f>
        <v/>
      </c>
      <c r="F865" s="27" t="str">
        <f t="shared" si="123"/>
        <v/>
      </c>
      <c r="G865" t="str">
        <f t="shared" si="124"/>
        <v/>
      </c>
      <c r="H865" t="str">
        <f t="shared" si="125"/>
        <v/>
      </c>
      <c r="I865" t="str">
        <f t="shared" si="126"/>
        <v/>
      </c>
      <c r="L865" t="str">
        <f>+IF(LEN(Candidatura_Tomador!A865)&gt;0,VLOOKUP(M865,Candidatura_Tomador!H:P,9,0),"")</f>
        <v/>
      </c>
      <c r="M865" t="str">
        <f>IF(LEN(M864)=0,"",IF(M864=MAX(Candidatura_Tomador!H:H),"",M864+1))</f>
        <v/>
      </c>
      <c r="N865" t="str">
        <f>+IF(LEN(M865)&gt;0,Participação!$D$6*100,"")</f>
        <v/>
      </c>
      <c r="O865" t="str">
        <f t="shared" si="127"/>
        <v/>
      </c>
      <c r="P865" t="str">
        <f>+IF(LEN(M865)&gt;0,IF(Participação!$B$6="Com Escaldão","09","01"),"")</f>
        <v/>
      </c>
      <c r="Q865" s="28" t="str">
        <f>+IF(LEN(M865)&gt;0,SUMIF(Candidatura_Tomador!$H:$H,Candidatura_Seguros!M865,Candidatura_Tomador!I:I),"")</f>
        <v/>
      </c>
      <c r="R865" t="str">
        <f>+IF(LEN(M865)&gt;0,VLOOKUP(M865,Candidatura_Tomador!H:J,3,0),"")</f>
        <v/>
      </c>
      <c r="S865" t="str">
        <f>+IF(LEN(M865)&gt;0,SUMIF(Candidatura_Tomador!$H:$H,Candidatura_Seguros!M865,Candidatura_Tomador!Q:Q),"")</f>
        <v/>
      </c>
      <c r="T865" t="str">
        <f t="shared" si="128"/>
        <v/>
      </c>
      <c r="U865" t="str">
        <f t="shared" si="129"/>
        <v/>
      </c>
      <c r="V865" t="str">
        <f>+IF(LEN(M865)&gt;0,SUMIF(Candidatura_Tomador!$H:$H,Candidatura_Seguros!M865,Candidatura_Tomador!R:R),"")</f>
        <v/>
      </c>
      <c r="W865" t="str">
        <f t="shared" si="130"/>
        <v/>
      </c>
    </row>
    <row r="866" spans="1:23" x14ac:dyDescent="0.25">
      <c r="A866" t="str">
        <f>+IF(LEN(M866)&gt;0,Candidatura_Tomador!C866,"")</f>
        <v/>
      </c>
      <c r="B866" t="str">
        <f>+IF(LEN(M866)&gt;0,Participação!$D$8,"")</f>
        <v/>
      </c>
      <c r="C866" t="str">
        <f t="shared" si="122"/>
        <v/>
      </c>
      <c r="D866" t="str">
        <f>+IF(LEN(M866)&gt;0,Participação!$D$4,"")</f>
        <v/>
      </c>
      <c r="E866" s="27" t="str">
        <f>+IF(LEN(M866)&gt;0,Participação!$B$7+8,"")</f>
        <v/>
      </c>
      <c r="F866" s="27" t="str">
        <f t="shared" si="123"/>
        <v/>
      </c>
      <c r="G866" t="str">
        <f t="shared" si="124"/>
        <v/>
      </c>
      <c r="H866" t="str">
        <f t="shared" si="125"/>
        <v/>
      </c>
      <c r="I866" t="str">
        <f t="shared" si="126"/>
        <v/>
      </c>
      <c r="L866" t="str">
        <f>+IF(LEN(Candidatura_Tomador!A866)&gt;0,VLOOKUP(M866,Candidatura_Tomador!H:P,9,0),"")</f>
        <v/>
      </c>
      <c r="M866" t="str">
        <f>IF(LEN(M865)=0,"",IF(M865=MAX(Candidatura_Tomador!H:H),"",M865+1))</f>
        <v/>
      </c>
      <c r="N866" t="str">
        <f>+IF(LEN(M866)&gt;0,Participação!$D$6*100,"")</f>
        <v/>
      </c>
      <c r="O866" t="str">
        <f t="shared" si="127"/>
        <v/>
      </c>
      <c r="P866" t="str">
        <f>+IF(LEN(M866)&gt;0,IF(Participação!$B$6="Com Escaldão","09","01"),"")</f>
        <v/>
      </c>
      <c r="Q866" s="28" t="str">
        <f>+IF(LEN(M866)&gt;0,SUMIF(Candidatura_Tomador!$H:$H,Candidatura_Seguros!M866,Candidatura_Tomador!I:I),"")</f>
        <v/>
      </c>
      <c r="R866" t="str">
        <f>+IF(LEN(M866)&gt;0,VLOOKUP(M866,Candidatura_Tomador!H:J,3,0),"")</f>
        <v/>
      </c>
      <c r="S866" t="str">
        <f>+IF(LEN(M866)&gt;0,SUMIF(Candidatura_Tomador!$H:$H,Candidatura_Seguros!M866,Candidatura_Tomador!Q:Q),"")</f>
        <v/>
      </c>
      <c r="T866" t="str">
        <f t="shared" si="128"/>
        <v/>
      </c>
      <c r="U866" t="str">
        <f t="shared" si="129"/>
        <v/>
      </c>
      <c r="V866" t="str">
        <f>+IF(LEN(M866)&gt;0,SUMIF(Candidatura_Tomador!$H:$H,Candidatura_Seguros!M866,Candidatura_Tomador!R:R),"")</f>
        <v/>
      </c>
      <c r="W866" t="str">
        <f t="shared" si="130"/>
        <v/>
      </c>
    </row>
    <row r="867" spans="1:23" x14ac:dyDescent="0.25">
      <c r="A867" t="str">
        <f>+IF(LEN(M867)&gt;0,Candidatura_Tomador!C867,"")</f>
        <v/>
      </c>
      <c r="B867" t="str">
        <f>+IF(LEN(M867)&gt;0,Participação!$D$8,"")</f>
        <v/>
      </c>
      <c r="C867" t="str">
        <f t="shared" si="122"/>
        <v/>
      </c>
      <c r="D867" t="str">
        <f>+IF(LEN(M867)&gt;0,Participação!$D$4,"")</f>
        <v/>
      </c>
      <c r="E867" s="27" t="str">
        <f>+IF(LEN(M867)&gt;0,Participação!$B$7+8,"")</f>
        <v/>
      </c>
      <c r="F867" s="27" t="str">
        <f t="shared" si="123"/>
        <v/>
      </c>
      <c r="G867" t="str">
        <f t="shared" si="124"/>
        <v/>
      </c>
      <c r="H867" t="str">
        <f t="shared" si="125"/>
        <v/>
      </c>
      <c r="I867" t="str">
        <f t="shared" si="126"/>
        <v/>
      </c>
      <c r="L867" t="str">
        <f>+IF(LEN(Candidatura_Tomador!A867)&gt;0,VLOOKUP(M867,Candidatura_Tomador!H:P,9,0),"")</f>
        <v/>
      </c>
      <c r="M867" t="str">
        <f>IF(LEN(M866)=0,"",IF(M866=MAX(Candidatura_Tomador!H:H),"",M866+1))</f>
        <v/>
      </c>
      <c r="N867" t="str">
        <f>+IF(LEN(M867)&gt;0,Participação!$D$6*100,"")</f>
        <v/>
      </c>
      <c r="O867" t="str">
        <f t="shared" si="127"/>
        <v/>
      </c>
      <c r="P867" t="str">
        <f>+IF(LEN(M867)&gt;0,IF(Participação!$B$6="Com Escaldão","09","01"),"")</f>
        <v/>
      </c>
      <c r="Q867" s="28" t="str">
        <f>+IF(LEN(M867)&gt;0,SUMIF(Candidatura_Tomador!$H:$H,Candidatura_Seguros!M867,Candidatura_Tomador!I:I),"")</f>
        <v/>
      </c>
      <c r="R867" t="str">
        <f>+IF(LEN(M867)&gt;0,VLOOKUP(M867,Candidatura_Tomador!H:J,3,0),"")</f>
        <v/>
      </c>
      <c r="S867" t="str">
        <f>+IF(LEN(M867)&gt;0,SUMIF(Candidatura_Tomador!$H:$H,Candidatura_Seguros!M867,Candidatura_Tomador!Q:Q),"")</f>
        <v/>
      </c>
      <c r="T867" t="str">
        <f t="shared" si="128"/>
        <v/>
      </c>
      <c r="U867" t="str">
        <f t="shared" si="129"/>
        <v/>
      </c>
      <c r="V867" t="str">
        <f>+IF(LEN(M867)&gt;0,SUMIF(Candidatura_Tomador!$H:$H,Candidatura_Seguros!M867,Candidatura_Tomador!R:R),"")</f>
        <v/>
      </c>
      <c r="W867" t="str">
        <f t="shared" si="130"/>
        <v/>
      </c>
    </row>
    <row r="868" spans="1:23" x14ac:dyDescent="0.25">
      <c r="A868" t="str">
        <f>+IF(LEN(M868)&gt;0,Candidatura_Tomador!C868,"")</f>
        <v/>
      </c>
      <c r="B868" t="str">
        <f>+IF(LEN(M868)&gt;0,Participação!$D$8,"")</f>
        <v/>
      </c>
      <c r="C868" t="str">
        <f t="shared" si="122"/>
        <v/>
      </c>
      <c r="D868" t="str">
        <f>+IF(LEN(M868)&gt;0,Participação!$D$4,"")</f>
        <v/>
      </c>
      <c r="E868" s="27" t="str">
        <f>+IF(LEN(M868)&gt;0,Participação!$B$7+8,"")</f>
        <v/>
      </c>
      <c r="F868" s="27" t="str">
        <f t="shared" si="123"/>
        <v/>
      </c>
      <c r="G868" t="str">
        <f t="shared" si="124"/>
        <v/>
      </c>
      <c r="H868" t="str">
        <f t="shared" si="125"/>
        <v/>
      </c>
      <c r="I868" t="str">
        <f t="shared" si="126"/>
        <v/>
      </c>
      <c r="L868" t="str">
        <f>+IF(LEN(Candidatura_Tomador!A868)&gt;0,VLOOKUP(M868,Candidatura_Tomador!H:P,9,0),"")</f>
        <v/>
      </c>
      <c r="M868" t="str">
        <f>IF(LEN(M867)=0,"",IF(M867=MAX(Candidatura_Tomador!H:H),"",M867+1))</f>
        <v/>
      </c>
      <c r="N868" t="str">
        <f>+IF(LEN(M868)&gt;0,Participação!$D$6*100,"")</f>
        <v/>
      </c>
      <c r="O868" t="str">
        <f t="shared" si="127"/>
        <v/>
      </c>
      <c r="P868" t="str">
        <f>+IF(LEN(M868)&gt;0,IF(Participação!$B$6="Com Escaldão","09","01"),"")</f>
        <v/>
      </c>
      <c r="Q868" s="28" t="str">
        <f>+IF(LEN(M868)&gt;0,SUMIF(Candidatura_Tomador!$H:$H,Candidatura_Seguros!M868,Candidatura_Tomador!I:I),"")</f>
        <v/>
      </c>
      <c r="R868" t="str">
        <f>+IF(LEN(M868)&gt;0,VLOOKUP(M868,Candidatura_Tomador!H:J,3,0),"")</f>
        <v/>
      </c>
      <c r="S868" t="str">
        <f>+IF(LEN(M868)&gt;0,SUMIF(Candidatura_Tomador!$H:$H,Candidatura_Seguros!M868,Candidatura_Tomador!Q:Q),"")</f>
        <v/>
      </c>
      <c r="T868" t="str">
        <f t="shared" si="128"/>
        <v/>
      </c>
      <c r="U868" t="str">
        <f t="shared" si="129"/>
        <v/>
      </c>
      <c r="V868" t="str">
        <f>+IF(LEN(M868)&gt;0,SUMIF(Candidatura_Tomador!$H:$H,Candidatura_Seguros!M868,Candidatura_Tomador!R:R),"")</f>
        <v/>
      </c>
      <c r="W868" t="str">
        <f t="shared" si="130"/>
        <v/>
      </c>
    </row>
    <row r="869" spans="1:23" x14ac:dyDescent="0.25">
      <c r="A869" t="str">
        <f>+IF(LEN(M869)&gt;0,Candidatura_Tomador!C869,"")</f>
        <v/>
      </c>
      <c r="B869" t="str">
        <f>+IF(LEN(M869)&gt;0,Participação!$D$8,"")</f>
        <v/>
      </c>
      <c r="C869" t="str">
        <f t="shared" si="122"/>
        <v/>
      </c>
      <c r="D869" t="str">
        <f>+IF(LEN(M869)&gt;0,Participação!$D$4,"")</f>
        <v/>
      </c>
      <c r="E869" s="27" t="str">
        <f>+IF(LEN(M869)&gt;0,Participação!$B$7+8,"")</f>
        <v/>
      </c>
      <c r="F869" s="27" t="str">
        <f t="shared" si="123"/>
        <v/>
      </c>
      <c r="G869" t="str">
        <f t="shared" si="124"/>
        <v/>
      </c>
      <c r="H869" t="str">
        <f t="shared" si="125"/>
        <v/>
      </c>
      <c r="I869" t="str">
        <f t="shared" si="126"/>
        <v/>
      </c>
      <c r="L869" t="str">
        <f>+IF(LEN(Candidatura_Tomador!A869)&gt;0,VLOOKUP(M869,Candidatura_Tomador!H:P,9,0),"")</f>
        <v/>
      </c>
      <c r="M869" t="str">
        <f>IF(LEN(M868)=0,"",IF(M868=MAX(Candidatura_Tomador!H:H),"",M868+1))</f>
        <v/>
      </c>
      <c r="N869" t="str">
        <f>+IF(LEN(M869)&gt;0,Participação!$D$6*100,"")</f>
        <v/>
      </c>
      <c r="O869" t="str">
        <f t="shared" si="127"/>
        <v/>
      </c>
      <c r="P869" t="str">
        <f>+IF(LEN(M869)&gt;0,IF(Participação!$B$6="Com Escaldão","09","01"),"")</f>
        <v/>
      </c>
      <c r="Q869" s="28" t="str">
        <f>+IF(LEN(M869)&gt;0,SUMIF(Candidatura_Tomador!$H:$H,Candidatura_Seguros!M869,Candidatura_Tomador!I:I),"")</f>
        <v/>
      </c>
      <c r="R869" t="str">
        <f>+IF(LEN(M869)&gt;0,VLOOKUP(M869,Candidatura_Tomador!H:J,3,0),"")</f>
        <v/>
      </c>
      <c r="S869" t="str">
        <f>+IF(LEN(M869)&gt;0,SUMIF(Candidatura_Tomador!$H:$H,Candidatura_Seguros!M869,Candidatura_Tomador!Q:Q),"")</f>
        <v/>
      </c>
      <c r="T869" t="str">
        <f t="shared" si="128"/>
        <v/>
      </c>
      <c r="U869" t="str">
        <f t="shared" si="129"/>
        <v/>
      </c>
      <c r="V869" t="str">
        <f>+IF(LEN(M869)&gt;0,SUMIF(Candidatura_Tomador!$H:$H,Candidatura_Seguros!M869,Candidatura_Tomador!R:R),"")</f>
        <v/>
      </c>
      <c r="W869" t="str">
        <f t="shared" si="130"/>
        <v/>
      </c>
    </row>
    <row r="870" spans="1:23" x14ac:dyDescent="0.25">
      <c r="A870" t="str">
        <f>+IF(LEN(M870)&gt;0,Candidatura_Tomador!C870,"")</f>
        <v/>
      </c>
      <c r="B870" t="str">
        <f>+IF(LEN(M870)&gt;0,Participação!$D$8,"")</f>
        <v/>
      </c>
      <c r="C870" t="str">
        <f t="shared" si="122"/>
        <v/>
      </c>
      <c r="D870" t="str">
        <f>+IF(LEN(M870)&gt;0,Participação!$D$4,"")</f>
        <v/>
      </c>
      <c r="E870" s="27" t="str">
        <f>+IF(LEN(M870)&gt;0,Participação!$B$7+8,"")</f>
        <v/>
      </c>
      <c r="F870" s="27" t="str">
        <f t="shared" si="123"/>
        <v/>
      </c>
      <c r="G870" t="str">
        <f t="shared" si="124"/>
        <v/>
      </c>
      <c r="H870" t="str">
        <f t="shared" si="125"/>
        <v/>
      </c>
      <c r="I870" t="str">
        <f t="shared" si="126"/>
        <v/>
      </c>
      <c r="L870" t="str">
        <f>+IF(LEN(Candidatura_Tomador!A870)&gt;0,VLOOKUP(M870,Candidatura_Tomador!H:P,9,0),"")</f>
        <v/>
      </c>
      <c r="M870" t="str">
        <f>IF(LEN(M869)=0,"",IF(M869=MAX(Candidatura_Tomador!H:H),"",M869+1))</f>
        <v/>
      </c>
      <c r="N870" t="str">
        <f>+IF(LEN(M870)&gt;0,Participação!$D$6*100,"")</f>
        <v/>
      </c>
      <c r="O870" t="str">
        <f t="shared" si="127"/>
        <v/>
      </c>
      <c r="P870" t="str">
        <f>+IF(LEN(M870)&gt;0,IF(Participação!$B$6="Com Escaldão","09","01"),"")</f>
        <v/>
      </c>
      <c r="Q870" s="28" t="str">
        <f>+IF(LEN(M870)&gt;0,SUMIF(Candidatura_Tomador!$H:$H,Candidatura_Seguros!M870,Candidatura_Tomador!I:I),"")</f>
        <v/>
      </c>
      <c r="R870" t="str">
        <f>+IF(LEN(M870)&gt;0,VLOOKUP(M870,Candidatura_Tomador!H:J,3,0),"")</f>
        <v/>
      </c>
      <c r="S870" t="str">
        <f>+IF(LEN(M870)&gt;0,SUMIF(Candidatura_Tomador!$H:$H,Candidatura_Seguros!M870,Candidatura_Tomador!Q:Q),"")</f>
        <v/>
      </c>
      <c r="T870" t="str">
        <f t="shared" si="128"/>
        <v/>
      </c>
      <c r="U870" t="str">
        <f t="shared" si="129"/>
        <v/>
      </c>
      <c r="V870" t="str">
        <f>+IF(LEN(M870)&gt;0,SUMIF(Candidatura_Tomador!$H:$H,Candidatura_Seguros!M870,Candidatura_Tomador!R:R),"")</f>
        <v/>
      </c>
      <c r="W870" t="str">
        <f t="shared" si="130"/>
        <v/>
      </c>
    </row>
    <row r="871" spans="1:23" x14ac:dyDescent="0.25">
      <c r="A871" t="str">
        <f>+IF(LEN(M871)&gt;0,Candidatura_Tomador!C871,"")</f>
        <v/>
      </c>
      <c r="B871" t="str">
        <f>+IF(LEN(M871)&gt;0,Participação!$D$8,"")</f>
        <v/>
      </c>
      <c r="C871" t="str">
        <f t="shared" si="122"/>
        <v/>
      </c>
      <c r="D871" t="str">
        <f>+IF(LEN(M871)&gt;0,Participação!$D$4,"")</f>
        <v/>
      </c>
      <c r="E871" s="27" t="str">
        <f>+IF(LEN(M871)&gt;0,Participação!$B$7+8,"")</f>
        <v/>
      </c>
      <c r="F871" s="27" t="str">
        <f t="shared" si="123"/>
        <v/>
      </c>
      <c r="G871" t="str">
        <f t="shared" si="124"/>
        <v/>
      </c>
      <c r="H871" t="str">
        <f t="shared" si="125"/>
        <v/>
      </c>
      <c r="I871" t="str">
        <f t="shared" si="126"/>
        <v/>
      </c>
      <c r="L871" t="str">
        <f>+IF(LEN(Candidatura_Tomador!A871)&gt;0,VLOOKUP(M871,Candidatura_Tomador!H:P,9,0),"")</f>
        <v/>
      </c>
      <c r="M871" t="str">
        <f>IF(LEN(M870)=0,"",IF(M870=MAX(Candidatura_Tomador!H:H),"",M870+1))</f>
        <v/>
      </c>
      <c r="N871" t="str">
        <f>+IF(LEN(M871)&gt;0,Participação!$D$6*100,"")</f>
        <v/>
      </c>
      <c r="O871" t="str">
        <f t="shared" si="127"/>
        <v/>
      </c>
      <c r="P871" t="str">
        <f>+IF(LEN(M871)&gt;0,IF(Participação!$B$6="Com Escaldão","09","01"),"")</f>
        <v/>
      </c>
      <c r="Q871" s="28" t="str">
        <f>+IF(LEN(M871)&gt;0,SUMIF(Candidatura_Tomador!$H:$H,Candidatura_Seguros!M871,Candidatura_Tomador!I:I),"")</f>
        <v/>
      </c>
      <c r="R871" t="str">
        <f>+IF(LEN(M871)&gt;0,VLOOKUP(M871,Candidatura_Tomador!H:J,3,0),"")</f>
        <v/>
      </c>
      <c r="S871" t="str">
        <f>+IF(LEN(M871)&gt;0,SUMIF(Candidatura_Tomador!$H:$H,Candidatura_Seguros!M871,Candidatura_Tomador!Q:Q),"")</f>
        <v/>
      </c>
      <c r="T871" t="str">
        <f t="shared" si="128"/>
        <v/>
      </c>
      <c r="U871" t="str">
        <f t="shared" si="129"/>
        <v/>
      </c>
      <c r="V871" t="str">
        <f>+IF(LEN(M871)&gt;0,SUMIF(Candidatura_Tomador!$H:$H,Candidatura_Seguros!M871,Candidatura_Tomador!R:R),"")</f>
        <v/>
      </c>
      <c r="W871" t="str">
        <f t="shared" si="130"/>
        <v/>
      </c>
    </row>
    <row r="872" spans="1:23" x14ac:dyDescent="0.25">
      <c r="A872" t="str">
        <f>+IF(LEN(M872)&gt;0,Candidatura_Tomador!C872,"")</f>
        <v/>
      </c>
      <c r="B872" t="str">
        <f>+IF(LEN(M872)&gt;0,Participação!$D$8,"")</f>
        <v/>
      </c>
      <c r="C872" t="str">
        <f t="shared" si="122"/>
        <v/>
      </c>
      <c r="D872" t="str">
        <f>+IF(LEN(M872)&gt;0,Participação!$D$4,"")</f>
        <v/>
      </c>
      <c r="E872" s="27" t="str">
        <f>+IF(LEN(M872)&gt;0,Participação!$B$7+8,"")</f>
        <v/>
      </c>
      <c r="F872" s="27" t="str">
        <f t="shared" si="123"/>
        <v/>
      </c>
      <c r="G872" t="str">
        <f t="shared" si="124"/>
        <v/>
      </c>
      <c r="H872" t="str">
        <f t="shared" si="125"/>
        <v/>
      </c>
      <c r="I872" t="str">
        <f t="shared" si="126"/>
        <v/>
      </c>
      <c r="L872" t="str">
        <f>+IF(LEN(Candidatura_Tomador!A872)&gt;0,VLOOKUP(M872,Candidatura_Tomador!H:P,9,0),"")</f>
        <v/>
      </c>
      <c r="M872" t="str">
        <f>IF(LEN(M871)=0,"",IF(M871=MAX(Candidatura_Tomador!H:H),"",M871+1))</f>
        <v/>
      </c>
      <c r="N872" t="str">
        <f>+IF(LEN(M872)&gt;0,Participação!$D$6*100,"")</f>
        <v/>
      </c>
      <c r="O872" t="str">
        <f t="shared" si="127"/>
        <v/>
      </c>
      <c r="P872" t="str">
        <f>+IF(LEN(M872)&gt;0,IF(Participação!$B$6="Com Escaldão","09","01"),"")</f>
        <v/>
      </c>
      <c r="Q872" s="28" t="str">
        <f>+IF(LEN(M872)&gt;0,SUMIF(Candidatura_Tomador!$H:$H,Candidatura_Seguros!M872,Candidatura_Tomador!I:I),"")</f>
        <v/>
      </c>
      <c r="R872" t="str">
        <f>+IF(LEN(M872)&gt;0,VLOOKUP(M872,Candidatura_Tomador!H:J,3,0),"")</f>
        <v/>
      </c>
      <c r="S872" t="str">
        <f>+IF(LEN(M872)&gt;0,SUMIF(Candidatura_Tomador!$H:$H,Candidatura_Seguros!M872,Candidatura_Tomador!Q:Q),"")</f>
        <v/>
      </c>
      <c r="T872" t="str">
        <f t="shared" si="128"/>
        <v/>
      </c>
      <c r="U872" t="str">
        <f t="shared" si="129"/>
        <v/>
      </c>
      <c r="V872" t="str">
        <f>+IF(LEN(M872)&gt;0,SUMIF(Candidatura_Tomador!$H:$H,Candidatura_Seguros!M872,Candidatura_Tomador!R:R),"")</f>
        <v/>
      </c>
      <c r="W872" t="str">
        <f t="shared" si="130"/>
        <v/>
      </c>
    </row>
    <row r="873" spans="1:23" x14ac:dyDescent="0.25">
      <c r="A873" t="str">
        <f>+IF(LEN(M873)&gt;0,Candidatura_Tomador!C873,"")</f>
        <v/>
      </c>
      <c r="B873" t="str">
        <f>+IF(LEN(M873)&gt;0,Participação!$D$8,"")</f>
        <v/>
      </c>
      <c r="C873" t="str">
        <f t="shared" si="122"/>
        <v/>
      </c>
      <c r="D873" t="str">
        <f>+IF(LEN(M873)&gt;0,Participação!$D$4,"")</f>
        <v/>
      </c>
      <c r="E873" s="27" t="str">
        <f>+IF(LEN(M873)&gt;0,Participação!$B$7+8,"")</f>
        <v/>
      </c>
      <c r="F873" s="27" t="str">
        <f t="shared" si="123"/>
        <v/>
      </c>
      <c r="G873" t="str">
        <f t="shared" si="124"/>
        <v/>
      </c>
      <c r="H873" t="str">
        <f t="shared" si="125"/>
        <v/>
      </c>
      <c r="I873" t="str">
        <f t="shared" si="126"/>
        <v/>
      </c>
      <c r="L873" t="str">
        <f>+IF(LEN(Candidatura_Tomador!A873)&gt;0,VLOOKUP(M873,Candidatura_Tomador!H:P,9,0),"")</f>
        <v/>
      </c>
      <c r="M873" t="str">
        <f>IF(LEN(M872)=0,"",IF(M872=MAX(Candidatura_Tomador!H:H),"",M872+1))</f>
        <v/>
      </c>
      <c r="N873" t="str">
        <f>+IF(LEN(M873)&gt;0,Participação!$D$6*100,"")</f>
        <v/>
      </c>
      <c r="O873" t="str">
        <f t="shared" si="127"/>
        <v/>
      </c>
      <c r="P873" t="str">
        <f>+IF(LEN(M873)&gt;0,IF(Participação!$B$6="Com Escaldão","09","01"),"")</f>
        <v/>
      </c>
      <c r="Q873" s="28" t="str">
        <f>+IF(LEN(M873)&gt;0,SUMIF(Candidatura_Tomador!$H:$H,Candidatura_Seguros!M873,Candidatura_Tomador!I:I),"")</f>
        <v/>
      </c>
      <c r="R873" t="str">
        <f>+IF(LEN(M873)&gt;0,VLOOKUP(M873,Candidatura_Tomador!H:J,3,0),"")</f>
        <v/>
      </c>
      <c r="S873" t="str">
        <f>+IF(LEN(M873)&gt;0,SUMIF(Candidatura_Tomador!$H:$H,Candidatura_Seguros!M873,Candidatura_Tomador!Q:Q),"")</f>
        <v/>
      </c>
      <c r="T873" t="str">
        <f t="shared" si="128"/>
        <v/>
      </c>
      <c r="U873" t="str">
        <f t="shared" si="129"/>
        <v/>
      </c>
      <c r="V873" t="str">
        <f>+IF(LEN(M873)&gt;0,SUMIF(Candidatura_Tomador!$H:$H,Candidatura_Seguros!M873,Candidatura_Tomador!R:R),"")</f>
        <v/>
      </c>
      <c r="W873" t="str">
        <f t="shared" si="130"/>
        <v/>
      </c>
    </row>
    <row r="874" spans="1:23" x14ac:dyDescent="0.25">
      <c r="A874" t="str">
        <f>+IF(LEN(M874)&gt;0,Candidatura_Tomador!C874,"")</f>
        <v/>
      </c>
      <c r="B874" t="str">
        <f>+IF(LEN(M874)&gt;0,Participação!$D$8,"")</f>
        <v/>
      </c>
      <c r="C874" t="str">
        <f t="shared" si="122"/>
        <v/>
      </c>
      <c r="D874" t="str">
        <f>+IF(LEN(M874)&gt;0,Participação!$D$4,"")</f>
        <v/>
      </c>
      <c r="E874" s="27" t="str">
        <f>+IF(LEN(M874)&gt;0,Participação!$B$7+8,"")</f>
        <v/>
      </c>
      <c r="F874" s="27" t="str">
        <f t="shared" si="123"/>
        <v/>
      </c>
      <c r="G874" t="str">
        <f t="shared" si="124"/>
        <v/>
      </c>
      <c r="H874" t="str">
        <f t="shared" si="125"/>
        <v/>
      </c>
      <c r="I874" t="str">
        <f t="shared" si="126"/>
        <v/>
      </c>
      <c r="L874" t="str">
        <f>+IF(LEN(Candidatura_Tomador!A874)&gt;0,VLOOKUP(M874,Candidatura_Tomador!H:P,9,0),"")</f>
        <v/>
      </c>
      <c r="M874" t="str">
        <f>IF(LEN(M873)=0,"",IF(M873=MAX(Candidatura_Tomador!H:H),"",M873+1))</f>
        <v/>
      </c>
      <c r="N874" t="str">
        <f>+IF(LEN(M874)&gt;0,Participação!$D$6*100,"")</f>
        <v/>
      </c>
      <c r="O874" t="str">
        <f t="shared" si="127"/>
        <v/>
      </c>
      <c r="P874" t="str">
        <f>+IF(LEN(M874)&gt;0,IF(Participação!$B$6="Com Escaldão","09","01"),"")</f>
        <v/>
      </c>
      <c r="Q874" s="28" t="str">
        <f>+IF(LEN(M874)&gt;0,SUMIF(Candidatura_Tomador!$H:$H,Candidatura_Seguros!M874,Candidatura_Tomador!I:I),"")</f>
        <v/>
      </c>
      <c r="R874" t="str">
        <f>+IF(LEN(M874)&gt;0,VLOOKUP(M874,Candidatura_Tomador!H:J,3,0),"")</f>
        <v/>
      </c>
      <c r="S874" t="str">
        <f>+IF(LEN(M874)&gt;0,SUMIF(Candidatura_Tomador!$H:$H,Candidatura_Seguros!M874,Candidatura_Tomador!Q:Q),"")</f>
        <v/>
      </c>
      <c r="T874" t="str">
        <f t="shared" si="128"/>
        <v/>
      </c>
      <c r="U874" t="str">
        <f t="shared" si="129"/>
        <v/>
      </c>
      <c r="V874" t="str">
        <f>+IF(LEN(M874)&gt;0,SUMIF(Candidatura_Tomador!$H:$H,Candidatura_Seguros!M874,Candidatura_Tomador!R:R),"")</f>
        <v/>
      </c>
      <c r="W874" t="str">
        <f t="shared" si="130"/>
        <v/>
      </c>
    </row>
    <row r="875" spans="1:23" x14ac:dyDescent="0.25">
      <c r="A875" t="str">
        <f>+IF(LEN(M875)&gt;0,Candidatura_Tomador!C875,"")</f>
        <v/>
      </c>
      <c r="B875" t="str">
        <f>+IF(LEN(M875)&gt;0,Participação!$D$8,"")</f>
        <v/>
      </c>
      <c r="C875" t="str">
        <f t="shared" si="122"/>
        <v/>
      </c>
      <c r="D875" t="str">
        <f>+IF(LEN(M875)&gt;0,Participação!$D$4,"")</f>
        <v/>
      </c>
      <c r="E875" s="27" t="str">
        <f>+IF(LEN(M875)&gt;0,Participação!$B$7+8,"")</f>
        <v/>
      </c>
      <c r="F875" s="27" t="str">
        <f t="shared" si="123"/>
        <v/>
      </c>
      <c r="G875" t="str">
        <f t="shared" si="124"/>
        <v/>
      </c>
      <c r="H875" t="str">
        <f t="shared" si="125"/>
        <v/>
      </c>
      <c r="I875" t="str">
        <f t="shared" si="126"/>
        <v/>
      </c>
      <c r="L875" t="str">
        <f>+IF(LEN(Candidatura_Tomador!A875)&gt;0,VLOOKUP(M875,Candidatura_Tomador!H:P,9,0),"")</f>
        <v/>
      </c>
      <c r="M875" t="str">
        <f>IF(LEN(M874)=0,"",IF(M874=MAX(Candidatura_Tomador!H:H),"",M874+1))</f>
        <v/>
      </c>
      <c r="N875" t="str">
        <f>+IF(LEN(M875)&gt;0,Participação!$D$6*100,"")</f>
        <v/>
      </c>
      <c r="O875" t="str">
        <f t="shared" si="127"/>
        <v/>
      </c>
      <c r="P875" t="str">
        <f>+IF(LEN(M875)&gt;0,IF(Participação!$B$6="Com Escaldão","09","01"),"")</f>
        <v/>
      </c>
      <c r="Q875" s="28" t="str">
        <f>+IF(LEN(M875)&gt;0,SUMIF(Candidatura_Tomador!$H:$H,Candidatura_Seguros!M875,Candidatura_Tomador!I:I),"")</f>
        <v/>
      </c>
      <c r="R875" t="str">
        <f>+IF(LEN(M875)&gt;0,VLOOKUP(M875,Candidatura_Tomador!H:J,3,0),"")</f>
        <v/>
      </c>
      <c r="S875" t="str">
        <f>+IF(LEN(M875)&gt;0,SUMIF(Candidatura_Tomador!$H:$H,Candidatura_Seguros!M875,Candidatura_Tomador!Q:Q),"")</f>
        <v/>
      </c>
      <c r="T875" t="str">
        <f t="shared" si="128"/>
        <v/>
      </c>
      <c r="U875" t="str">
        <f t="shared" si="129"/>
        <v/>
      </c>
      <c r="V875" t="str">
        <f>+IF(LEN(M875)&gt;0,SUMIF(Candidatura_Tomador!$H:$H,Candidatura_Seguros!M875,Candidatura_Tomador!R:R),"")</f>
        <v/>
      </c>
      <c r="W875" t="str">
        <f t="shared" si="130"/>
        <v/>
      </c>
    </row>
    <row r="876" spans="1:23" x14ac:dyDescent="0.25">
      <c r="A876" t="str">
        <f>+IF(LEN(M876)&gt;0,Candidatura_Tomador!C876,"")</f>
        <v/>
      </c>
      <c r="B876" t="str">
        <f>+IF(LEN(M876)&gt;0,Participação!$D$8,"")</f>
        <v/>
      </c>
      <c r="C876" t="str">
        <f t="shared" si="122"/>
        <v/>
      </c>
      <c r="D876" t="str">
        <f>+IF(LEN(M876)&gt;0,Participação!$D$4,"")</f>
        <v/>
      </c>
      <c r="E876" s="27" t="str">
        <f>+IF(LEN(M876)&gt;0,Participação!$B$7+8,"")</f>
        <v/>
      </c>
      <c r="F876" s="27" t="str">
        <f t="shared" si="123"/>
        <v/>
      </c>
      <c r="G876" t="str">
        <f t="shared" si="124"/>
        <v/>
      </c>
      <c r="H876" t="str">
        <f t="shared" si="125"/>
        <v/>
      </c>
      <c r="I876" t="str">
        <f t="shared" si="126"/>
        <v/>
      </c>
      <c r="L876" t="str">
        <f>+IF(LEN(Candidatura_Tomador!A876)&gt;0,VLOOKUP(M876,Candidatura_Tomador!H:P,9,0),"")</f>
        <v/>
      </c>
      <c r="M876" t="str">
        <f>IF(LEN(M875)=0,"",IF(M875=MAX(Candidatura_Tomador!H:H),"",M875+1))</f>
        <v/>
      </c>
      <c r="N876" t="str">
        <f>+IF(LEN(M876)&gt;0,Participação!$D$6*100,"")</f>
        <v/>
      </c>
      <c r="O876" t="str">
        <f t="shared" si="127"/>
        <v/>
      </c>
      <c r="P876" t="str">
        <f>+IF(LEN(M876)&gt;0,IF(Participação!$B$6="Com Escaldão","09","01"),"")</f>
        <v/>
      </c>
      <c r="Q876" s="28" t="str">
        <f>+IF(LEN(M876)&gt;0,SUMIF(Candidatura_Tomador!$H:$H,Candidatura_Seguros!M876,Candidatura_Tomador!I:I),"")</f>
        <v/>
      </c>
      <c r="R876" t="str">
        <f>+IF(LEN(M876)&gt;0,VLOOKUP(M876,Candidatura_Tomador!H:J,3,0),"")</f>
        <v/>
      </c>
      <c r="S876" t="str">
        <f>+IF(LEN(M876)&gt;0,SUMIF(Candidatura_Tomador!$H:$H,Candidatura_Seguros!M876,Candidatura_Tomador!Q:Q),"")</f>
        <v/>
      </c>
      <c r="T876" t="str">
        <f t="shared" si="128"/>
        <v/>
      </c>
      <c r="U876" t="str">
        <f t="shared" si="129"/>
        <v/>
      </c>
      <c r="V876" t="str">
        <f>+IF(LEN(M876)&gt;0,SUMIF(Candidatura_Tomador!$H:$H,Candidatura_Seguros!M876,Candidatura_Tomador!R:R),"")</f>
        <v/>
      </c>
      <c r="W876" t="str">
        <f t="shared" si="130"/>
        <v/>
      </c>
    </row>
    <row r="877" spans="1:23" x14ac:dyDescent="0.25">
      <c r="A877" t="str">
        <f>+IF(LEN(M877)&gt;0,Candidatura_Tomador!C877,"")</f>
        <v/>
      </c>
      <c r="B877" t="str">
        <f>+IF(LEN(M877)&gt;0,Participação!$D$8,"")</f>
        <v/>
      </c>
      <c r="C877" t="str">
        <f t="shared" si="122"/>
        <v/>
      </c>
      <c r="D877" t="str">
        <f>+IF(LEN(M877)&gt;0,Participação!$D$4,"")</f>
        <v/>
      </c>
      <c r="E877" s="27" t="str">
        <f>+IF(LEN(M877)&gt;0,Participação!$B$7+8,"")</f>
        <v/>
      </c>
      <c r="F877" s="27" t="str">
        <f t="shared" si="123"/>
        <v/>
      </c>
      <c r="G877" t="str">
        <f t="shared" si="124"/>
        <v/>
      </c>
      <c r="H877" t="str">
        <f t="shared" si="125"/>
        <v/>
      </c>
      <c r="I877" t="str">
        <f t="shared" si="126"/>
        <v/>
      </c>
      <c r="L877" t="str">
        <f>+IF(LEN(Candidatura_Tomador!A877)&gt;0,VLOOKUP(M877,Candidatura_Tomador!H:P,9,0),"")</f>
        <v/>
      </c>
      <c r="M877" t="str">
        <f>IF(LEN(M876)=0,"",IF(M876=MAX(Candidatura_Tomador!H:H),"",M876+1))</f>
        <v/>
      </c>
      <c r="N877" t="str">
        <f>+IF(LEN(M877)&gt;0,Participação!$D$6*100,"")</f>
        <v/>
      </c>
      <c r="O877" t="str">
        <f t="shared" si="127"/>
        <v/>
      </c>
      <c r="P877" t="str">
        <f>+IF(LEN(M877)&gt;0,IF(Participação!$B$6="Com Escaldão","09","01"),"")</f>
        <v/>
      </c>
      <c r="Q877" s="28" t="str">
        <f>+IF(LEN(M877)&gt;0,SUMIF(Candidatura_Tomador!$H:$H,Candidatura_Seguros!M877,Candidatura_Tomador!I:I),"")</f>
        <v/>
      </c>
      <c r="R877" t="str">
        <f>+IF(LEN(M877)&gt;0,VLOOKUP(M877,Candidatura_Tomador!H:J,3,0),"")</f>
        <v/>
      </c>
      <c r="S877" t="str">
        <f>+IF(LEN(M877)&gt;0,SUMIF(Candidatura_Tomador!$H:$H,Candidatura_Seguros!M877,Candidatura_Tomador!Q:Q),"")</f>
        <v/>
      </c>
      <c r="T877" t="str">
        <f t="shared" si="128"/>
        <v/>
      </c>
      <c r="U877" t="str">
        <f t="shared" si="129"/>
        <v/>
      </c>
      <c r="V877" t="str">
        <f>+IF(LEN(M877)&gt;0,SUMIF(Candidatura_Tomador!$H:$H,Candidatura_Seguros!M877,Candidatura_Tomador!R:R),"")</f>
        <v/>
      </c>
      <c r="W877" t="str">
        <f t="shared" si="130"/>
        <v/>
      </c>
    </row>
    <row r="878" spans="1:23" x14ac:dyDescent="0.25">
      <c r="A878" t="str">
        <f>+IF(LEN(M878)&gt;0,Candidatura_Tomador!C878,"")</f>
        <v/>
      </c>
      <c r="B878" t="str">
        <f>+IF(LEN(M878)&gt;0,Participação!$D$8,"")</f>
        <v/>
      </c>
      <c r="C878" t="str">
        <f t="shared" si="122"/>
        <v/>
      </c>
      <c r="D878" t="str">
        <f>+IF(LEN(M878)&gt;0,Participação!$D$4,"")</f>
        <v/>
      </c>
      <c r="E878" s="27" t="str">
        <f>+IF(LEN(M878)&gt;0,Participação!$B$7+8,"")</f>
        <v/>
      </c>
      <c r="F878" s="27" t="str">
        <f t="shared" si="123"/>
        <v/>
      </c>
      <c r="G878" t="str">
        <f t="shared" si="124"/>
        <v/>
      </c>
      <c r="H878" t="str">
        <f t="shared" si="125"/>
        <v/>
      </c>
      <c r="I878" t="str">
        <f t="shared" si="126"/>
        <v/>
      </c>
      <c r="L878" t="str">
        <f>+IF(LEN(Candidatura_Tomador!A878)&gt;0,VLOOKUP(M878,Candidatura_Tomador!H:P,9,0),"")</f>
        <v/>
      </c>
      <c r="M878" t="str">
        <f>IF(LEN(M877)=0,"",IF(M877=MAX(Candidatura_Tomador!H:H),"",M877+1))</f>
        <v/>
      </c>
      <c r="N878" t="str">
        <f>+IF(LEN(M878)&gt;0,Participação!$D$6*100,"")</f>
        <v/>
      </c>
      <c r="O878" t="str">
        <f t="shared" si="127"/>
        <v/>
      </c>
      <c r="P878" t="str">
        <f>+IF(LEN(M878)&gt;0,IF(Participação!$B$6="Com Escaldão","09","01"),"")</f>
        <v/>
      </c>
      <c r="Q878" s="28" t="str">
        <f>+IF(LEN(M878)&gt;0,SUMIF(Candidatura_Tomador!$H:$H,Candidatura_Seguros!M878,Candidatura_Tomador!I:I),"")</f>
        <v/>
      </c>
      <c r="R878" t="str">
        <f>+IF(LEN(M878)&gt;0,VLOOKUP(M878,Candidatura_Tomador!H:J,3,0),"")</f>
        <v/>
      </c>
      <c r="S878" t="str">
        <f>+IF(LEN(M878)&gt;0,SUMIF(Candidatura_Tomador!$H:$H,Candidatura_Seguros!M878,Candidatura_Tomador!Q:Q),"")</f>
        <v/>
      </c>
      <c r="T878" t="str">
        <f t="shared" si="128"/>
        <v/>
      </c>
      <c r="U878" t="str">
        <f t="shared" si="129"/>
        <v/>
      </c>
      <c r="V878" t="str">
        <f>+IF(LEN(M878)&gt;0,SUMIF(Candidatura_Tomador!$H:$H,Candidatura_Seguros!M878,Candidatura_Tomador!R:R),"")</f>
        <v/>
      </c>
      <c r="W878" t="str">
        <f t="shared" si="130"/>
        <v/>
      </c>
    </row>
    <row r="879" spans="1:23" x14ac:dyDescent="0.25">
      <c r="A879" t="str">
        <f>+IF(LEN(M879)&gt;0,Candidatura_Tomador!C879,"")</f>
        <v/>
      </c>
      <c r="B879" t="str">
        <f>+IF(LEN(M879)&gt;0,Participação!$D$8,"")</f>
        <v/>
      </c>
      <c r="C879" t="str">
        <f t="shared" si="122"/>
        <v/>
      </c>
      <c r="D879" t="str">
        <f>+IF(LEN(M879)&gt;0,Participação!$D$4,"")</f>
        <v/>
      </c>
      <c r="E879" s="27" t="str">
        <f>+IF(LEN(M879)&gt;0,Participação!$B$7+8,"")</f>
        <v/>
      </c>
      <c r="F879" s="27" t="str">
        <f t="shared" si="123"/>
        <v/>
      </c>
      <c r="G879" t="str">
        <f t="shared" si="124"/>
        <v/>
      </c>
      <c r="H879" t="str">
        <f t="shared" si="125"/>
        <v/>
      </c>
      <c r="I879" t="str">
        <f t="shared" si="126"/>
        <v/>
      </c>
      <c r="L879" t="str">
        <f>+IF(LEN(Candidatura_Tomador!A879)&gt;0,VLOOKUP(M879,Candidatura_Tomador!H:P,9,0),"")</f>
        <v/>
      </c>
      <c r="M879" t="str">
        <f>IF(LEN(M878)=0,"",IF(M878=MAX(Candidatura_Tomador!H:H),"",M878+1))</f>
        <v/>
      </c>
      <c r="N879" t="str">
        <f>+IF(LEN(M879)&gt;0,Participação!$D$6*100,"")</f>
        <v/>
      </c>
      <c r="O879" t="str">
        <f t="shared" si="127"/>
        <v/>
      </c>
      <c r="P879" t="str">
        <f>+IF(LEN(M879)&gt;0,IF(Participação!$B$6="Com Escaldão","09","01"),"")</f>
        <v/>
      </c>
      <c r="Q879" s="28" t="str">
        <f>+IF(LEN(M879)&gt;0,SUMIF(Candidatura_Tomador!$H:$H,Candidatura_Seguros!M879,Candidatura_Tomador!I:I),"")</f>
        <v/>
      </c>
      <c r="R879" t="str">
        <f>+IF(LEN(M879)&gt;0,VLOOKUP(M879,Candidatura_Tomador!H:J,3,0),"")</f>
        <v/>
      </c>
      <c r="S879" t="str">
        <f>+IF(LEN(M879)&gt;0,SUMIF(Candidatura_Tomador!$H:$H,Candidatura_Seguros!M879,Candidatura_Tomador!Q:Q),"")</f>
        <v/>
      </c>
      <c r="T879" t="str">
        <f t="shared" si="128"/>
        <v/>
      </c>
      <c r="U879" t="str">
        <f t="shared" si="129"/>
        <v/>
      </c>
      <c r="V879" t="str">
        <f>+IF(LEN(M879)&gt;0,SUMIF(Candidatura_Tomador!$H:$H,Candidatura_Seguros!M879,Candidatura_Tomador!R:R),"")</f>
        <v/>
      </c>
      <c r="W879" t="str">
        <f t="shared" si="130"/>
        <v/>
      </c>
    </row>
    <row r="880" spans="1:23" x14ac:dyDescent="0.25">
      <c r="A880" t="str">
        <f>+IF(LEN(M880)&gt;0,Candidatura_Tomador!C880,"")</f>
        <v/>
      </c>
      <c r="B880" t="str">
        <f>+IF(LEN(M880)&gt;0,Participação!$D$8,"")</f>
        <v/>
      </c>
      <c r="C880" t="str">
        <f t="shared" si="122"/>
        <v/>
      </c>
      <c r="D880" t="str">
        <f>+IF(LEN(M880)&gt;0,Participação!$D$4,"")</f>
        <v/>
      </c>
      <c r="E880" s="27" t="str">
        <f>+IF(LEN(M880)&gt;0,Participação!$B$7+8,"")</f>
        <v/>
      </c>
      <c r="F880" s="27" t="str">
        <f t="shared" si="123"/>
        <v/>
      </c>
      <c r="G880" t="str">
        <f t="shared" si="124"/>
        <v/>
      </c>
      <c r="H880" t="str">
        <f t="shared" si="125"/>
        <v/>
      </c>
      <c r="I880" t="str">
        <f t="shared" si="126"/>
        <v/>
      </c>
      <c r="L880" t="str">
        <f>+IF(LEN(Candidatura_Tomador!A880)&gt;0,VLOOKUP(M880,Candidatura_Tomador!H:P,9,0),"")</f>
        <v/>
      </c>
      <c r="M880" t="str">
        <f>IF(LEN(M879)=0,"",IF(M879=MAX(Candidatura_Tomador!H:H),"",M879+1))</f>
        <v/>
      </c>
      <c r="N880" t="str">
        <f>+IF(LEN(M880)&gt;0,Participação!$D$6*100,"")</f>
        <v/>
      </c>
      <c r="O880" t="str">
        <f t="shared" si="127"/>
        <v/>
      </c>
      <c r="P880" t="str">
        <f>+IF(LEN(M880)&gt;0,IF(Participação!$B$6="Com Escaldão","09","01"),"")</f>
        <v/>
      </c>
      <c r="Q880" s="28" t="str">
        <f>+IF(LEN(M880)&gt;0,SUMIF(Candidatura_Tomador!$H:$H,Candidatura_Seguros!M880,Candidatura_Tomador!I:I),"")</f>
        <v/>
      </c>
      <c r="R880" t="str">
        <f>+IF(LEN(M880)&gt;0,VLOOKUP(M880,Candidatura_Tomador!H:J,3,0),"")</f>
        <v/>
      </c>
      <c r="S880" t="str">
        <f>+IF(LEN(M880)&gt;0,SUMIF(Candidatura_Tomador!$H:$H,Candidatura_Seguros!M880,Candidatura_Tomador!Q:Q),"")</f>
        <v/>
      </c>
      <c r="T880" t="str">
        <f t="shared" si="128"/>
        <v/>
      </c>
      <c r="U880" t="str">
        <f t="shared" si="129"/>
        <v/>
      </c>
      <c r="V880" t="str">
        <f>+IF(LEN(M880)&gt;0,SUMIF(Candidatura_Tomador!$H:$H,Candidatura_Seguros!M880,Candidatura_Tomador!R:R),"")</f>
        <v/>
      </c>
      <c r="W880" t="str">
        <f t="shared" si="130"/>
        <v/>
      </c>
    </row>
    <row r="881" spans="1:23" x14ac:dyDescent="0.25">
      <c r="A881" t="str">
        <f>+IF(LEN(M881)&gt;0,Candidatura_Tomador!C881,"")</f>
        <v/>
      </c>
      <c r="B881" t="str">
        <f>+IF(LEN(M881)&gt;0,Participação!$D$8,"")</f>
        <v/>
      </c>
      <c r="C881" t="str">
        <f t="shared" si="122"/>
        <v/>
      </c>
      <c r="D881" t="str">
        <f>+IF(LEN(M881)&gt;0,Participação!$D$4,"")</f>
        <v/>
      </c>
      <c r="E881" s="27" t="str">
        <f>+IF(LEN(M881)&gt;0,Participação!$B$7+8,"")</f>
        <v/>
      </c>
      <c r="F881" s="27" t="str">
        <f t="shared" si="123"/>
        <v/>
      </c>
      <c r="G881" t="str">
        <f t="shared" si="124"/>
        <v/>
      </c>
      <c r="H881" t="str">
        <f t="shared" si="125"/>
        <v/>
      </c>
      <c r="I881" t="str">
        <f t="shared" si="126"/>
        <v/>
      </c>
      <c r="L881" t="str">
        <f>+IF(LEN(Candidatura_Tomador!A881)&gt;0,VLOOKUP(M881,Candidatura_Tomador!H:P,9,0),"")</f>
        <v/>
      </c>
      <c r="M881" t="str">
        <f>IF(LEN(M880)=0,"",IF(M880=MAX(Candidatura_Tomador!H:H),"",M880+1))</f>
        <v/>
      </c>
      <c r="N881" t="str">
        <f>+IF(LEN(M881)&gt;0,Participação!$D$6*100,"")</f>
        <v/>
      </c>
      <c r="O881" t="str">
        <f t="shared" si="127"/>
        <v/>
      </c>
      <c r="P881" t="str">
        <f>+IF(LEN(M881)&gt;0,IF(Participação!$B$6="Com Escaldão","09","01"),"")</f>
        <v/>
      </c>
      <c r="Q881" s="28" t="str">
        <f>+IF(LEN(M881)&gt;0,SUMIF(Candidatura_Tomador!$H:$H,Candidatura_Seguros!M881,Candidatura_Tomador!I:I),"")</f>
        <v/>
      </c>
      <c r="R881" t="str">
        <f>+IF(LEN(M881)&gt;0,VLOOKUP(M881,Candidatura_Tomador!H:J,3,0),"")</f>
        <v/>
      </c>
      <c r="S881" t="str">
        <f>+IF(LEN(M881)&gt;0,SUMIF(Candidatura_Tomador!$H:$H,Candidatura_Seguros!M881,Candidatura_Tomador!Q:Q),"")</f>
        <v/>
      </c>
      <c r="T881" t="str">
        <f t="shared" si="128"/>
        <v/>
      </c>
      <c r="U881" t="str">
        <f t="shared" si="129"/>
        <v/>
      </c>
      <c r="V881" t="str">
        <f>+IF(LEN(M881)&gt;0,SUMIF(Candidatura_Tomador!$H:$H,Candidatura_Seguros!M881,Candidatura_Tomador!R:R),"")</f>
        <v/>
      </c>
      <c r="W881" t="str">
        <f t="shared" si="130"/>
        <v/>
      </c>
    </row>
    <row r="882" spans="1:23" x14ac:dyDescent="0.25">
      <c r="A882" t="str">
        <f>+IF(LEN(M882)&gt;0,Candidatura_Tomador!C882,"")</f>
        <v/>
      </c>
      <c r="B882" t="str">
        <f>+IF(LEN(M882)&gt;0,Participação!$D$8,"")</f>
        <v/>
      </c>
      <c r="C882" t="str">
        <f t="shared" si="122"/>
        <v/>
      </c>
      <c r="D882" t="str">
        <f>+IF(LEN(M882)&gt;0,Participação!$D$4,"")</f>
        <v/>
      </c>
      <c r="E882" s="27" t="str">
        <f>+IF(LEN(M882)&gt;0,Participação!$B$7+8,"")</f>
        <v/>
      </c>
      <c r="F882" s="27" t="str">
        <f t="shared" si="123"/>
        <v/>
      </c>
      <c r="G882" t="str">
        <f t="shared" si="124"/>
        <v/>
      </c>
      <c r="H882" t="str">
        <f t="shared" si="125"/>
        <v/>
      </c>
      <c r="I882" t="str">
        <f t="shared" si="126"/>
        <v/>
      </c>
      <c r="L882" t="str">
        <f>+IF(LEN(Candidatura_Tomador!A882)&gt;0,VLOOKUP(M882,Candidatura_Tomador!H:P,9,0),"")</f>
        <v/>
      </c>
      <c r="M882" t="str">
        <f>IF(LEN(M881)=0,"",IF(M881=MAX(Candidatura_Tomador!H:H),"",M881+1))</f>
        <v/>
      </c>
      <c r="N882" t="str">
        <f>+IF(LEN(M882)&gt;0,Participação!$D$6*100,"")</f>
        <v/>
      </c>
      <c r="O882" t="str">
        <f t="shared" si="127"/>
        <v/>
      </c>
      <c r="P882" t="str">
        <f>+IF(LEN(M882)&gt;0,IF(Participação!$B$6="Com Escaldão","09","01"),"")</f>
        <v/>
      </c>
      <c r="Q882" s="28" t="str">
        <f>+IF(LEN(M882)&gt;0,SUMIF(Candidatura_Tomador!$H:$H,Candidatura_Seguros!M882,Candidatura_Tomador!I:I),"")</f>
        <v/>
      </c>
      <c r="R882" t="str">
        <f>+IF(LEN(M882)&gt;0,VLOOKUP(M882,Candidatura_Tomador!H:J,3,0),"")</f>
        <v/>
      </c>
      <c r="S882" t="str">
        <f>+IF(LEN(M882)&gt;0,SUMIF(Candidatura_Tomador!$H:$H,Candidatura_Seguros!M882,Candidatura_Tomador!Q:Q),"")</f>
        <v/>
      </c>
      <c r="T882" t="str">
        <f t="shared" si="128"/>
        <v/>
      </c>
      <c r="U882" t="str">
        <f t="shared" si="129"/>
        <v/>
      </c>
      <c r="V882" t="str">
        <f>+IF(LEN(M882)&gt;0,SUMIF(Candidatura_Tomador!$H:$H,Candidatura_Seguros!M882,Candidatura_Tomador!R:R),"")</f>
        <v/>
      </c>
      <c r="W882" t="str">
        <f t="shared" si="130"/>
        <v/>
      </c>
    </row>
    <row r="883" spans="1:23" x14ac:dyDescent="0.25">
      <c r="A883" t="str">
        <f>+IF(LEN(M883)&gt;0,Candidatura_Tomador!C883,"")</f>
        <v/>
      </c>
      <c r="B883" t="str">
        <f>+IF(LEN(M883)&gt;0,Participação!$D$8,"")</f>
        <v/>
      </c>
      <c r="C883" t="str">
        <f t="shared" si="122"/>
        <v/>
      </c>
      <c r="D883" t="str">
        <f>+IF(LEN(M883)&gt;0,Participação!$D$4,"")</f>
        <v/>
      </c>
      <c r="E883" s="27" t="str">
        <f>+IF(LEN(M883)&gt;0,Participação!$B$7+8,"")</f>
        <v/>
      </c>
      <c r="F883" s="27" t="str">
        <f t="shared" si="123"/>
        <v/>
      </c>
      <c r="G883" t="str">
        <f t="shared" si="124"/>
        <v/>
      </c>
      <c r="H883" t="str">
        <f t="shared" si="125"/>
        <v/>
      </c>
      <c r="I883" t="str">
        <f t="shared" si="126"/>
        <v/>
      </c>
      <c r="L883" t="str">
        <f>+IF(LEN(Candidatura_Tomador!A883)&gt;0,VLOOKUP(M883,Candidatura_Tomador!H:P,9,0),"")</f>
        <v/>
      </c>
      <c r="M883" t="str">
        <f>IF(LEN(M882)=0,"",IF(M882=MAX(Candidatura_Tomador!H:H),"",M882+1))</f>
        <v/>
      </c>
      <c r="N883" t="str">
        <f>+IF(LEN(M883)&gt;0,Participação!$D$6*100,"")</f>
        <v/>
      </c>
      <c r="O883" t="str">
        <f t="shared" si="127"/>
        <v/>
      </c>
      <c r="P883" t="str">
        <f>+IF(LEN(M883)&gt;0,IF(Participação!$B$6="Com Escaldão","09","01"),"")</f>
        <v/>
      </c>
      <c r="Q883" s="28" t="str">
        <f>+IF(LEN(M883)&gt;0,SUMIF(Candidatura_Tomador!$H:$H,Candidatura_Seguros!M883,Candidatura_Tomador!I:I),"")</f>
        <v/>
      </c>
      <c r="R883" t="str">
        <f>+IF(LEN(M883)&gt;0,VLOOKUP(M883,Candidatura_Tomador!H:J,3,0),"")</f>
        <v/>
      </c>
      <c r="S883" t="str">
        <f>+IF(LEN(M883)&gt;0,SUMIF(Candidatura_Tomador!$H:$H,Candidatura_Seguros!M883,Candidatura_Tomador!Q:Q),"")</f>
        <v/>
      </c>
      <c r="T883" t="str">
        <f t="shared" si="128"/>
        <v/>
      </c>
      <c r="U883" t="str">
        <f t="shared" si="129"/>
        <v/>
      </c>
      <c r="V883" t="str">
        <f>+IF(LEN(M883)&gt;0,SUMIF(Candidatura_Tomador!$H:$H,Candidatura_Seguros!M883,Candidatura_Tomador!R:R),"")</f>
        <v/>
      </c>
      <c r="W883" t="str">
        <f t="shared" si="130"/>
        <v/>
      </c>
    </row>
    <row r="884" spans="1:23" x14ac:dyDescent="0.25">
      <c r="A884" t="str">
        <f>+IF(LEN(M884)&gt;0,Candidatura_Tomador!C884,"")</f>
        <v/>
      </c>
      <c r="B884" t="str">
        <f>+IF(LEN(M884)&gt;0,Participação!$D$8,"")</f>
        <v/>
      </c>
      <c r="C884" t="str">
        <f t="shared" si="122"/>
        <v/>
      </c>
      <c r="D884" t="str">
        <f>+IF(LEN(M884)&gt;0,Participação!$D$4,"")</f>
        <v/>
      </c>
      <c r="E884" s="27" t="str">
        <f>+IF(LEN(M884)&gt;0,Participação!$B$7+8,"")</f>
        <v/>
      </c>
      <c r="F884" s="27" t="str">
        <f t="shared" si="123"/>
        <v/>
      </c>
      <c r="G884" t="str">
        <f t="shared" si="124"/>
        <v/>
      </c>
      <c r="H884" t="str">
        <f t="shared" si="125"/>
        <v/>
      </c>
      <c r="I884" t="str">
        <f t="shared" si="126"/>
        <v/>
      </c>
      <c r="L884" t="str">
        <f>+IF(LEN(Candidatura_Tomador!A884)&gt;0,VLOOKUP(M884,Candidatura_Tomador!H:P,9,0),"")</f>
        <v/>
      </c>
      <c r="M884" t="str">
        <f>IF(LEN(M883)=0,"",IF(M883=MAX(Candidatura_Tomador!H:H),"",M883+1))</f>
        <v/>
      </c>
      <c r="N884" t="str">
        <f>+IF(LEN(M884)&gt;0,Participação!$D$6*100,"")</f>
        <v/>
      </c>
      <c r="O884" t="str">
        <f t="shared" si="127"/>
        <v/>
      </c>
      <c r="P884" t="str">
        <f>+IF(LEN(M884)&gt;0,IF(Participação!$B$6="Com Escaldão","09","01"),"")</f>
        <v/>
      </c>
      <c r="Q884" s="28" t="str">
        <f>+IF(LEN(M884)&gt;0,SUMIF(Candidatura_Tomador!$H:$H,Candidatura_Seguros!M884,Candidatura_Tomador!I:I),"")</f>
        <v/>
      </c>
      <c r="R884" t="str">
        <f>+IF(LEN(M884)&gt;0,VLOOKUP(M884,Candidatura_Tomador!H:J,3,0),"")</f>
        <v/>
      </c>
      <c r="S884" t="str">
        <f>+IF(LEN(M884)&gt;0,SUMIF(Candidatura_Tomador!$H:$H,Candidatura_Seguros!M884,Candidatura_Tomador!Q:Q),"")</f>
        <v/>
      </c>
      <c r="T884" t="str">
        <f t="shared" si="128"/>
        <v/>
      </c>
      <c r="U884" t="str">
        <f t="shared" si="129"/>
        <v/>
      </c>
      <c r="V884" t="str">
        <f>+IF(LEN(M884)&gt;0,SUMIF(Candidatura_Tomador!$H:$H,Candidatura_Seguros!M884,Candidatura_Tomador!R:R),"")</f>
        <v/>
      </c>
      <c r="W884" t="str">
        <f t="shared" si="130"/>
        <v/>
      </c>
    </row>
    <row r="885" spans="1:23" x14ac:dyDescent="0.25">
      <c r="A885" t="str">
        <f>+IF(LEN(M885)&gt;0,Candidatura_Tomador!C885,"")</f>
        <v/>
      </c>
      <c r="B885" t="str">
        <f>+IF(LEN(M885)&gt;0,Participação!$D$8,"")</f>
        <v/>
      </c>
      <c r="C885" t="str">
        <f t="shared" si="122"/>
        <v/>
      </c>
      <c r="D885" t="str">
        <f>+IF(LEN(M885)&gt;0,Participação!$D$4,"")</f>
        <v/>
      </c>
      <c r="E885" s="27" t="str">
        <f>+IF(LEN(M885)&gt;0,Participação!$B$7+8,"")</f>
        <v/>
      </c>
      <c r="F885" s="27" t="str">
        <f t="shared" si="123"/>
        <v/>
      </c>
      <c r="G885" t="str">
        <f t="shared" si="124"/>
        <v/>
      </c>
      <c r="H885" t="str">
        <f t="shared" si="125"/>
        <v/>
      </c>
      <c r="I885" t="str">
        <f t="shared" si="126"/>
        <v/>
      </c>
      <c r="L885" t="str">
        <f>+IF(LEN(Candidatura_Tomador!A885)&gt;0,VLOOKUP(M885,Candidatura_Tomador!H:P,9,0),"")</f>
        <v/>
      </c>
      <c r="M885" t="str">
        <f>IF(LEN(M884)=0,"",IF(M884=MAX(Candidatura_Tomador!H:H),"",M884+1))</f>
        <v/>
      </c>
      <c r="N885" t="str">
        <f>+IF(LEN(M885)&gt;0,Participação!$D$6*100,"")</f>
        <v/>
      </c>
      <c r="O885" t="str">
        <f t="shared" si="127"/>
        <v/>
      </c>
      <c r="P885" t="str">
        <f>+IF(LEN(M885)&gt;0,IF(Participação!$B$6="Com Escaldão","09","01"),"")</f>
        <v/>
      </c>
      <c r="Q885" s="28" t="str">
        <f>+IF(LEN(M885)&gt;0,SUMIF(Candidatura_Tomador!$H:$H,Candidatura_Seguros!M885,Candidatura_Tomador!I:I),"")</f>
        <v/>
      </c>
      <c r="R885" t="str">
        <f>+IF(LEN(M885)&gt;0,VLOOKUP(M885,Candidatura_Tomador!H:J,3,0),"")</f>
        <v/>
      </c>
      <c r="S885" t="str">
        <f>+IF(LEN(M885)&gt;0,SUMIF(Candidatura_Tomador!$H:$H,Candidatura_Seguros!M885,Candidatura_Tomador!Q:Q),"")</f>
        <v/>
      </c>
      <c r="T885" t="str">
        <f t="shared" si="128"/>
        <v/>
      </c>
      <c r="U885" t="str">
        <f t="shared" si="129"/>
        <v/>
      </c>
      <c r="V885" t="str">
        <f>+IF(LEN(M885)&gt;0,SUMIF(Candidatura_Tomador!$H:$H,Candidatura_Seguros!M885,Candidatura_Tomador!R:R),"")</f>
        <v/>
      </c>
      <c r="W885" t="str">
        <f t="shared" si="130"/>
        <v/>
      </c>
    </row>
    <row r="886" spans="1:23" x14ac:dyDescent="0.25">
      <c r="A886" t="str">
        <f>+IF(LEN(M886)&gt;0,Candidatura_Tomador!C886,"")</f>
        <v/>
      </c>
      <c r="B886" t="str">
        <f>+IF(LEN(M886)&gt;0,Participação!$D$8,"")</f>
        <v/>
      </c>
      <c r="C886" t="str">
        <f t="shared" si="122"/>
        <v/>
      </c>
      <c r="D886" t="str">
        <f>+IF(LEN(M886)&gt;0,Participação!$D$4,"")</f>
        <v/>
      </c>
      <c r="E886" s="27" t="str">
        <f>+IF(LEN(M886)&gt;0,Participação!$B$7+8,"")</f>
        <v/>
      </c>
      <c r="F886" s="27" t="str">
        <f t="shared" si="123"/>
        <v/>
      </c>
      <c r="G886" t="str">
        <f t="shared" si="124"/>
        <v/>
      </c>
      <c r="H886" t="str">
        <f t="shared" si="125"/>
        <v/>
      </c>
      <c r="I886" t="str">
        <f t="shared" si="126"/>
        <v/>
      </c>
      <c r="L886" t="str">
        <f>+IF(LEN(Candidatura_Tomador!A886)&gt;0,VLOOKUP(M886,Candidatura_Tomador!H:P,9,0),"")</f>
        <v/>
      </c>
      <c r="M886" t="str">
        <f>IF(LEN(M885)=0,"",IF(M885=MAX(Candidatura_Tomador!H:H),"",M885+1))</f>
        <v/>
      </c>
      <c r="N886" t="str">
        <f>+IF(LEN(M886)&gt;0,Participação!$D$6*100,"")</f>
        <v/>
      </c>
      <c r="O886" t="str">
        <f t="shared" si="127"/>
        <v/>
      </c>
      <c r="P886" t="str">
        <f>+IF(LEN(M886)&gt;0,IF(Participação!$B$6="Com Escaldão","09","01"),"")</f>
        <v/>
      </c>
      <c r="Q886" s="28" t="str">
        <f>+IF(LEN(M886)&gt;0,SUMIF(Candidatura_Tomador!$H:$H,Candidatura_Seguros!M886,Candidatura_Tomador!I:I),"")</f>
        <v/>
      </c>
      <c r="R886" t="str">
        <f>+IF(LEN(M886)&gt;0,VLOOKUP(M886,Candidatura_Tomador!H:J,3,0),"")</f>
        <v/>
      </c>
      <c r="S886" t="str">
        <f>+IF(LEN(M886)&gt;0,SUMIF(Candidatura_Tomador!$H:$H,Candidatura_Seguros!M886,Candidatura_Tomador!Q:Q),"")</f>
        <v/>
      </c>
      <c r="T886" t="str">
        <f t="shared" si="128"/>
        <v/>
      </c>
      <c r="U886" t="str">
        <f t="shared" si="129"/>
        <v/>
      </c>
      <c r="V886" t="str">
        <f>+IF(LEN(M886)&gt;0,SUMIF(Candidatura_Tomador!$H:$H,Candidatura_Seguros!M886,Candidatura_Tomador!R:R),"")</f>
        <v/>
      </c>
      <c r="W886" t="str">
        <f t="shared" si="130"/>
        <v/>
      </c>
    </row>
    <row r="887" spans="1:23" x14ac:dyDescent="0.25">
      <c r="A887" t="str">
        <f>+IF(LEN(M887)&gt;0,Candidatura_Tomador!C887,"")</f>
        <v/>
      </c>
      <c r="B887" t="str">
        <f>+IF(LEN(M887)&gt;0,Participação!$D$8,"")</f>
        <v/>
      </c>
      <c r="C887" t="str">
        <f t="shared" si="122"/>
        <v/>
      </c>
      <c r="D887" t="str">
        <f>+IF(LEN(M887)&gt;0,Participação!$D$4,"")</f>
        <v/>
      </c>
      <c r="E887" s="27" t="str">
        <f>+IF(LEN(M887)&gt;0,Participação!$B$7+8,"")</f>
        <v/>
      </c>
      <c r="F887" s="27" t="str">
        <f t="shared" si="123"/>
        <v/>
      </c>
      <c r="G887" t="str">
        <f t="shared" si="124"/>
        <v/>
      </c>
      <c r="H887" t="str">
        <f t="shared" si="125"/>
        <v/>
      </c>
      <c r="I887" t="str">
        <f t="shared" si="126"/>
        <v/>
      </c>
      <c r="L887" t="str">
        <f>+IF(LEN(Candidatura_Tomador!A887)&gt;0,VLOOKUP(M887,Candidatura_Tomador!H:P,9,0),"")</f>
        <v/>
      </c>
      <c r="M887" t="str">
        <f>IF(LEN(M886)=0,"",IF(M886=MAX(Candidatura_Tomador!H:H),"",M886+1))</f>
        <v/>
      </c>
      <c r="N887" t="str">
        <f>+IF(LEN(M887)&gt;0,Participação!$D$6*100,"")</f>
        <v/>
      </c>
      <c r="O887" t="str">
        <f t="shared" si="127"/>
        <v/>
      </c>
      <c r="P887" t="str">
        <f>+IF(LEN(M887)&gt;0,IF(Participação!$B$6="Com Escaldão","09","01"),"")</f>
        <v/>
      </c>
      <c r="Q887" s="28" t="str">
        <f>+IF(LEN(M887)&gt;0,SUMIF(Candidatura_Tomador!$H:$H,Candidatura_Seguros!M887,Candidatura_Tomador!I:I),"")</f>
        <v/>
      </c>
      <c r="R887" t="str">
        <f>+IF(LEN(M887)&gt;0,VLOOKUP(M887,Candidatura_Tomador!H:J,3,0),"")</f>
        <v/>
      </c>
      <c r="S887" t="str">
        <f>+IF(LEN(M887)&gt;0,SUMIF(Candidatura_Tomador!$H:$H,Candidatura_Seguros!M887,Candidatura_Tomador!Q:Q),"")</f>
        <v/>
      </c>
      <c r="T887" t="str">
        <f t="shared" si="128"/>
        <v/>
      </c>
      <c r="U887" t="str">
        <f t="shared" si="129"/>
        <v/>
      </c>
      <c r="V887" t="str">
        <f>+IF(LEN(M887)&gt;0,SUMIF(Candidatura_Tomador!$H:$H,Candidatura_Seguros!M887,Candidatura_Tomador!R:R),"")</f>
        <v/>
      </c>
      <c r="W887" t="str">
        <f t="shared" si="130"/>
        <v/>
      </c>
    </row>
    <row r="888" spans="1:23" x14ac:dyDescent="0.25">
      <c r="A888" t="str">
        <f>+IF(LEN(M888)&gt;0,Candidatura_Tomador!C888,"")</f>
        <v/>
      </c>
      <c r="B888" t="str">
        <f>+IF(LEN(M888)&gt;0,Participação!$D$8,"")</f>
        <v/>
      </c>
      <c r="C888" t="str">
        <f t="shared" si="122"/>
        <v/>
      </c>
      <c r="D888" t="str">
        <f>+IF(LEN(M888)&gt;0,Participação!$D$4,"")</f>
        <v/>
      </c>
      <c r="E888" s="27" t="str">
        <f>+IF(LEN(M888)&gt;0,Participação!$B$7+8,"")</f>
        <v/>
      </c>
      <c r="F888" s="27" t="str">
        <f t="shared" si="123"/>
        <v/>
      </c>
      <c r="G888" t="str">
        <f t="shared" si="124"/>
        <v/>
      </c>
      <c r="H888" t="str">
        <f t="shared" si="125"/>
        <v/>
      </c>
      <c r="I888" t="str">
        <f t="shared" si="126"/>
        <v/>
      </c>
      <c r="L888" t="str">
        <f>+IF(LEN(Candidatura_Tomador!A888)&gt;0,VLOOKUP(M888,Candidatura_Tomador!H:P,9,0),"")</f>
        <v/>
      </c>
      <c r="M888" t="str">
        <f>IF(LEN(M887)=0,"",IF(M887=MAX(Candidatura_Tomador!H:H),"",M887+1))</f>
        <v/>
      </c>
      <c r="N888" t="str">
        <f>+IF(LEN(M888)&gt;0,Participação!$D$6*100,"")</f>
        <v/>
      </c>
      <c r="O888" t="str">
        <f t="shared" si="127"/>
        <v/>
      </c>
      <c r="P888" t="str">
        <f>+IF(LEN(M888)&gt;0,IF(Participação!$B$6="Com Escaldão","09","01"),"")</f>
        <v/>
      </c>
      <c r="Q888" s="28" t="str">
        <f>+IF(LEN(M888)&gt;0,SUMIF(Candidatura_Tomador!$H:$H,Candidatura_Seguros!M888,Candidatura_Tomador!I:I),"")</f>
        <v/>
      </c>
      <c r="R888" t="str">
        <f>+IF(LEN(M888)&gt;0,VLOOKUP(M888,Candidatura_Tomador!H:J,3,0),"")</f>
        <v/>
      </c>
      <c r="S888" t="str">
        <f>+IF(LEN(M888)&gt;0,SUMIF(Candidatura_Tomador!$H:$H,Candidatura_Seguros!M888,Candidatura_Tomador!Q:Q),"")</f>
        <v/>
      </c>
      <c r="T888" t="str">
        <f t="shared" si="128"/>
        <v/>
      </c>
      <c r="U888" t="str">
        <f t="shared" si="129"/>
        <v/>
      </c>
      <c r="V888" t="str">
        <f>+IF(LEN(M888)&gt;0,SUMIF(Candidatura_Tomador!$H:$H,Candidatura_Seguros!M888,Candidatura_Tomador!R:R),"")</f>
        <v/>
      </c>
      <c r="W888" t="str">
        <f t="shared" si="130"/>
        <v/>
      </c>
    </row>
    <row r="889" spans="1:23" x14ac:dyDescent="0.25">
      <c r="A889" t="str">
        <f>+IF(LEN(M889)&gt;0,Candidatura_Tomador!C889,"")</f>
        <v/>
      </c>
      <c r="B889" t="str">
        <f>+IF(LEN(M889)&gt;0,Participação!$D$8,"")</f>
        <v/>
      </c>
      <c r="C889" t="str">
        <f t="shared" si="122"/>
        <v/>
      </c>
      <c r="D889" t="str">
        <f>+IF(LEN(M889)&gt;0,Participação!$D$4,"")</f>
        <v/>
      </c>
      <c r="E889" s="27" t="str">
        <f>+IF(LEN(M889)&gt;0,Participação!$B$7+8,"")</f>
        <v/>
      </c>
      <c r="F889" s="27" t="str">
        <f t="shared" si="123"/>
        <v/>
      </c>
      <c r="G889" t="str">
        <f t="shared" si="124"/>
        <v/>
      </c>
      <c r="H889" t="str">
        <f t="shared" si="125"/>
        <v/>
      </c>
      <c r="I889" t="str">
        <f t="shared" si="126"/>
        <v/>
      </c>
      <c r="L889" t="str">
        <f>+IF(LEN(Candidatura_Tomador!A889)&gt;0,VLOOKUP(M889,Candidatura_Tomador!H:P,9,0),"")</f>
        <v/>
      </c>
      <c r="M889" t="str">
        <f>IF(LEN(M888)=0,"",IF(M888=MAX(Candidatura_Tomador!H:H),"",M888+1))</f>
        <v/>
      </c>
      <c r="N889" t="str">
        <f>+IF(LEN(M889)&gt;0,Participação!$D$6*100,"")</f>
        <v/>
      </c>
      <c r="O889" t="str">
        <f t="shared" si="127"/>
        <v/>
      </c>
      <c r="P889" t="str">
        <f>+IF(LEN(M889)&gt;0,IF(Participação!$B$6="Com Escaldão","09","01"),"")</f>
        <v/>
      </c>
      <c r="Q889" s="28" t="str">
        <f>+IF(LEN(M889)&gt;0,SUMIF(Candidatura_Tomador!$H:$H,Candidatura_Seguros!M889,Candidatura_Tomador!I:I),"")</f>
        <v/>
      </c>
      <c r="R889" t="str">
        <f>+IF(LEN(M889)&gt;0,VLOOKUP(M889,Candidatura_Tomador!H:J,3,0),"")</f>
        <v/>
      </c>
      <c r="S889" t="str">
        <f>+IF(LEN(M889)&gt;0,SUMIF(Candidatura_Tomador!$H:$H,Candidatura_Seguros!M889,Candidatura_Tomador!Q:Q),"")</f>
        <v/>
      </c>
      <c r="T889" t="str">
        <f t="shared" si="128"/>
        <v/>
      </c>
      <c r="U889" t="str">
        <f t="shared" si="129"/>
        <v/>
      </c>
      <c r="V889" t="str">
        <f>+IF(LEN(M889)&gt;0,SUMIF(Candidatura_Tomador!$H:$H,Candidatura_Seguros!M889,Candidatura_Tomador!R:R),"")</f>
        <v/>
      </c>
      <c r="W889" t="str">
        <f t="shared" si="130"/>
        <v/>
      </c>
    </row>
    <row r="890" spans="1:23" x14ac:dyDescent="0.25">
      <c r="A890" t="str">
        <f>+IF(LEN(M890)&gt;0,Candidatura_Tomador!C890,"")</f>
        <v/>
      </c>
      <c r="B890" t="str">
        <f>+IF(LEN(M890)&gt;0,Participação!$D$8,"")</f>
        <v/>
      </c>
      <c r="C890" t="str">
        <f t="shared" si="122"/>
        <v/>
      </c>
      <c r="D890" t="str">
        <f>+IF(LEN(M890)&gt;0,Participação!$D$4,"")</f>
        <v/>
      </c>
      <c r="E890" s="27" t="str">
        <f>+IF(LEN(M890)&gt;0,Participação!$B$7+8,"")</f>
        <v/>
      </c>
      <c r="F890" s="27" t="str">
        <f t="shared" si="123"/>
        <v/>
      </c>
      <c r="G890" t="str">
        <f t="shared" si="124"/>
        <v/>
      </c>
      <c r="H890" t="str">
        <f t="shared" si="125"/>
        <v/>
      </c>
      <c r="I890" t="str">
        <f t="shared" si="126"/>
        <v/>
      </c>
      <c r="L890" t="str">
        <f>+IF(LEN(Candidatura_Tomador!A890)&gt;0,VLOOKUP(M890,Candidatura_Tomador!H:P,9,0),"")</f>
        <v/>
      </c>
      <c r="M890" t="str">
        <f>IF(LEN(M889)=0,"",IF(M889=MAX(Candidatura_Tomador!H:H),"",M889+1))</f>
        <v/>
      </c>
      <c r="N890" t="str">
        <f>+IF(LEN(M890)&gt;0,Participação!$D$6*100,"")</f>
        <v/>
      </c>
      <c r="O890" t="str">
        <f t="shared" si="127"/>
        <v/>
      </c>
      <c r="P890" t="str">
        <f>+IF(LEN(M890)&gt;0,IF(Participação!$B$6="Com Escaldão","09","01"),"")</f>
        <v/>
      </c>
      <c r="Q890" s="28" t="str">
        <f>+IF(LEN(M890)&gt;0,SUMIF(Candidatura_Tomador!$H:$H,Candidatura_Seguros!M890,Candidatura_Tomador!I:I),"")</f>
        <v/>
      </c>
      <c r="R890" t="str">
        <f>+IF(LEN(M890)&gt;0,VLOOKUP(M890,Candidatura_Tomador!H:J,3,0),"")</f>
        <v/>
      </c>
      <c r="S890" t="str">
        <f>+IF(LEN(M890)&gt;0,SUMIF(Candidatura_Tomador!$H:$H,Candidatura_Seguros!M890,Candidatura_Tomador!Q:Q),"")</f>
        <v/>
      </c>
      <c r="T890" t="str">
        <f t="shared" si="128"/>
        <v/>
      </c>
      <c r="U890" t="str">
        <f t="shared" si="129"/>
        <v/>
      </c>
      <c r="V890" t="str">
        <f>+IF(LEN(M890)&gt;0,SUMIF(Candidatura_Tomador!$H:$H,Candidatura_Seguros!M890,Candidatura_Tomador!R:R),"")</f>
        <v/>
      </c>
      <c r="W890" t="str">
        <f t="shared" si="130"/>
        <v/>
      </c>
    </row>
    <row r="891" spans="1:23" x14ac:dyDescent="0.25">
      <c r="A891" t="str">
        <f>+IF(LEN(M891)&gt;0,Candidatura_Tomador!C891,"")</f>
        <v/>
      </c>
      <c r="B891" t="str">
        <f>+IF(LEN(M891)&gt;0,Participação!$D$8,"")</f>
        <v/>
      </c>
      <c r="C891" t="str">
        <f t="shared" si="122"/>
        <v/>
      </c>
      <c r="D891" t="str">
        <f>+IF(LEN(M891)&gt;0,Participação!$D$4,"")</f>
        <v/>
      </c>
      <c r="E891" s="27" t="str">
        <f>+IF(LEN(M891)&gt;0,Participação!$B$7+8,"")</f>
        <v/>
      </c>
      <c r="F891" s="27" t="str">
        <f t="shared" si="123"/>
        <v/>
      </c>
      <c r="G891" t="str">
        <f t="shared" si="124"/>
        <v/>
      </c>
      <c r="H891" t="str">
        <f t="shared" si="125"/>
        <v/>
      </c>
      <c r="I891" t="str">
        <f t="shared" si="126"/>
        <v/>
      </c>
      <c r="L891" t="str">
        <f>+IF(LEN(Candidatura_Tomador!A891)&gt;0,VLOOKUP(M891,Candidatura_Tomador!H:P,9,0),"")</f>
        <v/>
      </c>
      <c r="M891" t="str">
        <f>IF(LEN(M890)=0,"",IF(M890=MAX(Candidatura_Tomador!H:H),"",M890+1))</f>
        <v/>
      </c>
      <c r="N891" t="str">
        <f>+IF(LEN(M891)&gt;0,Participação!$D$6*100,"")</f>
        <v/>
      </c>
      <c r="O891" t="str">
        <f t="shared" si="127"/>
        <v/>
      </c>
      <c r="P891" t="str">
        <f>+IF(LEN(M891)&gt;0,IF(Participação!$B$6="Com Escaldão","09","01"),"")</f>
        <v/>
      </c>
      <c r="Q891" s="28" t="str">
        <f>+IF(LEN(M891)&gt;0,SUMIF(Candidatura_Tomador!$H:$H,Candidatura_Seguros!M891,Candidatura_Tomador!I:I),"")</f>
        <v/>
      </c>
      <c r="R891" t="str">
        <f>+IF(LEN(M891)&gt;0,VLOOKUP(M891,Candidatura_Tomador!H:J,3,0),"")</f>
        <v/>
      </c>
      <c r="S891" t="str">
        <f>+IF(LEN(M891)&gt;0,SUMIF(Candidatura_Tomador!$H:$H,Candidatura_Seguros!M891,Candidatura_Tomador!Q:Q),"")</f>
        <v/>
      </c>
      <c r="T891" t="str">
        <f t="shared" si="128"/>
        <v/>
      </c>
      <c r="U891" t="str">
        <f t="shared" si="129"/>
        <v/>
      </c>
      <c r="V891" t="str">
        <f>+IF(LEN(M891)&gt;0,SUMIF(Candidatura_Tomador!$H:$H,Candidatura_Seguros!M891,Candidatura_Tomador!R:R),"")</f>
        <v/>
      </c>
      <c r="W891" t="str">
        <f t="shared" si="130"/>
        <v/>
      </c>
    </row>
    <row r="892" spans="1:23" x14ac:dyDescent="0.25">
      <c r="A892" t="str">
        <f>+IF(LEN(M892)&gt;0,Candidatura_Tomador!C892,"")</f>
        <v/>
      </c>
      <c r="B892" t="str">
        <f>+IF(LEN(M892)&gt;0,Participação!$D$8,"")</f>
        <v/>
      </c>
      <c r="C892" t="str">
        <f t="shared" si="122"/>
        <v/>
      </c>
      <c r="D892" t="str">
        <f>+IF(LEN(M892)&gt;0,Participação!$D$4,"")</f>
        <v/>
      </c>
      <c r="E892" s="27" t="str">
        <f>+IF(LEN(M892)&gt;0,Participação!$B$7+8,"")</f>
        <v/>
      </c>
      <c r="F892" s="27" t="str">
        <f t="shared" si="123"/>
        <v/>
      </c>
      <c r="G892" t="str">
        <f t="shared" si="124"/>
        <v/>
      </c>
      <c r="H892" t="str">
        <f t="shared" si="125"/>
        <v/>
      </c>
      <c r="I892" t="str">
        <f t="shared" si="126"/>
        <v/>
      </c>
      <c r="L892" t="str">
        <f>+IF(LEN(Candidatura_Tomador!A892)&gt;0,VLOOKUP(M892,Candidatura_Tomador!H:P,9,0),"")</f>
        <v/>
      </c>
      <c r="M892" t="str">
        <f>IF(LEN(M891)=0,"",IF(M891=MAX(Candidatura_Tomador!H:H),"",M891+1))</f>
        <v/>
      </c>
      <c r="N892" t="str">
        <f>+IF(LEN(M892)&gt;0,Participação!$D$6*100,"")</f>
        <v/>
      </c>
      <c r="O892" t="str">
        <f t="shared" si="127"/>
        <v/>
      </c>
      <c r="P892" t="str">
        <f>+IF(LEN(M892)&gt;0,IF(Participação!$B$6="Com Escaldão","09","01"),"")</f>
        <v/>
      </c>
      <c r="Q892" s="28" t="str">
        <f>+IF(LEN(M892)&gt;0,SUMIF(Candidatura_Tomador!$H:$H,Candidatura_Seguros!M892,Candidatura_Tomador!I:I),"")</f>
        <v/>
      </c>
      <c r="R892" t="str">
        <f>+IF(LEN(M892)&gt;0,VLOOKUP(M892,Candidatura_Tomador!H:J,3,0),"")</f>
        <v/>
      </c>
      <c r="S892" t="str">
        <f>+IF(LEN(M892)&gt;0,SUMIF(Candidatura_Tomador!$H:$H,Candidatura_Seguros!M892,Candidatura_Tomador!Q:Q),"")</f>
        <v/>
      </c>
      <c r="T892" t="str">
        <f t="shared" si="128"/>
        <v/>
      </c>
      <c r="U892" t="str">
        <f t="shared" si="129"/>
        <v/>
      </c>
      <c r="V892" t="str">
        <f>+IF(LEN(M892)&gt;0,SUMIF(Candidatura_Tomador!$H:$H,Candidatura_Seguros!M892,Candidatura_Tomador!R:R),"")</f>
        <v/>
      </c>
      <c r="W892" t="str">
        <f t="shared" si="130"/>
        <v/>
      </c>
    </row>
    <row r="893" spans="1:23" x14ac:dyDescent="0.25">
      <c r="A893" t="str">
        <f>+IF(LEN(M893)&gt;0,Candidatura_Tomador!C893,"")</f>
        <v/>
      </c>
      <c r="B893" t="str">
        <f>+IF(LEN(M893)&gt;0,Participação!$D$8,"")</f>
        <v/>
      </c>
      <c r="C893" t="str">
        <f t="shared" si="122"/>
        <v/>
      </c>
      <c r="D893" t="str">
        <f>+IF(LEN(M893)&gt;0,Participação!$D$4,"")</f>
        <v/>
      </c>
      <c r="E893" s="27" t="str">
        <f>+IF(LEN(M893)&gt;0,Participação!$B$7+8,"")</f>
        <v/>
      </c>
      <c r="F893" s="27" t="str">
        <f t="shared" si="123"/>
        <v/>
      </c>
      <c r="G893" t="str">
        <f t="shared" si="124"/>
        <v/>
      </c>
      <c r="H893" t="str">
        <f t="shared" si="125"/>
        <v/>
      </c>
      <c r="I893" t="str">
        <f t="shared" si="126"/>
        <v/>
      </c>
      <c r="L893" t="str">
        <f>+IF(LEN(Candidatura_Tomador!A893)&gt;0,VLOOKUP(M893,Candidatura_Tomador!H:P,9,0),"")</f>
        <v/>
      </c>
      <c r="M893" t="str">
        <f>IF(LEN(M892)=0,"",IF(M892=MAX(Candidatura_Tomador!H:H),"",M892+1))</f>
        <v/>
      </c>
      <c r="N893" t="str">
        <f>+IF(LEN(M893)&gt;0,Participação!$D$6*100,"")</f>
        <v/>
      </c>
      <c r="O893" t="str">
        <f t="shared" si="127"/>
        <v/>
      </c>
      <c r="P893" t="str">
        <f>+IF(LEN(M893)&gt;0,IF(Participação!$B$6="Com Escaldão","09","01"),"")</f>
        <v/>
      </c>
      <c r="Q893" s="28" t="str">
        <f>+IF(LEN(M893)&gt;0,SUMIF(Candidatura_Tomador!$H:$H,Candidatura_Seguros!M893,Candidatura_Tomador!I:I),"")</f>
        <v/>
      </c>
      <c r="R893" t="str">
        <f>+IF(LEN(M893)&gt;0,VLOOKUP(M893,Candidatura_Tomador!H:J,3,0),"")</f>
        <v/>
      </c>
      <c r="S893" t="str">
        <f>+IF(LEN(M893)&gt;0,SUMIF(Candidatura_Tomador!$H:$H,Candidatura_Seguros!M893,Candidatura_Tomador!Q:Q),"")</f>
        <v/>
      </c>
      <c r="T893" t="str">
        <f t="shared" si="128"/>
        <v/>
      </c>
      <c r="U893" t="str">
        <f t="shared" si="129"/>
        <v/>
      </c>
      <c r="V893" t="str">
        <f>+IF(LEN(M893)&gt;0,SUMIF(Candidatura_Tomador!$H:$H,Candidatura_Seguros!M893,Candidatura_Tomador!R:R),"")</f>
        <v/>
      </c>
      <c r="W893" t="str">
        <f t="shared" si="130"/>
        <v/>
      </c>
    </row>
    <row r="894" spans="1:23" x14ac:dyDescent="0.25">
      <c r="A894" t="str">
        <f>+IF(LEN(M894)&gt;0,Candidatura_Tomador!C894,"")</f>
        <v/>
      </c>
      <c r="B894" t="str">
        <f>+IF(LEN(M894)&gt;0,Participação!$D$8,"")</f>
        <v/>
      </c>
      <c r="C894" t="str">
        <f t="shared" si="122"/>
        <v/>
      </c>
      <c r="D894" t="str">
        <f>+IF(LEN(M894)&gt;0,Participação!$D$4,"")</f>
        <v/>
      </c>
      <c r="E894" s="27" t="str">
        <f>+IF(LEN(M894)&gt;0,Participação!$B$7+8,"")</f>
        <v/>
      </c>
      <c r="F894" s="27" t="str">
        <f t="shared" si="123"/>
        <v/>
      </c>
      <c r="G894" t="str">
        <f t="shared" si="124"/>
        <v/>
      </c>
      <c r="H894" t="str">
        <f t="shared" si="125"/>
        <v/>
      </c>
      <c r="I894" t="str">
        <f t="shared" si="126"/>
        <v/>
      </c>
      <c r="L894" t="str">
        <f>+IF(LEN(Candidatura_Tomador!A894)&gt;0,VLOOKUP(M894,Candidatura_Tomador!H:P,9,0),"")</f>
        <v/>
      </c>
      <c r="M894" t="str">
        <f>IF(LEN(M893)=0,"",IF(M893=MAX(Candidatura_Tomador!H:H),"",M893+1))</f>
        <v/>
      </c>
      <c r="N894" t="str">
        <f>+IF(LEN(M894)&gt;0,Participação!$D$6*100,"")</f>
        <v/>
      </c>
      <c r="O894" t="str">
        <f t="shared" si="127"/>
        <v/>
      </c>
      <c r="P894" t="str">
        <f>+IF(LEN(M894)&gt;0,IF(Participação!$B$6="Com Escaldão","09","01"),"")</f>
        <v/>
      </c>
      <c r="Q894" s="28" t="str">
        <f>+IF(LEN(M894)&gt;0,SUMIF(Candidatura_Tomador!$H:$H,Candidatura_Seguros!M894,Candidatura_Tomador!I:I),"")</f>
        <v/>
      </c>
      <c r="R894" t="str">
        <f>+IF(LEN(M894)&gt;0,VLOOKUP(M894,Candidatura_Tomador!H:J,3,0),"")</f>
        <v/>
      </c>
      <c r="S894" t="str">
        <f>+IF(LEN(M894)&gt;0,SUMIF(Candidatura_Tomador!$H:$H,Candidatura_Seguros!M894,Candidatura_Tomador!Q:Q),"")</f>
        <v/>
      </c>
      <c r="T894" t="str">
        <f t="shared" si="128"/>
        <v/>
      </c>
      <c r="U894" t="str">
        <f t="shared" si="129"/>
        <v/>
      </c>
      <c r="V894" t="str">
        <f>+IF(LEN(M894)&gt;0,SUMIF(Candidatura_Tomador!$H:$H,Candidatura_Seguros!M894,Candidatura_Tomador!R:R),"")</f>
        <v/>
      </c>
      <c r="W894" t="str">
        <f t="shared" si="130"/>
        <v/>
      </c>
    </row>
    <row r="895" spans="1:23" x14ac:dyDescent="0.25">
      <c r="A895" t="str">
        <f>+IF(LEN(M895)&gt;0,Candidatura_Tomador!C895,"")</f>
        <v/>
      </c>
      <c r="B895" t="str">
        <f>+IF(LEN(M895)&gt;0,Participação!$D$8,"")</f>
        <v/>
      </c>
      <c r="C895" t="str">
        <f t="shared" si="122"/>
        <v/>
      </c>
      <c r="D895" t="str">
        <f>+IF(LEN(M895)&gt;0,Participação!$D$4,"")</f>
        <v/>
      </c>
      <c r="E895" s="27" t="str">
        <f>+IF(LEN(M895)&gt;0,Participação!$B$7+8,"")</f>
        <v/>
      </c>
      <c r="F895" s="27" t="str">
        <f t="shared" si="123"/>
        <v/>
      </c>
      <c r="G895" t="str">
        <f t="shared" si="124"/>
        <v/>
      </c>
      <c r="H895" t="str">
        <f t="shared" si="125"/>
        <v/>
      </c>
      <c r="I895" t="str">
        <f t="shared" si="126"/>
        <v/>
      </c>
      <c r="L895" t="str">
        <f>+IF(LEN(Candidatura_Tomador!A895)&gt;0,VLOOKUP(M895,Candidatura_Tomador!H:P,9,0),"")</f>
        <v/>
      </c>
      <c r="M895" t="str">
        <f>IF(LEN(M894)=0,"",IF(M894=MAX(Candidatura_Tomador!H:H),"",M894+1))</f>
        <v/>
      </c>
      <c r="N895" t="str">
        <f>+IF(LEN(M895)&gt;0,Participação!$D$6*100,"")</f>
        <v/>
      </c>
      <c r="O895" t="str">
        <f t="shared" si="127"/>
        <v/>
      </c>
      <c r="P895" t="str">
        <f>+IF(LEN(M895)&gt;0,IF(Participação!$B$6="Com Escaldão","09","01"),"")</f>
        <v/>
      </c>
      <c r="Q895" s="28" t="str">
        <f>+IF(LEN(M895)&gt;0,SUMIF(Candidatura_Tomador!$H:$H,Candidatura_Seguros!M895,Candidatura_Tomador!I:I),"")</f>
        <v/>
      </c>
      <c r="R895" t="str">
        <f>+IF(LEN(M895)&gt;0,VLOOKUP(M895,Candidatura_Tomador!H:J,3,0),"")</f>
        <v/>
      </c>
      <c r="S895" t="str">
        <f>+IF(LEN(M895)&gt;0,SUMIF(Candidatura_Tomador!$H:$H,Candidatura_Seguros!M895,Candidatura_Tomador!Q:Q),"")</f>
        <v/>
      </c>
      <c r="T895" t="str">
        <f t="shared" si="128"/>
        <v/>
      </c>
      <c r="U895" t="str">
        <f t="shared" si="129"/>
        <v/>
      </c>
      <c r="V895" t="str">
        <f>+IF(LEN(M895)&gt;0,SUMIF(Candidatura_Tomador!$H:$H,Candidatura_Seguros!M895,Candidatura_Tomador!R:R),"")</f>
        <v/>
      </c>
      <c r="W895" t="str">
        <f t="shared" si="130"/>
        <v/>
      </c>
    </row>
    <row r="896" spans="1:23" x14ac:dyDescent="0.25">
      <c r="A896" t="str">
        <f>+IF(LEN(M896)&gt;0,Candidatura_Tomador!C896,"")</f>
        <v/>
      </c>
      <c r="B896" t="str">
        <f>+IF(LEN(M896)&gt;0,Participação!$D$8,"")</f>
        <v/>
      </c>
      <c r="C896" t="str">
        <f t="shared" si="122"/>
        <v/>
      </c>
      <c r="D896" t="str">
        <f>+IF(LEN(M896)&gt;0,Participação!$D$4,"")</f>
        <v/>
      </c>
      <c r="E896" s="27" t="str">
        <f>+IF(LEN(M896)&gt;0,Participação!$B$7+8,"")</f>
        <v/>
      </c>
      <c r="F896" s="27" t="str">
        <f t="shared" si="123"/>
        <v/>
      </c>
      <c r="G896" t="str">
        <f t="shared" si="124"/>
        <v/>
      </c>
      <c r="H896" t="str">
        <f t="shared" si="125"/>
        <v/>
      </c>
      <c r="I896" t="str">
        <f t="shared" si="126"/>
        <v/>
      </c>
      <c r="L896" t="str">
        <f>+IF(LEN(Candidatura_Tomador!A896)&gt;0,VLOOKUP(M896,Candidatura_Tomador!H:P,9,0),"")</f>
        <v/>
      </c>
      <c r="M896" t="str">
        <f>IF(LEN(M895)=0,"",IF(M895=MAX(Candidatura_Tomador!H:H),"",M895+1))</f>
        <v/>
      </c>
      <c r="N896" t="str">
        <f>+IF(LEN(M896)&gt;0,Participação!$D$6*100,"")</f>
        <v/>
      </c>
      <c r="O896" t="str">
        <f t="shared" si="127"/>
        <v/>
      </c>
      <c r="P896" t="str">
        <f>+IF(LEN(M896)&gt;0,IF(Participação!$B$6="Com Escaldão","09","01"),"")</f>
        <v/>
      </c>
      <c r="Q896" s="28" t="str">
        <f>+IF(LEN(M896)&gt;0,SUMIF(Candidatura_Tomador!$H:$H,Candidatura_Seguros!M896,Candidatura_Tomador!I:I),"")</f>
        <v/>
      </c>
      <c r="R896" t="str">
        <f>+IF(LEN(M896)&gt;0,VLOOKUP(M896,Candidatura_Tomador!H:J,3,0),"")</f>
        <v/>
      </c>
      <c r="S896" t="str">
        <f>+IF(LEN(M896)&gt;0,SUMIF(Candidatura_Tomador!$H:$H,Candidatura_Seguros!M896,Candidatura_Tomador!Q:Q),"")</f>
        <v/>
      </c>
      <c r="T896" t="str">
        <f t="shared" si="128"/>
        <v/>
      </c>
      <c r="U896" t="str">
        <f t="shared" si="129"/>
        <v/>
      </c>
      <c r="V896" t="str">
        <f>+IF(LEN(M896)&gt;0,SUMIF(Candidatura_Tomador!$H:$H,Candidatura_Seguros!M896,Candidatura_Tomador!R:R),"")</f>
        <v/>
      </c>
      <c r="W896" t="str">
        <f t="shared" si="130"/>
        <v/>
      </c>
    </row>
    <row r="897" spans="1:23" x14ac:dyDescent="0.25">
      <c r="A897" t="str">
        <f>+IF(LEN(M897)&gt;0,Candidatura_Tomador!C897,"")</f>
        <v/>
      </c>
      <c r="B897" t="str">
        <f>+IF(LEN(M897)&gt;0,Participação!$D$8,"")</f>
        <v/>
      </c>
      <c r="C897" t="str">
        <f t="shared" si="122"/>
        <v/>
      </c>
      <c r="D897" t="str">
        <f>+IF(LEN(M897)&gt;0,Participação!$D$4,"")</f>
        <v/>
      </c>
      <c r="E897" s="27" t="str">
        <f>+IF(LEN(M897)&gt;0,Participação!$B$7+8,"")</f>
        <v/>
      </c>
      <c r="F897" s="27" t="str">
        <f t="shared" si="123"/>
        <v/>
      </c>
      <c r="G897" t="str">
        <f t="shared" si="124"/>
        <v/>
      </c>
      <c r="H897" t="str">
        <f t="shared" si="125"/>
        <v/>
      </c>
      <c r="I897" t="str">
        <f t="shared" si="126"/>
        <v/>
      </c>
      <c r="L897" t="str">
        <f>+IF(LEN(Candidatura_Tomador!A897)&gt;0,VLOOKUP(M897,Candidatura_Tomador!H:P,9,0),"")</f>
        <v/>
      </c>
      <c r="M897" t="str">
        <f>IF(LEN(M896)=0,"",IF(M896=MAX(Candidatura_Tomador!H:H),"",M896+1))</f>
        <v/>
      </c>
      <c r="N897" t="str">
        <f>+IF(LEN(M897)&gt;0,Participação!$D$6*100,"")</f>
        <v/>
      </c>
      <c r="O897" t="str">
        <f t="shared" si="127"/>
        <v/>
      </c>
      <c r="P897" t="str">
        <f>+IF(LEN(M897)&gt;0,IF(Participação!$B$6="Com Escaldão","09","01"),"")</f>
        <v/>
      </c>
      <c r="Q897" s="28" t="str">
        <f>+IF(LEN(M897)&gt;0,SUMIF(Candidatura_Tomador!$H:$H,Candidatura_Seguros!M897,Candidatura_Tomador!I:I),"")</f>
        <v/>
      </c>
      <c r="R897" t="str">
        <f>+IF(LEN(M897)&gt;0,VLOOKUP(M897,Candidatura_Tomador!H:J,3,0),"")</f>
        <v/>
      </c>
      <c r="S897" t="str">
        <f>+IF(LEN(M897)&gt;0,SUMIF(Candidatura_Tomador!$H:$H,Candidatura_Seguros!M897,Candidatura_Tomador!Q:Q),"")</f>
        <v/>
      </c>
      <c r="T897" t="str">
        <f t="shared" si="128"/>
        <v/>
      </c>
      <c r="U897" t="str">
        <f t="shared" si="129"/>
        <v/>
      </c>
      <c r="V897" t="str">
        <f>+IF(LEN(M897)&gt;0,SUMIF(Candidatura_Tomador!$H:$H,Candidatura_Seguros!M897,Candidatura_Tomador!R:R),"")</f>
        <v/>
      </c>
      <c r="W897" t="str">
        <f t="shared" si="130"/>
        <v/>
      </c>
    </row>
    <row r="898" spans="1:23" x14ac:dyDescent="0.25">
      <c r="A898" t="str">
        <f>+IF(LEN(M898)&gt;0,Candidatura_Tomador!C898,"")</f>
        <v/>
      </c>
      <c r="B898" t="str">
        <f>+IF(LEN(M898)&gt;0,Participação!$D$8,"")</f>
        <v/>
      </c>
      <c r="C898" t="str">
        <f t="shared" si="122"/>
        <v/>
      </c>
      <c r="D898" t="str">
        <f>+IF(LEN(M898)&gt;0,Participação!$D$4,"")</f>
        <v/>
      </c>
      <c r="E898" s="27" t="str">
        <f>+IF(LEN(M898)&gt;0,Participação!$B$7+8,"")</f>
        <v/>
      </c>
      <c r="F898" s="27" t="str">
        <f t="shared" si="123"/>
        <v/>
      </c>
      <c r="G898" t="str">
        <f t="shared" si="124"/>
        <v/>
      </c>
      <c r="H898" t="str">
        <f t="shared" si="125"/>
        <v/>
      </c>
      <c r="I898" t="str">
        <f t="shared" si="126"/>
        <v/>
      </c>
      <c r="L898" t="str">
        <f>+IF(LEN(Candidatura_Tomador!A898)&gt;0,VLOOKUP(M898,Candidatura_Tomador!H:P,9,0),"")</f>
        <v/>
      </c>
      <c r="M898" t="str">
        <f>IF(LEN(M897)=0,"",IF(M897=MAX(Candidatura_Tomador!H:H),"",M897+1))</f>
        <v/>
      </c>
      <c r="N898" t="str">
        <f>+IF(LEN(M898)&gt;0,Participação!$D$6*100,"")</f>
        <v/>
      </c>
      <c r="O898" t="str">
        <f t="shared" si="127"/>
        <v/>
      </c>
      <c r="P898" t="str">
        <f>+IF(LEN(M898)&gt;0,IF(Participação!$B$6="Com Escaldão","09","01"),"")</f>
        <v/>
      </c>
      <c r="Q898" s="28" t="str">
        <f>+IF(LEN(M898)&gt;0,SUMIF(Candidatura_Tomador!$H:$H,Candidatura_Seguros!M898,Candidatura_Tomador!I:I),"")</f>
        <v/>
      </c>
      <c r="R898" t="str">
        <f>+IF(LEN(M898)&gt;0,VLOOKUP(M898,Candidatura_Tomador!H:J,3,0),"")</f>
        <v/>
      </c>
      <c r="S898" t="str">
        <f>+IF(LEN(M898)&gt;0,SUMIF(Candidatura_Tomador!$H:$H,Candidatura_Seguros!M898,Candidatura_Tomador!Q:Q),"")</f>
        <v/>
      </c>
      <c r="T898" t="str">
        <f t="shared" si="128"/>
        <v/>
      </c>
      <c r="U898" t="str">
        <f t="shared" si="129"/>
        <v/>
      </c>
      <c r="V898" t="str">
        <f>+IF(LEN(M898)&gt;0,SUMIF(Candidatura_Tomador!$H:$H,Candidatura_Seguros!M898,Candidatura_Tomador!R:R),"")</f>
        <v/>
      </c>
      <c r="W898" t="str">
        <f t="shared" si="130"/>
        <v/>
      </c>
    </row>
    <row r="899" spans="1:23" x14ac:dyDescent="0.25">
      <c r="A899" t="str">
        <f>+IF(LEN(M899)&gt;0,Candidatura_Tomador!C899,"")</f>
        <v/>
      </c>
      <c r="B899" t="str">
        <f>+IF(LEN(M899)&gt;0,Participação!$D$8,"")</f>
        <v/>
      </c>
      <c r="C899" t="str">
        <f t="shared" si="122"/>
        <v/>
      </c>
      <c r="D899" t="str">
        <f>+IF(LEN(M899)&gt;0,Participação!$D$4,"")</f>
        <v/>
      </c>
      <c r="E899" s="27" t="str">
        <f>+IF(LEN(M899)&gt;0,Participação!$B$7+8,"")</f>
        <v/>
      </c>
      <c r="F899" s="27" t="str">
        <f t="shared" si="123"/>
        <v/>
      </c>
      <c r="G899" t="str">
        <f t="shared" si="124"/>
        <v/>
      </c>
      <c r="H899" t="str">
        <f t="shared" si="125"/>
        <v/>
      </c>
      <c r="I899" t="str">
        <f t="shared" si="126"/>
        <v/>
      </c>
      <c r="L899" t="str">
        <f>+IF(LEN(Candidatura_Tomador!A899)&gt;0,VLOOKUP(M899,Candidatura_Tomador!H:P,9,0),"")</f>
        <v/>
      </c>
      <c r="M899" t="str">
        <f>IF(LEN(M898)=0,"",IF(M898=MAX(Candidatura_Tomador!H:H),"",M898+1))</f>
        <v/>
      </c>
      <c r="N899" t="str">
        <f>+IF(LEN(M899)&gt;0,Participação!$D$6*100,"")</f>
        <v/>
      </c>
      <c r="O899" t="str">
        <f t="shared" si="127"/>
        <v/>
      </c>
      <c r="P899" t="str">
        <f>+IF(LEN(M899)&gt;0,IF(Participação!$B$6="Com Escaldão","09","01"),"")</f>
        <v/>
      </c>
      <c r="Q899" s="28" t="str">
        <f>+IF(LEN(M899)&gt;0,SUMIF(Candidatura_Tomador!$H:$H,Candidatura_Seguros!M899,Candidatura_Tomador!I:I),"")</f>
        <v/>
      </c>
      <c r="R899" t="str">
        <f>+IF(LEN(M899)&gt;0,VLOOKUP(M899,Candidatura_Tomador!H:J,3,0),"")</f>
        <v/>
      </c>
      <c r="S899" t="str">
        <f>+IF(LEN(M899)&gt;0,SUMIF(Candidatura_Tomador!$H:$H,Candidatura_Seguros!M899,Candidatura_Tomador!Q:Q),"")</f>
        <v/>
      </c>
      <c r="T899" t="str">
        <f t="shared" si="128"/>
        <v/>
      </c>
      <c r="U899" t="str">
        <f t="shared" si="129"/>
        <v/>
      </c>
      <c r="V899" t="str">
        <f>+IF(LEN(M899)&gt;0,SUMIF(Candidatura_Tomador!$H:$H,Candidatura_Seguros!M899,Candidatura_Tomador!R:R),"")</f>
        <v/>
      </c>
      <c r="W899" t="str">
        <f t="shared" si="130"/>
        <v/>
      </c>
    </row>
    <row r="900" spans="1:23" x14ac:dyDescent="0.25">
      <c r="A900" t="str">
        <f>+IF(LEN(M900)&gt;0,Candidatura_Tomador!C900,"")</f>
        <v/>
      </c>
      <c r="B900" t="str">
        <f>+IF(LEN(M900)&gt;0,Participação!$D$8,"")</f>
        <v/>
      </c>
      <c r="C900" t="str">
        <f t="shared" ref="C900:C963" si="131">+IF(LEN(M900)&gt;0,YEAR(F900),"")</f>
        <v/>
      </c>
      <c r="D900" t="str">
        <f>+IF(LEN(M900)&gt;0,Participação!$D$4,"")</f>
        <v/>
      </c>
      <c r="E900" s="27" t="str">
        <f>+IF(LEN(M900)&gt;0,Participação!$B$7+8,"")</f>
        <v/>
      </c>
      <c r="F900" s="27" t="str">
        <f t="shared" ref="F900:F963" si="132">+IF(LEN(M900)&gt;0,DATE(2021,10,15),"")</f>
        <v/>
      </c>
      <c r="G900" t="str">
        <f t="shared" ref="G900:G963" si="133">+IF(LEN(M900)&gt;0,1,"")</f>
        <v/>
      </c>
      <c r="H900" t="str">
        <f t="shared" ref="H900:H963" si="134">+IF(LEN(M900)&gt;0,1,"")</f>
        <v/>
      </c>
      <c r="I900" t="str">
        <f t="shared" ref="I900:I963" si="135">+IF(LEN(M900)&gt;0,"N","")</f>
        <v/>
      </c>
      <c r="L900" t="str">
        <f>+IF(LEN(Candidatura_Tomador!A900)&gt;0,VLOOKUP(M900,Candidatura_Tomador!H:P,9,0),"")</f>
        <v/>
      </c>
      <c r="M900" t="str">
        <f>IF(LEN(M899)=0,"",IF(M899=MAX(Candidatura_Tomador!H:H),"",M899+1))</f>
        <v/>
      </c>
      <c r="N900" t="str">
        <f>+IF(LEN(M900)&gt;0,Participação!$D$6*100,"")</f>
        <v/>
      </c>
      <c r="O900" t="str">
        <f t="shared" ref="O900:O963" si="136">+IF(LEN(M900)&gt;0,1,"")</f>
        <v/>
      </c>
      <c r="P900" t="str">
        <f>+IF(LEN(M900)&gt;0,IF(Participação!$B$6="Com Escaldão","09","01"),"")</f>
        <v/>
      </c>
      <c r="Q900" s="28" t="str">
        <f>+IF(LEN(M900)&gt;0,SUMIF(Candidatura_Tomador!$H:$H,Candidatura_Seguros!M900,Candidatura_Tomador!I:I),"")</f>
        <v/>
      </c>
      <c r="R900" t="str">
        <f>+IF(LEN(M900)&gt;0,VLOOKUP(M900,Candidatura_Tomador!H:J,3,0),"")</f>
        <v/>
      </c>
      <c r="S900" t="str">
        <f>+IF(LEN(M900)&gt;0,SUMIF(Candidatura_Tomador!$H:$H,Candidatura_Seguros!M900,Candidatura_Tomador!Q:Q),"")</f>
        <v/>
      </c>
      <c r="T900" t="str">
        <f t="shared" ref="T900:T963" si="137">+IF(LEN(M900)&gt;0,S900,"")</f>
        <v/>
      </c>
      <c r="U900" t="str">
        <f t="shared" ref="U900:U963" si="138">+IF(LEN(M900)&gt;0,"N","")</f>
        <v/>
      </c>
      <c r="V900" t="str">
        <f>+IF(LEN(M900)&gt;0,SUMIF(Candidatura_Tomador!$H:$H,Candidatura_Seguros!M900,Candidatura_Tomador!R:R),"")</f>
        <v/>
      </c>
      <c r="W900" t="str">
        <f t="shared" ref="W900:W963" si="139">+IF(LEN(M900)&gt;0,0,"")</f>
        <v/>
      </c>
    </row>
    <row r="901" spans="1:23" x14ac:dyDescent="0.25">
      <c r="A901" t="str">
        <f>+IF(LEN(M901)&gt;0,Candidatura_Tomador!C901,"")</f>
        <v/>
      </c>
      <c r="B901" t="str">
        <f>+IF(LEN(M901)&gt;0,Participação!$D$8,"")</f>
        <v/>
      </c>
      <c r="C901" t="str">
        <f t="shared" si="131"/>
        <v/>
      </c>
      <c r="D901" t="str">
        <f>+IF(LEN(M901)&gt;0,Participação!$D$4,"")</f>
        <v/>
      </c>
      <c r="E901" s="27" t="str">
        <f>+IF(LEN(M901)&gt;0,Participação!$B$7+8,"")</f>
        <v/>
      </c>
      <c r="F901" s="27" t="str">
        <f t="shared" si="132"/>
        <v/>
      </c>
      <c r="G901" t="str">
        <f t="shared" si="133"/>
        <v/>
      </c>
      <c r="H901" t="str">
        <f t="shared" si="134"/>
        <v/>
      </c>
      <c r="I901" t="str">
        <f t="shared" si="135"/>
        <v/>
      </c>
      <c r="L901" t="str">
        <f>+IF(LEN(Candidatura_Tomador!A901)&gt;0,VLOOKUP(M901,Candidatura_Tomador!H:P,9,0),"")</f>
        <v/>
      </c>
      <c r="M901" t="str">
        <f>IF(LEN(M900)=0,"",IF(M900=MAX(Candidatura_Tomador!H:H),"",M900+1))</f>
        <v/>
      </c>
      <c r="N901" t="str">
        <f>+IF(LEN(M901)&gt;0,Participação!$D$6*100,"")</f>
        <v/>
      </c>
      <c r="O901" t="str">
        <f t="shared" si="136"/>
        <v/>
      </c>
      <c r="P901" t="str">
        <f>+IF(LEN(M901)&gt;0,IF(Participação!$B$6="Com Escaldão","09","01"),"")</f>
        <v/>
      </c>
      <c r="Q901" s="28" t="str">
        <f>+IF(LEN(M901)&gt;0,SUMIF(Candidatura_Tomador!$H:$H,Candidatura_Seguros!M901,Candidatura_Tomador!I:I),"")</f>
        <v/>
      </c>
      <c r="R901" t="str">
        <f>+IF(LEN(M901)&gt;0,VLOOKUP(M901,Candidatura_Tomador!H:J,3,0),"")</f>
        <v/>
      </c>
      <c r="S901" t="str">
        <f>+IF(LEN(M901)&gt;0,SUMIF(Candidatura_Tomador!$H:$H,Candidatura_Seguros!M901,Candidatura_Tomador!Q:Q),"")</f>
        <v/>
      </c>
      <c r="T901" t="str">
        <f t="shared" si="137"/>
        <v/>
      </c>
      <c r="U901" t="str">
        <f t="shared" si="138"/>
        <v/>
      </c>
      <c r="V901" t="str">
        <f>+IF(LEN(M901)&gt;0,SUMIF(Candidatura_Tomador!$H:$H,Candidatura_Seguros!M901,Candidatura_Tomador!R:R),"")</f>
        <v/>
      </c>
      <c r="W901" t="str">
        <f t="shared" si="139"/>
        <v/>
      </c>
    </row>
    <row r="902" spans="1:23" x14ac:dyDescent="0.25">
      <c r="A902" t="str">
        <f>+IF(LEN(M902)&gt;0,Candidatura_Tomador!C902,"")</f>
        <v/>
      </c>
      <c r="B902" t="str">
        <f>+IF(LEN(M902)&gt;0,Participação!$D$8,"")</f>
        <v/>
      </c>
      <c r="C902" t="str">
        <f t="shared" si="131"/>
        <v/>
      </c>
      <c r="D902" t="str">
        <f>+IF(LEN(M902)&gt;0,Participação!$D$4,"")</f>
        <v/>
      </c>
      <c r="E902" s="27" t="str">
        <f>+IF(LEN(M902)&gt;0,Participação!$B$7+8,"")</f>
        <v/>
      </c>
      <c r="F902" s="27" t="str">
        <f t="shared" si="132"/>
        <v/>
      </c>
      <c r="G902" t="str">
        <f t="shared" si="133"/>
        <v/>
      </c>
      <c r="H902" t="str">
        <f t="shared" si="134"/>
        <v/>
      </c>
      <c r="I902" t="str">
        <f t="shared" si="135"/>
        <v/>
      </c>
      <c r="L902" t="str">
        <f>+IF(LEN(Candidatura_Tomador!A902)&gt;0,VLOOKUP(M902,Candidatura_Tomador!H:P,9,0),"")</f>
        <v/>
      </c>
      <c r="M902" t="str">
        <f>IF(LEN(M901)=0,"",IF(M901=MAX(Candidatura_Tomador!H:H),"",M901+1))</f>
        <v/>
      </c>
      <c r="N902" t="str">
        <f>+IF(LEN(M902)&gt;0,Participação!$D$6*100,"")</f>
        <v/>
      </c>
      <c r="O902" t="str">
        <f t="shared" si="136"/>
        <v/>
      </c>
      <c r="P902" t="str">
        <f>+IF(LEN(M902)&gt;0,IF(Participação!$B$6="Com Escaldão","09","01"),"")</f>
        <v/>
      </c>
      <c r="Q902" s="28" t="str">
        <f>+IF(LEN(M902)&gt;0,SUMIF(Candidatura_Tomador!$H:$H,Candidatura_Seguros!M902,Candidatura_Tomador!I:I),"")</f>
        <v/>
      </c>
      <c r="R902" t="str">
        <f>+IF(LEN(M902)&gt;0,VLOOKUP(M902,Candidatura_Tomador!H:J,3,0),"")</f>
        <v/>
      </c>
      <c r="S902" t="str">
        <f>+IF(LEN(M902)&gt;0,SUMIF(Candidatura_Tomador!$H:$H,Candidatura_Seguros!M902,Candidatura_Tomador!Q:Q),"")</f>
        <v/>
      </c>
      <c r="T902" t="str">
        <f t="shared" si="137"/>
        <v/>
      </c>
      <c r="U902" t="str">
        <f t="shared" si="138"/>
        <v/>
      </c>
      <c r="V902" t="str">
        <f>+IF(LEN(M902)&gt;0,SUMIF(Candidatura_Tomador!$H:$H,Candidatura_Seguros!M902,Candidatura_Tomador!R:R),"")</f>
        <v/>
      </c>
      <c r="W902" t="str">
        <f t="shared" si="139"/>
        <v/>
      </c>
    </row>
    <row r="903" spans="1:23" x14ac:dyDescent="0.25">
      <c r="A903" t="str">
        <f>+IF(LEN(M903)&gt;0,Candidatura_Tomador!C903,"")</f>
        <v/>
      </c>
      <c r="B903" t="str">
        <f>+IF(LEN(M903)&gt;0,Participação!$D$8,"")</f>
        <v/>
      </c>
      <c r="C903" t="str">
        <f t="shared" si="131"/>
        <v/>
      </c>
      <c r="D903" t="str">
        <f>+IF(LEN(M903)&gt;0,Participação!$D$4,"")</f>
        <v/>
      </c>
      <c r="E903" s="27" t="str">
        <f>+IF(LEN(M903)&gt;0,Participação!$B$7+8,"")</f>
        <v/>
      </c>
      <c r="F903" s="27" t="str">
        <f t="shared" si="132"/>
        <v/>
      </c>
      <c r="G903" t="str">
        <f t="shared" si="133"/>
        <v/>
      </c>
      <c r="H903" t="str">
        <f t="shared" si="134"/>
        <v/>
      </c>
      <c r="I903" t="str">
        <f t="shared" si="135"/>
        <v/>
      </c>
      <c r="L903" t="str">
        <f>+IF(LEN(Candidatura_Tomador!A903)&gt;0,VLOOKUP(M903,Candidatura_Tomador!H:P,9,0),"")</f>
        <v/>
      </c>
      <c r="M903" t="str">
        <f>IF(LEN(M902)=0,"",IF(M902=MAX(Candidatura_Tomador!H:H),"",M902+1))</f>
        <v/>
      </c>
      <c r="N903" t="str">
        <f>+IF(LEN(M903)&gt;0,Participação!$D$6*100,"")</f>
        <v/>
      </c>
      <c r="O903" t="str">
        <f t="shared" si="136"/>
        <v/>
      </c>
      <c r="P903" t="str">
        <f>+IF(LEN(M903)&gt;0,IF(Participação!$B$6="Com Escaldão","09","01"),"")</f>
        <v/>
      </c>
      <c r="Q903" s="28" t="str">
        <f>+IF(LEN(M903)&gt;0,SUMIF(Candidatura_Tomador!$H:$H,Candidatura_Seguros!M903,Candidatura_Tomador!I:I),"")</f>
        <v/>
      </c>
      <c r="R903" t="str">
        <f>+IF(LEN(M903)&gt;0,VLOOKUP(M903,Candidatura_Tomador!H:J,3,0),"")</f>
        <v/>
      </c>
      <c r="S903" t="str">
        <f>+IF(LEN(M903)&gt;0,SUMIF(Candidatura_Tomador!$H:$H,Candidatura_Seguros!M903,Candidatura_Tomador!Q:Q),"")</f>
        <v/>
      </c>
      <c r="T903" t="str">
        <f t="shared" si="137"/>
        <v/>
      </c>
      <c r="U903" t="str">
        <f t="shared" si="138"/>
        <v/>
      </c>
      <c r="V903" t="str">
        <f>+IF(LEN(M903)&gt;0,SUMIF(Candidatura_Tomador!$H:$H,Candidatura_Seguros!M903,Candidatura_Tomador!R:R),"")</f>
        <v/>
      </c>
      <c r="W903" t="str">
        <f t="shared" si="139"/>
        <v/>
      </c>
    </row>
    <row r="904" spans="1:23" x14ac:dyDescent="0.25">
      <c r="A904" t="str">
        <f>+IF(LEN(M904)&gt;0,Candidatura_Tomador!C904,"")</f>
        <v/>
      </c>
      <c r="B904" t="str">
        <f>+IF(LEN(M904)&gt;0,Participação!$D$8,"")</f>
        <v/>
      </c>
      <c r="C904" t="str">
        <f t="shared" si="131"/>
        <v/>
      </c>
      <c r="D904" t="str">
        <f>+IF(LEN(M904)&gt;0,Participação!$D$4,"")</f>
        <v/>
      </c>
      <c r="E904" s="27" t="str">
        <f>+IF(LEN(M904)&gt;0,Participação!$B$7+8,"")</f>
        <v/>
      </c>
      <c r="F904" s="27" t="str">
        <f t="shared" si="132"/>
        <v/>
      </c>
      <c r="G904" t="str">
        <f t="shared" si="133"/>
        <v/>
      </c>
      <c r="H904" t="str">
        <f t="shared" si="134"/>
        <v/>
      </c>
      <c r="I904" t="str">
        <f t="shared" si="135"/>
        <v/>
      </c>
      <c r="L904" t="str">
        <f>+IF(LEN(Candidatura_Tomador!A904)&gt;0,VLOOKUP(M904,Candidatura_Tomador!H:P,9,0),"")</f>
        <v/>
      </c>
      <c r="M904" t="str">
        <f>IF(LEN(M903)=0,"",IF(M903=MAX(Candidatura_Tomador!H:H),"",M903+1))</f>
        <v/>
      </c>
      <c r="N904" t="str">
        <f>+IF(LEN(M904)&gt;0,Participação!$D$6*100,"")</f>
        <v/>
      </c>
      <c r="O904" t="str">
        <f t="shared" si="136"/>
        <v/>
      </c>
      <c r="P904" t="str">
        <f>+IF(LEN(M904)&gt;0,IF(Participação!$B$6="Com Escaldão","09","01"),"")</f>
        <v/>
      </c>
      <c r="Q904" s="28" t="str">
        <f>+IF(LEN(M904)&gt;0,SUMIF(Candidatura_Tomador!$H:$H,Candidatura_Seguros!M904,Candidatura_Tomador!I:I),"")</f>
        <v/>
      </c>
      <c r="R904" t="str">
        <f>+IF(LEN(M904)&gt;0,VLOOKUP(M904,Candidatura_Tomador!H:J,3,0),"")</f>
        <v/>
      </c>
      <c r="S904" t="str">
        <f>+IF(LEN(M904)&gt;0,SUMIF(Candidatura_Tomador!$H:$H,Candidatura_Seguros!M904,Candidatura_Tomador!Q:Q),"")</f>
        <v/>
      </c>
      <c r="T904" t="str">
        <f t="shared" si="137"/>
        <v/>
      </c>
      <c r="U904" t="str">
        <f t="shared" si="138"/>
        <v/>
      </c>
      <c r="V904" t="str">
        <f>+IF(LEN(M904)&gt;0,SUMIF(Candidatura_Tomador!$H:$H,Candidatura_Seguros!M904,Candidatura_Tomador!R:R),"")</f>
        <v/>
      </c>
      <c r="W904" t="str">
        <f t="shared" si="139"/>
        <v/>
      </c>
    </row>
    <row r="905" spans="1:23" x14ac:dyDescent="0.25">
      <c r="A905" t="str">
        <f>+IF(LEN(M905)&gt;0,Candidatura_Tomador!C905,"")</f>
        <v/>
      </c>
      <c r="B905" t="str">
        <f>+IF(LEN(M905)&gt;0,Participação!$D$8,"")</f>
        <v/>
      </c>
      <c r="C905" t="str">
        <f t="shared" si="131"/>
        <v/>
      </c>
      <c r="D905" t="str">
        <f>+IF(LEN(M905)&gt;0,Participação!$D$4,"")</f>
        <v/>
      </c>
      <c r="E905" s="27" t="str">
        <f>+IF(LEN(M905)&gt;0,Participação!$B$7+8,"")</f>
        <v/>
      </c>
      <c r="F905" s="27" t="str">
        <f t="shared" si="132"/>
        <v/>
      </c>
      <c r="G905" t="str">
        <f t="shared" si="133"/>
        <v/>
      </c>
      <c r="H905" t="str">
        <f t="shared" si="134"/>
        <v/>
      </c>
      <c r="I905" t="str">
        <f t="shared" si="135"/>
        <v/>
      </c>
      <c r="L905" t="str">
        <f>+IF(LEN(Candidatura_Tomador!A905)&gt;0,VLOOKUP(M905,Candidatura_Tomador!H:P,9,0),"")</f>
        <v/>
      </c>
      <c r="M905" t="str">
        <f>IF(LEN(M904)=0,"",IF(M904=MAX(Candidatura_Tomador!H:H),"",M904+1))</f>
        <v/>
      </c>
      <c r="N905" t="str">
        <f>+IF(LEN(M905)&gt;0,Participação!$D$6*100,"")</f>
        <v/>
      </c>
      <c r="O905" t="str">
        <f t="shared" si="136"/>
        <v/>
      </c>
      <c r="P905" t="str">
        <f>+IF(LEN(M905)&gt;0,IF(Participação!$B$6="Com Escaldão","09","01"),"")</f>
        <v/>
      </c>
      <c r="Q905" s="28" t="str">
        <f>+IF(LEN(M905)&gt;0,SUMIF(Candidatura_Tomador!$H:$H,Candidatura_Seguros!M905,Candidatura_Tomador!I:I),"")</f>
        <v/>
      </c>
      <c r="R905" t="str">
        <f>+IF(LEN(M905)&gt;0,VLOOKUP(M905,Candidatura_Tomador!H:J,3,0),"")</f>
        <v/>
      </c>
      <c r="S905" t="str">
        <f>+IF(LEN(M905)&gt;0,SUMIF(Candidatura_Tomador!$H:$H,Candidatura_Seguros!M905,Candidatura_Tomador!Q:Q),"")</f>
        <v/>
      </c>
      <c r="T905" t="str">
        <f t="shared" si="137"/>
        <v/>
      </c>
      <c r="U905" t="str">
        <f t="shared" si="138"/>
        <v/>
      </c>
      <c r="V905" t="str">
        <f>+IF(LEN(M905)&gt;0,SUMIF(Candidatura_Tomador!$H:$H,Candidatura_Seguros!M905,Candidatura_Tomador!R:R),"")</f>
        <v/>
      </c>
      <c r="W905" t="str">
        <f t="shared" si="139"/>
        <v/>
      </c>
    </row>
    <row r="906" spans="1:23" x14ac:dyDescent="0.25">
      <c r="A906" t="str">
        <f>+IF(LEN(M906)&gt;0,Candidatura_Tomador!C906,"")</f>
        <v/>
      </c>
      <c r="B906" t="str">
        <f>+IF(LEN(M906)&gt;0,Participação!$D$8,"")</f>
        <v/>
      </c>
      <c r="C906" t="str">
        <f t="shared" si="131"/>
        <v/>
      </c>
      <c r="D906" t="str">
        <f>+IF(LEN(M906)&gt;0,Participação!$D$4,"")</f>
        <v/>
      </c>
      <c r="E906" s="27" t="str">
        <f>+IF(LEN(M906)&gt;0,Participação!$B$7+8,"")</f>
        <v/>
      </c>
      <c r="F906" s="27" t="str">
        <f t="shared" si="132"/>
        <v/>
      </c>
      <c r="G906" t="str">
        <f t="shared" si="133"/>
        <v/>
      </c>
      <c r="H906" t="str">
        <f t="shared" si="134"/>
        <v/>
      </c>
      <c r="I906" t="str">
        <f t="shared" si="135"/>
        <v/>
      </c>
      <c r="L906" t="str">
        <f>+IF(LEN(Candidatura_Tomador!A906)&gt;0,VLOOKUP(M906,Candidatura_Tomador!H:P,9,0),"")</f>
        <v/>
      </c>
      <c r="M906" t="str">
        <f>IF(LEN(M905)=0,"",IF(M905=MAX(Candidatura_Tomador!H:H),"",M905+1))</f>
        <v/>
      </c>
      <c r="N906" t="str">
        <f>+IF(LEN(M906)&gt;0,Participação!$D$6*100,"")</f>
        <v/>
      </c>
      <c r="O906" t="str">
        <f t="shared" si="136"/>
        <v/>
      </c>
      <c r="P906" t="str">
        <f>+IF(LEN(M906)&gt;0,IF(Participação!$B$6="Com Escaldão","09","01"),"")</f>
        <v/>
      </c>
      <c r="Q906" s="28" t="str">
        <f>+IF(LEN(M906)&gt;0,SUMIF(Candidatura_Tomador!$H:$H,Candidatura_Seguros!M906,Candidatura_Tomador!I:I),"")</f>
        <v/>
      </c>
      <c r="R906" t="str">
        <f>+IF(LEN(M906)&gt;0,VLOOKUP(M906,Candidatura_Tomador!H:J,3,0),"")</f>
        <v/>
      </c>
      <c r="S906" t="str">
        <f>+IF(LEN(M906)&gt;0,SUMIF(Candidatura_Tomador!$H:$H,Candidatura_Seguros!M906,Candidatura_Tomador!Q:Q),"")</f>
        <v/>
      </c>
      <c r="T906" t="str">
        <f t="shared" si="137"/>
        <v/>
      </c>
      <c r="U906" t="str">
        <f t="shared" si="138"/>
        <v/>
      </c>
      <c r="V906" t="str">
        <f>+IF(LEN(M906)&gt;0,SUMIF(Candidatura_Tomador!$H:$H,Candidatura_Seguros!M906,Candidatura_Tomador!R:R),"")</f>
        <v/>
      </c>
      <c r="W906" t="str">
        <f t="shared" si="139"/>
        <v/>
      </c>
    </row>
    <row r="907" spans="1:23" x14ac:dyDescent="0.25">
      <c r="A907" t="str">
        <f>+IF(LEN(M907)&gt;0,Candidatura_Tomador!C907,"")</f>
        <v/>
      </c>
      <c r="B907" t="str">
        <f>+IF(LEN(M907)&gt;0,Participação!$D$8,"")</f>
        <v/>
      </c>
      <c r="C907" t="str">
        <f t="shared" si="131"/>
        <v/>
      </c>
      <c r="D907" t="str">
        <f>+IF(LEN(M907)&gt;0,Participação!$D$4,"")</f>
        <v/>
      </c>
      <c r="E907" s="27" t="str">
        <f>+IF(LEN(M907)&gt;0,Participação!$B$7+8,"")</f>
        <v/>
      </c>
      <c r="F907" s="27" t="str">
        <f t="shared" si="132"/>
        <v/>
      </c>
      <c r="G907" t="str">
        <f t="shared" si="133"/>
        <v/>
      </c>
      <c r="H907" t="str">
        <f t="shared" si="134"/>
        <v/>
      </c>
      <c r="I907" t="str">
        <f t="shared" si="135"/>
        <v/>
      </c>
      <c r="L907" t="str">
        <f>+IF(LEN(Candidatura_Tomador!A907)&gt;0,VLOOKUP(M907,Candidatura_Tomador!H:P,9,0),"")</f>
        <v/>
      </c>
      <c r="M907" t="str">
        <f>IF(LEN(M906)=0,"",IF(M906=MAX(Candidatura_Tomador!H:H),"",M906+1))</f>
        <v/>
      </c>
      <c r="N907" t="str">
        <f>+IF(LEN(M907)&gt;0,Participação!$D$6*100,"")</f>
        <v/>
      </c>
      <c r="O907" t="str">
        <f t="shared" si="136"/>
        <v/>
      </c>
      <c r="P907" t="str">
        <f>+IF(LEN(M907)&gt;0,IF(Participação!$B$6="Com Escaldão","09","01"),"")</f>
        <v/>
      </c>
      <c r="Q907" s="28" t="str">
        <f>+IF(LEN(M907)&gt;0,SUMIF(Candidatura_Tomador!$H:$H,Candidatura_Seguros!M907,Candidatura_Tomador!I:I),"")</f>
        <v/>
      </c>
      <c r="R907" t="str">
        <f>+IF(LEN(M907)&gt;0,VLOOKUP(M907,Candidatura_Tomador!H:J,3,0),"")</f>
        <v/>
      </c>
      <c r="S907" t="str">
        <f>+IF(LEN(M907)&gt;0,SUMIF(Candidatura_Tomador!$H:$H,Candidatura_Seguros!M907,Candidatura_Tomador!Q:Q),"")</f>
        <v/>
      </c>
      <c r="T907" t="str">
        <f t="shared" si="137"/>
        <v/>
      </c>
      <c r="U907" t="str">
        <f t="shared" si="138"/>
        <v/>
      </c>
      <c r="V907" t="str">
        <f>+IF(LEN(M907)&gt;0,SUMIF(Candidatura_Tomador!$H:$H,Candidatura_Seguros!M907,Candidatura_Tomador!R:R),"")</f>
        <v/>
      </c>
      <c r="W907" t="str">
        <f t="shared" si="139"/>
        <v/>
      </c>
    </row>
    <row r="908" spans="1:23" x14ac:dyDescent="0.25">
      <c r="A908" t="str">
        <f>+IF(LEN(M908)&gt;0,Candidatura_Tomador!C908,"")</f>
        <v/>
      </c>
      <c r="B908" t="str">
        <f>+IF(LEN(M908)&gt;0,Participação!$D$8,"")</f>
        <v/>
      </c>
      <c r="C908" t="str">
        <f t="shared" si="131"/>
        <v/>
      </c>
      <c r="D908" t="str">
        <f>+IF(LEN(M908)&gt;0,Participação!$D$4,"")</f>
        <v/>
      </c>
      <c r="E908" s="27" t="str">
        <f>+IF(LEN(M908)&gt;0,Participação!$B$7+8,"")</f>
        <v/>
      </c>
      <c r="F908" s="27" t="str">
        <f t="shared" si="132"/>
        <v/>
      </c>
      <c r="G908" t="str">
        <f t="shared" si="133"/>
        <v/>
      </c>
      <c r="H908" t="str">
        <f t="shared" si="134"/>
        <v/>
      </c>
      <c r="I908" t="str">
        <f t="shared" si="135"/>
        <v/>
      </c>
      <c r="L908" t="str">
        <f>+IF(LEN(Candidatura_Tomador!A908)&gt;0,VLOOKUP(M908,Candidatura_Tomador!H:P,9,0),"")</f>
        <v/>
      </c>
      <c r="M908" t="str">
        <f>IF(LEN(M907)=0,"",IF(M907=MAX(Candidatura_Tomador!H:H),"",M907+1))</f>
        <v/>
      </c>
      <c r="N908" t="str">
        <f>+IF(LEN(M908)&gt;0,Participação!$D$6*100,"")</f>
        <v/>
      </c>
      <c r="O908" t="str">
        <f t="shared" si="136"/>
        <v/>
      </c>
      <c r="P908" t="str">
        <f>+IF(LEN(M908)&gt;0,IF(Participação!$B$6="Com Escaldão","09","01"),"")</f>
        <v/>
      </c>
      <c r="Q908" s="28" t="str">
        <f>+IF(LEN(M908)&gt;0,SUMIF(Candidatura_Tomador!$H:$H,Candidatura_Seguros!M908,Candidatura_Tomador!I:I),"")</f>
        <v/>
      </c>
      <c r="R908" t="str">
        <f>+IF(LEN(M908)&gt;0,VLOOKUP(M908,Candidatura_Tomador!H:J,3,0),"")</f>
        <v/>
      </c>
      <c r="S908" t="str">
        <f>+IF(LEN(M908)&gt;0,SUMIF(Candidatura_Tomador!$H:$H,Candidatura_Seguros!M908,Candidatura_Tomador!Q:Q),"")</f>
        <v/>
      </c>
      <c r="T908" t="str">
        <f t="shared" si="137"/>
        <v/>
      </c>
      <c r="U908" t="str">
        <f t="shared" si="138"/>
        <v/>
      </c>
      <c r="V908" t="str">
        <f>+IF(LEN(M908)&gt;0,SUMIF(Candidatura_Tomador!$H:$H,Candidatura_Seguros!M908,Candidatura_Tomador!R:R),"")</f>
        <v/>
      </c>
      <c r="W908" t="str">
        <f t="shared" si="139"/>
        <v/>
      </c>
    </row>
    <row r="909" spans="1:23" x14ac:dyDescent="0.25">
      <c r="A909" t="str">
        <f>+IF(LEN(M909)&gt;0,Candidatura_Tomador!C909,"")</f>
        <v/>
      </c>
      <c r="B909" t="str">
        <f>+IF(LEN(M909)&gt;0,Participação!$D$8,"")</f>
        <v/>
      </c>
      <c r="C909" t="str">
        <f t="shared" si="131"/>
        <v/>
      </c>
      <c r="D909" t="str">
        <f>+IF(LEN(M909)&gt;0,Participação!$D$4,"")</f>
        <v/>
      </c>
      <c r="E909" s="27" t="str">
        <f>+IF(LEN(M909)&gt;0,Participação!$B$7+8,"")</f>
        <v/>
      </c>
      <c r="F909" s="27" t="str">
        <f t="shared" si="132"/>
        <v/>
      </c>
      <c r="G909" t="str">
        <f t="shared" si="133"/>
        <v/>
      </c>
      <c r="H909" t="str">
        <f t="shared" si="134"/>
        <v/>
      </c>
      <c r="I909" t="str">
        <f t="shared" si="135"/>
        <v/>
      </c>
      <c r="L909" t="str">
        <f>+IF(LEN(Candidatura_Tomador!A909)&gt;0,VLOOKUP(M909,Candidatura_Tomador!H:P,9,0),"")</f>
        <v/>
      </c>
      <c r="M909" t="str">
        <f>IF(LEN(M908)=0,"",IF(M908=MAX(Candidatura_Tomador!H:H),"",M908+1))</f>
        <v/>
      </c>
      <c r="N909" t="str">
        <f>+IF(LEN(M909)&gt;0,Participação!$D$6*100,"")</f>
        <v/>
      </c>
      <c r="O909" t="str">
        <f t="shared" si="136"/>
        <v/>
      </c>
      <c r="P909" t="str">
        <f>+IF(LEN(M909)&gt;0,IF(Participação!$B$6="Com Escaldão","09","01"),"")</f>
        <v/>
      </c>
      <c r="Q909" s="28" t="str">
        <f>+IF(LEN(M909)&gt;0,SUMIF(Candidatura_Tomador!$H:$H,Candidatura_Seguros!M909,Candidatura_Tomador!I:I),"")</f>
        <v/>
      </c>
      <c r="R909" t="str">
        <f>+IF(LEN(M909)&gt;0,VLOOKUP(M909,Candidatura_Tomador!H:J,3,0),"")</f>
        <v/>
      </c>
      <c r="S909" t="str">
        <f>+IF(LEN(M909)&gt;0,SUMIF(Candidatura_Tomador!$H:$H,Candidatura_Seguros!M909,Candidatura_Tomador!Q:Q),"")</f>
        <v/>
      </c>
      <c r="T909" t="str">
        <f t="shared" si="137"/>
        <v/>
      </c>
      <c r="U909" t="str">
        <f t="shared" si="138"/>
        <v/>
      </c>
      <c r="V909" t="str">
        <f>+IF(LEN(M909)&gt;0,SUMIF(Candidatura_Tomador!$H:$H,Candidatura_Seguros!M909,Candidatura_Tomador!R:R),"")</f>
        <v/>
      </c>
      <c r="W909" t="str">
        <f t="shared" si="139"/>
        <v/>
      </c>
    </row>
    <row r="910" spans="1:23" x14ac:dyDescent="0.25">
      <c r="A910" t="str">
        <f>+IF(LEN(M910)&gt;0,Candidatura_Tomador!C910,"")</f>
        <v/>
      </c>
      <c r="B910" t="str">
        <f>+IF(LEN(M910)&gt;0,Participação!$D$8,"")</f>
        <v/>
      </c>
      <c r="C910" t="str">
        <f t="shared" si="131"/>
        <v/>
      </c>
      <c r="D910" t="str">
        <f>+IF(LEN(M910)&gt;0,Participação!$D$4,"")</f>
        <v/>
      </c>
      <c r="E910" s="27" t="str">
        <f>+IF(LEN(M910)&gt;0,Participação!$B$7+8,"")</f>
        <v/>
      </c>
      <c r="F910" s="27" t="str">
        <f t="shared" si="132"/>
        <v/>
      </c>
      <c r="G910" t="str">
        <f t="shared" si="133"/>
        <v/>
      </c>
      <c r="H910" t="str">
        <f t="shared" si="134"/>
        <v/>
      </c>
      <c r="I910" t="str">
        <f t="shared" si="135"/>
        <v/>
      </c>
      <c r="L910" t="str">
        <f>+IF(LEN(Candidatura_Tomador!A910)&gt;0,VLOOKUP(M910,Candidatura_Tomador!H:P,9,0),"")</f>
        <v/>
      </c>
      <c r="M910" t="str">
        <f>IF(LEN(M909)=0,"",IF(M909=MAX(Candidatura_Tomador!H:H),"",M909+1))</f>
        <v/>
      </c>
      <c r="N910" t="str">
        <f>+IF(LEN(M910)&gt;0,Participação!$D$6*100,"")</f>
        <v/>
      </c>
      <c r="O910" t="str">
        <f t="shared" si="136"/>
        <v/>
      </c>
      <c r="P910" t="str">
        <f>+IF(LEN(M910)&gt;0,IF(Participação!$B$6="Com Escaldão","09","01"),"")</f>
        <v/>
      </c>
      <c r="Q910" s="28" t="str">
        <f>+IF(LEN(M910)&gt;0,SUMIF(Candidatura_Tomador!$H:$H,Candidatura_Seguros!M910,Candidatura_Tomador!I:I),"")</f>
        <v/>
      </c>
      <c r="R910" t="str">
        <f>+IF(LEN(M910)&gt;0,VLOOKUP(M910,Candidatura_Tomador!H:J,3,0),"")</f>
        <v/>
      </c>
      <c r="S910" t="str">
        <f>+IF(LEN(M910)&gt;0,SUMIF(Candidatura_Tomador!$H:$H,Candidatura_Seguros!M910,Candidatura_Tomador!Q:Q),"")</f>
        <v/>
      </c>
      <c r="T910" t="str">
        <f t="shared" si="137"/>
        <v/>
      </c>
      <c r="U910" t="str">
        <f t="shared" si="138"/>
        <v/>
      </c>
      <c r="V910" t="str">
        <f>+IF(LEN(M910)&gt;0,SUMIF(Candidatura_Tomador!$H:$H,Candidatura_Seguros!M910,Candidatura_Tomador!R:R),"")</f>
        <v/>
      </c>
      <c r="W910" t="str">
        <f t="shared" si="139"/>
        <v/>
      </c>
    </row>
    <row r="911" spans="1:23" x14ac:dyDescent="0.25">
      <c r="A911" t="str">
        <f>+IF(LEN(M911)&gt;0,Candidatura_Tomador!C911,"")</f>
        <v/>
      </c>
      <c r="B911" t="str">
        <f>+IF(LEN(M911)&gt;0,Participação!$D$8,"")</f>
        <v/>
      </c>
      <c r="C911" t="str">
        <f t="shared" si="131"/>
        <v/>
      </c>
      <c r="D911" t="str">
        <f>+IF(LEN(M911)&gt;0,Participação!$D$4,"")</f>
        <v/>
      </c>
      <c r="E911" s="27" t="str">
        <f>+IF(LEN(M911)&gt;0,Participação!$B$7+8,"")</f>
        <v/>
      </c>
      <c r="F911" s="27" t="str">
        <f t="shared" si="132"/>
        <v/>
      </c>
      <c r="G911" t="str">
        <f t="shared" si="133"/>
        <v/>
      </c>
      <c r="H911" t="str">
        <f t="shared" si="134"/>
        <v/>
      </c>
      <c r="I911" t="str">
        <f t="shared" si="135"/>
        <v/>
      </c>
      <c r="L911" t="str">
        <f>+IF(LEN(Candidatura_Tomador!A911)&gt;0,VLOOKUP(M911,Candidatura_Tomador!H:P,9,0),"")</f>
        <v/>
      </c>
      <c r="M911" t="str">
        <f>IF(LEN(M910)=0,"",IF(M910=MAX(Candidatura_Tomador!H:H),"",M910+1))</f>
        <v/>
      </c>
      <c r="N911" t="str">
        <f>+IF(LEN(M911)&gt;0,Participação!$D$6*100,"")</f>
        <v/>
      </c>
      <c r="O911" t="str">
        <f t="shared" si="136"/>
        <v/>
      </c>
      <c r="P911" t="str">
        <f>+IF(LEN(M911)&gt;0,IF(Participação!$B$6="Com Escaldão","09","01"),"")</f>
        <v/>
      </c>
      <c r="Q911" s="28" t="str">
        <f>+IF(LEN(M911)&gt;0,SUMIF(Candidatura_Tomador!$H:$H,Candidatura_Seguros!M911,Candidatura_Tomador!I:I),"")</f>
        <v/>
      </c>
      <c r="R911" t="str">
        <f>+IF(LEN(M911)&gt;0,VLOOKUP(M911,Candidatura_Tomador!H:J,3,0),"")</f>
        <v/>
      </c>
      <c r="S911" t="str">
        <f>+IF(LEN(M911)&gt;0,SUMIF(Candidatura_Tomador!$H:$H,Candidatura_Seguros!M911,Candidatura_Tomador!Q:Q),"")</f>
        <v/>
      </c>
      <c r="T911" t="str">
        <f t="shared" si="137"/>
        <v/>
      </c>
      <c r="U911" t="str">
        <f t="shared" si="138"/>
        <v/>
      </c>
      <c r="V911" t="str">
        <f>+IF(LEN(M911)&gt;0,SUMIF(Candidatura_Tomador!$H:$H,Candidatura_Seguros!M911,Candidatura_Tomador!R:R),"")</f>
        <v/>
      </c>
      <c r="W911" t="str">
        <f t="shared" si="139"/>
        <v/>
      </c>
    </row>
    <row r="912" spans="1:23" x14ac:dyDescent="0.25">
      <c r="A912" t="str">
        <f>+IF(LEN(M912)&gt;0,Candidatura_Tomador!C912,"")</f>
        <v/>
      </c>
      <c r="B912" t="str">
        <f>+IF(LEN(M912)&gt;0,Participação!$D$8,"")</f>
        <v/>
      </c>
      <c r="C912" t="str">
        <f t="shared" si="131"/>
        <v/>
      </c>
      <c r="D912" t="str">
        <f>+IF(LEN(M912)&gt;0,Participação!$D$4,"")</f>
        <v/>
      </c>
      <c r="E912" s="27" t="str">
        <f>+IF(LEN(M912)&gt;0,Participação!$B$7+8,"")</f>
        <v/>
      </c>
      <c r="F912" s="27" t="str">
        <f t="shared" si="132"/>
        <v/>
      </c>
      <c r="G912" t="str">
        <f t="shared" si="133"/>
        <v/>
      </c>
      <c r="H912" t="str">
        <f t="shared" si="134"/>
        <v/>
      </c>
      <c r="I912" t="str">
        <f t="shared" si="135"/>
        <v/>
      </c>
      <c r="L912" t="str">
        <f>+IF(LEN(Candidatura_Tomador!A912)&gt;0,VLOOKUP(M912,Candidatura_Tomador!H:P,9,0),"")</f>
        <v/>
      </c>
      <c r="M912" t="str">
        <f>IF(LEN(M911)=0,"",IF(M911=MAX(Candidatura_Tomador!H:H),"",M911+1))</f>
        <v/>
      </c>
      <c r="N912" t="str">
        <f>+IF(LEN(M912)&gt;0,Participação!$D$6*100,"")</f>
        <v/>
      </c>
      <c r="O912" t="str">
        <f t="shared" si="136"/>
        <v/>
      </c>
      <c r="P912" t="str">
        <f>+IF(LEN(M912)&gt;0,IF(Participação!$B$6="Com Escaldão","09","01"),"")</f>
        <v/>
      </c>
      <c r="Q912" s="28" t="str">
        <f>+IF(LEN(M912)&gt;0,SUMIF(Candidatura_Tomador!$H:$H,Candidatura_Seguros!M912,Candidatura_Tomador!I:I),"")</f>
        <v/>
      </c>
      <c r="R912" t="str">
        <f>+IF(LEN(M912)&gt;0,VLOOKUP(M912,Candidatura_Tomador!H:J,3,0),"")</f>
        <v/>
      </c>
      <c r="S912" t="str">
        <f>+IF(LEN(M912)&gt;0,SUMIF(Candidatura_Tomador!$H:$H,Candidatura_Seguros!M912,Candidatura_Tomador!Q:Q),"")</f>
        <v/>
      </c>
      <c r="T912" t="str">
        <f t="shared" si="137"/>
        <v/>
      </c>
      <c r="U912" t="str">
        <f t="shared" si="138"/>
        <v/>
      </c>
      <c r="V912" t="str">
        <f>+IF(LEN(M912)&gt;0,SUMIF(Candidatura_Tomador!$H:$H,Candidatura_Seguros!M912,Candidatura_Tomador!R:R),"")</f>
        <v/>
      </c>
      <c r="W912" t="str">
        <f t="shared" si="139"/>
        <v/>
      </c>
    </row>
    <row r="913" spans="1:23" x14ac:dyDescent="0.25">
      <c r="A913" t="str">
        <f>+IF(LEN(M913)&gt;0,Candidatura_Tomador!C913,"")</f>
        <v/>
      </c>
      <c r="B913" t="str">
        <f>+IF(LEN(M913)&gt;0,Participação!$D$8,"")</f>
        <v/>
      </c>
      <c r="C913" t="str">
        <f t="shared" si="131"/>
        <v/>
      </c>
      <c r="D913" t="str">
        <f>+IF(LEN(M913)&gt;0,Participação!$D$4,"")</f>
        <v/>
      </c>
      <c r="E913" s="27" t="str">
        <f>+IF(LEN(M913)&gt;0,Participação!$B$7+8,"")</f>
        <v/>
      </c>
      <c r="F913" s="27" t="str">
        <f t="shared" si="132"/>
        <v/>
      </c>
      <c r="G913" t="str">
        <f t="shared" si="133"/>
        <v/>
      </c>
      <c r="H913" t="str">
        <f t="shared" si="134"/>
        <v/>
      </c>
      <c r="I913" t="str">
        <f t="shared" si="135"/>
        <v/>
      </c>
      <c r="L913" t="str">
        <f>+IF(LEN(Candidatura_Tomador!A913)&gt;0,VLOOKUP(M913,Candidatura_Tomador!H:P,9,0),"")</f>
        <v/>
      </c>
      <c r="M913" t="str">
        <f>IF(LEN(M912)=0,"",IF(M912=MAX(Candidatura_Tomador!H:H),"",M912+1))</f>
        <v/>
      </c>
      <c r="N913" t="str">
        <f>+IF(LEN(M913)&gt;0,Participação!$D$6*100,"")</f>
        <v/>
      </c>
      <c r="O913" t="str">
        <f t="shared" si="136"/>
        <v/>
      </c>
      <c r="P913" t="str">
        <f>+IF(LEN(M913)&gt;0,IF(Participação!$B$6="Com Escaldão","09","01"),"")</f>
        <v/>
      </c>
      <c r="Q913" s="28" t="str">
        <f>+IF(LEN(M913)&gt;0,SUMIF(Candidatura_Tomador!$H:$H,Candidatura_Seguros!M913,Candidatura_Tomador!I:I),"")</f>
        <v/>
      </c>
      <c r="R913" t="str">
        <f>+IF(LEN(M913)&gt;0,VLOOKUP(M913,Candidatura_Tomador!H:J,3,0),"")</f>
        <v/>
      </c>
      <c r="S913" t="str">
        <f>+IF(LEN(M913)&gt;0,SUMIF(Candidatura_Tomador!$H:$H,Candidatura_Seguros!M913,Candidatura_Tomador!Q:Q),"")</f>
        <v/>
      </c>
      <c r="T913" t="str">
        <f t="shared" si="137"/>
        <v/>
      </c>
      <c r="U913" t="str">
        <f t="shared" si="138"/>
        <v/>
      </c>
      <c r="V913" t="str">
        <f>+IF(LEN(M913)&gt;0,SUMIF(Candidatura_Tomador!$H:$H,Candidatura_Seguros!M913,Candidatura_Tomador!R:R),"")</f>
        <v/>
      </c>
      <c r="W913" t="str">
        <f t="shared" si="139"/>
        <v/>
      </c>
    </row>
    <row r="914" spans="1:23" x14ac:dyDescent="0.25">
      <c r="A914" t="str">
        <f>+IF(LEN(M914)&gt;0,Candidatura_Tomador!C914,"")</f>
        <v/>
      </c>
      <c r="B914" t="str">
        <f>+IF(LEN(M914)&gt;0,Participação!$D$8,"")</f>
        <v/>
      </c>
      <c r="C914" t="str">
        <f t="shared" si="131"/>
        <v/>
      </c>
      <c r="D914" t="str">
        <f>+IF(LEN(M914)&gt;0,Participação!$D$4,"")</f>
        <v/>
      </c>
      <c r="E914" s="27" t="str">
        <f>+IF(LEN(M914)&gt;0,Participação!$B$7+8,"")</f>
        <v/>
      </c>
      <c r="F914" s="27" t="str">
        <f t="shared" si="132"/>
        <v/>
      </c>
      <c r="G914" t="str">
        <f t="shared" si="133"/>
        <v/>
      </c>
      <c r="H914" t="str">
        <f t="shared" si="134"/>
        <v/>
      </c>
      <c r="I914" t="str">
        <f t="shared" si="135"/>
        <v/>
      </c>
      <c r="L914" t="str">
        <f>+IF(LEN(Candidatura_Tomador!A914)&gt;0,VLOOKUP(M914,Candidatura_Tomador!H:P,9,0),"")</f>
        <v/>
      </c>
      <c r="M914" t="str">
        <f>IF(LEN(M913)=0,"",IF(M913=MAX(Candidatura_Tomador!H:H),"",M913+1))</f>
        <v/>
      </c>
      <c r="N914" t="str">
        <f>+IF(LEN(M914)&gt;0,Participação!$D$6*100,"")</f>
        <v/>
      </c>
      <c r="O914" t="str">
        <f t="shared" si="136"/>
        <v/>
      </c>
      <c r="P914" t="str">
        <f>+IF(LEN(M914)&gt;0,IF(Participação!$B$6="Com Escaldão","09","01"),"")</f>
        <v/>
      </c>
      <c r="Q914" s="28" t="str">
        <f>+IF(LEN(M914)&gt;0,SUMIF(Candidatura_Tomador!$H:$H,Candidatura_Seguros!M914,Candidatura_Tomador!I:I),"")</f>
        <v/>
      </c>
      <c r="R914" t="str">
        <f>+IF(LEN(M914)&gt;0,VLOOKUP(M914,Candidatura_Tomador!H:J,3,0),"")</f>
        <v/>
      </c>
      <c r="S914" t="str">
        <f>+IF(LEN(M914)&gt;0,SUMIF(Candidatura_Tomador!$H:$H,Candidatura_Seguros!M914,Candidatura_Tomador!Q:Q),"")</f>
        <v/>
      </c>
      <c r="T914" t="str">
        <f t="shared" si="137"/>
        <v/>
      </c>
      <c r="U914" t="str">
        <f t="shared" si="138"/>
        <v/>
      </c>
      <c r="V914" t="str">
        <f>+IF(LEN(M914)&gt;0,SUMIF(Candidatura_Tomador!$H:$H,Candidatura_Seguros!M914,Candidatura_Tomador!R:R),"")</f>
        <v/>
      </c>
      <c r="W914" t="str">
        <f t="shared" si="139"/>
        <v/>
      </c>
    </row>
    <row r="915" spans="1:23" x14ac:dyDescent="0.25">
      <c r="A915" t="str">
        <f>+IF(LEN(M915)&gt;0,Candidatura_Tomador!C915,"")</f>
        <v/>
      </c>
      <c r="B915" t="str">
        <f>+IF(LEN(M915)&gt;0,Participação!$D$8,"")</f>
        <v/>
      </c>
      <c r="C915" t="str">
        <f t="shared" si="131"/>
        <v/>
      </c>
      <c r="D915" t="str">
        <f>+IF(LEN(M915)&gt;0,Participação!$D$4,"")</f>
        <v/>
      </c>
      <c r="E915" s="27" t="str">
        <f>+IF(LEN(M915)&gt;0,Participação!$B$7+8,"")</f>
        <v/>
      </c>
      <c r="F915" s="27" t="str">
        <f t="shared" si="132"/>
        <v/>
      </c>
      <c r="G915" t="str">
        <f t="shared" si="133"/>
        <v/>
      </c>
      <c r="H915" t="str">
        <f t="shared" si="134"/>
        <v/>
      </c>
      <c r="I915" t="str">
        <f t="shared" si="135"/>
        <v/>
      </c>
      <c r="L915" t="str">
        <f>+IF(LEN(Candidatura_Tomador!A915)&gt;0,VLOOKUP(M915,Candidatura_Tomador!H:P,9,0),"")</f>
        <v/>
      </c>
      <c r="M915" t="str">
        <f>IF(LEN(M914)=0,"",IF(M914=MAX(Candidatura_Tomador!H:H),"",M914+1))</f>
        <v/>
      </c>
      <c r="N915" t="str">
        <f>+IF(LEN(M915)&gt;0,Participação!$D$6*100,"")</f>
        <v/>
      </c>
      <c r="O915" t="str">
        <f t="shared" si="136"/>
        <v/>
      </c>
      <c r="P915" t="str">
        <f>+IF(LEN(M915)&gt;0,IF(Participação!$B$6="Com Escaldão","09","01"),"")</f>
        <v/>
      </c>
      <c r="Q915" s="28" t="str">
        <f>+IF(LEN(M915)&gt;0,SUMIF(Candidatura_Tomador!$H:$H,Candidatura_Seguros!M915,Candidatura_Tomador!I:I),"")</f>
        <v/>
      </c>
      <c r="R915" t="str">
        <f>+IF(LEN(M915)&gt;0,VLOOKUP(M915,Candidatura_Tomador!H:J,3,0),"")</f>
        <v/>
      </c>
      <c r="S915" t="str">
        <f>+IF(LEN(M915)&gt;0,SUMIF(Candidatura_Tomador!$H:$H,Candidatura_Seguros!M915,Candidatura_Tomador!Q:Q),"")</f>
        <v/>
      </c>
      <c r="T915" t="str">
        <f t="shared" si="137"/>
        <v/>
      </c>
      <c r="U915" t="str">
        <f t="shared" si="138"/>
        <v/>
      </c>
      <c r="V915" t="str">
        <f>+IF(LEN(M915)&gt;0,SUMIF(Candidatura_Tomador!$H:$H,Candidatura_Seguros!M915,Candidatura_Tomador!R:R),"")</f>
        <v/>
      </c>
      <c r="W915" t="str">
        <f t="shared" si="139"/>
        <v/>
      </c>
    </row>
    <row r="916" spans="1:23" x14ac:dyDescent="0.25">
      <c r="A916" t="str">
        <f>+IF(LEN(M916)&gt;0,Candidatura_Tomador!C916,"")</f>
        <v/>
      </c>
      <c r="B916" t="str">
        <f>+IF(LEN(M916)&gt;0,Participação!$D$8,"")</f>
        <v/>
      </c>
      <c r="C916" t="str">
        <f t="shared" si="131"/>
        <v/>
      </c>
      <c r="D916" t="str">
        <f>+IF(LEN(M916)&gt;0,Participação!$D$4,"")</f>
        <v/>
      </c>
      <c r="E916" s="27" t="str">
        <f>+IF(LEN(M916)&gt;0,Participação!$B$7+8,"")</f>
        <v/>
      </c>
      <c r="F916" s="27" t="str">
        <f t="shared" si="132"/>
        <v/>
      </c>
      <c r="G916" t="str">
        <f t="shared" si="133"/>
        <v/>
      </c>
      <c r="H916" t="str">
        <f t="shared" si="134"/>
        <v/>
      </c>
      <c r="I916" t="str">
        <f t="shared" si="135"/>
        <v/>
      </c>
      <c r="L916" t="str">
        <f>+IF(LEN(Candidatura_Tomador!A916)&gt;0,VLOOKUP(M916,Candidatura_Tomador!H:P,9,0),"")</f>
        <v/>
      </c>
      <c r="M916" t="str">
        <f>IF(LEN(M915)=0,"",IF(M915=MAX(Candidatura_Tomador!H:H),"",M915+1))</f>
        <v/>
      </c>
      <c r="N916" t="str">
        <f>+IF(LEN(M916)&gt;0,Participação!$D$6*100,"")</f>
        <v/>
      </c>
      <c r="O916" t="str">
        <f t="shared" si="136"/>
        <v/>
      </c>
      <c r="P916" t="str">
        <f>+IF(LEN(M916)&gt;0,IF(Participação!$B$6="Com Escaldão","09","01"),"")</f>
        <v/>
      </c>
      <c r="Q916" s="28" t="str">
        <f>+IF(LEN(M916)&gt;0,SUMIF(Candidatura_Tomador!$H:$H,Candidatura_Seguros!M916,Candidatura_Tomador!I:I),"")</f>
        <v/>
      </c>
      <c r="R916" t="str">
        <f>+IF(LEN(M916)&gt;0,VLOOKUP(M916,Candidatura_Tomador!H:J,3,0),"")</f>
        <v/>
      </c>
      <c r="S916" t="str">
        <f>+IF(LEN(M916)&gt;0,SUMIF(Candidatura_Tomador!$H:$H,Candidatura_Seguros!M916,Candidatura_Tomador!Q:Q),"")</f>
        <v/>
      </c>
      <c r="T916" t="str">
        <f t="shared" si="137"/>
        <v/>
      </c>
      <c r="U916" t="str">
        <f t="shared" si="138"/>
        <v/>
      </c>
      <c r="V916" t="str">
        <f>+IF(LEN(M916)&gt;0,SUMIF(Candidatura_Tomador!$H:$H,Candidatura_Seguros!M916,Candidatura_Tomador!R:R),"")</f>
        <v/>
      </c>
      <c r="W916" t="str">
        <f t="shared" si="139"/>
        <v/>
      </c>
    </row>
    <row r="917" spans="1:23" x14ac:dyDescent="0.25">
      <c r="A917" t="str">
        <f>+IF(LEN(M917)&gt;0,Candidatura_Tomador!C917,"")</f>
        <v/>
      </c>
      <c r="B917" t="str">
        <f>+IF(LEN(M917)&gt;0,Participação!$D$8,"")</f>
        <v/>
      </c>
      <c r="C917" t="str">
        <f t="shared" si="131"/>
        <v/>
      </c>
      <c r="D917" t="str">
        <f>+IF(LEN(M917)&gt;0,Participação!$D$4,"")</f>
        <v/>
      </c>
      <c r="E917" s="27" t="str">
        <f>+IF(LEN(M917)&gt;0,Participação!$B$7+8,"")</f>
        <v/>
      </c>
      <c r="F917" s="27" t="str">
        <f t="shared" si="132"/>
        <v/>
      </c>
      <c r="G917" t="str">
        <f t="shared" si="133"/>
        <v/>
      </c>
      <c r="H917" t="str">
        <f t="shared" si="134"/>
        <v/>
      </c>
      <c r="I917" t="str">
        <f t="shared" si="135"/>
        <v/>
      </c>
      <c r="L917" t="str">
        <f>+IF(LEN(Candidatura_Tomador!A917)&gt;0,VLOOKUP(M917,Candidatura_Tomador!H:P,9,0),"")</f>
        <v/>
      </c>
      <c r="M917" t="str">
        <f>IF(LEN(M916)=0,"",IF(M916=MAX(Candidatura_Tomador!H:H),"",M916+1))</f>
        <v/>
      </c>
      <c r="N917" t="str">
        <f>+IF(LEN(M917)&gt;0,Participação!$D$6*100,"")</f>
        <v/>
      </c>
      <c r="O917" t="str">
        <f t="shared" si="136"/>
        <v/>
      </c>
      <c r="P917" t="str">
        <f>+IF(LEN(M917)&gt;0,IF(Participação!$B$6="Com Escaldão","09","01"),"")</f>
        <v/>
      </c>
      <c r="Q917" s="28" t="str">
        <f>+IF(LEN(M917)&gt;0,SUMIF(Candidatura_Tomador!$H:$H,Candidatura_Seguros!M917,Candidatura_Tomador!I:I),"")</f>
        <v/>
      </c>
      <c r="R917" t="str">
        <f>+IF(LEN(M917)&gt;0,VLOOKUP(M917,Candidatura_Tomador!H:J,3,0),"")</f>
        <v/>
      </c>
      <c r="S917" t="str">
        <f>+IF(LEN(M917)&gt;0,SUMIF(Candidatura_Tomador!$H:$H,Candidatura_Seguros!M917,Candidatura_Tomador!Q:Q),"")</f>
        <v/>
      </c>
      <c r="T917" t="str">
        <f t="shared" si="137"/>
        <v/>
      </c>
      <c r="U917" t="str">
        <f t="shared" si="138"/>
        <v/>
      </c>
      <c r="V917" t="str">
        <f>+IF(LEN(M917)&gt;0,SUMIF(Candidatura_Tomador!$H:$H,Candidatura_Seguros!M917,Candidatura_Tomador!R:R),"")</f>
        <v/>
      </c>
      <c r="W917" t="str">
        <f t="shared" si="139"/>
        <v/>
      </c>
    </row>
    <row r="918" spans="1:23" x14ac:dyDescent="0.25">
      <c r="A918" t="str">
        <f>+IF(LEN(M918)&gt;0,Candidatura_Tomador!C918,"")</f>
        <v/>
      </c>
      <c r="B918" t="str">
        <f>+IF(LEN(M918)&gt;0,Participação!$D$8,"")</f>
        <v/>
      </c>
      <c r="C918" t="str">
        <f t="shared" si="131"/>
        <v/>
      </c>
      <c r="D918" t="str">
        <f>+IF(LEN(M918)&gt;0,Participação!$D$4,"")</f>
        <v/>
      </c>
      <c r="E918" s="27" t="str">
        <f>+IF(LEN(M918)&gt;0,Participação!$B$7+8,"")</f>
        <v/>
      </c>
      <c r="F918" s="27" t="str">
        <f t="shared" si="132"/>
        <v/>
      </c>
      <c r="G918" t="str">
        <f t="shared" si="133"/>
        <v/>
      </c>
      <c r="H918" t="str">
        <f t="shared" si="134"/>
        <v/>
      </c>
      <c r="I918" t="str">
        <f t="shared" si="135"/>
        <v/>
      </c>
      <c r="L918" t="str">
        <f>+IF(LEN(Candidatura_Tomador!A918)&gt;0,VLOOKUP(M918,Candidatura_Tomador!H:P,9,0),"")</f>
        <v/>
      </c>
      <c r="M918" t="str">
        <f>IF(LEN(M917)=0,"",IF(M917=MAX(Candidatura_Tomador!H:H),"",M917+1))</f>
        <v/>
      </c>
      <c r="N918" t="str">
        <f>+IF(LEN(M918)&gt;0,Participação!$D$6*100,"")</f>
        <v/>
      </c>
      <c r="O918" t="str">
        <f t="shared" si="136"/>
        <v/>
      </c>
      <c r="P918" t="str">
        <f>+IF(LEN(M918)&gt;0,IF(Participação!$B$6="Com Escaldão","09","01"),"")</f>
        <v/>
      </c>
      <c r="Q918" s="28" t="str">
        <f>+IF(LEN(M918)&gt;0,SUMIF(Candidatura_Tomador!$H:$H,Candidatura_Seguros!M918,Candidatura_Tomador!I:I),"")</f>
        <v/>
      </c>
      <c r="R918" t="str">
        <f>+IF(LEN(M918)&gt;0,VLOOKUP(M918,Candidatura_Tomador!H:J,3,0),"")</f>
        <v/>
      </c>
      <c r="S918" t="str">
        <f>+IF(LEN(M918)&gt;0,SUMIF(Candidatura_Tomador!$H:$H,Candidatura_Seguros!M918,Candidatura_Tomador!Q:Q),"")</f>
        <v/>
      </c>
      <c r="T918" t="str">
        <f t="shared" si="137"/>
        <v/>
      </c>
      <c r="U918" t="str">
        <f t="shared" si="138"/>
        <v/>
      </c>
      <c r="V918" t="str">
        <f>+IF(LEN(M918)&gt;0,SUMIF(Candidatura_Tomador!$H:$H,Candidatura_Seguros!M918,Candidatura_Tomador!R:R),"")</f>
        <v/>
      </c>
      <c r="W918" t="str">
        <f t="shared" si="139"/>
        <v/>
      </c>
    </row>
    <row r="919" spans="1:23" x14ac:dyDescent="0.25">
      <c r="A919" t="str">
        <f>+IF(LEN(M919)&gt;0,Candidatura_Tomador!C919,"")</f>
        <v/>
      </c>
      <c r="B919" t="str">
        <f>+IF(LEN(M919)&gt;0,Participação!$D$8,"")</f>
        <v/>
      </c>
      <c r="C919" t="str">
        <f t="shared" si="131"/>
        <v/>
      </c>
      <c r="D919" t="str">
        <f>+IF(LEN(M919)&gt;0,Participação!$D$4,"")</f>
        <v/>
      </c>
      <c r="E919" s="27" t="str">
        <f>+IF(LEN(M919)&gt;0,Participação!$B$7+8,"")</f>
        <v/>
      </c>
      <c r="F919" s="27" t="str">
        <f t="shared" si="132"/>
        <v/>
      </c>
      <c r="G919" t="str">
        <f t="shared" si="133"/>
        <v/>
      </c>
      <c r="H919" t="str">
        <f t="shared" si="134"/>
        <v/>
      </c>
      <c r="I919" t="str">
        <f t="shared" si="135"/>
        <v/>
      </c>
      <c r="L919" t="str">
        <f>+IF(LEN(Candidatura_Tomador!A919)&gt;0,VLOOKUP(M919,Candidatura_Tomador!H:P,9,0),"")</f>
        <v/>
      </c>
      <c r="M919" t="str">
        <f>IF(LEN(M918)=0,"",IF(M918=MAX(Candidatura_Tomador!H:H),"",M918+1))</f>
        <v/>
      </c>
      <c r="N919" t="str">
        <f>+IF(LEN(M919)&gt;0,Participação!$D$6*100,"")</f>
        <v/>
      </c>
      <c r="O919" t="str">
        <f t="shared" si="136"/>
        <v/>
      </c>
      <c r="P919" t="str">
        <f>+IF(LEN(M919)&gt;0,IF(Participação!$B$6="Com Escaldão","09","01"),"")</f>
        <v/>
      </c>
      <c r="Q919" s="28" t="str">
        <f>+IF(LEN(M919)&gt;0,SUMIF(Candidatura_Tomador!$H:$H,Candidatura_Seguros!M919,Candidatura_Tomador!I:I),"")</f>
        <v/>
      </c>
      <c r="R919" t="str">
        <f>+IF(LEN(M919)&gt;0,VLOOKUP(M919,Candidatura_Tomador!H:J,3,0),"")</f>
        <v/>
      </c>
      <c r="S919" t="str">
        <f>+IF(LEN(M919)&gt;0,SUMIF(Candidatura_Tomador!$H:$H,Candidatura_Seguros!M919,Candidatura_Tomador!Q:Q),"")</f>
        <v/>
      </c>
      <c r="T919" t="str">
        <f t="shared" si="137"/>
        <v/>
      </c>
      <c r="U919" t="str">
        <f t="shared" si="138"/>
        <v/>
      </c>
      <c r="V919" t="str">
        <f>+IF(LEN(M919)&gt;0,SUMIF(Candidatura_Tomador!$H:$H,Candidatura_Seguros!M919,Candidatura_Tomador!R:R),"")</f>
        <v/>
      </c>
      <c r="W919" t="str">
        <f t="shared" si="139"/>
        <v/>
      </c>
    </row>
    <row r="920" spans="1:23" x14ac:dyDescent="0.25">
      <c r="A920" t="str">
        <f>+IF(LEN(M920)&gt;0,Candidatura_Tomador!C920,"")</f>
        <v/>
      </c>
      <c r="B920" t="str">
        <f>+IF(LEN(M920)&gt;0,Participação!$D$8,"")</f>
        <v/>
      </c>
      <c r="C920" t="str">
        <f t="shared" si="131"/>
        <v/>
      </c>
      <c r="D920" t="str">
        <f>+IF(LEN(M920)&gt;0,Participação!$D$4,"")</f>
        <v/>
      </c>
      <c r="E920" s="27" t="str">
        <f>+IF(LEN(M920)&gt;0,Participação!$B$7+8,"")</f>
        <v/>
      </c>
      <c r="F920" s="27" t="str">
        <f t="shared" si="132"/>
        <v/>
      </c>
      <c r="G920" t="str">
        <f t="shared" si="133"/>
        <v/>
      </c>
      <c r="H920" t="str">
        <f t="shared" si="134"/>
        <v/>
      </c>
      <c r="I920" t="str">
        <f t="shared" si="135"/>
        <v/>
      </c>
      <c r="L920" t="str">
        <f>+IF(LEN(Candidatura_Tomador!A920)&gt;0,VLOOKUP(M920,Candidatura_Tomador!H:P,9,0),"")</f>
        <v/>
      </c>
      <c r="M920" t="str">
        <f>IF(LEN(M919)=0,"",IF(M919=MAX(Candidatura_Tomador!H:H),"",M919+1))</f>
        <v/>
      </c>
      <c r="N920" t="str">
        <f>+IF(LEN(M920)&gt;0,Participação!$D$6*100,"")</f>
        <v/>
      </c>
      <c r="O920" t="str">
        <f t="shared" si="136"/>
        <v/>
      </c>
      <c r="P920" t="str">
        <f>+IF(LEN(M920)&gt;0,IF(Participação!$B$6="Com Escaldão","09","01"),"")</f>
        <v/>
      </c>
      <c r="Q920" s="28" t="str">
        <f>+IF(LEN(M920)&gt;0,SUMIF(Candidatura_Tomador!$H:$H,Candidatura_Seguros!M920,Candidatura_Tomador!I:I),"")</f>
        <v/>
      </c>
      <c r="R920" t="str">
        <f>+IF(LEN(M920)&gt;0,VLOOKUP(M920,Candidatura_Tomador!H:J,3,0),"")</f>
        <v/>
      </c>
      <c r="S920" t="str">
        <f>+IF(LEN(M920)&gt;0,SUMIF(Candidatura_Tomador!$H:$H,Candidatura_Seguros!M920,Candidatura_Tomador!Q:Q),"")</f>
        <v/>
      </c>
      <c r="T920" t="str">
        <f t="shared" si="137"/>
        <v/>
      </c>
      <c r="U920" t="str">
        <f t="shared" si="138"/>
        <v/>
      </c>
      <c r="V920" t="str">
        <f>+IF(LEN(M920)&gt;0,SUMIF(Candidatura_Tomador!$H:$H,Candidatura_Seguros!M920,Candidatura_Tomador!R:R),"")</f>
        <v/>
      </c>
      <c r="W920" t="str">
        <f t="shared" si="139"/>
        <v/>
      </c>
    </row>
    <row r="921" spans="1:23" x14ac:dyDescent="0.25">
      <c r="A921" t="str">
        <f>+IF(LEN(M921)&gt;0,Candidatura_Tomador!C921,"")</f>
        <v/>
      </c>
      <c r="B921" t="str">
        <f>+IF(LEN(M921)&gt;0,Participação!$D$8,"")</f>
        <v/>
      </c>
      <c r="C921" t="str">
        <f t="shared" si="131"/>
        <v/>
      </c>
      <c r="D921" t="str">
        <f>+IF(LEN(M921)&gt;0,Participação!$D$4,"")</f>
        <v/>
      </c>
      <c r="E921" s="27" t="str">
        <f>+IF(LEN(M921)&gt;0,Participação!$B$7+8,"")</f>
        <v/>
      </c>
      <c r="F921" s="27" t="str">
        <f t="shared" si="132"/>
        <v/>
      </c>
      <c r="G921" t="str">
        <f t="shared" si="133"/>
        <v/>
      </c>
      <c r="H921" t="str">
        <f t="shared" si="134"/>
        <v/>
      </c>
      <c r="I921" t="str">
        <f t="shared" si="135"/>
        <v/>
      </c>
      <c r="L921" t="str">
        <f>+IF(LEN(Candidatura_Tomador!A921)&gt;0,VLOOKUP(M921,Candidatura_Tomador!H:P,9,0),"")</f>
        <v/>
      </c>
      <c r="M921" t="str">
        <f>IF(LEN(M920)=0,"",IF(M920=MAX(Candidatura_Tomador!H:H),"",M920+1))</f>
        <v/>
      </c>
      <c r="N921" t="str">
        <f>+IF(LEN(M921)&gt;0,Participação!$D$6*100,"")</f>
        <v/>
      </c>
      <c r="O921" t="str">
        <f t="shared" si="136"/>
        <v/>
      </c>
      <c r="P921" t="str">
        <f>+IF(LEN(M921)&gt;0,IF(Participação!$B$6="Com Escaldão","09","01"),"")</f>
        <v/>
      </c>
      <c r="Q921" s="28" t="str">
        <f>+IF(LEN(M921)&gt;0,SUMIF(Candidatura_Tomador!$H:$H,Candidatura_Seguros!M921,Candidatura_Tomador!I:I),"")</f>
        <v/>
      </c>
      <c r="R921" t="str">
        <f>+IF(LEN(M921)&gt;0,VLOOKUP(M921,Candidatura_Tomador!H:J,3,0),"")</f>
        <v/>
      </c>
      <c r="S921" t="str">
        <f>+IF(LEN(M921)&gt;0,SUMIF(Candidatura_Tomador!$H:$H,Candidatura_Seguros!M921,Candidatura_Tomador!Q:Q),"")</f>
        <v/>
      </c>
      <c r="T921" t="str">
        <f t="shared" si="137"/>
        <v/>
      </c>
      <c r="U921" t="str">
        <f t="shared" si="138"/>
        <v/>
      </c>
      <c r="V921" t="str">
        <f>+IF(LEN(M921)&gt;0,SUMIF(Candidatura_Tomador!$H:$H,Candidatura_Seguros!M921,Candidatura_Tomador!R:R),"")</f>
        <v/>
      </c>
      <c r="W921" t="str">
        <f t="shared" si="139"/>
        <v/>
      </c>
    </row>
    <row r="922" spans="1:23" x14ac:dyDescent="0.25">
      <c r="A922" t="str">
        <f>+IF(LEN(M922)&gt;0,Candidatura_Tomador!C922,"")</f>
        <v/>
      </c>
      <c r="B922" t="str">
        <f>+IF(LEN(M922)&gt;0,Participação!$D$8,"")</f>
        <v/>
      </c>
      <c r="C922" t="str">
        <f t="shared" si="131"/>
        <v/>
      </c>
      <c r="D922" t="str">
        <f>+IF(LEN(M922)&gt;0,Participação!$D$4,"")</f>
        <v/>
      </c>
      <c r="E922" s="27" t="str">
        <f>+IF(LEN(M922)&gt;0,Participação!$B$7+8,"")</f>
        <v/>
      </c>
      <c r="F922" s="27" t="str">
        <f t="shared" si="132"/>
        <v/>
      </c>
      <c r="G922" t="str">
        <f t="shared" si="133"/>
        <v/>
      </c>
      <c r="H922" t="str">
        <f t="shared" si="134"/>
        <v/>
      </c>
      <c r="I922" t="str">
        <f t="shared" si="135"/>
        <v/>
      </c>
      <c r="L922" t="str">
        <f>+IF(LEN(Candidatura_Tomador!A922)&gt;0,VLOOKUP(M922,Candidatura_Tomador!H:P,9,0),"")</f>
        <v/>
      </c>
      <c r="M922" t="str">
        <f>IF(LEN(M921)=0,"",IF(M921=MAX(Candidatura_Tomador!H:H),"",M921+1))</f>
        <v/>
      </c>
      <c r="N922" t="str">
        <f>+IF(LEN(M922)&gt;0,Participação!$D$6*100,"")</f>
        <v/>
      </c>
      <c r="O922" t="str">
        <f t="shared" si="136"/>
        <v/>
      </c>
      <c r="P922" t="str">
        <f>+IF(LEN(M922)&gt;0,IF(Participação!$B$6="Com Escaldão","09","01"),"")</f>
        <v/>
      </c>
      <c r="Q922" s="28" t="str">
        <f>+IF(LEN(M922)&gt;0,SUMIF(Candidatura_Tomador!$H:$H,Candidatura_Seguros!M922,Candidatura_Tomador!I:I),"")</f>
        <v/>
      </c>
      <c r="R922" t="str">
        <f>+IF(LEN(M922)&gt;0,VLOOKUP(M922,Candidatura_Tomador!H:J,3,0),"")</f>
        <v/>
      </c>
      <c r="S922" t="str">
        <f>+IF(LEN(M922)&gt;0,SUMIF(Candidatura_Tomador!$H:$H,Candidatura_Seguros!M922,Candidatura_Tomador!Q:Q),"")</f>
        <v/>
      </c>
      <c r="T922" t="str">
        <f t="shared" si="137"/>
        <v/>
      </c>
      <c r="U922" t="str">
        <f t="shared" si="138"/>
        <v/>
      </c>
      <c r="V922" t="str">
        <f>+IF(LEN(M922)&gt;0,SUMIF(Candidatura_Tomador!$H:$H,Candidatura_Seguros!M922,Candidatura_Tomador!R:R),"")</f>
        <v/>
      </c>
      <c r="W922" t="str">
        <f t="shared" si="139"/>
        <v/>
      </c>
    </row>
    <row r="923" spans="1:23" x14ac:dyDescent="0.25">
      <c r="A923" t="str">
        <f>+IF(LEN(M923)&gt;0,Candidatura_Tomador!C923,"")</f>
        <v/>
      </c>
      <c r="B923" t="str">
        <f>+IF(LEN(M923)&gt;0,Participação!$D$8,"")</f>
        <v/>
      </c>
      <c r="C923" t="str">
        <f t="shared" si="131"/>
        <v/>
      </c>
      <c r="D923" t="str">
        <f>+IF(LEN(M923)&gt;0,Participação!$D$4,"")</f>
        <v/>
      </c>
      <c r="E923" s="27" t="str">
        <f>+IF(LEN(M923)&gt;0,Participação!$B$7+8,"")</f>
        <v/>
      </c>
      <c r="F923" s="27" t="str">
        <f t="shared" si="132"/>
        <v/>
      </c>
      <c r="G923" t="str">
        <f t="shared" si="133"/>
        <v/>
      </c>
      <c r="H923" t="str">
        <f t="shared" si="134"/>
        <v/>
      </c>
      <c r="I923" t="str">
        <f t="shared" si="135"/>
        <v/>
      </c>
      <c r="L923" t="str">
        <f>+IF(LEN(Candidatura_Tomador!A923)&gt;0,VLOOKUP(M923,Candidatura_Tomador!H:P,9,0),"")</f>
        <v/>
      </c>
      <c r="M923" t="str">
        <f>IF(LEN(M922)=0,"",IF(M922=MAX(Candidatura_Tomador!H:H),"",M922+1))</f>
        <v/>
      </c>
      <c r="N923" t="str">
        <f>+IF(LEN(M923)&gt;0,Participação!$D$6*100,"")</f>
        <v/>
      </c>
      <c r="O923" t="str">
        <f t="shared" si="136"/>
        <v/>
      </c>
      <c r="P923" t="str">
        <f>+IF(LEN(M923)&gt;0,IF(Participação!$B$6="Com Escaldão","09","01"),"")</f>
        <v/>
      </c>
      <c r="Q923" s="28" t="str">
        <f>+IF(LEN(M923)&gt;0,SUMIF(Candidatura_Tomador!$H:$H,Candidatura_Seguros!M923,Candidatura_Tomador!I:I),"")</f>
        <v/>
      </c>
      <c r="R923" t="str">
        <f>+IF(LEN(M923)&gt;0,VLOOKUP(M923,Candidatura_Tomador!H:J,3,0),"")</f>
        <v/>
      </c>
      <c r="S923" t="str">
        <f>+IF(LEN(M923)&gt;0,SUMIF(Candidatura_Tomador!$H:$H,Candidatura_Seguros!M923,Candidatura_Tomador!Q:Q),"")</f>
        <v/>
      </c>
      <c r="T923" t="str">
        <f t="shared" si="137"/>
        <v/>
      </c>
      <c r="U923" t="str">
        <f t="shared" si="138"/>
        <v/>
      </c>
      <c r="V923" t="str">
        <f>+IF(LEN(M923)&gt;0,SUMIF(Candidatura_Tomador!$H:$H,Candidatura_Seguros!M923,Candidatura_Tomador!R:R),"")</f>
        <v/>
      </c>
      <c r="W923" t="str">
        <f t="shared" si="139"/>
        <v/>
      </c>
    </row>
    <row r="924" spans="1:23" x14ac:dyDescent="0.25">
      <c r="A924" t="str">
        <f>+IF(LEN(M924)&gt;0,Candidatura_Tomador!C924,"")</f>
        <v/>
      </c>
      <c r="B924" t="str">
        <f>+IF(LEN(M924)&gt;0,Participação!$D$8,"")</f>
        <v/>
      </c>
      <c r="C924" t="str">
        <f t="shared" si="131"/>
        <v/>
      </c>
      <c r="D924" t="str">
        <f>+IF(LEN(M924)&gt;0,Participação!$D$4,"")</f>
        <v/>
      </c>
      <c r="E924" s="27" t="str">
        <f>+IF(LEN(M924)&gt;0,Participação!$B$7+8,"")</f>
        <v/>
      </c>
      <c r="F924" s="27" t="str">
        <f t="shared" si="132"/>
        <v/>
      </c>
      <c r="G924" t="str">
        <f t="shared" si="133"/>
        <v/>
      </c>
      <c r="H924" t="str">
        <f t="shared" si="134"/>
        <v/>
      </c>
      <c r="I924" t="str">
        <f t="shared" si="135"/>
        <v/>
      </c>
      <c r="L924" t="str">
        <f>+IF(LEN(Candidatura_Tomador!A924)&gt;0,VLOOKUP(M924,Candidatura_Tomador!H:P,9,0),"")</f>
        <v/>
      </c>
      <c r="M924" t="str">
        <f>IF(LEN(M923)=0,"",IF(M923=MAX(Candidatura_Tomador!H:H),"",M923+1))</f>
        <v/>
      </c>
      <c r="N924" t="str">
        <f>+IF(LEN(M924)&gt;0,Participação!$D$6*100,"")</f>
        <v/>
      </c>
      <c r="O924" t="str">
        <f t="shared" si="136"/>
        <v/>
      </c>
      <c r="P924" t="str">
        <f>+IF(LEN(M924)&gt;0,IF(Participação!$B$6="Com Escaldão","09","01"),"")</f>
        <v/>
      </c>
      <c r="Q924" s="28" t="str">
        <f>+IF(LEN(M924)&gt;0,SUMIF(Candidatura_Tomador!$H:$H,Candidatura_Seguros!M924,Candidatura_Tomador!I:I),"")</f>
        <v/>
      </c>
      <c r="R924" t="str">
        <f>+IF(LEN(M924)&gt;0,VLOOKUP(M924,Candidatura_Tomador!H:J,3,0),"")</f>
        <v/>
      </c>
      <c r="S924" t="str">
        <f>+IF(LEN(M924)&gt;0,SUMIF(Candidatura_Tomador!$H:$H,Candidatura_Seguros!M924,Candidatura_Tomador!Q:Q),"")</f>
        <v/>
      </c>
      <c r="T924" t="str">
        <f t="shared" si="137"/>
        <v/>
      </c>
      <c r="U924" t="str">
        <f t="shared" si="138"/>
        <v/>
      </c>
      <c r="V924" t="str">
        <f>+IF(LEN(M924)&gt;0,SUMIF(Candidatura_Tomador!$H:$H,Candidatura_Seguros!M924,Candidatura_Tomador!R:R),"")</f>
        <v/>
      </c>
      <c r="W924" t="str">
        <f t="shared" si="139"/>
        <v/>
      </c>
    </row>
    <row r="925" spans="1:23" x14ac:dyDescent="0.25">
      <c r="A925" t="str">
        <f>+IF(LEN(M925)&gt;0,Candidatura_Tomador!C925,"")</f>
        <v/>
      </c>
      <c r="B925" t="str">
        <f>+IF(LEN(M925)&gt;0,Participação!$D$8,"")</f>
        <v/>
      </c>
      <c r="C925" t="str">
        <f t="shared" si="131"/>
        <v/>
      </c>
      <c r="D925" t="str">
        <f>+IF(LEN(M925)&gt;0,Participação!$D$4,"")</f>
        <v/>
      </c>
      <c r="E925" s="27" t="str">
        <f>+IF(LEN(M925)&gt;0,Participação!$B$7+8,"")</f>
        <v/>
      </c>
      <c r="F925" s="27" t="str">
        <f t="shared" si="132"/>
        <v/>
      </c>
      <c r="G925" t="str">
        <f t="shared" si="133"/>
        <v/>
      </c>
      <c r="H925" t="str">
        <f t="shared" si="134"/>
        <v/>
      </c>
      <c r="I925" t="str">
        <f t="shared" si="135"/>
        <v/>
      </c>
      <c r="L925" t="str">
        <f>+IF(LEN(Candidatura_Tomador!A925)&gt;0,VLOOKUP(M925,Candidatura_Tomador!H:P,9,0),"")</f>
        <v/>
      </c>
      <c r="M925" t="str">
        <f>IF(LEN(M924)=0,"",IF(M924=MAX(Candidatura_Tomador!H:H),"",M924+1))</f>
        <v/>
      </c>
      <c r="N925" t="str">
        <f>+IF(LEN(M925)&gt;0,Participação!$D$6*100,"")</f>
        <v/>
      </c>
      <c r="O925" t="str">
        <f t="shared" si="136"/>
        <v/>
      </c>
      <c r="P925" t="str">
        <f>+IF(LEN(M925)&gt;0,IF(Participação!$B$6="Com Escaldão","09","01"),"")</f>
        <v/>
      </c>
      <c r="Q925" s="28" t="str">
        <f>+IF(LEN(M925)&gt;0,SUMIF(Candidatura_Tomador!$H:$H,Candidatura_Seguros!M925,Candidatura_Tomador!I:I),"")</f>
        <v/>
      </c>
      <c r="R925" t="str">
        <f>+IF(LEN(M925)&gt;0,VLOOKUP(M925,Candidatura_Tomador!H:J,3,0),"")</f>
        <v/>
      </c>
      <c r="S925" t="str">
        <f>+IF(LEN(M925)&gt;0,SUMIF(Candidatura_Tomador!$H:$H,Candidatura_Seguros!M925,Candidatura_Tomador!Q:Q),"")</f>
        <v/>
      </c>
      <c r="T925" t="str">
        <f t="shared" si="137"/>
        <v/>
      </c>
      <c r="U925" t="str">
        <f t="shared" si="138"/>
        <v/>
      </c>
      <c r="V925" t="str">
        <f>+IF(LEN(M925)&gt;0,SUMIF(Candidatura_Tomador!$H:$H,Candidatura_Seguros!M925,Candidatura_Tomador!R:R),"")</f>
        <v/>
      </c>
      <c r="W925" t="str">
        <f t="shared" si="139"/>
        <v/>
      </c>
    </row>
    <row r="926" spans="1:23" x14ac:dyDescent="0.25">
      <c r="A926" t="str">
        <f>+IF(LEN(M926)&gt;0,Candidatura_Tomador!C926,"")</f>
        <v/>
      </c>
      <c r="B926" t="str">
        <f>+IF(LEN(M926)&gt;0,Participação!$D$8,"")</f>
        <v/>
      </c>
      <c r="C926" t="str">
        <f t="shared" si="131"/>
        <v/>
      </c>
      <c r="D926" t="str">
        <f>+IF(LEN(M926)&gt;0,Participação!$D$4,"")</f>
        <v/>
      </c>
      <c r="E926" s="27" t="str">
        <f>+IF(LEN(M926)&gt;0,Participação!$B$7+8,"")</f>
        <v/>
      </c>
      <c r="F926" s="27" t="str">
        <f t="shared" si="132"/>
        <v/>
      </c>
      <c r="G926" t="str">
        <f t="shared" si="133"/>
        <v/>
      </c>
      <c r="H926" t="str">
        <f t="shared" si="134"/>
        <v/>
      </c>
      <c r="I926" t="str">
        <f t="shared" si="135"/>
        <v/>
      </c>
      <c r="L926" t="str">
        <f>+IF(LEN(Candidatura_Tomador!A926)&gt;0,VLOOKUP(M926,Candidatura_Tomador!H:P,9,0),"")</f>
        <v/>
      </c>
      <c r="M926" t="str">
        <f>IF(LEN(M925)=0,"",IF(M925=MAX(Candidatura_Tomador!H:H),"",M925+1))</f>
        <v/>
      </c>
      <c r="N926" t="str">
        <f>+IF(LEN(M926)&gt;0,Participação!$D$6*100,"")</f>
        <v/>
      </c>
      <c r="O926" t="str">
        <f t="shared" si="136"/>
        <v/>
      </c>
      <c r="P926" t="str">
        <f>+IF(LEN(M926)&gt;0,IF(Participação!$B$6="Com Escaldão","09","01"),"")</f>
        <v/>
      </c>
      <c r="Q926" s="28" t="str">
        <f>+IF(LEN(M926)&gt;0,SUMIF(Candidatura_Tomador!$H:$H,Candidatura_Seguros!M926,Candidatura_Tomador!I:I),"")</f>
        <v/>
      </c>
      <c r="R926" t="str">
        <f>+IF(LEN(M926)&gt;0,VLOOKUP(M926,Candidatura_Tomador!H:J,3,0),"")</f>
        <v/>
      </c>
      <c r="S926" t="str">
        <f>+IF(LEN(M926)&gt;0,SUMIF(Candidatura_Tomador!$H:$H,Candidatura_Seguros!M926,Candidatura_Tomador!Q:Q),"")</f>
        <v/>
      </c>
      <c r="T926" t="str">
        <f t="shared" si="137"/>
        <v/>
      </c>
      <c r="U926" t="str">
        <f t="shared" si="138"/>
        <v/>
      </c>
      <c r="V926" t="str">
        <f>+IF(LEN(M926)&gt;0,SUMIF(Candidatura_Tomador!$H:$H,Candidatura_Seguros!M926,Candidatura_Tomador!R:R),"")</f>
        <v/>
      </c>
      <c r="W926" t="str">
        <f t="shared" si="139"/>
        <v/>
      </c>
    </row>
    <row r="927" spans="1:23" x14ac:dyDescent="0.25">
      <c r="A927" t="str">
        <f>+IF(LEN(M927)&gt;0,Candidatura_Tomador!C927,"")</f>
        <v/>
      </c>
      <c r="B927" t="str">
        <f>+IF(LEN(M927)&gt;0,Participação!$D$8,"")</f>
        <v/>
      </c>
      <c r="C927" t="str">
        <f t="shared" si="131"/>
        <v/>
      </c>
      <c r="D927" t="str">
        <f>+IF(LEN(M927)&gt;0,Participação!$D$4,"")</f>
        <v/>
      </c>
      <c r="E927" s="27" t="str">
        <f>+IF(LEN(M927)&gt;0,Participação!$B$7+8,"")</f>
        <v/>
      </c>
      <c r="F927" s="27" t="str">
        <f t="shared" si="132"/>
        <v/>
      </c>
      <c r="G927" t="str">
        <f t="shared" si="133"/>
        <v/>
      </c>
      <c r="H927" t="str">
        <f t="shared" si="134"/>
        <v/>
      </c>
      <c r="I927" t="str">
        <f t="shared" si="135"/>
        <v/>
      </c>
      <c r="L927" t="str">
        <f>+IF(LEN(Candidatura_Tomador!A927)&gt;0,VLOOKUP(M927,Candidatura_Tomador!H:P,9,0),"")</f>
        <v/>
      </c>
      <c r="M927" t="str">
        <f>IF(LEN(M926)=0,"",IF(M926=MAX(Candidatura_Tomador!H:H),"",M926+1))</f>
        <v/>
      </c>
      <c r="N927" t="str">
        <f>+IF(LEN(M927)&gt;0,Participação!$D$6*100,"")</f>
        <v/>
      </c>
      <c r="O927" t="str">
        <f t="shared" si="136"/>
        <v/>
      </c>
      <c r="P927" t="str">
        <f>+IF(LEN(M927)&gt;0,IF(Participação!$B$6="Com Escaldão","09","01"),"")</f>
        <v/>
      </c>
      <c r="Q927" s="28" t="str">
        <f>+IF(LEN(M927)&gt;0,SUMIF(Candidatura_Tomador!$H:$H,Candidatura_Seguros!M927,Candidatura_Tomador!I:I),"")</f>
        <v/>
      </c>
      <c r="R927" t="str">
        <f>+IF(LEN(M927)&gt;0,VLOOKUP(M927,Candidatura_Tomador!H:J,3,0),"")</f>
        <v/>
      </c>
      <c r="S927" t="str">
        <f>+IF(LEN(M927)&gt;0,SUMIF(Candidatura_Tomador!$H:$H,Candidatura_Seguros!M927,Candidatura_Tomador!Q:Q),"")</f>
        <v/>
      </c>
      <c r="T927" t="str">
        <f t="shared" si="137"/>
        <v/>
      </c>
      <c r="U927" t="str">
        <f t="shared" si="138"/>
        <v/>
      </c>
      <c r="V927" t="str">
        <f>+IF(LEN(M927)&gt;0,SUMIF(Candidatura_Tomador!$H:$H,Candidatura_Seguros!M927,Candidatura_Tomador!R:R),"")</f>
        <v/>
      </c>
      <c r="W927" t="str">
        <f t="shared" si="139"/>
        <v/>
      </c>
    </row>
    <row r="928" spans="1:23" x14ac:dyDescent="0.25">
      <c r="A928" t="str">
        <f>+IF(LEN(M928)&gt;0,Candidatura_Tomador!C928,"")</f>
        <v/>
      </c>
      <c r="B928" t="str">
        <f>+IF(LEN(M928)&gt;0,Participação!$D$8,"")</f>
        <v/>
      </c>
      <c r="C928" t="str">
        <f t="shared" si="131"/>
        <v/>
      </c>
      <c r="D928" t="str">
        <f>+IF(LEN(M928)&gt;0,Participação!$D$4,"")</f>
        <v/>
      </c>
      <c r="E928" s="27" t="str">
        <f>+IF(LEN(M928)&gt;0,Participação!$B$7+8,"")</f>
        <v/>
      </c>
      <c r="F928" s="27" t="str">
        <f t="shared" si="132"/>
        <v/>
      </c>
      <c r="G928" t="str">
        <f t="shared" si="133"/>
        <v/>
      </c>
      <c r="H928" t="str">
        <f t="shared" si="134"/>
        <v/>
      </c>
      <c r="I928" t="str">
        <f t="shared" si="135"/>
        <v/>
      </c>
      <c r="L928" t="str">
        <f>+IF(LEN(Candidatura_Tomador!A928)&gt;0,VLOOKUP(M928,Candidatura_Tomador!H:P,9,0),"")</f>
        <v/>
      </c>
      <c r="M928" t="str">
        <f>IF(LEN(M927)=0,"",IF(M927=MAX(Candidatura_Tomador!H:H),"",M927+1))</f>
        <v/>
      </c>
      <c r="N928" t="str">
        <f>+IF(LEN(M928)&gt;0,Participação!$D$6*100,"")</f>
        <v/>
      </c>
      <c r="O928" t="str">
        <f t="shared" si="136"/>
        <v/>
      </c>
      <c r="P928" t="str">
        <f>+IF(LEN(M928)&gt;0,IF(Participação!$B$6="Com Escaldão","09","01"),"")</f>
        <v/>
      </c>
      <c r="Q928" s="28" t="str">
        <f>+IF(LEN(M928)&gt;0,SUMIF(Candidatura_Tomador!$H:$H,Candidatura_Seguros!M928,Candidatura_Tomador!I:I),"")</f>
        <v/>
      </c>
      <c r="R928" t="str">
        <f>+IF(LEN(M928)&gt;0,VLOOKUP(M928,Candidatura_Tomador!H:J,3,0),"")</f>
        <v/>
      </c>
      <c r="S928" t="str">
        <f>+IF(LEN(M928)&gt;0,SUMIF(Candidatura_Tomador!$H:$H,Candidatura_Seguros!M928,Candidatura_Tomador!Q:Q),"")</f>
        <v/>
      </c>
      <c r="T928" t="str">
        <f t="shared" si="137"/>
        <v/>
      </c>
      <c r="U928" t="str">
        <f t="shared" si="138"/>
        <v/>
      </c>
      <c r="V928" t="str">
        <f>+IF(LEN(M928)&gt;0,SUMIF(Candidatura_Tomador!$H:$H,Candidatura_Seguros!M928,Candidatura_Tomador!R:R),"")</f>
        <v/>
      </c>
      <c r="W928" t="str">
        <f t="shared" si="139"/>
        <v/>
      </c>
    </row>
    <row r="929" spans="1:23" x14ac:dyDescent="0.25">
      <c r="A929" t="str">
        <f>+IF(LEN(M929)&gt;0,Candidatura_Tomador!C929,"")</f>
        <v/>
      </c>
      <c r="B929" t="str">
        <f>+IF(LEN(M929)&gt;0,Participação!$D$8,"")</f>
        <v/>
      </c>
      <c r="C929" t="str">
        <f t="shared" si="131"/>
        <v/>
      </c>
      <c r="D929" t="str">
        <f>+IF(LEN(M929)&gt;0,Participação!$D$4,"")</f>
        <v/>
      </c>
      <c r="E929" s="27" t="str">
        <f>+IF(LEN(M929)&gt;0,Participação!$B$7+8,"")</f>
        <v/>
      </c>
      <c r="F929" s="27" t="str">
        <f t="shared" si="132"/>
        <v/>
      </c>
      <c r="G929" t="str">
        <f t="shared" si="133"/>
        <v/>
      </c>
      <c r="H929" t="str">
        <f t="shared" si="134"/>
        <v/>
      </c>
      <c r="I929" t="str">
        <f t="shared" si="135"/>
        <v/>
      </c>
      <c r="L929" t="str">
        <f>+IF(LEN(Candidatura_Tomador!A929)&gt;0,VLOOKUP(M929,Candidatura_Tomador!H:P,9,0),"")</f>
        <v/>
      </c>
      <c r="M929" t="str">
        <f>IF(LEN(M928)=0,"",IF(M928=MAX(Candidatura_Tomador!H:H),"",M928+1))</f>
        <v/>
      </c>
      <c r="N929" t="str">
        <f>+IF(LEN(M929)&gt;0,Participação!$D$6*100,"")</f>
        <v/>
      </c>
      <c r="O929" t="str">
        <f t="shared" si="136"/>
        <v/>
      </c>
      <c r="P929" t="str">
        <f>+IF(LEN(M929)&gt;0,IF(Participação!$B$6="Com Escaldão","09","01"),"")</f>
        <v/>
      </c>
      <c r="Q929" s="28" t="str">
        <f>+IF(LEN(M929)&gt;0,SUMIF(Candidatura_Tomador!$H:$H,Candidatura_Seguros!M929,Candidatura_Tomador!I:I),"")</f>
        <v/>
      </c>
      <c r="R929" t="str">
        <f>+IF(LEN(M929)&gt;0,VLOOKUP(M929,Candidatura_Tomador!H:J,3,0),"")</f>
        <v/>
      </c>
      <c r="S929" t="str">
        <f>+IF(LEN(M929)&gt;0,SUMIF(Candidatura_Tomador!$H:$H,Candidatura_Seguros!M929,Candidatura_Tomador!Q:Q),"")</f>
        <v/>
      </c>
      <c r="T929" t="str">
        <f t="shared" si="137"/>
        <v/>
      </c>
      <c r="U929" t="str">
        <f t="shared" si="138"/>
        <v/>
      </c>
      <c r="V929" t="str">
        <f>+IF(LEN(M929)&gt;0,SUMIF(Candidatura_Tomador!$H:$H,Candidatura_Seguros!M929,Candidatura_Tomador!R:R),"")</f>
        <v/>
      </c>
      <c r="W929" t="str">
        <f t="shared" si="139"/>
        <v/>
      </c>
    </row>
    <row r="930" spans="1:23" x14ac:dyDescent="0.25">
      <c r="A930" t="str">
        <f>+IF(LEN(M930)&gt;0,Candidatura_Tomador!C930,"")</f>
        <v/>
      </c>
      <c r="B930" t="str">
        <f>+IF(LEN(M930)&gt;0,Participação!$D$8,"")</f>
        <v/>
      </c>
      <c r="C930" t="str">
        <f t="shared" si="131"/>
        <v/>
      </c>
      <c r="D930" t="str">
        <f>+IF(LEN(M930)&gt;0,Participação!$D$4,"")</f>
        <v/>
      </c>
      <c r="E930" s="27" t="str">
        <f>+IF(LEN(M930)&gt;0,Participação!$B$7+8,"")</f>
        <v/>
      </c>
      <c r="F930" s="27" t="str">
        <f t="shared" si="132"/>
        <v/>
      </c>
      <c r="G930" t="str">
        <f t="shared" si="133"/>
        <v/>
      </c>
      <c r="H930" t="str">
        <f t="shared" si="134"/>
        <v/>
      </c>
      <c r="I930" t="str">
        <f t="shared" si="135"/>
        <v/>
      </c>
      <c r="L930" t="str">
        <f>+IF(LEN(Candidatura_Tomador!A930)&gt;0,VLOOKUP(M930,Candidatura_Tomador!H:P,9,0),"")</f>
        <v/>
      </c>
      <c r="M930" t="str">
        <f>IF(LEN(M929)=0,"",IF(M929=MAX(Candidatura_Tomador!H:H),"",M929+1))</f>
        <v/>
      </c>
      <c r="N930" t="str">
        <f>+IF(LEN(M930)&gt;0,Participação!$D$6*100,"")</f>
        <v/>
      </c>
      <c r="O930" t="str">
        <f t="shared" si="136"/>
        <v/>
      </c>
      <c r="P930" t="str">
        <f>+IF(LEN(M930)&gt;0,IF(Participação!$B$6="Com Escaldão","09","01"),"")</f>
        <v/>
      </c>
      <c r="Q930" s="28" t="str">
        <f>+IF(LEN(M930)&gt;0,SUMIF(Candidatura_Tomador!$H:$H,Candidatura_Seguros!M930,Candidatura_Tomador!I:I),"")</f>
        <v/>
      </c>
      <c r="R930" t="str">
        <f>+IF(LEN(M930)&gt;0,VLOOKUP(M930,Candidatura_Tomador!H:J,3,0),"")</f>
        <v/>
      </c>
      <c r="S930" t="str">
        <f>+IF(LEN(M930)&gt;0,SUMIF(Candidatura_Tomador!$H:$H,Candidatura_Seguros!M930,Candidatura_Tomador!Q:Q),"")</f>
        <v/>
      </c>
      <c r="T930" t="str">
        <f t="shared" si="137"/>
        <v/>
      </c>
      <c r="U930" t="str">
        <f t="shared" si="138"/>
        <v/>
      </c>
      <c r="V930" t="str">
        <f>+IF(LEN(M930)&gt;0,SUMIF(Candidatura_Tomador!$H:$H,Candidatura_Seguros!M930,Candidatura_Tomador!R:R),"")</f>
        <v/>
      </c>
      <c r="W930" t="str">
        <f t="shared" si="139"/>
        <v/>
      </c>
    </row>
    <row r="931" spans="1:23" x14ac:dyDescent="0.25">
      <c r="A931" t="str">
        <f>+IF(LEN(M931)&gt;0,Candidatura_Tomador!C931,"")</f>
        <v/>
      </c>
      <c r="B931" t="str">
        <f>+IF(LEN(M931)&gt;0,Participação!$D$8,"")</f>
        <v/>
      </c>
      <c r="C931" t="str">
        <f t="shared" si="131"/>
        <v/>
      </c>
      <c r="D931" t="str">
        <f>+IF(LEN(M931)&gt;0,Participação!$D$4,"")</f>
        <v/>
      </c>
      <c r="E931" s="27" t="str">
        <f>+IF(LEN(M931)&gt;0,Participação!$B$7+8,"")</f>
        <v/>
      </c>
      <c r="F931" s="27" t="str">
        <f t="shared" si="132"/>
        <v/>
      </c>
      <c r="G931" t="str">
        <f t="shared" si="133"/>
        <v/>
      </c>
      <c r="H931" t="str">
        <f t="shared" si="134"/>
        <v/>
      </c>
      <c r="I931" t="str">
        <f t="shared" si="135"/>
        <v/>
      </c>
      <c r="L931" t="str">
        <f>+IF(LEN(Candidatura_Tomador!A931)&gt;0,VLOOKUP(M931,Candidatura_Tomador!H:P,9,0),"")</f>
        <v/>
      </c>
      <c r="M931" t="str">
        <f>IF(LEN(M930)=0,"",IF(M930=MAX(Candidatura_Tomador!H:H),"",M930+1))</f>
        <v/>
      </c>
      <c r="N931" t="str">
        <f>+IF(LEN(M931)&gt;0,Participação!$D$6*100,"")</f>
        <v/>
      </c>
      <c r="O931" t="str">
        <f t="shared" si="136"/>
        <v/>
      </c>
      <c r="P931" t="str">
        <f>+IF(LEN(M931)&gt;0,IF(Participação!$B$6="Com Escaldão","09","01"),"")</f>
        <v/>
      </c>
      <c r="Q931" s="28" t="str">
        <f>+IF(LEN(M931)&gt;0,SUMIF(Candidatura_Tomador!$H:$H,Candidatura_Seguros!M931,Candidatura_Tomador!I:I),"")</f>
        <v/>
      </c>
      <c r="R931" t="str">
        <f>+IF(LEN(M931)&gt;0,VLOOKUP(M931,Candidatura_Tomador!H:J,3,0),"")</f>
        <v/>
      </c>
      <c r="S931" t="str">
        <f>+IF(LEN(M931)&gt;0,SUMIF(Candidatura_Tomador!$H:$H,Candidatura_Seguros!M931,Candidatura_Tomador!Q:Q),"")</f>
        <v/>
      </c>
      <c r="T931" t="str">
        <f t="shared" si="137"/>
        <v/>
      </c>
      <c r="U931" t="str">
        <f t="shared" si="138"/>
        <v/>
      </c>
      <c r="V931" t="str">
        <f>+IF(LEN(M931)&gt;0,SUMIF(Candidatura_Tomador!$H:$H,Candidatura_Seguros!M931,Candidatura_Tomador!R:R),"")</f>
        <v/>
      </c>
      <c r="W931" t="str">
        <f t="shared" si="139"/>
        <v/>
      </c>
    </row>
    <row r="932" spans="1:23" x14ac:dyDescent="0.25">
      <c r="A932" t="str">
        <f>+IF(LEN(M932)&gt;0,Candidatura_Tomador!C932,"")</f>
        <v/>
      </c>
      <c r="B932" t="str">
        <f>+IF(LEN(M932)&gt;0,Participação!$D$8,"")</f>
        <v/>
      </c>
      <c r="C932" t="str">
        <f t="shared" si="131"/>
        <v/>
      </c>
      <c r="D932" t="str">
        <f>+IF(LEN(M932)&gt;0,Participação!$D$4,"")</f>
        <v/>
      </c>
      <c r="E932" s="27" t="str">
        <f>+IF(LEN(M932)&gt;0,Participação!$B$7+8,"")</f>
        <v/>
      </c>
      <c r="F932" s="27" t="str">
        <f t="shared" si="132"/>
        <v/>
      </c>
      <c r="G932" t="str">
        <f t="shared" si="133"/>
        <v/>
      </c>
      <c r="H932" t="str">
        <f t="shared" si="134"/>
        <v/>
      </c>
      <c r="I932" t="str">
        <f t="shared" si="135"/>
        <v/>
      </c>
      <c r="L932" t="str">
        <f>+IF(LEN(Candidatura_Tomador!A932)&gt;0,VLOOKUP(M932,Candidatura_Tomador!H:P,9,0),"")</f>
        <v/>
      </c>
      <c r="M932" t="str">
        <f>IF(LEN(M931)=0,"",IF(M931=MAX(Candidatura_Tomador!H:H),"",M931+1))</f>
        <v/>
      </c>
      <c r="N932" t="str">
        <f>+IF(LEN(M932)&gt;0,Participação!$D$6*100,"")</f>
        <v/>
      </c>
      <c r="O932" t="str">
        <f t="shared" si="136"/>
        <v/>
      </c>
      <c r="P932" t="str">
        <f>+IF(LEN(M932)&gt;0,IF(Participação!$B$6="Com Escaldão","09","01"),"")</f>
        <v/>
      </c>
      <c r="Q932" s="28" t="str">
        <f>+IF(LEN(M932)&gt;0,SUMIF(Candidatura_Tomador!$H:$H,Candidatura_Seguros!M932,Candidatura_Tomador!I:I),"")</f>
        <v/>
      </c>
      <c r="R932" t="str">
        <f>+IF(LEN(M932)&gt;0,VLOOKUP(M932,Candidatura_Tomador!H:J,3,0),"")</f>
        <v/>
      </c>
      <c r="S932" t="str">
        <f>+IF(LEN(M932)&gt;0,SUMIF(Candidatura_Tomador!$H:$H,Candidatura_Seguros!M932,Candidatura_Tomador!Q:Q),"")</f>
        <v/>
      </c>
      <c r="T932" t="str">
        <f t="shared" si="137"/>
        <v/>
      </c>
      <c r="U932" t="str">
        <f t="shared" si="138"/>
        <v/>
      </c>
      <c r="V932" t="str">
        <f>+IF(LEN(M932)&gt;0,SUMIF(Candidatura_Tomador!$H:$H,Candidatura_Seguros!M932,Candidatura_Tomador!R:R),"")</f>
        <v/>
      </c>
      <c r="W932" t="str">
        <f t="shared" si="139"/>
        <v/>
      </c>
    </row>
    <row r="933" spans="1:23" x14ac:dyDescent="0.25">
      <c r="A933" t="str">
        <f>+IF(LEN(M933)&gt;0,Candidatura_Tomador!C933,"")</f>
        <v/>
      </c>
      <c r="B933" t="str">
        <f>+IF(LEN(M933)&gt;0,Participação!$D$8,"")</f>
        <v/>
      </c>
      <c r="C933" t="str">
        <f t="shared" si="131"/>
        <v/>
      </c>
      <c r="D933" t="str">
        <f>+IF(LEN(M933)&gt;0,Participação!$D$4,"")</f>
        <v/>
      </c>
      <c r="E933" s="27" t="str">
        <f>+IF(LEN(M933)&gt;0,Participação!$B$7+8,"")</f>
        <v/>
      </c>
      <c r="F933" s="27" t="str">
        <f t="shared" si="132"/>
        <v/>
      </c>
      <c r="G933" t="str">
        <f t="shared" si="133"/>
        <v/>
      </c>
      <c r="H933" t="str">
        <f t="shared" si="134"/>
        <v/>
      </c>
      <c r="I933" t="str">
        <f t="shared" si="135"/>
        <v/>
      </c>
      <c r="L933" t="str">
        <f>+IF(LEN(Candidatura_Tomador!A933)&gt;0,VLOOKUP(M933,Candidatura_Tomador!H:P,9,0),"")</f>
        <v/>
      </c>
      <c r="M933" t="str">
        <f>IF(LEN(M932)=0,"",IF(M932=MAX(Candidatura_Tomador!H:H),"",M932+1))</f>
        <v/>
      </c>
      <c r="N933" t="str">
        <f>+IF(LEN(M933)&gt;0,Participação!$D$6*100,"")</f>
        <v/>
      </c>
      <c r="O933" t="str">
        <f t="shared" si="136"/>
        <v/>
      </c>
      <c r="P933" t="str">
        <f>+IF(LEN(M933)&gt;0,IF(Participação!$B$6="Com Escaldão","09","01"),"")</f>
        <v/>
      </c>
      <c r="Q933" s="28" t="str">
        <f>+IF(LEN(M933)&gt;0,SUMIF(Candidatura_Tomador!$H:$H,Candidatura_Seguros!M933,Candidatura_Tomador!I:I),"")</f>
        <v/>
      </c>
      <c r="R933" t="str">
        <f>+IF(LEN(M933)&gt;0,VLOOKUP(M933,Candidatura_Tomador!H:J,3,0),"")</f>
        <v/>
      </c>
      <c r="S933" t="str">
        <f>+IF(LEN(M933)&gt;0,SUMIF(Candidatura_Tomador!$H:$H,Candidatura_Seguros!M933,Candidatura_Tomador!Q:Q),"")</f>
        <v/>
      </c>
      <c r="T933" t="str">
        <f t="shared" si="137"/>
        <v/>
      </c>
      <c r="U933" t="str">
        <f t="shared" si="138"/>
        <v/>
      </c>
      <c r="V933" t="str">
        <f>+IF(LEN(M933)&gt;0,SUMIF(Candidatura_Tomador!$H:$H,Candidatura_Seguros!M933,Candidatura_Tomador!R:R),"")</f>
        <v/>
      </c>
      <c r="W933" t="str">
        <f t="shared" si="139"/>
        <v/>
      </c>
    </row>
    <row r="934" spans="1:23" x14ac:dyDescent="0.25">
      <c r="A934" t="str">
        <f>+IF(LEN(M934)&gt;0,Candidatura_Tomador!C934,"")</f>
        <v/>
      </c>
      <c r="B934" t="str">
        <f>+IF(LEN(M934)&gt;0,Participação!$D$8,"")</f>
        <v/>
      </c>
      <c r="C934" t="str">
        <f t="shared" si="131"/>
        <v/>
      </c>
      <c r="D934" t="str">
        <f>+IF(LEN(M934)&gt;0,Participação!$D$4,"")</f>
        <v/>
      </c>
      <c r="E934" s="27" t="str">
        <f>+IF(LEN(M934)&gt;0,Participação!$B$7+8,"")</f>
        <v/>
      </c>
      <c r="F934" s="27" t="str">
        <f t="shared" si="132"/>
        <v/>
      </c>
      <c r="G934" t="str">
        <f t="shared" si="133"/>
        <v/>
      </c>
      <c r="H934" t="str">
        <f t="shared" si="134"/>
        <v/>
      </c>
      <c r="I934" t="str">
        <f t="shared" si="135"/>
        <v/>
      </c>
      <c r="L934" t="str">
        <f>+IF(LEN(Candidatura_Tomador!A934)&gt;0,VLOOKUP(M934,Candidatura_Tomador!H:P,9,0),"")</f>
        <v/>
      </c>
      <c r="M934" t="str">
        <f>IF(LEN(M933)=0,"",IF(M933=MAX(Candidatura_Tomador!H:H),"",M933+1))</f>
        <v/>
      </c>
      <c r="N934" t="str">
        <f>+IF(LEN(M934)&gt;0,Participação!$D$6*100,"")</f>
        <v/>
      </c>
      <c r="O934" t="str">
        <f t="shared" si="136"/>
        <v/>
      </c>
      <c r="P934" t="str">
        <f>+IF(LEN(M934)&gt;0,IF(Participação!$B$6="Com Escaldão","09","01"),"")</f>
        <v/>
      </c>
      <c r="Q934" s="28" t="str">
        <f>+IF(LEN(M934)&gt;0,SUMIF(Candidatura_Tomador!$H:$H,Candidatura_Seguros!M934,Candidatura_Tomador!I:I),"")</f>
        <v/>
      </c>
      <c r="R934" t="str">
        <f>+IF(LEN(M934)&gt;0,VLOOKUP(M934,Candidatura_Tomador!H:J,3,0),"")</f>
        <v/>
      </c>
      <c r="S934" t="str">
        <f>+IF(LEN(M934)&gt;0,SUMIF(Candidatura_Tomador!$H:$H,Candidatura_Seguros!M934,Candidatura_Tomador!Q:Q),"")</f>
        <v/>
      </c>
      <c r="T934" t="str">
        <f t="shared" si="137"/>
        <v/>
      </c>
      <c r="U934" t="str">
        <f t="shared" si="138"/>
        <v/>
      </c>
      <c r="V934" t="str">
        <f>+IF(LEN(M934)&gt;0,SUMIF(Candidatura_Tomador!$H:$H,Candidatura_Seguros!M934,Candidatura_Tomador!R:R),"")</f>
        <v/>
      </c>
      <c r="W934" t="str">
        <f t="shared" si="139"/>
        <v/>
      </c>
    </row>
    <row r="935" spans="1:23" x14ac:dyDescent="0.25">
      <c r="A935" t="str">
        <f>+IF(LEN(M935)&gt;0,Candidatura_Tomador!C935,"")</f>
        <v/>
      </c>
      <c r="B935" t="str">
        <f>+IF(LEN(M935)&gt;0,Participação!$D$8,"")</f>
        <v/>
      </c>
      <c r="C935" t="str">
        <f t="shared" si="131"/>
        <v/>
      </c>
      <c r="D935" t="str">
        <f>+IF(LEN(M935)&gt;0,Participação!$D$4,"")</f>
        <v/>
      </c>
      <c r="E935" s="27" t="str">
        <f>+IF(LEN(M935)&gt;0,Participação!$B$7+8,"")</f>
        <v/>
      </c>
      <c r="F935" s="27" t="str">
        <f t="shared" si="132"/>
        <v/>
      </c>
      <c r="G935" t="str">
        <f t="shared" si="133"/>
        <v/>
      </c>
      <c r="H935" t="str">
        <f t="shared" si="134"/>
        <v/>
      </c>
      <c r="I935" t="str">
        <f t="shared" si="135"/>
        <v/>
      </c>
      <c r="L935" t="str">
        <f>+IF(LEN(Candidatura_Tomador!A935)&gt;0,VLOOKUP(M935,Candidatura_Tomador!H:P,9,0),"")</f>
        <v/>
      </c>
      <c r="M935" t="str">
        <f>IF(LEN(M934)=0,"",IF(M934=MAX(Candidatura_Tomador!H:H),"",M934+1))</f>
        <v/>
      </c>
      <c r="N935" t="str">
        <f>+IF(LEN(M935)&gt;0,Participação!$D$6*100,"")</f>
        <v/>
      </c>
      <c r="O935" t="str">
        <f t="shared" si="136"/>
        <v/>
      </c>
      <c r="P935" t="str">
        <f>+IF(LEN(M935)&gt;0,IF(Participação!$B$6="Com Escaldão","09","01"),"")</f>
        <v/>
      </c>
      <c r="Q935" s="28" t="str">
        <f>+IF(LEN(M935)&gt;0,SUMIF(Candidatura_Tomador!$H:$H,Candidatura_Seguros!M935,Candidatura_Tomador!I:I),"")</f>
        <v/>
      </c>
      <c r="R935" t="str">
        <f>+IF(LEN(M935)&gt;0,VLOOKUP(M935,Candidatura_Tomador!H:J,3,0),"")</f>
        <v/>
      </c>
      <c r="S935" t="str">
        <f>+IF(LEN(M935)&gt;0,SUMIF(Candidatura_Tomador!$H:$H,Candidatura_Seguros!M935,Candidatura_Tomador!Q:Q),"")</f>
        <v/>
      </c>
      <c r="T935" t="str">
        <f t="shared" si="137"/>
        <v/>
      </c>
      <c r="U935" t="str">
        <f t="shared" si="138"/>
        <v/>
      </c>
      <c r="V935" t="str">
        <f>+IF(LEN(M935)&gt;0,SUMIF(Candidatura_Tomador!$H:$H,Candidatura_Seguros!M935,Candidatura_Tomador!R:R),"")</f>
        <v/>
      </c>
      <c r="W935" t="str">
        <f t="shared" si="139"/>
        <v/>
      </c>
    </row>
    <row r="936" spans="1:23" x14ac:dyDescent="0.25">
      <c r="A936" t="str">
        <f>+IF(LEN(M936)&gt;0,Candidatura_Tomador!C936,"")</f>
        <v/>
      </c>
      <c r="B936" t="str">
        <f>+IF(LEN(M936)&gt;0,Participação!$D$8,"")</f>
        <v/>
      </c>
      <c r="C936" t="str">
        <f t="shared" si="131"/>
        <v/>
      </c>
      <c r="D936" t="str">
        <f>+IF(LEN(M936)&gt;0,Participação!$D$4,"")</f>
        <v/>
      </c>
      <c r="E936" s="27" t="str">
        <f>+IF(LEN(M936)&gt;0,Participação!$B$7+8,"")</f>
        <v/>
      </c>
      <c r="F936" s="27" t="str">
        <f t="shared" si="132"/>
        <v/>
      </c>
      <c r="G936" t="str">
        <f t="shared" si="133"/>
        <v/>
      </c>
      <c r="H936" t="str">
        <f t="shared" si="134"/>
        <v/>
      </c>
      <c r="I936" t="str">
        <f t="shared" si="135"/>
        <v/>
      </c>
      <c r="L936" t="str">
        <f>+IF(LEN(Candidatura_Tomador!A936)&gt;0,VLOOKUP(M936,Candidatura_Tomador!H:P,9,0),"")</f>
        <v/>
      </c>
      <c r="M936" t="str">
        <f>IF(LEN(M935)=0,"",IF(M935=MAX(Candidatura_Tomador!H:H),"",M935+1))</f>
        <v/>
      </c>
      <c r="N936" t="str">
        <f>+IF(LEN(M936)&gt;0,Participação!$D$6*100,"")</f>
        <v/>
      </c>
      <c r="O936" t="str">
        <f t="shared" si="136"/>
        <v/>
      </c>
      <c r="P936" t="str">
        <f>+IF(LEN(M936)&gt;0,IF(Participação!$B$6="Com Escaldão","09","01"),"")</f>
        <v/>
      </c>
      <c r="Q936" s="28" t="str">
        <f>+IF(LEN(M936)&gt;0,SUMIF(Candidatura_Tomador!$H:$H,Candidatura_Seguros!M936,Candidatura_Tomador!I:I),"")</f>
        <v/>
      </c>
      <c r="R936" t="str">
        <f>+IF(LEN(M936)&gt;0,VLOOKUP(M936,Candidatura_Tomador!H:J,3,0),"")</f>
        <v/>
      </c>
      <c r="S936" t="str">
        <f>+IF(LEN(M936)&gt;0,SUMIF(Candidatura_Tomador!$H:$H,Candidatura_Seguros!M936,Candidatura_Tomador!Q:Q),"")</f>
        <v/>
      </c>
      <c r="T936" t="str">
        <f t="shared" si="137"/>
        <v/>
      </c>
      <c r="U936" t="str">
        <f t="shared" si="138"/>
        <v/>
      </c>
      <c r="V936" t="str">
        <f>+IF(LEN(M936)&gt;0,SUMIF(Candidatura_Tomador!$H:$H,Candidatura_Seguros!M936,Candidatura_Tomador!R:R),"")</f>
        <v/>
      </c>
      <c r="W936" t="str">
        <f t="shared" si="139"/>
        <v/>
      </c>
    </row>
    <row r="937" spans="1:23" x14ac:dyDescent="0.25">
      <c r="A937" t="str">
        <f>+IF(LEN(M937)&gt;0,Candidatura_Tomador!C937,"")</f>
        <v/>
      </c>
      <c r="B937" t="str">
        <f>+IF(LEN(M937)&gt;0,Participação!$D$8,"")</f>
        <v/>
      </c>
      <c r="C937" t="str">
        <f t="shared" si="131"/>
        <v/>
      </c>
      <c r="D937" t="str">
        <f>+IF(LEN(M937)&gt;0,Participação!$D$4,"")</f>
        <v/>
      </c>
      <c r="E937" s="27" t="str">
        <f>+IF(LEN(M937)&gt;0,Participação!$B$7+8,"")</f>
        <v/>
      </c>
      <c r="F937" s="27" t="str">
        <f t="shared" si="132"/>
        <v/>
      </c>
      <c r="G937" t="str">
        <f t="shared" si="133"/>
        <v/>
      </c>
      <c r="H937" t="str">
        <f t="shared" si="134"/>
        <v/>
      </c>
      <c r="I937" t="str">
        <f t="shared" si="135"/>
        <v/>
      </c>
      <c r="L937" t="str">
        <f>+IF(LEN(Candidatura_Tomador!A937)&gt;0,VLOOKUP(M937,Candidatura_Tomador!H:P,9,0),"")</f>
        <v/>
      </c>
      <c r="M937" t="str">
        <f>IF(LEN(M936)=0,"",IF(M936=MAX(Candidatura_Tomador!H:H),"",M936+1))</f>
        <v/>
      </c>
      <c r="N937" t="str">
        <f>+IF(LEN(M937)&gt;0,Participação!$D$6*100,"")</f>
        <v/>
      </c>
      <c r="O937" t="str">
        <f t="shared" si="136"/>
        <v/>
      </c>
      <c r="P937" t="str">
        <f>+IF(LEN(M937)&gt;0,IF(Participação!$B$6="Com Escaldão","09","01"),"")</f>
        <v/>
      </c>
      <c r="Q937" s="28" t="str">
        <f>+IF(LEN(M937)&gt;0,SUMIF(Candidatura_Tomador!$H:$H,Candidatura_Seguros!M937,Candidatura_Tomador!I:I),"")</f>
        <v/>
      </c>
      <c r="R937" t="str">
        <f>+IF(LEN(M937)&gt;0,VLOOKUP(M937,Candidatura_Tomador!H:J,3,0),"")</f>
        <v/>
      </c>
      <c r="S937" t="str">
        <f>+IF(LEN(M937)&gt;0,SUMIF(Candidatura_Tomador!$H:$H,Candidatura_Seguros!M937,Candidatura_Tomador!Q:Q),"")</f>
        <v/>
      </c>
      <c r="T937" t="str">
        <f t="shared" si="137"/>
        <v/>
      </c>
      <c r="U937" t="str">
        <f t="shared" si="138"/>
        <v/>
      </c>
      <c r="V937" t="str">
        <f>+IF(LEN(M937)&gt;0,SUMIF(Candidatura_Tomador!$H:$H,Candidatura_Seguros!M937,Candidatura_Tomador!R:R),"")</f>
        <v/>
      </c>
      <c r="W937" t="str">
        <f t="shared" si="139"/>
        <v/>
      </c>
    </row>
    <row r="938" spans="1:23" x14ac:dyDescent="0.25">
      <c r="A938" t="str">
        <f>+IF(LEN(M938)&gt;0,Candidatura_Tomador!C938,"")</f>
        <v/>
      </c>
      <c r="B938" t="str">
        <f>+IF(LEN(M938)&gt;0,Participação!$D$8,"")</f>
        <v/>
      </c>
      <c r="C938" t="str">
        <f t="shared" si="131"/>
        <v/>
      </c>
      <c r="D938" t="str">
        <f>+IF(LEN(M938)&gt;0,Participação!$D$4,"")</f>
        <v/>
      </c>
      <c r="E938" s="27" t="str">
        <f>+IF(LEN(M938)&gt;0,Participação!$B$7+8,"")</f>
        <v/>
      </c>
      <c r="F938" s="27" t="str">
        <f t="shared" si="132"/>
        <v/>
      </c>
      <c r="G938" t="str">
        <f t="shared" si="133"/>
        <v/>
      </c>
      <c r="H938" t="str">
        <f t="shared" si="134"/>
        <v/>
      </c>
      <c r="I938" t="str">
        <f t="shared" si="135"/>
        <v/>
      </c>
      <c r="L938" t="str">
        <f>+IF(LEN(Candidatura_Tomador!A938)&gt;0,VLOOKUP(M938,Candidatura_Tomador!H:P,9,0),"")</f>
        <v/>
      </c>
      <c r="M938" t="str">
        <f>IF(LEN(M937)=0,"",IF(M937=MAX(Candidatura_Tomador!H:H),"",M937+1))</f>
        <v/>
      </c>
      <c r="N938" t="str">
        <f>+IF(LEN(M938)&gt;0,Participação!$D$6*100,"")</f>
        <v/>
      </c>
      <c r="O938" t="str">
        <f t="shared" si="136"/>
        <v/>
      </c>
      <c r="P938" t="str">
        <f>+IF(LEN(M938)&gt;0,IF(Participação!$B$6="Com Escaldão","09","01"),"")</f>
        <v/>
      </c>
      <c r="Q938" s="28" t="str">
        <f>+IF(LEN(M938)&gt;0,SUMIF(Candidatura_Tomador!$H:$H,Candidatura_Seguros!M938,Candidatura_Tomador!I:I),"")</f>
        <v/>
      </c>
      <c r="R938" t="str">
        <f>+IF(LEN(M938)&gt;0,VLOOKUP(M938,Candidatura_Tomador!H:J,3,0),"")</f>
        <v/>
      </c>
      <c r="S938" t="str">
        <f>+IF(LEN(M938)&gt;0,SUMIF(Candidatura_Tomador!$H:$H,Candidatura_Seguros!M938,Candidatura_Tomador!Q:Q),"")</f>
        <v/>
      </c>
      <c r="T938" t="str">
        <f t="shared" si="137"/>
        <v/>
      </c>
      <c r="U938" t="str">
        <f t="shared" si="138"/>
        <v/>
      </c>
      <c r="V938" t="str">
        <f>+IF(LEN(M938)&gt;0,SUMIF(Candidatura_Tomador!$H:$H,Candidatura_Seguros!M938,Candidatura_Tomador!R:R),"")</f>
        <v/>
      </c>
      <c r="W938" t="str">
        <f t="shared" si="139"/>
        <v/>
      </c>
    </row>
    <row r="939" spans="1:23" x14ac:dyDescent="0.25">
      <c r="A939" t="str">
        <f>+IF(LEN(M939)&gt;0,Candidatura_Tomador!C939,"")</f>
        <v/>
      </c>
      <c r="B939" t="str">
        <f>+IF(LEN(M939)&gt;0,Participação!$D$8,"")</f>
        <v/>
      </c>
      <c r="C939" t="str">
        <f t="shared" si="131"/>
        <v/>
      </c>
      <c r="D939" t="str">
        <f>+IF(LEN(M939)&gt;0,Participação!$D$4,"")</f>
        <v/>
      </c>
      <c r="E939" s="27" t="str">
        <f>+IF(LEN(M939)&gt;0,Participação!$B$7+8,"")</f>
        <v/>
      </c>
      <c r="F939" s="27" t="str">
        <f t="shared" si="132"/>
        <v/>
      </c>
      <c r="G939" t="str">
        <f t="shared" si="133"/>
        <v/>
      </c>
      <c r="H939" t="str">
        <f t="shared" si="134"/>
        <v/>
      </c>
      <c r="I939" t="str">
        <f t="shared" si="135"/>
        <v/>
      </c>
      <c r="L939" t="str">
        <f>+IF(LEN(Candidatura_Tomador!A939)&gt;0,VLOOKUP(M939,Candidatura_Tomador!H:P,9,0),"")</f>
        <v/>
      </c>
      <c r="M939" t="str">
        <f>IF(LEN(M938)=0,"",IF(M938=MAX(Candidatura_Tomador!H:H),"",M938+1))</f>
        <v/>
      </c>
      <c r="N939" t="str">
        <f>+IF(LEN(M939)&gt;0,Participação!$D$6*100,"")</f>
        <v/>
      </c>
      <c r="O939" t="str">
        <f t="shared" si="136"/>
        <v/>
      </c>
      <c r="P939" t="str">
        <f>+IF(LEN(M939)&gt;0,IF(Participação!$B$6="Com Escaldão","09","01"),"")</f>
        <v/>
      </c>
      <c r="Q939" s="28" t="str">
        <f>+IF(LEN(M939)&gt;0,SUMIF(Candidatura_Tomador!$H:$H,Candidatura_Seguros!M939,Candidatura_Tomador!I:I),"")</f>
        <v/>
      </c>
      <c r="R939" t="str">
        <f>+IF(LEN(M939)&gt;0,VLOOKUP(M939,Candidatura_Tomador!H:J,3,0),"")</f>
        <v/>
      </c>
      <c r="S939" t="str">
        <f>+IF(LEN(M939)&gt;0,SUMIF(Candidatura_Tomador!$H:$H,Candidatura_Seguros!M939,Candidatura_Tomador!Q:Q),"")</f>
        <v/>
      </c>
      <c r="T939" t="str">
        <f t="shared" si="137"/>
        <v/>
      </c>
      <c r="U939" t="str">
        <f t="shared" si="138"/>
        <v/>
      </c>
      <c r="V939" t="str">
        <f>+IF(LEN(M939)&gt;0,SUMIF(Candidatura_Tomador!$H:$H,Candidatura_Seguros!M939,Candidatura_Tomador!R:R),"")</f>
        <v/>
      </c>
      <c r="W939" t="str">
        <f t="shared" si="139"/>
        <v/>
      </c>
    </row>
    <row r="940" spans="1:23" x14ac:dyDescent="0.25">
      <c r="A940" t="str">
        <f>+IF(LEN(M940)&gt;0,Candidatura_Tomador!C940,"")</f>
        <v/>
      </c>
      <c r="B940" t="str">
        <f>+IF(LEN(M940)&gt;0,Participação!$D$8,"")</f>
        <v/>
      </c>
      <c r="C940" t="str">
        <f t="shared" si="131"/>
        <v/>
      </c>
      <c r="D940" t="str">
        <f>+IF(LEN(M940)&gt;0,Participação!$D$4,"")</f>
        <v/>
      </c>
      <c r="E940" s="27" t="str">
        <f>+IF(LEN(M940)&gt;0,Participação!$B$7+8,"")</f>
        <v/>
      </c>
      <c r="F940" s="27" t="str">
        <f t="shared" si="132"/>
        <v/>
      </c>
      <c r="G940" t="str">
        <f t="shared" si="133"/>
        <v/>
      </c>
      <c r="H940" t="str">
        <f t="shared" si="134"/>
        <v/>
      </c>
      <c r="I940" t="str">
        <f t="shared" si="135"/>
        <v/>
      </c>
      <c r="L940" t="str">
        <f>+IF(LEN(Candidatura_Tomador!A940)&gt;0,VLOOKUP(M940,Candidatura_Tomador!H:P,9,0),"")</f>
        <v/>
      </c>
      <c r="M940" t="str">
        <f>IF(LEN(M939)=0,"",IF(M939=MAX(Candidatura_Tomador!H:H),"",M939+1))</f>
        <v/>
      </c>
      <c r="N940" t="str">
        <f>+IF(LEN(M940)&gt;0,Participação!$D$6*100,"")</f>
        <v/>
      </c>
      <c r="O940" t="str">
        <f t="shared" si="136"/>
        <v/>
      </c>
      <c r="P940" t="str">
        <f>+IF(LEN(M940)&gt;0,IF(Participação!$B$6="Com Escaldão","09","01"),"")</f>
        <v/>
      </c>
      <c r="Q940" s="28" t="str">
        <f>+IF(LEN(M940)&gt;0,SUMIF(Candidatura_Tomador!$H:$H,Candidatura_Seguros!M940,Candidatura_Tomador!I:I),"")</f>
        <v/>
      </c>
      <c r="R940" t="str">
        <f>+IF(LEN(M940)&gt;0,VLOOKUP(M940,Candidatura_Tomador!H:J,3,0),"")</f>
        <v/>
      </c>
      <c r="S940" t="str">
        <f>+IF(LEN(M940)&gt;0,SUMIF(Candidatura_Tomador!$H:$H,Candidatura_Seguros!M940,Candidatura_Tomador!Q:Q),"")</f>
        <v/>
      </c>
      <c r="T940" t="str">
        <f t="shared" si="137"/>
        <v/>
      </c>
      <c r="U940" t="str">
        <f t="shared" si="138"/>
        <v/>
      </c>
      <c r="V940" t="str">
        <f>+IF(LEN(M940)&gt;0,SUMIF(Candidatura_Tomador!$H:$H,Candidatura_Seguros!M940,Candidatura_Tomador!R:R),"")</f>
        <v/>
      </c>
      <c r="W940" t="str">
        <f t="shared" si="139"/>
        <v/>
      </c>
    </row>
    <row r="941" spans="1:23" x14ac:dyDescent="0.25">
      <c r="A941" t="str">
        <f>+IF(LEN(M941)&gt;0,Candidatura_Tomador!C941,"")</f>
        <v/>
      </c>
      <c r="B941" t="str">
        <f>+IF(LEN(M941)&gt;0,Participação!$D$8,"")</f>
        <v/>
      </c>
      <c r="C941" t="str">
        <f t="shared" si="131"/>
        <v/>
      </c>
      <c r="D941" t="str">
        <f>+IF(LEN(M941)&gt;0,Participação!$D$4,"")</f>
        <v/>
      </c>
      <c r="E941" s="27" t="str">
        <f>+IF(LEN(M941)&gt;0,Participação!$B$7+8,"")</f>
        <v/>
      </c>
      <c r="F941" s="27" t="str">
        <f t="shared" si="132"/>
        <v/>
      </c>
      <c r="G941" t="str">
        <f t="shared" si="133"/>
        <v/>
      </c>
      <c r="H941" t="str">
        <f t="shared" si="134"/>
        <v/>
      </c>
      <c r="I941" t="str">
        <f t="shared" si="135"/>
        <v/>
      </c>
      <c r="L941" t="str">
        <f>+IF(LEN(Candidatura_Tomador!A941)&gt;0,VLOOKUP(M941,Candidatura_Tomador!H:P,9,0),"")</f>
        <v/>
      </c>
      <c r="M941" t="str">
        <f>IF(LEN(M940)=0,"",IF(M940=MAX(Candidatura_Tomador!H:H),"",M940+1))</f>
        <v/>
      </c>
      <c r="N941" t="str">
        <f>+IF(LEN(M941)&gt;0,Participação!$D$6*100,"")</f>
        <v/>
      </c>
      <c r="O941" t="str">
        <f t="shared" si="136"/>
        <v/>
      </c>
      <c r="P941" t="str">
        <f>+IF(LEN(M941)&gt;0,IF(Participação!$B$6="Com Escaldão","09","01"),"")</f>
        <v/>
      </c>
      <c r="Q941" s="28" t="str">
        <f>+IF(LEN(M941)&gt;0,SUMIF(Candidatura_Tomador!$H:$H,Candidatura_Seguros!M941,Candidatura_Tomador!I:I),"")</f>
        <v/>
      </c>
      <c r="R941" t="str">
        <f>+IF(LEN(M941)&gt;0,VLOOKUP(M941,Candidatura_Tomador!H:J,3,0),"")</f>
        <v/>
      </c>
      <c r="S941" t="str">
        <f>+IF(LEN(M941)&gt;0,SUMIF(Candidatura_Tomador!$H:$H,Candidatura_Seguros!M941,Candidatura_Tomador!Q:Q),"")</f>
        <v/>
      </c>
      <c r="T941" t="str">
        <f t="shared" si="137"/>
        <v/>
      </c>
      <c r="U941" t="str">
        <f t="shared" si="138"/>
        <v/>
      </c>
      <c r="V941" t="str">
        <f>+IF(LEN(M941)&gt;0,SUMIF(Candidatura_Tomador!$H:$H,Candidatura_Seguros!M941,Candidatura_Tomador!R:R),"")</f>
        <v/>
      </c>
      <c r="W941" t="str">
        <f t="shared" si="139"/>
        <v/>
      </c>
    </row>
    <row r="942" spans="1:23" x14ac:dyDescent="0.25">
      <c r="A942" t="str">
        <f>+IF(LEN(M942)&gt;0,Candidatura_Tomador!C942,"")</f>
        <v/>
      </c>
      <c r="B942" t="str">
        <f>+IF(LEN(M942)&gt;0,Participação!$D$8,"")</f>
        <v/>
      </c>
      <c r="C942" t="str">
        <f t="shared" si="131"/>
        <v/>
      </c>
      <c r="D942" t="str">
        <f>+IF(LEN(M942)&gt;0,Participação!$D$4,"")</f>
        <v/>
      </c>
      <c r="E942" s="27" t="str">
        <f>+IF(LEN(M942)&gt;0,Participação!$B$7+8,"")</f>
        <v/>
      </c>
      <c r="F942" s="27" t="str">
        <f t="shared" si="132"/>
        <v/>
      </c>
      <c r="G942" t="str">
        <f t="shared" si="133"/>
        <v/>
      </c>
      <c r="H942" t="str">
        <f t="shared" si="134"/>
        <v/>
      </c>
      <c r="I942" t="str">
        <f t="shared" si="135"/>
        <v/>
      </c>
      <c r="L942" t="str">
        <f>+IF(LEN(Candidatura_Tomador!A942)&gt;0,VLOOKUP(M942,Candidatura_Tomador!H:P,9,0),"")</f>
        <v/>
      </c>
      <c r="M942" t="str">
        <f>IF(LEN(M941)=0,"",IF(M941=MAX(Candidatura_Tomador!H:H),"",M941+1))</f>
        <v/>
      </c>
      <c r="N942" t="str">
        <f>+IF(LEN(M942)&gt;0,Participação!$D$6*100,"")</f>
        <v/>
      </c>
      <c r="O942" t="str">
        <f t="shared" si="136"/>
        <v/>
      </c>
      <c r="P942" t="str">
        <f>+IF(LEN(M942)&gt;0,IF(Participação!$B$6="Com Escaldão","09","01"),"")</f>
        <v/>
      </c>
      <c r="Q942" s="28" t="str">
        <f>+IF(LEN(M942)&gt;0,SUMIF(Candidatura_Tomador!$H:$H,Candidatura_Seguros!M942,Candidatura_Tomador!I:I),"")</f>
        <v/>
      </c>
      <c r="R942" t="str">
        <f>+IF(LEN(M942)&gt;0,VLOOKUP(M942,Candidatura_Tomador!H:J,3,0),"")</f>
        <v/>
      </c>
      <c r="S942" t="str">
        <f>+IF(LEN(M942)&gt;0,SUMIF(Candidatura_Tomador!$H:$H,Candidatura_Seguros!M942,Candidatura_Tomador!Q:Q),"")</f>
        <v/>
      </c>
      <c r="T942" t="str">
        <f t="shared" si="137"/>
        <v/>
      </c>
      <c r="U942" t="str">
        <f t="shared" si="138"/>
        <v/>
      </c>
      <c r="V942" t="str">
        <f>+IF(LEN(M942)&gt;0,SUMIF(Candidatura_Tomador!$H:$H,Candidatura_Seguros!M942,Candidatura_Tomador!R:R),"")</f>
        <v/>
      </c>
      <c r="W942" t="str">
        <f t="shared" si="139"/>
        <v/>
      </c>
    </row>
    <row r="943" spans="1:23" x14ac:dyDescent="0.25">
      <c r="A943" t="str">
        <f>+IF(LEN(M943)&gt;0,Candidatura_Tomador!C943,"")</f>
        <v/>
      </c>
      <c r="B943" t="str">
        <f>+IF(LEN(M943)&gt;0,Participação!$D$8,"")</f>
        <v/>
      </c>
      <c r="C943" t="str">
        <f t="shared" si="131"/>
        <v/>
      </c>
      <c r="D943" t="str">
        <f>+IF(LEN(M943)&gt;0,Participação!$D$4,"")</f>
        <v/>
      </c>
      <c r="E943" s="27" t="str">
        <f>+IF(LEN(M943)&gt;0,Participação!$B$7+8,"")</f>
        <v/>
      </c>
      <c r="F943" s="27" t="str">
        <f t="shared" si="132"/>
        <v/>
      </c>
      <c r="G943" t="str">
        <f t="shared" si="133"/>
        <v/>
      </c>
      <c r="H943" t="str">
        <f t="shared" si="134"/>
        <v/>
      </c>
      <c r="I943" t="str">
        <f t="shared" si="135"/>
        <v/>
      </c>
      <c r="L943" t="str">
        <f>+IF(LEN(Candidatura_Tomador!A943)&gt;0,VLOOKUP(M943,Candidatura_Tomador!H:P,9,0),"")</f>
        <v/>
      </c>
      <c r="M943" t="str">
        <f>IF(LEN(M942)=0,"",IF(M942=MAX(Candidatura_Tomador!H:H),"",M942+1))</f>
        <v/>
      </c>
      <c r="N943" t="str">
        <f>+IF(LEN(M943)&gt;0,Participação!$D$6*100,"")</f>
        <v/>
      </c>
      <c r="O943" t="str">
        <f t="shared" si="136"/>
        <v/>
      </c>
      <c r="P943" t="str">
        <f>+IF(LEN(M943)&gt;0,IF(Participação!$B$6="Com Escaldão","09","01"),"")</f>
        <v/>
      </c>
      <c r="Q943" s="28" t="str">
        <f>+IF(LEN(M943)&gt;0,SUMIF(Candidatura_Tomador!$H:$H,Candidatura_Seguros!M943,Candidatura_Tomador!I:I),"")</f>
        <v/>
      </c>
      <c r="R943" t="str">
        <f>+IF(LEN(M943)&gt;0,VLOOKUP(M943,Candidatura_Tomador!H:J,3,0),"")</f>
        <v/>
      </c>
      <c r="S943" t="str">
        <f>+IF(LEN(M943)&gt;0,SUMIF(Candidatura_Tomador!$H:$H,Candidatura_Seguros!M943,Candidatura_Tomador!Q:Q),"")</f>
        <v/>
      </c>
      <c r="T943" t="str">
        <f t="shared" si="137"/>
        <v/>
      </c>
      <c r="U943" t="str">
        <f t="shared" si="138"/>
        <v/>
      </c>
      <c r="V943" t="str">
        <f>+IF(LEN(M943)&gt;0,SUMIF(Candidatura_Tomador!$H:$H,Candidatura_Seguros!M943,Candidatura_Tomador!R:R),"")</f>
        <v/>
      </c>
      <c r="W943" t="str">
        <f t="shared" si="139"/>
        <v/>
      </c>
    </row>
    <row r="944" spans="1:23" x14ac:dyDescent="0.25">
      <c r="A944" t="str">
        <f>+IF(LEN(M944)&gt;0,Candidatura_Tomador!C944,"")</f>
        <v/>
      </c>
      <c r="B944" t="str">
        <f>+IF(LEN(M944)&gt;0,Participação!$D$8,"")</f>
        <v/>
      </c>
      <c r="C944" t="str">
        <f t="shared" si="131"/>
        <v/>
      </c>
      <c r="D944" t="str">
        <f>+IF(LEN(M944)&gt;0,Participação!$D$4,"")</f>
        <v/>
      </c>
      <c r="E944" s="27" t="str">
        <f>+IF(LEN(M944)&gt;0,Participação!$B$7+8,"")</f>
        <v/>
      </c>
      <c r="F944" s="27" t="str">
        <f t="shared" si="132"/>
        <v/>
      </c>
      <c r="G944" t="str">
        <f t="shared" si="133"/>
        <v/>
      </c>
      <c r="H944" t="str">
        <f t="shared" si="134"/>
        <v/>
      </c>
      <c r="I944" t="str">
        <f t="shared" si="135"/>
        <v/>
      </c>
      <c r="L944" t="str">
        <f>+IF(LEN(Candidatura_Tomador!A944)&gt;0,VLOOKUP(M944,Candidatura_Tomador!H:P,9,0),"")</f>
        <v/>
      </c>
      <c r="M944" t="str">
        <f>IF(LEN(M943)=0,"",IF(M943=MAX(Candidatura_Tomador!H:H),"",M943+1))</f>
        <v/>
      </c>
      <c r="N944" t="str">
        <f>+IF(LEN(M944)&gt;0,Participação!$D$6*100,"")</f>
        <v/>
      </c>
      <c r="O944" t="str">
        <f t="shared" si="136"/>
        <v/>
      </c>
      <c r="P944" t="str">
        <f>+IF(LEN(M944)&gt;0,IF(Participação!$B$6="Com Escaldão","09","01"),"")</f>
        <v/>
      </c>
      <c r="Q944" s="28" t="str">
        <f>+IF(LEN(M944)&gt;0,SUMIF(Candidatura_Tomador!$H:$H,Candidatura_Seguros!M944,Candidatura_Tomador!I:I),"")</f>
        <v/>
      </c>
      <c r="R944" t="str">
        <f>+IF(LEN(M944)&gt;0,VLOOKUP(M944,Candidatura_Tomador!H:J,3,0),"")</f>
        <v/>
      </c>
      <c r="S944" t="str">
        <f>+IF(LEN(M944)&gt;0,SUMIF(Candidatura_Tomador!$H:$H,Candidatura_Seguros!M944,Candidatura_Tomador!Q:Q),"")</f>
        <v/>
      </c>
      <c r="T944" t="str">
        <f t="shared" si="137"/>
        <v/>
      </c>
      <c r="U944" t="str">
        <f t="shared" si="138"/>
        <v/>
      </c>
      <c r="V944" t="str">
        <f>+IF(LEN(M944)&gt;0,SUMIF(Candidatura_Tomador!$H:$H,Candidatura_Seguros!M944,Candidatura_Tomador!R:R),"")</f>
        <v/>
      </c>
      <c r="W944" t="str">
        <f t="shared" si="139"/>
        <v/>
      </c>
    </row>
    <row r="945" spans="1:23" x14ac:dyDescent="0.25">
      <c r="A945" t="str">
        <f>+IF(LEN(M945)&gt;0,Candidatura_Tomador!C945,"")</f>
        <v/>
      </c>
      <c r="B945" t="str">
        <f>+IF(LEN(M945)&gt;0,Participação!$D$8,"")</f>
        <v/>
      </c>
      <c r="C945" t="str">
        <f t="shared" si="131"/>
        <v/>
      </c>
      <c r="D945" t="str">
        <f>+IF(LEN(M945)&gt;0,Participação!$D$4,"")</f>
        <v/>
      </c>
      <c r="E945" s="27" t="str">
        <f>+IF(LEN(M945)&gt;0,Participação!$B$7+8,"")</f>
        <v/>
      </c>
      <c r="F945" s="27" t="str">
        <f t="shared" si="132"/>
        <v/>
      </c>
      <c r="G945" t="str">
        <f t="shared" si="133"/>
        <v/>
      </c>
      <c r="H945" t="str">
        <f t="shared" si="134"/>
        <v/>
      </c>
      <c r="I945" t="str">
        <f t="shared" si="135"/>
        <v/>
      </c>
      <c r="L945" t="str">
        <f>+IF(LEN(Candidatura_Tomador!A945)&gt;0,VLOOKUP(M945,Candidatura_Tomador!H:P,9,0),"")</f>
        <v/>
      </c>
      <c r="M945" t="str">
        <f>IF(LEN(M944)=0,"",IF(M944=MAX(Candidatura_Tomador!H:H),"",M944+1))</f>
        <v/>
      </c>
      <c r="N945" t="str">
        <f>+IF(LEN(M945)&gt;0,Participação!$D$6*100,"")</f>
        <v/>
      </c>
      <c r="O945" t="str">
        <f t="shared" si="136"/>
        <v/>
      </c>
      <c r="P945" t="str">
        <f>+IF(LEN(M945)&gt;0,IF(Participação!$B$6="Com Escaldão","09","01"),"")</f>
        <v/>
      </c>
      <c r="Q945" s="28" t="str">
        <f>+IF(LEN(M945)&gt;0,SUMIF(Candidatura_Tomador!$H:$H,Candidatura_Seguros!M945,Candidatura_Tomador!I:I),"")</f>
        <v/>
      </c>
      <c r="R945" t="str">
        <f>+IF(LEN(M945)&gt;0,VLOOKUP(M945,Candidatura_Tomador!H:J,3,0),"")</f>
        <v/>
      </c>
      <c r="S945" t="str">
        <f>+IF(LEN(M945)&gt;0,SUMIF(Candidatura_Tomador!$H:$H,Candidatura_Seguros!M945,Candidatura_Tomador!Q:Q),"")</f>
        <v/>
      </c>
      <c r="T945" t="str">
        <f t="shared" si="137"/>
        <v/>
      </c>
      <c r="U945" t="str">
        <f t="shared" si="138"/>
        <v/>
      </c>
      <c r="V945" t="str">
        <f>+IF(LEN(M945)&gt;0,SUMIF(Candidatura_Tomador!$H:$H,Candidatura_Seguros!M945,Candidatura_Tomador!R:R),"")</f>
        <v/>
      </c>
      <c r="W945" t="str">
        <f t="shared" si="139"/>
        <v/>
      </c>
    </row>
    <row r="946" spans="1:23" x14ac:dyDescent="0.25">
      <c r="A946" t="str">
        <f>+IF(LEN(M946)&gt;0,Candidatura_Tomador!C946,"")</f>
        <v/>
      </c>
      <c r="B946" t="str">
        <f>+IF(LEN(M946)&gt;0,Participação!$D$8,"")</f>
        <v/>
      </c>
      <c r="C946" t="str">
        <f t="shared" si="131"/>
        <v/>
      </c>
      <c r="D946" t="str">
        <f>+IF(LEN(M946)&gt;0,Participação!$D$4,"")</f>
        <v/>
      </c>
      <c r="E946" s="27" t="str">
        <f>+IF(LEN(M946)&gt;0,Participação!$B$7+8,"")</f>
        <v/>
      </c>
      <c r="F946" s="27" t="str">
        <f t="shared" si="132"/>
        <v/>
      </c>
      <c r="G946" t="str">
        <f t="shared" si="133"/>
        <v/>
      </c>
      <c r="H946" t="str">
        <f t="shared" si="134"/>
        <v/>
      </c>
      <c r="I946" t="str">
        <f t="shared" si="135"/>
        <v/>
      </c>
      <c r="L946" t="str">
        <f>+IF(LEN(Candidatura_Tomador!A946)&gt;0,VLOOKUP(M946,Candidatura_Tomador!H:P,9,0),"")</f>
        <v/>
      </c>
      <c r="M946" t="str">
        <f>IF(LEN(M945)=0,"",IF(M945=MAX(Candidatura_Tomador!H:H),"",M945+1))</f>
        <v/>
      </c>
      <c r="N946" t="str">
        <f>+IF(LEN(M946)&gt;0,Participação!$D$6*100,"")</f>
        <v/>
      </c>
      <c r="O946" t="str">
        <f t="shared" si="136"/>
        <v/>
      </c>
      <c r="P946" t="str">
        <f>+IF(LEN(M946)&gt;0,IF(Participação!$B$6="Com Escaldão","09","01"),"")</f>
        <v/>
      </c>
      <c r="Q946" s="28" t="str">
        <f>+IF(LEN(M946)&gt;0,SUMIF(Candidatura_Tomador!$H:$H,Candidatura_Seguros!M946,Candidatura_Tomador!I:I),"")</f>
        <v/>
      </c>
      <c r="R946" t="str">
        <f>+IF(LEN(M946)&gt;0,VLOOKUP(M946,Candidatura_Tomador!H:J,3,0),"")</f>
        <v/>
      </c>
      <c r="S946" t="str">
        <f>+IF(LEN(M946)&gt;0,SUMIF(Candidatura_Tomador!$H:$H,Candidatura_Seguros!M946,Candidatura_Tomador!Q:Q),"")</f>
        <v/>
      </c>
      <c r="T946" t="str">
        <f t="shared" si="137"/>
        <v/>
      </c>
      <c r="U946" t="str">
        <f t="shared" si="138"/>
        <v/>
      </c>
      <c r="V946" t="str">
        <f>+IF(LEN(M946)&gt;0,SUMIF(Candidatura_Tomador!$H:$H,Candidatura_Seguros!M946,Candidatura_Tomador!R:R),"")</f>
        <v/>
      </c>
      <c r="W946" t="str">
        <f t="shared" si="139"/>
        <v/>
      </c>
    </row>
    <row r="947" spans="1:23" x14ac:dyDescent="0.25">
      <c r="A947" t="str">
        <f>+IF(LEN(M947)&gt;0,Candidatura_Tomador!C947,"")</f>
        <v/>
      </c>
      <c r="B947" t="str">
        <f>+IF(LEN(M947)&gt;0,Participação!$D$8,"")</f>
        <v/>
      </c>
      <c r="C947" t="str">
        <f t="shared" si="131"/>
        <v/>
      </c>
      <c r="D947" t="str">
        <f>+IF(LEN(M947)&gt;0,Participação!$D$4,"")</f>
        <v/>
      </c>
      <c r="E947" s="27" t="str">
        <f>+IF(LEN(M947)&gt;0,Participação!$B$7+8,"")</f>
        <v/>
      </c>
      <c r="F947" s="27" t="str">
        <f t="shared" si="132"/>
        <v/>
      </c>
      <c r="G947" t="str">
        <f t="shared" si="133"/>
        <v/>
      </c>
      <c r="H947" t="str">
        <f t="shared" si="134"/>
        <v/>
      </c>
      <c r="I947" t="str">
        <f t="shared" si="135"/>
        <v/>
      </c>
      <c r="L947" t="str">
        <f>+IF(LEN(Candidatura_Tomador!A947)&gt;0,VLOOKUP(M947,Candidatura_Tomador!H:P,9,0),"")</f>
        <v/>
      </c>
      <c r="M947" t="str">
        <f>IF(LEN(M946)=0,"",IF(M946=MAX(Candidatura_Tomador!H:H),"",M946+1))</f>
        <v/>
      </c>
      <c r="N947" t="str">
        <f>+IF(LEN(M947)&gt;0,Participação!$D$6*100,"")</f>
        <v/>
      </c>
      <c r="O947" t="str">
        <f t="shared" si="136"/>
        <v/>
      </c>
      <c r="P947" t="str">
        <f>+IF(LEN(M947)&gt;0,IF(Participação!$B$6="Com Escaldão","09","01"),"")</f>
        <v/>
      </c>
      <c r="Q947" s="28" t="str">
        <f>+IF(LEN(M947)&gt;0,SUMIF(Candidatura_Tomador!$H:$H,Candidatura_Seguros!M947,Candidatura_Tomador!I:I),"")</f>
        <v/>
      </c>
      <c r="R947" t="str">
        <f>+IF(LEN(M947)&gt;0,VLOOKUP(M947,Candidatura_Tomador!H:J,3,0),"")</f>
        <v/>
      </c>
      <c r="S947" t="str">
        <f>+IF(LEN(M947)&gt;0,SUMIF(Candidatura_Tomador!$H:$H,Candidatura_Seguros!M947,Candidatura_Tomador!Q:Q),"")</f>
        <v/>
      </c>
      <c r="T947" t="str">
        <f t="shared" si="137"/>
        <v/>
      </c>
      <c r="U947" t="str">
        <f t="shared" si="138"/>
        <v/>
      </c>
      <c r="V947" t="str">
        <f>+IF(LEN(M947)&gt;0,SUMIF(Candidatura_Tomador!$H:$H,Candidatura_Seguros!M947,Candidatura_Tomador!R:R),"")</f>
        <v/>
      </c>
      <c r="W947" t="str">
        <f t="shared" si="139"/>
        <v/>
      </c>
    </row>
    <row r="948" spans="1:23" x14ac:dyDescent="0.25">
      <c r="A948" t="str">
        <f>+IF(LEN(M948)&gt;0,Candidatura_Tomador!C948,"")</f>
        <v/>
      </c>
      <c r="B948" t="str">
        <f>+IF(LEN(M948)&gt;0,Participação!$D$8,"")</f>
        <v/>
      </c>
      <c r="C948" t="str">
        <f t="shared" si="131"/>
        <v/>
      </c>
      <c r="D948" t="str">
        <f>+IF(LEN(M948)&gt;0,Participação!$D$4,"")</f>
        <v/>
      </c>
      <c r="E948" s="27" t="str">
        <f>+IF(LEN(M948)&gt;0,Participação!$B$7+8,"")</f>
        <v/>
      </c>
      <c r="F948" s="27" t="str">
        <f t="shared" si="132"/>
        <v/>
      </c>
      <c r="G948" t="str">
        <f t="shared" si="133"/>
        <v/>
      </c>
      <c r="H948" t="str">
        <f t="shared" si="134"/>
        <v/>
      </c>
      <c r="I948" t="str">
        <f t="shared" si="135"/>
        <v/>
      </c>
      <c r="L948" t="str">
        <f>+IF(LEN(Candidatura_Tomador!A948)&gt;0,VLOOKUP(M948,Candidatura_Tomador!H:P,9,0),"")</f>
        <v/>
      </c>
      <c r="M948" t="str">
        <f>IF(LEN(M947)=0,"",IF(M947=MAX(Candidatura_Tomador!H:H),"",M947+1))</f>
        <v/>
      </c>
      <c r="N948" t="str">
        <f>+IF(LEN(M948)&gt;0,Participação!$D$6*100,"")</f>
        <v/>
      </c>
      <c r="O948" t="str">
        <f t="shared" si="136"/>
        <v/>
      </c>
      <c r="P948" t="str">
        <f>+IF(LEN(M948)&gt;0,IF(Participação!$B$6="Com Escaldão","09","01"),"")</f>
        <v/>
      </c>
      <c r="Q948" s="28" t="str">
        <f>+IF(LEN(M948)&gt;0,SUMIF(Candidatura_Tomador!$H:$H,Candidatura_Seguros!M948,Candidatura_Tomador!I:I),"")</f>
        <v/>
      </c>
      <c r="R948" t="str">
        <f>+IF(LEN(M948)&gt;0,VLOOKUP(M948,Candidatura_Tomador!H:J,3,0),"")</f>
        <v/>
      </c>
      <c r="S948" t="str">
        <f>+IF(LEN(M948)&gt;0,SUMIF(Candidatura_Tomador!$H:$H,Candidatura_Seguros!M948,Candidatura_Tomador!Q:Q),"")</f>
        <v/>
      </c>
      <c r="T948" t="str">
        <f t="shared" si="137"/>
        <v/>
      </c>
      <c r="U948" t="str">
        <f t="shared" si="138"/>
        <v/>
      </c>
      <c r="V948" t="str">
        <f>+IF(LEN(M948)&gt;0,SUMIF(Candidatura_Tomador!$H:$H,Candidatura_Seguros!M948,Candidatura_Tomador!R:R),"")</f>
        <v/>
      </c>
      <c r="W948" t="str">
        <f t="shared" si="139"/>
        <v/>
      </c>
    </row>
    <row r="949" spans="1:23" x14ac:dyDescent="0.25">
      <c r="A949" t="str">
        <f>+IF(LEN(M949)&gt;0,Candidatura_Tomador!C949,"")</f>
        <v/>
      </c>
      <c r="B949" t="str">
        <f>+IF(LEN(M949)&gt;0,Participação!$D$8,"")</f>
        <v/>
      </c>
      <c r="C949" t="str">
        <f t="shared" si="131"/>
        <v/>
      </c>
      <c r="D949" t="str">
        <f>+IF(LEN(M949)&gt;0,Participação!$D$4,"")</f>
        <v/>
      </c>
      <c r="E949" s="27" t="str">
        <f>+IF(LEN(M949)&gt;0,Participação!$B$7+8,"")</f>
        <v/>
      </c>
      <c r="F949" s="27" t="str">
        <f t="shared" si="132"/>
        <v/>
      </c>
      <c r="G949" t="str">
        <f t="shared" si="133"/>
        <v/>
      </c>
      <c r="H949" t="str">
        <f t="shared" si="134"/>
        <v/>
      </c>
      <c r="I949" t="str">
        <f t="shared" si="135"/>
        <v/>
      </c>
      <c r="L949" t="str">
        <f>+IF(LEN(Candidatura_Tomador!A949)&gt;0,VLOOKUP(M949,Candidatura_Tomador!H:P,9,0),"")</f>
        <v/>
      </c>
      <c r="M949" t="str">
        <f>IF(LEN(M948)=0,"",IF(M948=MAX(Candidatura_Tomador!H:H),"",M948+1))</f>
        <v/>
      </c>
      <c r="N949" t="str">
        <f>+IF(LEN(M949)&gt;0,Participação!$D$6*100,"")</f>
        <v/>
      </c>
      <c r="O949" t="str">
        <f t="shared" si="136"/>
        <v/>
      </c>
      <c r="P949" t="str">
        <f>+IF(LEN(M949)&gt;0,IF(Participação!$B$6="Com Escaldão","09","01"),"")</f>
        <v/>
      </c>
      <c r="Q949" s="28" t="str">
        <f>+IF(LEN(M949)&gt;0,SUMIF(Candidatura_Tomador!$H:$H,Candidatura_Seguros!M949,Candidatura_Tomador!I:I),"")</f>
        <v/>
      </c>
      <c r="R949" t="str">
        <f>+IF(LEN(M949)&gt;0,VLOOKUP(M949,Candidatura_Tomador!H:J,3,0),"")</f>
        <v/>
      </c>
      <c r="S949" t="str">
        <f>+IF(LEN(M949)&gt;0,SUMIF(Candidatura_Tomador!$H:$H,Candidatura_Seguros!M949,Candidatura_Tomador!Q:Q),"")</f>
        <v/>
      </c>
      <c r="T949" t="str">
        <f t="shared" si="137"/>
        <v/>
      </c>
      <c r="U949" t="str">
        <f t="shared" si="138"/>
        <v/>
      </c>
      <c r="V949" t="str">
        <f>+IF(LEN(M949)&gt;0,SUMIF(Candidatura_Tomador!$H:$H,Candidatura_Seguros!M949,Candidatura_Tomador!R:R),"")</f>
        <v/>
      </c>
      <c r="W949" t="str">
        <f t="shared" si="139"/>
        <v/>
      </c>
    </row>
    <row r="950" spans="1:23" x14ac:dyDescent="0.25">
      <c r="A950" t="str">
        <f>+IF(LEN(M950)&gt;0,Candidatura_Tomador!C950,"")</f>
        <v/>
      </c>
      <c r="B950" t="str">
        <f>+IF(LEN(M950)&gt;0,Participação!$D$8,"")</f>
        <v/>
      </c>
      <c r="C950" t="str">
        <f t="shared" si="131"/>
        <v/>
      </c>
      <c r="D950" t="str">
        <f>+IF(LEN(M950)&gt;0,Participação!$D$4,"")</f>
        <v/>
      </c>
      <c r="E950" s="27" t="str">
        <f>+IF(LEN(M950)&gt;0,Participação!$B$7+8,"")</f>
        <v/>
      </c>
      <c r="F950" s="27" t="str">
        <f t="shared" si="132"/>
        <v/>
      </c>
      <c r="G950" t="str">
        <f t="shared" si="133"/>
        <v/>
      </c>
      <c r="H950" t="str">
        <f t="shared" si="134"/>
        <v/>
      </c>
      <c r="I950" t="str">
        <f t="shared" si="135"/>
        <v/>
      </c>
      <c r="L950" t="str">
        <f>+IF(LEN(Candidatura_Tomador!A950)&gt;0,VLOOKUP(M950,Candidatura_Tomador!H:P,9,0),"")</f>
        <v/>
      </c>
      <c r="M950" t="str">
        <f>IF(LEN(M949)=0,"",IF(M949=MAX(Candidatura_Tomador!H:H),"",M949+1))</f>
        <v/>
      </c>
      <c r="N950" t="str">
        <f>+IF(LEN(M950)&gt;0,Participação!$D$6*100,"")</f>
        <v/>
      </c>
      <c r="O950" t="str">
        <f t="shared" si="136"/>
        <v/>
      </c>
      <c r="P950" t="str">
        <f>+IF(LEN(M950)&gt;0,IF(Participação!$B$6="Com Escaldão","09","01"),"")</f>
        <v/>
      </c>
      <c r="Q950" s="28" t="str">
        <f>+IF(LEN(M950)&gt;0,SUMIF(Candidatura_Tomador!$H:$H,Candidatura_Seguros!M950,Candidatura_Tomador!I:I),"")</f>
        <v/>
      </c>
      <c r="R950" t="str">
        <f>+IF(LEN(M950)&gt;0,VLOOKUP(M950,Candidatura_Tomador!H:J,3,0),"")</f>
        <v/>
      </c>
      <c r="S950" t="str">
        <f>+IF(LEN(M950)&gt;0,SUMIF(Candidatura_Tomador!$H:$H,Candidatura_Seguros!M950,Candidatura_Tomador!Q:Q),"")</f>
        <v/>
      </c>
      <c r="T950" t="str">
        <f t="shared" si="137"/>
        <v/>
      </c>
      <c r="U950" t="str">
        <f t="shared" si="138"/>
        <v/>
      </c>
      <c r="V950" t="str">
        <f>+IF(LEN(M950)&gt;0,SUMIF(Candidatura_Tomador!$H:$H,Candidatura_Seguros!M950,Candidatura_Tomador!R:R),"")</f>
        <v/>
      </c>
      <c r="W950" t="str">
        <f t="shared" si="139"/>
        <v/>
      </c>
    </row>
    <row r="951" spans="1:23" x14ac:dyDescent="0.25">
      <c r="A951" t="str">
        <f>+IF(LEN(M951)&gt;0,Candidatura_Tomador!C951,"")</f>
        <v/>
      </c>
      <c r="B951" t="str">
        <f>+IF(LEN(M951)&gt;0,Participação!$D$8,"")</f>
        <v/>
      </c>
      <c r="C951" t="str">
        <f t="shared" si="131"/>
        <v/>
      </c>
      <c r="D951" t="str">
        <f>+IF(LEN(M951)&gt;0,Participação!$D$4,"")</f>
        <v/>
      </c>
      <c r="E951" s="27" t="str">
        <f>+IF(LEN(M951)&gt;0,Participação!$B$7+8,"")</f>
        <v/>
      </c>
      <c r="F951" s="27" t="str">
        <f t="shared" si="132"/>
        <v/>
      </c>
      <c r="G951" t="str">
        <f t="shared" si="133"/>
        <v/>
      </c>
      <c r="H951" t="str">
        <f t="shared" si="134"/>
        <v/>
      </c>
      <c r="I951" t="str">
        <f t="shared" si="135"/>
        <v/>
      </c>
      <c r="L951" t="str">
        <f>+IF(LEN(Candidatura_Tomador!A951)&gt;0,VLOOKUP(M951,Candidatura_Tomador!H:P,9,0),"")</f>
        <v/>
      </c>
      <c r="M951" t="str">
        <f>IF(LEN(M950)=0,"",IF(M950=MAX(Candidatura_Tomador!H:H),"",M950+1))</f>
        <v/>
      </c>
      <c r="N951" t="str">
        <f>+IF(LEN(M951)&gt;0,Participação!$D$6*100,"")</f>
        <v/>
      </c>
      <c r="O951" t="str">
        <f t="shared" si="136"/>
        <v/>
      </c>
      <c r="P951" t="str">
        <f>+IF(LEN(M951)&gt;0,IF(Participação!$B$6="Com Escaldão","09","01"),"")</f>
        <v/>
      </c>
      <c r="Q951" s="28" t="str">
        <f>+IF(LEN(M951)&gt;0,SUMIF(Candidatura_Tomador!$H:$H,Candidatura_Seguros!M951,Candidatura_Tomador!I:I),"")</f>
        <v/>
      </c>
      <c r="R951" t="str">
        <f>+IF(LEN(M951)&gt;0,VLOOKUP(M951,Candidatura_Tomador!H:J,3,0),"")</f>
        <v/>
      </c>
      <c r="S951" t="str">
        <f>+IF(LEN(M951)&gt;0,SUMIF(Candidatura_Tomador!$H:$H,Candidatura_Seguros!M951,Candidatura_Tomador!Q:Q),"")</f>
        <v/>
      </c>
      <c r="T951" t="str">
        <f t="shared" si="137"/>
        <v/>
      </c>
      <c r="U951" t="str">
        <f t="shared" si="138"/>
        <v/>
      </c>
      <c r="V951" t="str">
        <f>+IF(LEN(M951)&gt;0,SUMIF(Candidatura_Tomador!$H:$H,Candidatura_Seguros!M951,Candidatura_Tomador!R:R),"")</f>
        <v/>
      </c>
      <c r="W951" t="str">
        <f t="shared" si="139"/>
        <v/>
      </c>
    </row>
    <row r="952" spans="1:23" x14ac:dyDescent="0.25">
      <c r="A952" t="str">
        <f>+IF(LEN(M952)&gt;0,Candidatura_Tomador!C952,"")</f>
        <v/>
      </c>
      <c r="B952" t="str">
        <f>+IF(LEN(M952)&gt;0,Participação!$D$8,"")</f>
        <v/>
      </c>
      <c r="C952" t="str">
        <f t="shared" si="131"/>
        <v/>
      </c>
      <c r="D952" t="str">
        <f>+IF(LEN(M952)&gt;0,Participação!$D$4,"")</f>
        <v/>
      </c>
      <c r="E952" s="27" t="str">
        <f>+IF(LEN(M952)&gt;0,Participação!$B$7+8,"")</f>
        <v/>
      </c>
      <c r="F952" s="27" t="str">
        <f t="shared" si="132"/>
        <v/>
      </c>
      <c r="G952" t="str">
        <f t="shared" si="133"/>
        <v/>
      </c>
      <c r="H952" t="str">
        <f t="shared" si="134"/>
        <v/>
      </c>
      <c r="I952" t="str">
        <f t="shared" si="135"/>
        <v/>
      </c>
      <c r="L952" t="str">
        <f>+IF(LEN(Candidatura_Tomador!A952)&gt;0,VLOOKUP(M952,Candidatura_Tomador!H:P,9,0),"")</f>
        <v/>
      </c>
      <c r="M952" t="str">
        <f>IF(LEN(M951)=0,"",IF(M951=MAX(Candidatura_Tomador!H:H),"",M951+1))</f>
        <v/>
      </c>
      <c r="N952" t="str">
        <f>+IF(LEN(M952)&gt;0,Participação!$D$6*100,"")</f>
        <v/>
      </c>
      <c r="O952" t="str">
        <f t="shared" si="136"/>
        <v/>
      </c>
      <c r="P952" t="str">
        <f>+IF(LEN(M952)&gt;0,IF(Participação!$B$6="Com Escaldão","09","01"),"")</f>
        <v/>
      </c>
      <c r="Q952" s="28" t="str">
        <f>+IF(LEN(M952)&gt;0,SUMIF(Candidatura_Tomador!$H:$H,Candidatura_Seguros!M952,Candidatura_Tomador!I:I),"")</f>
        <v/>
      </c>
      <c r="R952" t="str">
        <f>+IF(LEN(M952)&gt;0,VLOOKUP(M952,Candidatura_Tomador!H:J,3,0),"")</f>
        <v/>
      </c>
      <c r="S952" t="str">
        <f>+IF(LEN(M952)&gt;0,SUMIF(Candidatura_Tomador!$H:$H,Candidatura_Seguros!M952,Candidatura_Tomador!Q:Q),"")</f>
        <v/>
      </c>
      <c r="T952" t="str">
        <f t="shared" si="137"/>
        <v/>
      </c>
      <c r="U952" t="str">
        <f t="shared" si="138"/>
        <v/>
      </c>
      <c r="V952" t="str">
        <f>+IF(LEN(M952)&gt;0,SUMIF(Candidatura_Tomador!$H:$H,Candidatura_Seguros!M952,Candidatura_Tomador!R:R),"")</f>
        <v/>
      </c>
      <c r="W952" t="str">
        <f t="shared" si="139"/>
        <v/>
      </c>
    </row>
    <row r="953" spans="1:23" x14ac:dyDescent="0.25">
      <c r="A953" t="str">
        <f>+IF(LEN(M953)&gt;0,Candidatura_Tomador!C953,"")</f>
        <v/>
      </c>
      <c r="B953" t="str">
        <f>+IF(LEN(M953)&gt;0,Participação!$D$8,"")</f>
        <v/>
      </c>
      <c r="C953" t="str">
        <f t="shared" si="131"/>
        <v/>
      </c>
      <c r="D953" t="str">
        <f>+IF(LEN(M953)&gt;0,Participação!$D$4,"")</f>
        <v/>
      </c>
      <c r="E953" s="27" t="str">
        <f>+IF(LEN(M953)&gt;0,Participação!$B$7+8,"")</f>
        <v/>
      </c>
      <c r="F953" s="27" t="str">
        <f t="shared" si="132"/>
        <v/>
      </c>
      <c r="G953" t="str">
        <f t="shared" si="133"/>
        <v/>
      </c>
      <c r="H953" t="str">
        <f t="shared" si="134"/>
        <v/>
      </c>
      <c r="I953" t="str">
        <f t="shared" si="135"/>
        <v/>
      </c>
      <c r="L953" t="str">
        <f>+IF(LEN(Candidatura_Tomador!A953)&gt;0,VLOOKUP(M953,Candidatura_Tomador!H:P,9,0),"")</f>
        <v/>
      </c>
      <c r="M953" t="str">
        <f>IF(LEN(M952)=0,"",IF(M952=MAX(Candidatura_Tomador!H:H),"",M952+1))</f>
        <v/>
      </c>
      <c r="N953" t="str">
        <f>+IF(LEN(M953)&gt;0,Participação!$D$6*100,"")</f>
        <v/>
      </c>
      <c r="O953" t="str">
        <f t="shared" si="136"/>
        <v/>
      </c>
      <c r="P953" t="str">
        <f>+IF(LEN(M953)&gt;0,IF(Participação!$B$6="Com Escaldão","09","01"),"")</f>
        <v/>
      </c>
      <c r="Q953" s="28" t="str">
        <f>+IF(LEN(M953)&gt;0,SUMIF(Candidatura_Tomador!$H:$H,Candidatura_Seguros!M953,Candidatura_Tomador!I:I),"")</f>
        <v/>
      </c>
      <c r="R953" t="str">
        <f>+IF(LEN(M953)&gt;0,VLOOKUP(M953,Candidatura_Tomador!H:J,3,0),"")</f>
        <v/>
      </c>
      <c r="S953" t="str">
        <f>+IF(LEN(M953)&gt;0,SUMIF(Candidatura_Tomador!$H:$H,Candidatura_Seguros!M953,Candidatura_Tomador!Q:Q),"")</f>
        <v/>
      </c>
      <c r="T953" t="str">
        <f t="shared" si="137"/>
        <v/>
      </c>
      <c r="U953" t="str">
        <f t="shared" si="138"/>
        <v/>
      </c>
      <c r="V953" t="str">
        <f>+IF(LEN(M953)&gt;0,SUMIF(Candidatura_Tomador!$H:$H,Candidatura_Seguros!M953,Candidatura_Tomador!R:R),"")</f>
        <v/>
      </c>
      <c r="W953" t="str">
        <f t="shared" si="139"/>
        <v/>
      </c>
    </row>
    <row r="954" spans="1:23" x14ac:dyDescent="0.25">
      <c r="A954" t="str">
        <f>+IF(LEN(M954)&gt;0,Candidatura_Tomador!C954,"")</f>
        <v/>
      </c>
      <c r="B954" t="str">
        <f>+IF(LEN(M954)&gt;0,Participação!$D$8,"")</f>
        <v/>
      </c>
      <c r="C954" t="str">
        <f t="shared" si="131"/>
        <v/>
      </c>
      <c r="D954" t="str">
        <f>+IF(LEN(M954)&gt;0,Participação!$D$4,"")</f>
        <v/>
      </c>
      <c r="E954" s="27" t="str">
        <f>+IF(LEN(M954)&gt;0,Participação!$B$7+8,"")</f>
        <v/>
      </c>
      <c r="F954" s="27" t="str">
        <f t="shared" si="132"/>
        <v/>
      </c>
      <c r="G954" t="str">
        <f t="shared" si="133"/>
        <v/>
      </c>
      <c r="H954" t="str">
        <f t="shared" si="134"/>
        <v/>
      </c>
      <c r="I954" t="str">
        <f t="shared" si="135"/>
        <v/>
      </c>
      <c r="L954" t="str">
        <f>+IF(LEN(Candidatura_Tomador!A954)&gt;0,VLOOKUP(M954,Candidatura_Tomador!H:P,9,0),"")</f>
        <v/>
      </c>
      <c r="M954" t="str">
        <f>IF(LEN(M953)=0,"",IF(M953=MAX(Candidatura_Tomador!H:H),"",M953+1))</f>
        <v/>
      </c>
      <c r="N954" t="str">
        <f>+IF(LEN(M954)&gt;0,Participação!$D$6*100,"")</f>
        <v/>
      </c>
      <c r="O954" t="str">
        <f t="shared" si="136"/>
        <v/>
      </c>
      <c r="P954" t="str">
        <f>+IF(LEN(M954)&gt;0,IF(Participação!$B$6="Com Escaldão","09","01"),"")</f>
        <v/>
      </c>
      <c r="Q954" s="28" t="str">
        <f>+IF(LEN(M954)&gt;0,SUMIF(Candidatura_Tomador!$H:$H,Candidatura_Seguros!M954,Candidatura_Tomador!I:I),"")</f>
        <v/>
      </c>
      <c r="R954" t="str">
        <f>+IF(LEN(M954)&gt;0,VLOOKUP(M954,Candidatura_Tomador!H:J,3,0),"")</f>
        <v/>
      </c>
      <c r="S954" t="str">
        <f>+IF(LEN(M954)&gt;0,SUMIF(Candidatura_Tomador!$H:$H,Candidatura_Seguros!M954,Candidatura_Tomador!Q:Q),"")</f>
        <v/>
      </c>
      <c r="T954" t="str">
        <f t="shared" si="137"/>
        <v/>
      </c>
      <c r="U954" t="str">
        <f t="shared" si="138"/>
        <v/>
      </c>
      <c r="V954" t="str">
        <f>+IF(LEN(M954)&gt;0,SUMIF(Candidatura_Tomador!$H:$H,Candidatura_Seguros!M954,Candidatura_Tomador!R:R),"")</f>
        <v/>
      </c>
      <c r="W954" t="str">
        <f t="shared" si="139"/>
        <v/>
      </c>
    </row>
    <row r="955" spans="1:23" x14ac:dyDescent="0.25">
      <c r="A955" t="str">
        <f>+IF(LEN(M955)&gt;0,Candidatura_Tomador!C955,"")</f>
        <v/>
      </c>
      <c r="B955" t="str">
        <f>+IF(LEN(M955)&gt;0,Participação!$D$8,"")</f>
        <v/>
      </c>
      <c r="C955" t="str">
        <f t="shared" si="131"/>
        <v/>
      </c>
      <c r="D955" t="str">
        <f>+IF(LEN(M955)&gt;0,Participação!$D$4,"")</f>
        <v/>
      </c>
      <c r="E955" s="27" t="str">
        <f>+IF(LEN(M955)&gt;0,Participação!$B$7+8,"")</f>
        <v/>
      </c>
      <c r="F955" s="27" t="str">
        <f t="shared" si="132"/>
        <v/>
      </c>
      <c r="G955" t="str">
        <f t="shared" si="133"/>
        <v/>
      </c>
      <c r="H955" t="str">
        <f t="shared" si="134"/>
        <v/>
      </c>
      <c r="I955" t="str">
        <f t="shared" si="135"/>
        <v/>
      </c>
      <c r="L955" t="str">
        <f>+IF(LEN(Candidatura_Tomador!A955)&gt;0,VLOOKUP(M955,Candidatura_Tomador!H:P,9,0),"")</f>
        <v/>
      </c>
      <c r="M955" t="str">
        <f>IF(LEN(M954)=0,"",IF(M954=MAX(Candidatura_Tomador!H:H),"",M954+1))</f>
        <v/>
      </c>
      <c r="N955" t="str">
        <f>+IF(LEN(M955)&gt;0,Participação!$D$6*100,"")</f>
        <v/>
      </c>
      <c r="O955" t="str">
        <f t="shared" si="136"/>
        <v/>
      </c>
      <c r="P955" t="str">
        <f>+IF(LEN(M955)&gt;0,IF(Participação!$B$6="Com Escaldão","09","01"),"")</f>
        <v/>
      </c>
      <c r="Q955" s="28" t="str">
        <f>+IF(LEN(M955)&gt;0,SUMIF(Candidatura_Tomador!$H:$H,Candidatura_Seguros!M955,Candidatura_Tomador!I:I),"")</f>
        <v/>
      </c>
      <c r="R955" t="str">
        <f>+IF(LEN(M955)&gt;0,VLOOKUP(M955,Candidatura_Tomador!H:J,3,0),"")</f>
        <v/>
      </c>
      <c r="S955" t="str">
        <f>+IF(LEN(M955)&gt;0,SUMIF(Candidatura_Tomador!$H:$H,Candidatura_Seguros!M955,Candidatura_Tomador!Q:Q),"")</f>
        <v/>
      </c>
      <c r="T955" t="str">
        <f t="shared" si="137"/>
        <v/>
      </c>
      <c r="U955" t="str">
        <f t="shared" si="138"/>
        <v/>
      </c>
      <c r="V955" t="str">
        <f>+IF(LEN(M955)&gt;0,SUMIF(Candidatura_Tomador!$H:$H,Candidatura_Seguros!M955,Candidatura_Tomador!R:R),"")</f>
        <v/>
      </c>
      <c r="W955" t="str">
        <f t="shared" si="139"/>
        <v/>
      </c>
    </row>
    <row r="956" spans="1:23" x14ac:dyDescent="0.25">
      <c r="A956" t="str">
        <f>+IF(LEN(M956)&gt;0,Candidatura_Tomador!C956,"")</f>
        <v/>
      </c>
      <c r="B956" t="str">
        <f>+IF(LEN(M956)&gt;0,Participação!$D$8,"")</f>
        <v/>
      </c>
      <c r="C956" t="str">
        <f t="shared" si="131"/>
        <v/>
      </c>
      <c r="D956" t="str">
        <f>+IF(LEN(M956)&gt;0,Participação!$D$4,"")</f>
        <v/>
      </c>
      <c r="E956" s="27" t="str">
        <f>+IF(LEN(M956)&gt;0,Participação!$B$7+8,"")</f>
        <v/>
      </c>
      <c r="F956" s="27" t="str">
        <f t="shared" si="132"/>
        <v/>
      </c>
      <c r="G956" t="str">
        <f t="shared" si="133"/>
        <v/>
      </c>
      <c r="H956" t="str">
        <f t="shared" si="134"/>
        <v/>
      </c>
      <c r="I956" t="str">
        <f t="shared" si="135"/>
        <v/>
      </c>
      <c r="L956" t="str">
        <f>+IF(LEN(Candidatura_Tomador!A956)&gt;0,VLOOKUP(M956,Candidatura_Tomador!H:P,9,0),"")</f>
        <v/>
      </c>
      <c r="M956" t="str">
        <f>IF(LEN(M955)=0,"",IF(M955=MAX(Candidatura_Tomador!H:H),"",M955+1))</f>
        <v/>
      </c>
      <c r="N956" t="str">
        <f>+IF(LEN(M956)&gt;0,Participação!$D$6*100,"")</f>
        <v/>
      </c>
      <c r="O956" t="str">
        <f t="shared" si="136"/>
        <v/>
      </c>
      <c r="P956" t="str">
        <f>+IF(LEN(M956)&gt;0,IF(Participação!$B$6="Com Escaldão","09","01"),"")</f>
        <v/>
      </c>
      <c r="Q956" s="28" t="str">
        <f>+IF(LEN(M956)&gt;0,SUMIF(Candidatura_Tomador!$H:$H,Candidatura_Seguros!M956,Candidatura_Tomador!I:I),"")</f>
        <v/>
      </c>
      <c r="R956" t="str">
        <f>+IF(LEN(M956)&gt;0,VLOOKUP(M956,Candidatura_Tomador!H:J,3,0),"")</f>
        <v/>
      </c>
      <c r="S956" t="str">
        <f>+IF(LEN(M956)&gt;0,SUMIF(Candidatura_Tomador!$H:$H,Candidatura_Seguros!M956,Candidatura_Tomador!Q:Q),"")</f>
        <v/>
      </c>
      <c r="T956" t="str">
        <f t="shared" si="137"/>
        <v/>
      </c>
      <c r="U956" t="str">
        <f t="shared" si="138"/>
        <v/>
      </c>
      <c r="V956" t="str">
        <f>+IF(LEN(M956)&gt;0,SUMIF(Candidatura_Tomador!$H:$H,Candidatura_Seguros!M956,Candidatura_Tomador!R:R),"")</f>
        <v/>
      </c>
      <c r="W956" t="str">
        <f t="shared" si="139"/>
        <v/>
      </c>
    </row>
    <row r="957" spans="1:23" x14ac:dyDescent="0.25">
      <c r="A957" t="str">
        <f>+IF(LEN(M957)&gt;0,Candidatura_Tomador!C957,"")</f>
        <v/>
      </c>
      <c r="B957" t="str">
        <f>+IF(LEN(M957)&gt;0,Participação!$D$8,"")</f>
        <v/>
      </c>
      <c r="C957" t="str">
        <f t="shared" si="131"/>
        <v/>
      </c>
      <c r="D957" t="str">
        <f>+IF(LEN(M957)&gt;0,Participação!$D$4,"")</f>
        <v/>
      </c>
      <c r="E957" s="27" t="str">
        <f>+IF(LEN(M957)&gt;0,Participação!$B$7+8,"")</f>
        <v/>
      </c>
      <c r="F957" s="27" t="str">
        <f t="shared" si="132"/>
        <v/>
      </c>
      <c r="G957" t="str">
        <f t="shared" si="133"/>
        <v/>
      </c>
      <c r="H957" t="str">
        <f t="shared" si="134"/>
        <v/>
      </c>
      <c r="I957" t="str">
        <f t="shared" si="135"/>
        <v/>
      </c>
      <c r="L957" t="str">
        <f>+IF(LEN(Candidatura_Tomador!A957)&gt;0,VLOOKUP(M957,Candidatura_Tomador!H:P,9,0),"")</f>
        <v/>
      </c>
      <c r="M957" t="str">
        <f>IF(LEN(M956)=0,"",IF(M956=MAX(Candidatura_Tomador!H:H),"",M956+1))</f>
        <v/>
      </c>
      <c r="N957" t="str">
        <f>+IF(LEN(M957)&gt;0,Participação!$D$6*100,"")</f>
        <v/>
      </c>
      <c r="O957" t="str">
        <f t="shared" si="136"/>
        <v/>
      </c>
      <c r="P957" t="str">
        <f>+IF(LEN(M957)&gt;0,IF(Participação!$B$6="Com Escaldão","09","01"),"")</f>
        <v/>
      </c>
      <c r="Q957" s="28" t="str">
        <f>+IF(LEN(M957)&gt;0,SUMIF(Candidatura_Tomador!$H:$H,Candidatura_Seguros!M957,Candidatura_Tomador!I:I),"")</f>
        <v/>
      </c>
      <c r="R957" t="str">
        <f>+IF(LEN(M957)&gt;0,VLOOKUP(M957,Candidatura_Tomador!H:J,3,0),"")</f>
        <v/>
      </c>
      <c r="S957" t="str">
        <f>+IF(LEN(M957)&gt;0,SUMIF(Candidatura_Tomador!$H:$H,Candidatura_Seguros!M957,Candidatura_Tomador!Q:Q),"")</f>
        <v/>
      </c>
      <c r="T957" t="str">
        <f t="shared" si="137"/>
        <v/>
      </c>
      <c r="U957" t="str">
        <f t="shared" si="138"/>
        <v/>
      </c>
      <c r="V957" t="str">
        <f>+IF(LEN(M957)&gt;0,SUMIF(Candidatura_Tomador!$H:$H,Candidatura_Seguros!M957,Candidatura_Tomador!R:R),"")</f>
        <v/>
      </c>
      <c r="W957" t="str">
        <f t="shared" si="139"/>
        <v/>
      </c>
    </row>
    <row r="958" spans="1:23" x14ac:dyDescent="0.25">
      <c r="A958" t="str">
        <f>+IF(LEN(M958)&gt;0,Candidatura_Tomador!C958,"")</f>
        <v/>
      </c>
      <c r="B958" t="str">
        <f>+IF(LEN(M958)&gt;0,Participação!$D$8,"")</f>
        <v/>
      </c>
      <c r="C958" t="str">
        <f t="shared" si="131"/>
        <v/>
      </c>
      <c r="D958" t="str">
        <f>+IF(LEN(M958)&gt;0,Participação!$D$4,"")</f>
        <v/>
      </c>
      <c r="E958" s="27" t="str">
        <f>+IF(LEN(M958)&gt;0,Participação!$B$7+8,"")</f>
        <v/>
      </c>
      <c r="F958" s="27" t="str">
        <f t="shared" si="132"/>
        <v/>
      </c>
      <c r="G958" t="str">
        <f t="shared" si="133"/>
        <v/>
      </c>
      <c r="H958" t="str">
        <f t="shared" si="134"/>
        <v/>
      </c>
      <c r="I958" t="str">
        <f t="shared" si="135"/>
        <v/>
      </c>
      <c r="L958" t="str">
        <f>+IF(LEN(Candidatura_Tomador!A958)&gt;0,VLOOKUP(M958,Candidatura_Tomador!H:P,9,0),"")</f>
        <v/>
      </c>
      <c r="M958" t="str">
        <f>IF(LEN(M957)=0,"",IF(M957=MAX(Candidatura_Tomador!H:H),"",M957+1))</f>
        <v/>
      </c>
      <c r="N958" t="str">
        <f>+IF(LEN(M958)&gt;0,Participação!$D$6*100,"")</f>
        <v/>
      </c>
      <c r="O958" t="str">
        <f t="shared" si="136"/>
        <v/>
      </c>
      <c r="P958" t="str">
        <f>+IF(LEN(M958)&gt;0,IF(Participação!$B$6="Com Escaldão","09","01"),"")</f>
        <v/>
      </c>
      <c r="Q958" s="28" t="str">
        <f>+IF(LEN(M958)&gt;0,SUMIF(Candidatura_Tomador!$H:$H,Candidatura_Seguros!M958,Candidatura_Tomador!I:I),"")</f>
        <v/>
      </c>
      <c r="R958" t="str">
        <f>+IF(LEN(M958)&gt;0,VLOOKUP(M958,Candidatura_Tomador!H:J,3,0),"")</f>
        <v/>
      </c>
      <c r="S958" t="str">
        <f>+IF(LEN(M958)&gt;0,SUMIF(Candidatura_Tomador!$H:$H,Candidatura_Seguros!M958,Candidatura_Tomador!Q:Q),"")</f>
        <v/>
      </c>
      <c r="T958" t="str">
        <f t="shared" si="137"/>
        <v/>
      </c>
      <c r="U958" t="str">
        <f t="shared" si="138"/>
        <v/>
      </c>
      <c r="V958" t="str">
        <f>+IF(LEN(M958)&gt;0,SUMIF(Candidatura_Tomador!$H:$H,Candidatura_Seguros!M958,Candidatura_Tomador!R:R),"")</f>
        <v/>
      </c>
      <c r="W958" t="str">
        <f t="shared" si="139"/>
        <v/>
      </c>
    </row>
    <row r="959" spans="1:23" x14ac:dyDescent="0.25">
      <c r="A959" t="str">
        <f>+IF(LEN(M959)&gt;0,Candidatura_Tomador!C959,"")</f>
        <v/>
      </c>
      <c r="B959" t="str">
        <f>+IF(LEN(M959)&gt;0,Participação!$D$8,"")</f>
        <v/>
      </c>
      <c r="C959" t="str">
        <f t="shared" si="131"/>
        <v/>
      </c>
      <c r="D959" t="str">
        <f>+IF(LEN(M959)&gt;0,Participação!$D$4,"")</f>
        <v/>
      </c>
      <c r="E959" s="27" t="str">
        <f>+IF(LEN(M959)&gt;0,Participação!$B$7+8,"")</f>
        <v/>
      </c>
      <c r="F959" s="27" t="str">
        <f t="shared" si="132"/>
        <v/>
      </c>
      <c r="G959" t="str">
        <f t="shared" si="133"/>
        <v/>
      </c>
      <c r="H959" t="str">
        <f t="shared" si="134"/>
        <v/>
      </c>
      <c r="I959" t="str">
        <f t="shared" si="135"/>
        <v/>
      </c>
      <c r="L959" t="str">
        <f>+IF(LEN(Candidatura_Tomador!A959)&gt;0,VLOOKUP(M959,Candidatura_Tomador!H:P,9,0),"")</f>
        <v/>
      </c>
      <c r="M959" t="str">
        <f>IF(LEN(M958)=0,"",IF(M958=MAX(Candidatura_Tomador!H:H),"",M958+1))</f>
        <v/>
      </c>
      <c r="N959" t="str">
        <f>+IF(LEN(M959)&gt;0,Participação!$D$6*100,"")</f>
        <v/>
      </c>
      <c r="O959" t="str">
        <f t="shared" si="136"/>
        <v/>
      </c>
      <c r="P959" t="str">
        <f>+IF(LEN(M959)&gt;0,IF(Participação!$B$6="Com Escaldão","09","01"),"")</f>
        <v/>
      </c>
      <c r="Q959" s="28" t="str">
        <f>+IF(LEN(M959)&gt;0,SUMIF(Candidatura_Tomador!$H:$H,Candidatura_Seguros!M959,Candidatura_Tomador!I:I),"")</f>
        <v/>
      </c>
      <c r="R959" t="str">
        <f>+IF(LEN(M959)&gt;0,VLOOKUP(M959,Candidatura_Tomador!H:J,3,0),"")</f>
        <v/>
      </c>
      <c r="S959" t="str">
        <f>+IF(LEN(M959)&gt;0,SUMIF(Candidatura_Tomador!$H:$H,Candidatura_Seguros!M959,Candidatura_Tomador!Q:Q),"")</f>
        <v/>
      </c>
      <c r="T959" t="str">
        <f t="shared" si="137"/>
        <v/>
      </c>
      <c r="U959" t="str">
        <f t="shared" si="138"/>
        <v/>
      </c>
      <c r="V959" t="str">
        <f>+IF(LEN(M959)&gt;0,SUMIF(Candidatura_Tomador!$H:$H,Candidatura_Seguros!M959,Candidatura_Tomador!R:R),"")</f>
        <v/>
      </c>
      <c r="W959" t="str">
        <f t="shared" si="139"/>
        <v/>
      </c>
    </row>
    <row r="960" spans="1:23" x14ac:dyDescent="0.25">
      <c r="A960" t="str">
        <f>+IF(LEN(M960)&gt;0,Candidatura_Tomador!C960,"")</f>
        <v/>
      </c>
      <c r="B960" t="str">
        <f>+IF(LEN(M960)&gt;0,Participação!$D$8,"")</f>
        <v/>
      </c>
      <c r="C960" t="str">
        <f t="shared" si="131"/>
        <v/>
      </c>
      <c r="D960" t="str">
        <f>+IF(LEN(M960)&gt;0,Participação!$D$4,"")</f>
        <v/>
      </c>
      <c r="E960" s="27" t="str">
        <f>+IF(LEN(M960)&gt;0,Participação!$B$7+8,"")</f>
        <v/>
      </c>
      <c r="F960" s="27" t="str">
        <f t="shared" si="132"/>
        <v/>
      </c>
      <c r="G960" t="str">
        <f t="shared" si="133"/>
        <v/>
      </c>
      <c r="H960" t="str">
        <f t="shared" si="134"/>
        <v/>
      </c>
      <c r="I960" t="str">
        <f t="shared" si="135"/>
        <v/>
      </c>
      <c r="L960" t="str">
        <f>+IF(LEN(Candidatura_Tomador!A960)&gt;0,VLOOKUP(M960,Candidatura_Tomador!H:P,9,0),"")</f>
        <v/>
      </c>
      <c r="M960" t="str">
        <f>IF(LEN(M959)=0,"",IF(M959=MAX(Candidatura_Tomador!H:H),"",M959+1))</f>
        <v/>
      </c>
      <c r="N960" t="str">
        <f>+IF(LEN(M960)&gt;0,Participação!$D$6*100,"")</f>
        <v/>
      </c>
      <c r="O960" t="str">
        <f t="shared" si="136"/>
        <v/>
      </c>
      <c r="P960" t="str">
        <f>+IF(LEN(M960)&gt;0,IF(Participação!$B$6="Com Escaldão","09","01"),"")</f>
        <v/>
      </c>
      <c r="Q960" s="28" t="str">
        <f>+IF(LEN(M960)&gt;0,SUMIF(Candidatura_Tomador!$H:$H,Candidatura_Seguros!M960,Candidatura_Tomador!I:I),"")</f>
        <v/>
      </c>
      <c r="R960" t="str">
        <f>+IF(LEN(M960)&gt;0,VLOOKUP(M960,Candidatura_Tomador!H:J,3,0),"")</f>
        <v/>
      </c>
      <c r="S960" t="str">
        <f>+IF(LEN(M960)&gt;0,SUMIF(Candidatura_Tomador!$H:$H,Candidatura_Seguros!M960,Candidatura_Tomador!Q:Q),"")</f>
        <v/>
      </c>
      <c r="T960" t="str">
        <f t="shared" si="137"/>
        <v/>
      </c>
      <c r="U960" t="str">
        <f t="shared" si="138"/>
        <v/>
      </c>
      <c r="V960" t="str">
        <f>+IF(LEN(M960)&gt;0,SUMIF(Candidatura_Tomador!$H:$H,Candidatura_Seguros!M960,Candidatura_Tomador!R:R),"")</f>
        <v/>
      </c>
      <c r="W960" t="str">
        <f t="shared" si="139"/>
        <v/>
      </c>
    </row>
    <row r="961" spans="1:23" x14ac:dyDescent="0.25">
      <c r="A961" t="str">
        <f>+IF(LEN(M961)&gt;0,Candidatura_Tomador!C961,"")</f>
        <v/>
      </c>
      <c r="B961" t="str">
        <f>+IF(LEN(M961)&gt;0,Participação!$D$8,"")</f>
        <v/>
      </c>
      <c r="C961" t="str">
        <f t="shared" si="131"/>
        <v/>
      </c>
      <c r="D961" t="str">
        <f>+IF(LEN(M961)&gt;0,Participação!$D$4,"")</f>
        <v/>
      </c>
      <c r="E961" s="27" t="str">
        <f>+IF(LEN(M961)&gt;0,Participação!$B$7+8,"")</f>
        <v/>
      </c>
      <c r="F961" s="27" t="str">
        <f t="shared" si="132"/>
        <v/>
      </c>
      <c r="G961" t="str">
        <f t="shared" si="133"/>
        <v/>
      </c>
      <c r="H961" t="str">
        <f t="shared" si="134"/>
        <v/>
      </c>
      <c r="I961" t="str">
        <f t="shared" si="135"/>
        <v/>
      </c>
      <c r="L961" t="str">
        <f>+IF(LEN(Candidatura_Tomador!A961)&gt;0,VLOOKUP(M961,Candidatura_Tomador!H:P,9,0),"")</f>
        <v/>
      </c>
      <c r="M961" t="str">
        <f>IF(LEN(M960)=0,"",IF(M960=MAX(Candidatura_Tomador!H:H),"",M960+1))</f>
        <v/>
      </c>
      <c r="N961" t="str">
        <f>+IF(LEN(M961)&gt;0,Participação!$D$6*100,"")</f>
        <v/>
      </c>
      <c r="O961" t="str">
        <f t="shared" si="136"/>
        <v/>
      </c>
      <c r="P961" t="str">
        <f>+IF(LEN(M961)&gt;0,IF(Participação!$B$6="Com Escaldão","09","01"),"")</f>
        <v/>
      </c>
      <c r="Q961" s="28" t="str">
        <f>+IF(LEN(M961)&gt;0,SUMIF(Candidatura_Tomador!$H:$H,Candidatura_Seguros!M961,Candidatura_Tomador!I:I),"")</f>
        <v/>
      </c>
      <c r="R961" t="str">
        <f>+IF(LEN(M961)&gt;0,VLOOKUP(M961,Candidatura_Tomador!H:J,3,0),"")</f>
        <v/>
      </c>
      <c r="S961" t="str">
        <f>+IF(LEN(M961)&gt;0,SUMIF(Candidatura_Tomador!$H:$H,Candidatura_Seguros!M961,Candidatura_Tomador!Q:Q),"")</f>
        <v/>
      </c>
      <c r="T961" t="str">
        <f t="shared" si="137"/>
        <v/>
      </c>
      <c r="U961" t="str">
        <f t="shared" si="138"/>
        <v/>
      </c>
      <c r="V961" t="str">
        <f>+IF(LEN(M961)&gt;0,SUMIF(Candidatura_Tomador!$H:$H,Candidatura_Seguros!M961,Candidatura_Tomador!R:R),"")</f>
        <v/>
      </c>
      <c r="W961" t="str">
        <f t="shared" si="139"/>
        <v/>
      </c>
    </row>
    <row r="962" spans="1:23" x14ac:dyDescent="0.25">
      <c r="A962" t="str">
        <f>+IF(LEN(M962)&gt;0,Candidatura_Tomador!C962,"")</f>
        <v/>
      </c>
      <c r="B962" t="str">
        <f>+IF(LEN(M962)&gt;0,Participação!$D$8,"")</f>
        <v/>
      </c>
      <c r="C962" t="str">
        <f t="shared" si="131"/>
        <v/>
      </c>
      <c r="D962" t="str">
        <f>+IF(LEN(M962)&gt;0,Participação!$D$4,"")</f>
        <v/>
      </c>
      <c r="E962" s="27" t="str">
        <f>+IF(LEN(M962)&gt;0,Participação!$B$7+8,"")</f>
        <v/>
      </c>
      <c r="F962" s="27" t="str">
        <f t="shared" si="132"/>
        <v/>
      </c>
      <c r="G962" t="str">
        <f t="shared" si="133"/>
        <v/>
      </c>
      <c r="H962" t="str">
        <f t="shared" si="134"/>
        <v/>
      </c>
      <c r="I962" t="str">
        <f t="shared" si="135"/>
        <v/>
      </c>
      <c r="L962" t="str">
        <f>+IF(LEN(Candidatura_Tomador!A962)&gt;0,VLOOKUP(M962,Candidatura_Tomador!H:P,9,0),"")</f>
        <v/>
      </c>
      <c r="M962" t="str">
        <f>IF(LEN(M961)=0,"",IF(M961=MAX(Candidatura_Tomador!H:H),"",M961+1))</f>
        <v/>
      </c>
      <c r="N962" t="str">
        <f>+IF(LEN(M962)&gt;0,Participação!$D$6*100,"")</f>
        <v/>
      </c>
      <c r="O962" t="str">
        <f t="shared" si="136"/>
        <v/>
      </c>
      <c r="P962" t="str">
        <f>+IF(LEN(M962)&gt;0,IF(Participação!$B$6="Com Escaldão","09","01"),"")</f>
        <v/>
      </c>
      <c r="Q962" s="28" t="str">
        <f>+IF(LEN(M962)&gt;0,SUMIF(Candidatura_Tomador!$H:$H,Candidatura_Seguros!M962,Candidatura_Tomador!I:I),"")</f>
        <v/>
      </c>
      <c r="R962" t="str">
        <f>+IF(LEN(M962)&gt;0,VLOOKUP(M962,Candidatura_Tomador!H:J,3,0),"")</f>
        <v/>
      </c>
      <c r="S962" t="str">
        <f>+IF(LEN(M962)&gt;0,SUMIF(Candidatura_Tomador!$H:$H,Candidatura_Seguros!M962,Candidatura_Tomador!Q:Q),"")</f>
        <v/>
      </c>
      <c r="T962" t="str">
        <f t="shared" si="137"/>
        <v/>
      </c>
      <c r="U962" t="str">
        <f t="shared" si="138"/>
        <v/>
      </c>
      <c r="V962" t="str">
        <f>+IF(LEN(M962)&gt;0,SUMIF(Candidatura_Tomador!$H:$H,Candidatura_Seguros!M962,Candidatura_Tomador!R:R),"")</f>
        <v/>
      </c>
      <c r="W962" t="str">
        <f t="shared" si="139"/>
        <v/>
      </c>
    </row>
    <row r="963" spans="1:23" x14ac:dyDescent="0.25">
      <c r="A963" t="str">
        <f>+IF(LEN(M963)&gt;0,Candidatura_Tomador!C963,"")</f>
        <v/>
      </c>
      <c r="B963" t="str">
        <f>+IF(LEN(M963)&gt;0,Participação!$D$8,"")</f>
        <v/>
      </c>
      <c r="C963" t="str">
        <f t="shared" si="131"/>
        <v/>
      </c>
      <c r="D963" t="str">
        <f>+IF(LEN(M963)&gt;0,Participação!$D$4,"")</f>
        <v/>
      </c>
      <c r="E963" s="27" t="str">
        <f>+IF(LEN(M963)&gt;0,Participação!$B$7+8,"")</f>
        <v/>
      </c>
      <c r="F963" s="27" t="str">
        <f t="shared" si="132"/>
        <v/>
      </c>
      <c r="G963" t="str">
        <f t="shared" si="133"/>
        <v/>
      </c>
      <c r="H963" t="str">
        <f t="shared" si="134"/>
        <v/>
      </c>
      <c r="I963" t="str">
        <f t="shared" si="135"/>
        <v/>
      </c>
      <c r="L963" t="str">
        <f>+IF(LEN(Candidatura_Tomador!A963)&gt;0,VLOOKUP(M963,Candidatura_Tomador!H:P,9,0),"")</f>
        <v/>
      </c>
      <c r="M963" t="str">
        <f>IF(LEN(M962)=0,"",IF(M962=MAX(Candidatura_Tomador!H:H),"",M962+1))</f>
        <v/>
      </c>
      <c r="N963" t="str">
        <f>+IF(LEN(M963)&gt;0,Participação!$D$6*100,"")</f>
        <v/>
      </c>
      <c r="O963" t="str">
        <f t="shared" si="136"/>
        <v/>
      </c>
      <c r="P963" t="str">
        <f>+IF(LEN(M963)&gt;0,IF(Participação!$B$6="Com Escaldão","09","01"),"")</f>
        <v/>
      </c>
      <c r="Q963" s="28" t="str">
        <f>+IF(LEN(M963)&gt;0,SUMIF(Candidatura_Tomador!$H:$H,Candidatura_Seguros!M963,Candidatura_Tomador!I:I),"")</f>
        <v/>
      </c>
      <c r="R963" t="str">
        <f>+IF(LEN(M963)&gt;0,VLOOKUP(M963,Candidatura_Tomador!H:J,3,0),"")</f>
        <v/>
      </c>
      <c r="S963" t="str">
        <f>+IF(LEN(M963)&gt;0,SUMIF(Candidatura_Tomador!$H:$H,Candidatura_Seguros!M963,Candidatura_Tomador!Q:Q),"")</f>
        <v/>
      </c>
      <c r="T963" t="str">
        <f t="shared" si="137"/>
        <v/>
      </c>
      <c r="U963" t="str">
        <f t="shared" si="138"/>
        <v/>
      </c>
      <c r="V963" t="str">
        <f>+IF(LEN(M963)&gt;0,SUMIF(Candidatura_Tomador!$H:$H,Candidatura_Seguros!M963,Candidatura_Tomador!R:R),"")</f>
        <v/>
      </c>
      <c r="W963" t="str">
        <f t="shared" si="139"/>
        <v/>
      </c>
    </row>
    <row r="964" spans="1:23" x14ac:dyDescent="0.25">
      <c r="A964" t="str">
        <f>+IF(LEN(M964)&gt;0,Candidatura_Tomador!C964,"")</f>
        <v/>
      </c>
      <c r="B964" t="str">
        <f>+IF(LEN(M964)&gt;0,Participação!$D$8,"")</f>
        <v/>
      </c>
      <c r="C964" t="str">
        <f t="shared" ref="C964:C1027" si="140">+IF(LEN(M964)&gt;0,YEAR(F964),"")</f>
        <v/>
      </c>
      <c r="D964" t="str">
        <f>+IF(LEN(M964)&gt;0,Participação!$D$4,"")</f>
        <v/>
      </c>
      <c r="E964" s="27" t="str">
        <f>+IF(LEN(M964)&gt;0,Participação!$B$7+8,"")</f>
        <v/>
      </c>
      <c r="F964" s="27" t="str">
        <f t="shared" ref="F964:F1027" si="141">+IF(LEN(M964)&gt;0,DATE(2021,10,15),"")</f>
        <v/>
      </c>
      <c r="G964" t="str">
        <f t="shared" ref="G964:G1027" si="142">+IF(LEN(M964)&gt;0,1,"")</f>
        <v/>
      </c>
      <c r="H964" t="str">
        <f t="shared" ref="H964:H1027" si="143">+IF(LEN(M964)&gt;0,1,"")</f>
        <v/>
      </c>
      <c r="I964" t="str">
        <f t="shared" ref="I964:I1027" si="144">+IF(LEN(M964)&gt;0,"N","")</f>
        <v/>
      </c>
      <c r="L964" t="str">
        <f>+IF(LEN(Candidatura_Tomador!A964)&gt;0,VLOOKUP(M964,Candidatura_Tomador!H:P,9,0),"")</f>
        <v/>
      </c>
      <c r="M964" t="str">
        <f>IF(LEN(M963)=0,"",IF(M963=MAX(Candidatura_Tomador!H:H),"",M963+1))</f>
        <v/>
      </c>
      <c r="N964" t="str">
        <f>+IF(LEN(M964)&gt;0,Participação!$D$6*100,"")</f>
        <v/>
      </c>
      <c r="O964" t="str">
        <f t="shared" ref="O964:O1027" si="145">+IF(LEN(M964)&gt;0,1,"")</f>
        <v/>
      </c>
      <c r="P964" t="str">
        <f>+IF(LEN(M964)&gt;0,IF(Participação!$B$6="Com Escaldão","09","01"),"")</f>
        <v/>
      </c>
      <c r="Q964" s="28" t="str">
        <f>+IF(LEN(M964)&gt;0,SUMIF(Candidatura_Tomador!$H:$H,Candidatura_Seguros!M964,Candidatura_Tomador!I:I),"")</f>
        <v/>
      </c>
      <c r="R964" t="str">
        <f>+IF(LEN(M964)&gt;0,VLOOKUP(M964,Candidatura_Tomador!H:J,3,0),"")</f>
        <v/>
      </c>
      <c r="S964" t="str">
        <f>+IF(LEN(M964)&gt;0,SUMIF(Candidatura_Tomador!$H:$H,Candidatura_Seguros!M964,Candidatura_Tomador!Q:Q),"")</f>
        <v/>
      </c>
      <c r="T964" t="str">
        <f t="shared" ref="T964:T1027" si="146">+IF(LEN(M964)&gt;0,S964,"")</f>
        <v/>
      </c>
      <c r="U964" t="str">
        <f t="shared" ref="U964:U1027" si="147">+IF(LEN(M964)&gt;0,"N","")</f>
        <v/>
      </c>
      <c r="V964" t="str">
        <f>+IF(LEN(M964)&gt;0,SUMIF(Candidatura_Tomador!$H:$H,Candidatura_Seguros!M964,Candidatura_Tomador!R:R),"")</f>
        <v/>
      </c>
      <c r="W964" t="str">
        <f t="shared" ref="W964:W1027" si="148">+IF(LEN(M964)&gt;0,0,"")</f>
        <v/>
      </c>
    </row>
    <row r="965" spans="1:23" x14ac:dyDescent="0.25">
      <c r="A965" t="str">
        <f>+IF(LEN(M965)&gt;0,Candidatura_Tomador!C965,"")</f>
        <v/>
      </c>
      <c r="B965" t="str">
        <f>+IF(LEN(M965)&gt;0,Participação!$D$8,"")</f>
        <v/>
      </c>
      <c r="C965" t="str">
        <f t="shared" si="140"/>
        <v/>
      </c>
      <c r="D965" t="str">
        <f>+IF(LEN(M965)&gt;0,Participação!$D$4,"")</f>
        <v/>
      </c>
      <c r="E965" s="27" t="str">
        <f>+IF(LEN(M965)&gt;0,Participação!$B$7+8,"")</f>
        <v/>
      </c>
      <c r="F965" s="27" t="str">
        <f t="shared" si="141"/>
        <v/>
      </c>
      <c r="G965" t="str">
        <f t="shared" si="142"/>
        <v/>
      </c>
      <c r="H965" t="str">
        <f t="shared" si="143"/>
        <v/>
      </c>
      <c r="I965" t="str">
        <f t="shared" si="144"/>
        <v/>
      </c>
      <c r="L965" t="str">
        <f>+IF(LEN(Candidatura_Tomador!A965)&gt;0,VLOOKUP(M965,Candidatura_Tomador!H:P,9,0),"")</f>
        <v/>
      </c>
      <c r="M965" t="str">
        <f>IF(LEN(M964)=0,"",IF(M964=MAX(Candidatura_Tomador!H:H),"",M964+1))</f>
        <v/>
      </c>
      <c r="N965" t="str">
        <f>+IF(LEN(M965)&gt;0,Participação!$D$6*100,"")</f>
        <v/>
      </c>
      <c r="O965" t="str">
        <f t="shared" si="145"/>
        <v/>
      </c>
      <c r="P965" t="str">
        <f>+IF(LEN(M965)&gt;0,IF(Participação!$B$6="Com Escaldão","09","01"),"")</f>
        <v/>
      </c>
      <c r="Q965" s="28" t="str">
        <f>+IF(LEN(M965)&gt;0,SUMIF(Candidatura_Tomador!$H:$H,Candidatura_Seguros!M965,Candidatura_Tomador!I:I),"")</f>
        <v/>
      </c>
      <c r="R965" t="str">
        <f>+IF(LEN(M965)&gt;0,VLOOKUP(M965,Candidatura_Tomador!H:J,3,0),"")</f>
        <v/>
      </c>
      <c r="S965" t="str">
        <f>+IF(LEN(M965)&gt;0,SUMIF(Candidatura_Tomador!$H:$H,Candidatura_Seguros!M965,Candidatura_Tomador!Q:Q),"")</f>
        <v/>
      </c>
      <c r="T965" t="str">
        <f t="shared" si="146"/>
        <v/>
      </c>
      <c r="U965" t="str">
        <f t="shared" si="147"/>
        <v/>
      </c>
      <c r="V965" t="str">
        <f>+IF(LEN(M965)&gt;0,SUMIF(Candidatura_Tomador!$H:$H,Candidatura_Seguros!M965,Candidatura_Tomador!R:R),"")</f>
        <v/>
      </c>
      <c r="W965" t="str">
        <f t="shared" si="148"/>
        <v/>
      </c>
    </row>
    <row r="966" spans="1:23" x14ac:dyDescent="0.25">
      <c r="A966" t="str">
        <f>+IF(LEN(M966)&gt;0,Candidatura_Tomador!C966,"")</f>
        <v/>
      </c>
      <c r="B966" t="str">
        <f>+IF(LEN(M966)&gt;0,Participação!$D$8,"")</f>
        <v/>
      </c>
      <c r="C966" t="str">
        <f t="shared" si="140"/>
        <v/>
      </c>
      <c r="D966" t="str">
        <f>+IF(LEN(M966)&gt;0,Participação!$D$4,"")</f>
        <v/>
      </c>
      <c r="E966" s="27" t="str">
        <f>+IF(LEN(M966)&gt;0,Participação!$B$7+8,"")</f>
        <v/>
      </c>
      <c r="F966" s="27" t="str">
        <f t="shared" si="141"/>
        <v/>
      </c>
      <c r="G966" t="str">
        <f t="shared" si="142"/>
        <v/>
      </c>
      <c r="H966" t="str">
        <f t="shared" si="143"/>
        <v/>
      </c>
      <c r="I966" t="str">
        <f t="shared" si="144"/>
        <v/>
      </c>
      <c r="L966" t="str">
        <f>+IF(LEN(Candidatura_Tomador!A966)&gt;0,VLOOKUP(M966,Candidatura_Tomador!H:P,9,0),"")</f>
        <v/>
      </c>
      <c r="M966" t="str">
        <f>IF(LEN(M965)=0,"",IF(M965=MAX(Candidatura_Tomador!H:H),"",M965+1))</f>
        <v/>
      </c>
      <c r="N966" t="str">
        <f>+IF(LEN(M966)&gt;0,Participação!$D$6*100,"")</f>
        <v/>
      </c>
      <c r="O966" t="str">
        <f t="shared" si="145"/>
        <v/>
      </c>
      <c r="P966" t="str">
        <f>+IF(LEN(M966)&gt;0,IF(Participação!$B$6="Com Escaldão","09","01"),"")</f>
        <v/>
      </c>
      <c r="Q966" s="28" t="str">
        <f>+IF(LEN(M966)&gt;0,SUMIF(Candidatura_Tomador!$H:$H,Candidatura_Seguros!M966,Candidatura_Tomador!I:I),"")</f>
        <v/>
      </c>
      <c r="R966" t="str">
        <f>+IF(LEN(M966)&gt;0,VLOOKUP(M966,Candidatura_Tomador!H:J,3,0),"")</f>
        <v/>
      </c>
      <c r="S966" t="str">
        <f>+IF(LEN(M966)&gt;0,SUMIF(Candidatura_Tomador!$H:$H,Candidatura_Seguros!M966,Candidatura_Tomador!Q:Q),"")</f>
        <v/>
      </c>
      <c r="T966" t="str">
        <f t="shared" si="146"/>
        <v/>
      </c>
      <c r="U966" t="str">
        <f t="shared" si="147"/>
        <v/>
      </c>
      <c r="V966" t="str">
        <f>+IF(LEN(M966)&gt;0,SUMIF(Candidatura_Tomador!$H:$H,Candidatura_Seguros!M966,Candidatura_Tomador!R:R),"")</f>
        <v/>
      </c>
      <c r="W966" t="str">
        <f t="shared" si="148"/>
        <v/>
      </c>
    </row>
    <row r="967" spans="1:23" x14ac:dyDescent="0.25">
      <c r="A967" t="str">
        <f>+IF(LEN(M967)&gt;0,Candidatura_Tomador!C967,"")</f>
        <v/>
      </c>
      <c r="B967" t="str">
        <f>+IF(LEN(M967)&gt;0,Participação!$D$8,"")</f>
        <v/>
      </c>
      <c r="C967" t="str">
        <f t="shared" si="140"/>
        <v/>
      </c>
      <c r="D967" t="str">
        <f>+IF(LEN(M967)&gt;0,Participação!$D$4,"")</f>
        <v/>
      </c>
      <c r="E967" s="27" t="str">
        <f>+IF(LEN(M967)&gt;0,Participação!$B$7+8,"")</f>
        <v/>
      </c>
      <c r="F967" s="27" t="str">
        <f t="shared" si="141"/>
        <v/>
      </c>
      <c r="G967" t="str">
        <f t="shared" si="142"/>
        <v/>
      </c>
      <c r="H967" t="str">
        <f t="shared" si="143"/>
        <v/>
      </c>
      <c r="I967" t="str">
        <f t="shared" si="144"/>
        <v/>
      </c>
      <c r="L967" t="str">
        <f>+IF(LEN(Candidatura_Tomador!A967)&gt;0,VLOOKUP(M967,Candidatura_Tomador!H:P,9,0),"")</f>
        <v/>
      </c>
      <c r="M967" t="str">
        <f>IF(LEN(M966)=0,"",IF(M966=MAX(Candidatura_Tomador!H:H),"",M966+1))</f>
        <v/>
      </c>
      <c r="N967" t="str">
        <f>+IF(LEN(M967)&gt;0,Participação!$D$6*100,"")</f>
        <v/>
      </c>
      <c r="O967" t="str">
        <f t="shared" si="145"/>
        <v/>
      </c>
      <c r="P967" t="str">
        <f>+IF(LEN(M967)&gt;0,IF(Participação!$B$6="Com Escaldão","09","01"),"")</f>
        <v/>
      </c>
      <c r="Q967" s="28" t="str">
        <f>+IF(LEN(M967)&gt;0,SUMIF(Candidatura_Tomador!$H:$H,Candidatura_Seguros!M967,Candidatura_Tomador!I:I),"")</f>
        <v/>
      </c>
      <c r="R967" t="str">
        <f>+IF(LEN(M967)&gt;0,VLOOKUP(M967,Candidatura_Tomador!H:J,3,0),"")</f>
        <v/>
      </c>
      <c r="S967" t="str">
        <f>+IF(LEN(M967)&gt;0,SUMIF(Candidatura_Tomador!$H:$H,Candidatura_Seguros!M967,Candidatura_Tomador!Q:Q),"")</f>
        <v/>
      </c>
      <c r="T967" t="str">
        <f t="shared" si="146"/>
        <v/>
      </c>
      <c r="U967" t="str">
        <f t="shared" si="147"/>
        <v/>
      </c>
      <c r="V967" t="str">
        <f>+IF(LEN(M967)&gt;0,SUMIF(Candidatura_Tomador!$H:$H,Candidatura_Seguros!M967,Candidatura_Tomador!R:R),"")</f>
        <v/>
      </c>
      <c r="W967" t="str">
        <f t="shared" si="148"/>
        <v/>
      </c>
    </row>
    <row r="968" spans="1:23" x14ac:dyDescent="0.25">
      <c r="A968" t="str">
        <f>+IF(LEN(M968)&gt;0,Candidatura_Tomador!C968,"")</f>
        <v/>
      </c>
      <c r="B968" t="str">
        <f>+IF(LEN(M968)&gt;0,Participação!$D$8,"")</f>
        <v/>
      </c>
      <c r="C968" t="str">
        <f t="shared" si="140"/>
        <v/>
      </c>
      <c r="D968" t="str">
        <f>+IF(LEN(M968)&gt;0,Participação!$D$4,"")</f>
        <v/>
      </c>
      <c r="E968" s="27" t="str">
        <f>+IF(LEN(M968)&gt;0,Participação!$B$7+8,"")</f>
        <v/>
      </c>
      <c r="F968" s="27" t="str">
        <f t="shared" si="141"/>
        <v/>
      </c>
      <c r="G968" t="str">
        <f t="shared" si="142"/>
        <v/>
      </c>
      <c r="H968" t="str">
        <f t="shared" si="143"/>
        <v/>
      </c>
      <c r="I968" t="str">
        <f t="shared" si="144"/>
        <v/>
      </c>
      <c r="L968" t="str">
        <f>+IF(LEN(Candidatura_Tomador!A968)&gt;0,VLOOKUP(M968,Candidatura_Tomador!H:P,9,0),"")</f>
        <v/>
      </c>
      <c r="M968" t="str">
        <f>IF(LEN(M967)=0,"",IF(M967=MAX(Candidatura_Tomador!H:H),"",M967+1))</f>
        <v/>
      </c>
      <c r="N968" t="str">
        <f>+IF(LEN(M968)&gt;0,Participação!$D$6*100,"")</f>
        <v/>
      </c>
      <c r="O968" t="str">
        <f t="shared" si="145"/>
        <v/>
      </c>
      <c r="P968" t="str">
        <f>+IF(LEN(M968)&gt;0,IF(Participação!$B$6="Com Escaldão","09","01"),"")</f>
        <v/>
      </c>
      <c r="Q968" s="28" t="str">
        <f>+IF(LEN(M968)&gt;0,SUMIF(Candidatura_Tomador!$H:$H,Candidatura_Seguros!M968,Candidatura_Tomador!I:I),"")</f>
        <v/>
      </c>
      <c r="R968" t="str">
        <f>+IF(LEN(M968)&gt;0,VLOOKUP(M968,Candidatura_Tomador!H:J,3,0),"")</f>
        <v/>
      </c>
      <c r="S968" t="str">
        <f>+IF(LEN(M968)&gt;0,SUMIF(Candidatura_Tomador!$H:$H,Candidatura_Seguros!M968,Candidatura_Tomador!Q:Q),"")</f>
        <v/>
      </c>
      <c r="T968" t="str">
        <f t="shared" si="146"/>
        <v/>
      </c>
      <c r="U968" t="str">
        <f t="shared" si="147"/>
        <v/>
      </c>
      <c r="V968" t="str">
        <f>+IF(LEN(M968)&gt;0,SUMIF(Candidatura_Tomador!$H:$H,Candidatura_Seguros!M968,Candidatura_Tomador!R:R),"")</f>
        <v/>
      </c>
      <c r="W968" t="str">
        <f t="shared" si="148"/>
        <v/>
      </c>
    </row>
    <row r="969" spans="1:23" x14ac:dyDescent="0.25">
      <c r="A969" t="str">
        <f>+IF(LEN(M969)&gt;0,Candidatura_Tomador!C969,"")</f>
        <v/>
      </c>
      <c r="B969" t="str">
        <f>+IF(LEN(M969)&gt;0,Participação!$D$8,"")</f>
        <v/>
      </c>
      <c r="C969" t="str">
        <f t="shared" si="140"/>
        <v/>
      </c>
      <c r="D969" t="str">
        <f>+IF(LEN(M969)&gt;0,Participação!$D$4,"")</f>
        <v/>
      </c>
      <c r="E969" s="27" t="str">
        <f>+IF(LEN(M969)&gt;0,Participação!$B$7+8,"")</f>
        <v/>
      </c>
      <c r="F969" s="27" t="str">
        <f t="shared" si="141"/>
        <v/>
      </c>
      <c r="G969" t="str">
        <f t="shared" si="142"/>
        <v/>
      </c>
      <c r="H969" t="str">
        <f t="shared" si="143"/>
        <v/>
      </c>
      <c r="I969" t="str">
        <f t="shared" si="144"/>
        <v/>
      </c>
      <c r="L969" t="str">
        <f>+IF(LEN(Candidatura_Tomador!A969)&gt;0,VLOOKUP(M969,Candidatura_Tomador!H:P,9,0),"")</f>
        <v/>
      </c>
      <c r="M969" t="str">
        <f>IF(LEN(M968)=0,"",IF(M968=MAX(Candidatura_Tomador!H:H),"",M968+1))</f>
        <v/>
      </c>
      <c r="N969" t="str">
        <f>+IF(LEN(M969)&gt;0,Participação!$D$6*100,"")</f>
        <v/>
      </c>
      <c r="O969" t="str">
        <f t="shared" si="145"/>
        <v/>
      </c>
      <c r="P969" t="str">
        <f>+IF(LEN(M969)&gt;0,IF(Participação!$B$6="Com Escaldão","09","01"),"")</f>
        <v/>
      </c>
      <c r="Q969" s="28" t="str">
        <f>+IF(LEN(M969)&gt;0,SUMIF(Candidatura_Tomador!$H:$H,Candidatura_Seguros!M969,Candidatura_Tomador!I:I),"")</f>
        <v/>
      </c>
      <c r="R969" t="str">
        <f>+IF(LEN(M969)&gt;0,VLOOKUP(M969,Candidatura_Tomador!H:J,3,0),"")</f>
        <v/>
      </c>
      <c r="S969" t="str">
        <f>+IF(LEN(M969)&gt;0,SUMIF(Candidatura_Tomador!$H:$H,Candidatura_Seguros!M969,Candidatura_Tomador!Q:Q),"")</f>
        <v/>
      </c>
      <c r="T969" t="str">
        <f t="shared" si="146"/>
        <v/>
      </c>
      <c r="U969" t="str">
        <f t="shared" si="147"/>
        <v/>
      </c>
      <c r="V969" t="str">
        <f>+IF(LEN(M969)&gt;0,SUMIF(Candidatura_Tomador!$H:$H,Candidatura_Seguros!M969,Candidatura_Tomador!R:R),"")</f>
        <v/>
      </c>
      <c r="W969" t="str">
        <f t="shared" si="148"/>
        <v/>
      </c>
    </row>
    <row r="970" spans="1:23" x14ac:dyDescent="0.25">
      <c r="A970" t="str">
        <f>+IF(LEN(M970)&gt;0,Candidatura_Tomador!C970,"")</f>
        <v/>
      </c>
      <c r="B970" t="str">
        <f>+IF(LEN(M970)&gt;0,Participação!$D$8,"")</f>
        <v/>
      </c>
      <c r="C970" t="str">
        <f t="shared" si="140"/>
        <v/>
      </c>
      <c r="D970" t="str">
        <f>+IF(LEN(M970)&gt;0,Participação!$D$4,"")</f>
        <v/>
      </c>
      <c r="E970" s="27" t="str">
        <f>+IF(LEN(M970)&gt;0,Participação!$B$7+8,"")</f>
        <v/>
      </c>
      <c r="F970" s="27" t="str">
        <f t="shared" si="141"/>
        <v/>
      </c>
      <c r="G970" t="str">
        <f t="shared" si="142"/>
        <v/>
      </c>
      <c r="H970" t="str">
        <f t="shared" si="143"/>
        <v/>
      </c>
      <c r="I970" t="str">
        <f t="shared" si="144"/>
        <v/>
      </c>
      <c r="L970" t="str">
        <f>+IF(LEN(Candidatura_Tomador!A970)&gt;0,VLOOKUP(M970,Candidatura_Tomador!H:P,9,0),"")</f>
        <v/>
      </c>
      <c r="M970" t="str">
        <f>IF(LEN(M969)=0,"",IF(M969=MAX(Candidatura_Tomador!H:H),"",M969+1))</f>
        <v/>
      </c>
      <c r="N970" t="str">
        <f>+IF(LEN(M970)&gt;0,Participação!$D$6*100,"")</f>
        <v/>
      </c>
      <c r="O970" t="str">
        <f t="shared" si="145"/>
        <v/>
      </c>
      <c r="P970" t="str">
        <f>+IF(LEN(M970)&gt;0,IF(Participação!$B$6="Com Escaldão","09","01"),"")</f>
        <v/>
      </c>
      <c r="Q970" s="28" t="str">
        <f>+IF(LEN(M970)&gt;0,SUMIF(Candidatura_Tomador!$H:$H,Candidatura_Seguros!M970,Candidatura_Tomador!I:I),"")</f>
        <v/>
      </c>
      <c r="R970" t="str">
        <f>+IF(LEN(M970)&gt;0,VLOOKUP(M970,Candidatura_Tomador!H:J,3,0),"")</f>
        <v/>
      </c>
      <c r="S970" t="str">
        <f>+IF(LEN(M970)&gt;0,SUMIF(Candidatura_Tomador!$H:$H,Candidatura_Seguros!M970,Candidatura_Tomador!Q:Q),"")</f>
        <v/>
      </c>
      <c r="T970" t="str">
        <f t="shared" si="146"/>
        <v/>
      </c>
      <c r="U970" t="str">
        <f t="shared" si="147"/>
        <v/>
      </c>
      <c r="V970" t="str">
        <f>+IF(LEN(M970)&gt;0,SUMIF(Candidatura_Tomador!$H:$H,Candidatura_Seguros!M970,Candidatura_Tomador!R:R),"")</f>
        <v/>
      </c>
      <c r="W970" t="str">
        <f t="shared" si="148"/>
        <v/>
      </c>
    </row>
    <row r="971" spans="1:23" x14ac:dyDescent="0.25">
      <c r="A971" t="str">
        <f>+IF(LEN(M971)&gt;0,Candidatura_Tomador!C971,"")</f>
        <v/>
      </c>
      <c r="B971" t="str">
        <f>+IF(LEN(M971)&gt;0,Participação!$D$8,"")</f>
        <v/>
      </c>
      <c r="C971" t="str">
        <f t="shared" si="140"/>
        <v/>
      </c>
      <c r="D971" t="str">
        <f>+IF(LEN(M971)&gt;0,Participação!$D$4,"")</f>
        <v/>
      </c>
      <c r="E971" s="27" t="str">
        <f>+IF(LEN(M971)&gt;0,Participação!$B$7+8,"")</f>
        <v/>
      </c>
      <c r="F971" s="27" t="str">
        <f t="shared" si="141"/>
        <v/>
      </c>
      <c r="G971" t="str">
        <f t="shared" si="142"/>
        <v/>
      </c>
      <c r="H971" t="str">
        <f t="shared" si="143"/>
        <v/>
      </c>
      <c r="I971" t="str">
        <f t="shared" si="144"/>
        <v/>
      </c>
      <c r="L971" t="str">
        <f>+IF(LEN(Candidatura_Tomador!A971)&gt;0,VLOOKUP(M971,Candidatura_Tomador!H:P,9,0),"")</f>
        <v/>
      </c>
      <c r="M971" t="str">
        <f>IF(LEN(M970)=0,"",IF(M970=MAX(Candidatura_Tomador!H:H),"",M970+1))</f>
        <v/>
      </c>
      <c r="N971" t="str">
        <f>+IF(LEN(M971)&gt;0,Participação!$D$6*100,"")</f>
        <v/>
      </c>
      <c r="O971" t="str">
        <f t="shared" si="145"/>
        <v/>
      </c>
      <c r="P971" t="str">
        <f>+IF(LEN(M971)&gt;0,IF(Participação!$B$6="Com Escaldão","09","01"),"")</f>
        <v/>
      </c>
      <c r="Q971" s="28" t="str">
        <f>+IF(LEN(M971)&gt;0,SUMIF(Candidatura_Tomador!$H:$H,Candidatura_Seguros!M971,Candidatura_Tomador!I:I),"")</f>
        <v/>
      </c>
      <c r="R971" t="str">
        <f>+IF(LEN(M971)&gt;0,VLOOKUP(M971,Candidatura_Tomador!H:J,3,0),"")</f>
        <v/>
      </c>
      <c r="S971" t="str">
        <f>+IF(LEN(M971)&gt;0,SUMIF(Candidatura_Tomador!$H:$H,Candidatura_Seguros!M971,Candidatura_Tomador!Q:Q),"")</f>
        <v/>
      </c>
      <c r="T971" t="str">
        <f t="shared" si="146"/>
        <v/>
      </c>
      <c r="U971" t="str">
        <f t="shared" si="147"/>
        <v/>
      </c>
      <c r="V971" t="str">
        <f>+IF(LEN(M971)&gt;0,SUMIF(Candidatura_Tomador!$H:$H,Candidatura_Seguros!M971,Candidatura_Tomador!R:R),"")</f>
        <v/>
      </c>
      <c r="W971" t="str">
        <f t="shared" si="148"/>
        <v/>
      </c>
    </row>
    <row r="972" spans="1:23" x14ac:dyDescent="0.25">
      <c r="A972" t="str">
        <f>+IF(LEN(M972)&gt;0,Candidatura_Tomador!C972,"")</f>
        <v/>
      </c>
      <c r="B972" t="str">
        <f>+IF(LEN(M972)&gt;0,Participação!$D$8,"")</f>
        <v/>
      </c>
      <c r="C972" t="str">
        <f t="shared" si="140"/>
        <v/>
      </c>
      <c r="D972" t="str">
        <f>+IF(LEN(M972)&gt;0,Participação!$D$4,"")</f>
        <v/>
      </c>
      <c r="E972" s="27" t="str">
        <f>+IF(LEN(M972)&gt;0,Participação!$B$7+8,"")</f>
        <v/>
      </c>
      <c r="F972" s="27" t="str">
        <f t="shared" si="141"/>
        <v/>
      </c>
      <c r="G972" t="str">
        <f t="shared" si="142"/>
        <v/>
      </c>
      <c r="H972" t="str">
        <f t="shared" si="143"/>
        <v/>
      </c>
      <c r="I972" t="str">
        <f t="shared" si="144"/>
        <v/>
      </c>
      <c r="L972" t="str">
        <f>+IF(LEN(Candidatura_Tomador!A972)&gt;0,VLOOKUP(M972,Candidatura_Tomador!H:P,9,0),"")</f>
        <v/>
      </c>
      <c r="M972" t="str">
        <f>IF(LEN(M971)=0,"",IF(M971=MAX(Candidatura_Tomador!H:H),"",M971+1))</f>
        <v/>
      </c>
      <c r="N972" t="str">
        <f>+IF(LEN(M972)&gt;0,Participação!$D$6*100,"")</f>
        <v/>
      </c>
      <c r="O972" t="str">
        <f t="shared" si="145"/>
        <v/>
      </c>
      <c r="P972" t="str">
        <f>+IF(LEN(M972)&gt;0,IF(Participação!$B$6="Com Escaldão","09","01"),"")</f>
        <v/>
      </c>
      <c r="Q972" s="28" t="str">
        <f>+IF(LEN(M972)&gt;0,SUMIF(Candidatura_Tomador!$H:$H,Candidatura_Seguros!M972,Candidatura_Tomador!I:I),"")</f>
        <v/>
      </c>
      <c r="R972" t="str">
        <f>+IF(LEN(M972)&gt;0,VLOOKUP(M972,Candidatura_Tomador!H:J,3,0),"")</f>
        <v/>
      </c>
      <c r="S972" t="str">
        <f>+IF(LEN(M972)&gt;0,SUMIF(Candidatura_Tomador!$H:$H,Candidatura_Seguros!M972,Candidatura_Tomador!Q:Q),"")</f>
        <v/>
      </c>
      <c r="T972" t="str">
        <f t="shared" si="146"/>
        <v/>
      </c>
      <c r="U972" t="str">
        <f t="shared" si="147"/>
        <v/>
      </c>
      <c r="V972" t="str">
        <f>+IF(LEN(M972)&gt;0,SUMIF(Candidatura_Tomador!$H:$H,Candidatura_Seguros!M972,Candidatura_Tomador!R:R),"")</f>
        <v/>
      </c>
      <c r="W972" t="str">
        <f t="shared" si="148"/>
        <v/>
      </c>
    </row>
    <row r="973" spans="1:23" x14ac:dyDescent="0.25">
      <c r="A973" t="str">
        <f>+IF(LEN(M973)&gt;0,Candidatura_Tomador!C973,"")</f>
        <v/>
      </c>
      <c r="B973" t="str">
        <f>+IF(LEN(M973)&gt;0,Participação!$D$8,"")</f>
        <v/>
      </c>
      <c r="C973" t="str">
        <f t="shared" si="140"/>
        <v/>
      </c>
      <c r="D973" t="str">
        <f>+IF(LEN(M973)&gt;0,Participação!$D$4,"")</f>
        <v/>
      </c>
      <c r="E973" s="27" t="str">
        <f>+IF(LEN(M973)&gt;0,Participação!$B$7+8,"")</f>
        <v/>
      </c>
      <c r="F973" s="27" t="str">
        <f t="shared" si="141"/>
        <v/>
      </c>
      <c r="G973" t="str">
        <f t="shared" si="142"/>
        <v/>
      </c>
      <c r="H973" t="str">
        <f t="shared" si="143"/>
        <v/>
      </c>
      <c r="I973" t="str">
        <f t="shared" si="144"/>
        <v/>
      </c>
      <c r="L973" t="str">
        <f>+IF(LEN(Candidatura_Tomador!A973)&gt;0,VLOOKUP(M973,Candidatura_Tomador!H:P,9,0),"")</f>
        <v/>
      </c>
      <c r="M973" t="str">
        <f>IF(LEN(M972)=0,"",IF(M972=MAX(Candidatura_Tomador!H:H),"",M972+1))</f>
        <v/>
      </c>
      <c r="N973" t="str">
        <f>+IF(LEN(M973)&gt;0,Participação!$D$6*100,"")</f>
        <v/>
      </c>
      <c r="O973" t="str">
        <f t="shared" si="145"/>
        <v/>
      </c>
      <c r="P973" t="str">
        <f>+IF(LEN(M973)&gt;0,IF(Participação!$B$6="Com Escaldão","09","01"),"")</f>
        <v/>
      </c>
      <c r="Q973" s="28" t="str">
        <f>+IF(LEN(M973)&gt;0,SUMIF(Candidatura_Tomador!$H:$H,Candidatura_Seguros!M973,Candidatura_Tomador!I:I),"")</f>
        <v/>
      </c>
      <c r="R973" t="str">
        <f>+IF(LEN(M973)&gt;0,VLOOKUP(M973,Candidatura_Tomador!H:J,3,0),"")</f>
        <v/>
      </c>
      <c r="S973" t="str">
        <f>+IF(LEN(M973)&gt;0,SUMIF(Candidatura_Tomador!$H:$H,Candidatura_Seguros!M973,Candidatura_Tomador!Q:Q),"")</f>
        <v/>
      </c>
      <c r="T973" t="str">
        <f t="shared" si="146"/>
        <v/>
      </c>
      <c r="U973" t="str">
        <f t="shared" si="147"/>
        <v/>
      </c>
      <c r="V973" t="str">
        <f>+IF(LEN(M973)&gt;0,SUMIF(Candidatura_Tomador!$H:$H,Candidatura_Seguros!M973,Candidatura_Tomador!R:R),"")</f>
        <v/>
      </c>
      <c r="W973" t="str">
        <f t="shared" si="148"/>
        <v/>
      </c>
    </row>
    <row r="974" spans="1:23" x14ac:dyDescent="0.25">
      <c r="A974" t="str">
        <f>+IF(LEN(M974)&gt;0,Candidatura_Tomador!C974,"")</f>
        <v/>
      </c>
      <c r="B974" t="str">
        <f>+IF(LEN(M974)&gt;0,Participação!$D$8,"")</f>
        <v/>
      </c>
      <c r="C974" t="str">
        <f t="shared" si="140"/>
        <v/>
      </c>
      <c r="D974" t="str">
        <f>+IF(LEN(M974)&gt;0,Participação!$D$4,"")</f>
        <v/>
      </c>
      <c r="E974" s="27" t="str">
        <f>+IF(LEN(M974)&gt;0,Participação!$B$7+8,"")</f>
        <v/>
      </c>
      <c r="F974" s="27" t="str">
        <f t="shared" si="141"/>
        <v/>
      </c>
      <c r="G974" t="str">
        <f t="shared" si="142"/>
        <v/>
      </c>
      <c r="H974" t="str">
        <f t="shared" si="143"/>
        <v/>
      </c>
      <c r="I974" t="str">
        <f t="shared" si="144"/>
        <v/>
      </c>
      <c r="L974" t="str">
        <f>+IF(LEN(Candidatura_Tomador!A974)&gt;0,VLOOKUP(M974,Candidatura_Tomador!H:P,9,0),"")</f>
        <v/>
      </c>
      <c r="M974" t="str">
        <f>IF(LEN(M973)=0,"",IF(M973=MAX(Candidatura_Tomador!H:H),"",M973+1))</f>
        <v/>
      </c>
      <c r="N974" t="str">
        <f>+IF(LEN(M974)&gt;0,Participação!$D$6*100,"")</f>
        <v/>
      </c>
      <c r="O974" t="str">
        <f t="shared" si="145"/>
        <v/>
      </c>
      <c r="P974" t="str">
        <f>+IF(LEN(M974)&gt;0,IF(Participação!$B$6="Com Escaldão","09","01"),"")</f>
        <v/>
      </c>
      <c r="Q974" s="28" t="str">
        <f>+IF(LEN(M974)&gt;0,SUMIF(Candidatura_Tomador!$H:$H,Candidatura_Seguros!M974,Candidatura_Tomador!I:I),"")</f>
        <v/>
      </c>
      <c r="R974" t="str">
        <f>+IF(LEN(M974)&gt;0,VLOOKUP(M974,Candidatura_Tomador!H:J,3,0),"")</f>
        <v/>
      </c>
      <c r="S974" t="str">
        <f>+IF(LEN(M974)&gt;0,SUMIF(Candidatura_Tomador!$H:$H,Candidatura_Seguros!M974,Candidatura_Tomador!Q:Q),"")</f>
        <v/>
      </c>
      <c r="T974" t="str">
        <f t="shared" si="146"/>
        <v/>
      </c>
      <c r="U974" t="str">
        <f t="shared" si="147"/>
        <v/>
      </c>
      <c r="V974" t="str">
        <f>+IF(LEN(M974)&gt;0,SUMIF(Candidatura_Tomador!$H:$H,Candidatura_Seguros!M974,Candidatura_Tomador!R:R),"")</f>
        <v/>
      </c>
      <c r="W974" t="str">
        <f t="shared" si="148"/>
        <v/>
      </c>
    </row>
    <row r="975" spans="1:23" x14ac:dyDescent="0.25">
      <c r="A975" t="str">
        <f>+IF(LEN(M975)&gt;0,Candidatura_Tomador!C975,"")</f>
        <v/>
      </c>
      <c r="B975" t="str">
        <f>+IF(LEN(M975)&gt;0,Participação!$D$8,"")</f>
        <v/>
      </c>
      <c r="C975" t="str">
        <f t="shared" si="140"/>
        <v/>
      </c>
      <c r="D975" t="str">
        <f>+IF(LEN(M975)&gt;0,Participação!$D$4,"")</f>
        <v/>
      </c>
      <c r="E975" s="27" t="str">
        <f>+IF(LEN(M975)&gt;0,Participação!$B$7+8,"")</f>
        <v/>
      </c>
      <c r="F975" s="27" t="str">
        <f t="shared" si="141"/>
        <v/>
      </c>
      <c r="G975" t="str">
        <f t="shared" si="142"/>
        <v/>
      </c>
      <c r="H975" t="str">
        <f t="shared" si="143"/>
        <v/>
      </c>
      <c r="I975" t="str">
        <f t="shared" si="144"/>
        <v/>
      </c>
      <c r="L975" t="str">
        <f>+IF(LEN(Candidatura_Tomador!A975)&gt;0,VLOOKUP(M975,Candidatura_Tomador!H:P,9,0),"")</f>
        <v/>
      </c>
      <c r="M975" t="str">
        <f>IF(LEN(M974)=0,"",IF(M974=MAX(Candidatura_Tomador!H:H),"",M974+1))</f>
        <v/>
      </c>
      <c r="N975" t="str">
        <f>+IF(LEN(M975)&gt;0,Participação!$D$6*100,"")</f>
        <v/>
      </c>
      <c r="O975" t="str">
        <f t="shared" si="145"/>
        <v/>
      </c>
      <c r="P975" t="str">
        <f>+IF(LEN(M975)&gt;0,IF(Participação!$B$6="Com Escaldão","09","01"),"")</f>
        <v/>
      </c>
      <c r="Q975" s="28" t="str">
        <f>+IF(LEN(M975)&gt;0,SUMIF(Candidatura_Tomador!$H:$H,Candidatura_Seguros!M975,Candidatura_Tomador!I:I),"")</f>
        <v/>
      </c>
      <c r="R975" t="str">
        <f>+IF(LEN(M975)&gt;0,VLOOKUP(M975,Candidatura_Tomador!H:J,3,0),"")</f>
        <v/>
      </c>
      <c r="S975" t="str">
        <f>+IF(LEN(M975)&gt;0,SUMIF(Candidatura_Tomador!$H:$H,Candidatura_Seguros!M975,Candidatura_Tomador!Q:Q),"")</f>
        <v/>
      </c>
      <c r="T975" t="str">
        <f t="shared" si="146"/>
        <v/>
      </c>
      <c r="U975" t="str">
        <f t="shared" si="147"/>
        <v/>
      </c>
      <c r="V975" t="str">
        <f>+IF(LEN(M975)&gt;0,SUMIF(Candidatura_Tomador!$H:$H,Candidatura_Seguros!M975,Candidatura_Tomador!R:R),"")</f>
        <v/>
      </c>
      <c r="W975" t="str">
        <f t="shared" si="148"/>
        <v/>
      </c>
    </row>
    <row r="976" spans="1:23" x14ac:dyDescent="0.25">
      <c r="A976" t="str">
        <f>+IF(LEN(M976)&gt;0,Candidatura_Tomador!C976,"")</f>
        <v/>
      </c>
      <c r="B976" t="str">
        <f>+IF(LEN(M976)&gt;0,Participação!$D$8,"")</f>
        <v/>
      </c>
      <c r="C976" t="str">
        <f t="shared" si="140"/>
        <v/>
      </c>
      <c r="D976" t="str">
        <f>+IF(LEN(M976)&gt;0,Participação!$D$4,"")</f>
        <v/>
      </c>
      <c r="E976" s="27" t="str">
        <f>+IF(LEN(M976)&gt;0,Participação!$B$7+8,"")</f>
        <v/>
      </c>
      <c r="F976" s="27" t="str">
        <f t="shared" si="141"/>
        <v/>
      </c>
      <c r="G976" t="str">
        <f t="shared" si="142"/>
        <v/>
      </c>
      <c r="H976" t="str">
        <f t="shared" si="143"/>
        <v/>
      </c>
      <c r="I976" t="str">
        <f t="shared" si="144"/>
        <v/>
      </c>
      <c r="L976" t="str">
        <f>+IF(LEN(Candidatura_Tomador!A976)&gt;0,VLOOKUP(M976,Candidatura_Tomador!H:P,9,0),"")</f>
        <v/>
      </c>
      <c r="M976" t="str">
        <f>IF(LEN(M975)=0,"",IF(M975=MAX(Candidatura_Tomador!H:H),"",M975+1))</f>
        <v/>
      </c>
      <c r="N976" t="str">
        <f>+IF(LEN(M976)&gt;0,Participação!$D$6*100,"")</f>
        <v/>
      </c>
      <c r="O976" t="str">
        <f t="shared" si="145"/>
        <v/>
      </c>
      <c r="P976" t="str">
        <f>+IF(LEN(M976)&gt;0,IF(Participação!$B$6="Com Escaldão","09","01"),"")</f>
        <v/>
      </c>
      <c r="Q976" s="28" t="str">
        <f>+IF(LEN(M976)&gt;0,SUMIF(Candidatura_Tomador!$H:$H,Candidatura_Seguros!M976,Candidatura_Tomador!I:I),"")</f>
        <v/>
      </c>
      <c r="R976" t="str">
        <f>+IF(LEN(M976)&gt;0,VLOOKUP(M976,Candidatura_Tomador!H:J,3,0),"")</f>
        <v/>
      </c>
      <c r="S976" t="str">
        <f>+IF(LEN(M976)&gt;0,SUMIF(Candidatura_Tomador!$H:$H,Candidatura_Seguros!M976,Candidatura_Tomador!Q:Q),"")</f>
        <v/>
      </c>
      <c r="T976" t="str">
        <f t="shared" si="146"/>
        <v/>
      </c>
      <c r="U976" t="str">
        <f t="shared" si="147"/>
        <v/>
      </c>
      <c r="V976" t="str">
        <f>+IF(LEN(M976)&gt;0,SUMIF(Candidatura_Tomador!$H:$H,Candidatura_Seguros!M976,Candidatura_Tomador!R:R),"")</f>
        <v/>
      </c>
      <c r="W976" t="str">
        <f t="shared" si="148"/>
        <v/>
      </c>
    </row>
    <row r="977" spans="1:23" x14ac:dyDescent="0.25">
      <c r="A977" t="str">
        <f>+IF(LEN(M977)&gt;0,Candidatura_Tomador!C977,"")</f>
        <v/>
      </c>
      <c r="B977" t="str">
        <f>+IF(LEN(M977)&gt;0,Participação!$D$8,"")</f>
        <v/>
      </c>
      <c r="C977" t="str">
        <f t="shared" si="140"/>
        <v/>
      </c>
      <c r="D977" t="str">
        <f>+IF(LEN(M977)&gt;0,Participação!$D$4,"")</f>
        <v/>
      </c>
      <c r="E977" s="27" t="str">
        <f>+IF(LEN(M977)&gt;0,Participação!$B$7+8,"")</f>
        <v/>
      </c>
      <c r="F977" s="27" t="str">
        <f t="shared" si="141"/>
        <v/>
      </c>
      <c r="G977" t="str">
        <f t="shared" si="142"/>
        <v/>
      </c>
      <c r="H977" t="str">
        <f t="shared" si="143"/>
        <v/>
      </c>
      <c r="I977" t="str">
        <f t="shared" si="144"/>
        <v/>
      </c>
      <c r="L977" t="str">
        <f>+IF(LEN(Candidatura_Tomador!A977)&gt;0,VLOOKUP(M977,Candidatura_Tomador!H:P,9,0),"")</f>
        <v/>
      </c>
      <c r="M977" t="str">
        <f>IF(LEN(M976)=0,"",IF(M976=MAX(Candidatura_Tomador!H:H),"",M976+1))</f>
        <v/>
      </c>
      <c r="N977" t="str">
        <f>+IF(LEN(M977)&gt;0,Participação!$D$6*100,"")</f>
        <v/>
      </c>
      <c r="O977" t="str">
        <f t="shared" si="145"/>
        <v/>
      </c>
      <c r="P977" t="str">
        <f>+IF(LEN(M977)&gt;0,IF(Participação!$B$6="Com Escaldão","09","01"),"")</f>
        <v/>
      </c>
      <c r="Q977" s="28" t="str">
        <f>+IF(LEN(M977)&gt;0,SUMIF(Candidatura_Tomador!$H:$H,Candidatura_Seguros!M977,Candidatura_Tomador!I:I),"")</f>
        <v/>
      </c>
      <c r="R977" t="str">
        <f>+IF(LEN(M977)&gt;0,VLOOKUP(M977,Candidatura_Tomador!H:J,3,0),"")</f>
        <v/>
      </c>
      <c r="S977" t="str">
        <f>+IF(LEN(M977)&gt;0,SUMIF(Candidatura_Tomador!$H:$H,Candidatura_Seguros!M977,Candidatura_Tomador!Q:Q),"")</f>
        <v/>
      </c>
      <c r="T977" t="str">
        <f t="shared" si="146"/>
        <v/>
      </c>
      <c r="U977" t="str">
        <f t="shared" si="147"/>
        <v/>
      </c>
      <c r="V977" t="str">
        <f>+IF(LEN(M977)&gt;0,SUMIF(Candidatura_Tomador!$H:$H,Candidatura_Seguros!M977,Candidatura_Tomador!R:R),"")</f>
        <v/>
      </c>
      <c r="W977" t="str">
        <f t="shared" si="148"/>
        <v/>
      </c>
    </row>
    <row r="978" spans="1:23" x14ac:dyDescent="0.25">
      <c r="A978" t="str">
        <f>+IF(LEN(M978)&gt;0,Candidatura_Tomador!C978,"")</f>
        <v/>
      </c>
      <c r="B978" t="str">
        <f>+IF(LEN(M978)&gt;0,Participação!$D$8,"")</f>
        <v/>
      </c>
      <c r="C978" t="str">
        <f t="shared" si="140"/>
        <v/>
      </c>
      <c r="D978" t="str">
        <f>+IF(LEN(M978)&gt;0,Participação!$D$4,"")</f>
        <v/>
      </c>
      <c r="E978" s="27" t="str">
        <f>+IF(LEN(M978)&gt;0,Participação!$B$7+8,"")</f>
        <v/>
      </c>
      <c r="F978" s="27" t="str">
        <f t="shared" si="141"/>
        <v/>
      </c>
      <c r="G978" t="str">
        <f t="shared" si="142"/>
        <v/>
      </c>
      <c r="H978" t="str">
        <f t="shared" si="143"/>
        <v/>
      </c>
      <c r="I978" t="str">
        <f t="shared" si="144"/>
        <v/>
      </c>
      <c r="L978" t="str">
        <f>+IF(LEN(Candidatura_Tomador!A978)&gt;0,VLOOKUP(M978,Candidatura_Tomador!H:P,9,0),"")</f>
        <v/>
      </c>
      <c r="M978" t="str">
        <f>IF(LEN(M977)=0,"",IF(M977=MAX(Candidatura_Tomador!H:H),"",M977+1))</f>
        <v/>
      </c>
      <c r="N978" t="str">
        <f>+IF(LEN(M978)&gt;0,Participação!$D$6*100,"")</f>
        <v/>
      </c>
      <c r="O978" t="str">
        <f t="shared" si="145"/>
        <v/>
      </c>
      <c r="P978" t="str">
        <f>+IF(LEN(M978)&gt;0,IF(Participação!$B$6="Com Escaldão","09","01"),"")</f>
        <v/>
      </c>
      <c r="Q978" s="28" t="str">
        <f>+IF(LEN(M978)&gt;0,SUMIF(Candidatura_Tomador!$H:$H,Candidatura_Seguros!M978,Candidatura_Tomador!I:I),"")</f>
        <v/>
      </c>
      <c r="R978" t="str">
        <f>+IF(LEN(M978)&gt;0,VLOOKUP(M978,Candidatura_Tomador!H:J,3,0),"")</f>
        <v/>
      </c>
      <c r="S978" t="str">
        <f>+IF(LEN(M978)&gt;0,SUMIF(Candidatura_Tomador!$H:$H,Candidatura_Seguros!M978,Candidatura_Tomador!Q:Q),"")</f>
        <v/>
      </c>
      <c r="T978" t="str">
        <f t="shared" si="146"/>
        <v/>
      </c>
      <c r="U978" t="str">
        <f t="shared" si="147"/>
        <v/>
      </c>
      <c r="V978" t="str">
        <f>+IF(LEN(M978)&gt;0,SUMIF(Candidatura_Tomador!$H:$H,Candidatura_Seguros!M978,Candidatura_Tomador!R:R),"")</f>
        <v/>
      </c>
      <c r="W978" t="str">
        <f t="shared" si="148"/>
        <v/>
      </c>
    </row>
    <row r="979" spans="1:23" x14ac:dyDescent="0.25">
      <c r="A979" t="str">
        <f>+IF(LEN(M979)&gt;0,Candidatura_Tomador!C979,"")</f>
        <v/>
      </c>
      <c r="B979" t="str">
        <f>+IF(LEN(M979)&gt;0,Participação!$D$8,"")</f>
        <v/>
      </c>
      <c r="C979" t="str">
        <f t="shared" si="140"/>
        <v/>
      </c>
      <c r="D979" t="str">
        <f>+IF(LEN(M979)&gt;0,Participação!$D$4,"")</f>
        <v/>
      </c>
      <c r="E979" s="27" t="str">
        <f>+IF(LEN(M979)&gt;0,Participação!$B$7+8,"")</f>
        <v/>
      </c>
      <c r="F979" s="27" t="str">
        <f t="shared" si="141"/>
        <v/>
      </c>
      <c r="G979" t="str">
        <f t="shared" si="142"/>
        <v/>
      </c>
      <c r="H979" t="str">
        <f t="shared" si="143"/>
        <v/>
      </c>
      <c r="I979" t="str">
        <f t="shared" si="144"/>
        <v/>
      </c>
      <c r="L979" t="str">
        <f>+IF(LEN(Candidatura_Tomador!A979)&gt;0,VLOOKUP(M979,Candidatura_Tomador!H:P,9,0),"")</f>
        <v/>
      </c>
      <c r="M979" t="str">
        <f>IF(LEN(M978)=0,"",IF(M978=MAX(Candidatura_Tomador!H:H),"",M978+1))</f>
        <v/>
      </c>
      <c r="N979" t="str">
        <f>+IF(LEN(M979)&gt;0,Participação!$D$6*100,"")</f>
        <v/>
      </c>
      <c r="O979" t="str">
        <f t="shared" si="145"/>
        <v/>
      </c>
      <c r="P979" t="str">
        <f>+IF(LEN(M979)&gt;0,IF(Participação!$B$6="Com Escaldão","09","01"),"")</f>
        <v/>
      </c>
      <c r="Q979" s="28" t="str">
        <f>+IF(LEN(M979)&gt;0,SUMIF(Candidatura_Tomador!$H:$H,Candidatura_Seguros!M979,Candidatura_Tomador!I:I),"")</f>
        <v/>
      </c>
      <c r="R979" t="str">
        <f>+IF(LEN(M979)&gt;0,VLOOKUP(M979,Candidatura_Tomador!H:J,3,0),"")</f>
        <v/>
      </c>
      <c r="S979" t="str">
        <f>+IF(LEN(M979)&gt;0,SUMIF(Candidatura_Tomador!$H:$H,Candidatura_Seguros!M979,Candidatura_Tomador!Q:Q),"")</f>
        <v/>
      </c>
      <c r="T979" t="str">
        <f t="shared" si="146"/>
        <v/>
      </c>
      <c r="U979" t="str">
        <f t="shared" si="147"/>
        <v/>
      </c>
      <c r="V979" t="str">
        <f>+IF(LEN(M979)&gt;0,SUMIF(Candidatura_Tomador!$H:$H,Candidatura_Seguros!M979,Candidatura_Tomador!R:R),"")</f>
        <v/>
      </c>
      <c r="W979" t="str">
        <f t="shared" si="148"/>
        <v/>
      </c>
    </row>
    <row r="980" spans="1:23" x14ac:dyDescent="0.25">
      <c r="A980" t="str">
        <f>+IF(LEN(M980)&gt;0,Candidatura_Tomador!C980,"")</f>
        <v/>
      </c>
      <c r="B980" t="str">
        <f>+IF(LEN(M980)&gt;0,Participação!$D$8,"")</f>
        <v/>
      </c>
      <c r="C980" t="str">
        <f t="shared" si="140"/>
        <v/>
      </c>
      <c r="D980" t="str">
        <f>+IF(LEN(M980)&gt;0,Participação!$D$4,"")</f>
        <v/>
      </c>
      <c r="E980" s="27" t="str">
        <f>+IF(LEN(M980)&gt;0,Participação!$B$7+8,"")</f>
        <v/>
      </c>
      <c r="F980" s="27" t="str">
        <f t="shared" si="141"/>
        <v/>
      </c>
      <c r="G980" t="str">
        <f t="shared" si="142"/>
        <v/>
      </c>
      <c r="H980" t="str">
        <f t="shared" si="143"/>
        <v/>
      </c>
      <c r="I980" t="str">
        <f t="shared" si="144"/>
        <v/>
      </c>
      <c r="L980" t="str">
        <f>+IF(LEN(Candidatura_Tomador!A980)&gt;0,VLOOKUP(M980,Candidatura_Tomador!H:P,9,0),"")</f>
        <v/>
      </c>
      <c r="M980" t="str">
        <f>IF(LEN(M979)=0,"",IF(M979=MAX(Candidatura_Tomador!H:H),"",M979+1))</f>
        <v/>
      </c>
      <c r="N980" t="str">
        <f>+IF(LEN(M980)&gt;0,Participação!$D$6*100,"")</f>
        <v/>
      </c>
      <c r="O980" t="str">
        <f t="shared" si="145"/>
        <v/>
      </c>
      <c r="P980" t="str">
        <f>+IF(LEN(M980)&gt;0,IF(Participação!$B$6="Com Escaldão","09","01"),"")</f>
        <v/>
      </c>
      <c r="Q980" s="28" t="str">
        <f>+IF(LEN(M980)&gt;0,SUMIF(Candidatura_Tomador!$H:$H,Candidatura_Seguros!M980,Candidatura_Tomador!I:I),"")</f>
        <v/>
      </c>
      <c r="R980" t="str">
        <f>+IF(LEN(M980)&gt;0,VLOOKUP(M980,Candidatura_Tomador!H:J,3,0),"")</f>
        <v/>
      </c>
      <c r="S980" t="str">
        <f>+IF(LEN(M980)&gt;0,SUMIF(Candidatura_Tomador!$H:$H,Candidatura_Seguros!M980,Candidatura_Tomador!Q:Q),"")</f>
        <v/>
      </c>
      <c r="T980" t="str">
        <f t="shared" si="146"/>
        <v/>
      </c>
      <c r="U980" t="str">
        <f t="shared" si="147"/>
        <v/>
      </c>
      <c r="V980" t="str">
        <f>+IF(LEN(M980)&gt;0,SUMIF(Candidatura_Tomador!$H:$H,Candidatura_Seguros!M980,Candidatura_Tomador!R:R),"")</f>
        <v/>
      </c>
      <c r="W980" t="str">
        <f t="shared" si="148"/>
        <v/>
      </c>
    </row>
    <row r="981" spans="1:23" x14ac:dyDescent="0.25">
      <c r="A981" t="str">
        <f>+IF(LEN(M981)&gt;0,Candidatura_Tomador!C981,"")</f>
        <v/>
      </c>
      <c r="B981" t="str">
        <f>+IF(LEN(M981)&gt;0,Participação!$D$8,"")</f>
        <v/>
      </c>
      <c r="C981" t="str">
        <f t="shared" si="140"/>
        <v/>
      </c>
      <c r="D981" t="str">
        <f>+IF(LEN(M981)&gt;0,Participação!$D$4,"")</f>
        <v/>
      </c>
      <c r="E981" s="27" t="str">
        <f>+IF(LEN(M981)&gt;0,Participação!$B$7+8,"")</f>
        <v/>
      </c>
      <c r="F981" s="27" t="str">
        <f t="shared" si="141"/>
        <v/>
      </c>
      <c r="G981" t="str">
        <f t="shared" si="142"/>
        <v/>
      </c>
      <c r="H981" t="str">
        <f t="shared" si="143"/>
        <v/>
      </c>
      <c r="I981" t="str">
        <f t="shared" si="144"/>
        <v/>
      </c>
      <c r="L981" t="str">
        <f>+IF(LEN(Candidatura_Tomador!A981)&gt;0,VLOOKUP(M981,Candidatura_Tomador!H:P,9,0),"")</f>
        <v/>
      </c>
      <c r="M981" t="str">
        <f>IF(LEN(M980)=0,"",IF(M980=MAX(Candidatura_Tomador!H:H),"",M980+1))</f>
        <v/>
      </c>
      <c r="N981" t="str">
        <f>+IF(LEN(M981)&gt;0,Participação!$D$6*100,"")</f>
        <v/>
      </c>
      <c r="O981" t="str">
        <f t="shared" si="145"/>
        <v/>
      </c>
      <c r="P981" t="str">
        <f>+IF(LEN(M981)&gt;0,IF(Participação!$B$6="Com Escaldão","09","01"),"")</f>
        <v/>
      </c>
      <c r="Q981" s="28" t="str">
        <f>+IF(LEN(M981)&gt;0,SUMIF(Candidatura_Tomador!$H:$H,Candidatura_Seguros!M981,Candidatura_Tomador!I:I),"")</f>
        <v/>
      </c>
      <c r="R981" t="str">
        <f>+IF(LEN(M981)&gt;0,VLOOKUP(M981,Candidatura_Tomador!H:J,3,0),"")</f>
        <v/>
      </c>
      <c r="S981" t="str">
        <f>+IF(LEN(M981)&gt;0,SUMIF(Candidatura_Tomador!$H:$H,Candidatura_Seguros!M981,Candidatura_Tomador!Q:Q),"")</f>
        <v/>
      </c>
      <c r="T981" t="str">
        <f t="shared" si="146"/>
        <v/>
      </c>
      <c r="U981" t="str">
        <f t="shared" si="147"/>
        <v/>
      </c>
      <c r="V981" t="str">
        <f>+IF(LEN(M981)&gt;0,SUMIF(Candidatura_Tomador!$H:$H,Candidatura_Seguros!M981,Candidatura_Tomador!R:R),"")</f>
        <v/>
      </c>
      <c r="W981" t="str">
        <f t="shared" si="148"/>
        <v/>
      </c>
    </row>
    <row r="982" spans="1:23" x14ac:dyDescent="0.25">
      <c r="A982" t="str">
        <f>+IF(LEN(M982)&gt;0,Candidatura_Tomador!C982,"")</f>
        <v/>
      </c>
      <c r="B982" t="str">
        <f>+IF(LEN(M982)&gt;0,Participação!$D$8,"")</f>
        <v/>
      </c>
      <c r="C982" t="str">
        <f t="shared" si="140"/>
        <v/>
      </c>
      <c r="D982" t="str">
        <f>+IF(LEN(M982)&gt;0,Participação!$D$4,"")</f>
        <v/>
      </c>
      <c r="E982" s="27" t="str">
        <f>+IF(LEN(M982)&gt;0,Participação!$B$7+8,"")</f>
        <v/>
      </c>
      <c r="F982" s="27" t="str">
        <f t="shared" si="141"/>
        <v/>
      </c>
      <c r="G982" t="str">
        <f t="shared" si="142"/>
        <v/>
      </c>
      <c r="H982" t="str">
        <f t="shared" si="143"/>
        <v/>
      </c>
      <c r="I982" t="str">
        <f t="shared" si="144"/>
        <v/>
      </c>
      <c r="L982" t="str">
        <f>+IF(LEN(Candidatura_Tomador!A982)&gt;0,VLOOKUP(M982,Candidatura_Tomador!H:P,9,0),"")</f>
        <v/>
      </c>
      <c r="M982" t="str">
        <f>IF(LEN(M981)=0,"",IF(M981=MAX(Candidatura_Tomador!H:H),"",M981+1))</f>
        <v/>
      </c>
      <c r="N982" t="str">
        <f>+IF(LEN(M982)&gt;0,Participação!$D$6*100,"")</f>
        <v/>
      </c>
      <c r="O982" t="str">
        <f t="shared" si="145"/>
        <v/>
      </c>
      <c r="P982" t="str">
        <f>+IF(LEN(M982)&gt;0,IF(Participação!$B$6="Com Escaldão","09","01"),"")</f>
        <v/>
      </c>
      <c r="Q982" s="28" t="str">
        <f>+IF(LEN(M982)&gt;0,SUMIF(Candidatura_Tomador!$H:$H,Candidatura_Seguros!M982,Candidatura_Tomador!I:I),"")</f>
        <v/>
      </c>
      <c r="R982" t="str">
        <f>+IF(LEN(M982)&gt;0,VLOOKUP(M982,Candidatura_Tomador!H:J,3,0),"")</f>
        <v/>
      </c>
      <c r="S982" t="str">
        <f>+IF(LEN(M982)&gt;0,SUMIF(Candidatura_Tomador!$H:$H,Candidatura_Seguros!M982,Candidatura_Tomador!Q:Q),"")</f>
        <v/>
      </c>
      <c r="T982" t="str">
        <f t="shared" si="146"/>
        <v/>
      </c>
      <c r="U982" t="str">
        <f t="shared" si="147"/>
        <v/>
      </c>
      <c r="V982" t="str">
        <f>+IF(LEN(M982)&gt;0,SUMIF(Candidatura_Tomador!$H:$H,Candidatura_Seguros!M982,Candidatura_Tomador!R:R),"")</f>
        <v/>
      </c>
      <c r="W982" t="str">
        <f t="shared" si="148"/>
        <v/>
      </c>
    </row>
    <row r="983" spans="1:23" x14ac:dyDescent="0.25">
      <c r="A983" t="str">
        <f>+IF(LEN(M983)&gt;0,Candidatura_Tomador!C983,"")</f>
        <v/>
      </c>
      <c r="B983" t="str">
        <f>+IF(LEN(M983)&gt;0,Participação!$D$8,"")</f>
        <v/>
      </c>
      <c r="C983" t="str">
        <f t="shared" si="140"/>
        <v/>
      </c>
      <c r="D983" t="str">
        <f>+IF(LEN(M983)&gt;0,Participação!$D$4,"")</f>
        <v/>
      </c>
      <c r="E983" s="27" t="str">
        <f>+IF(LEN(M983)&gt;0,Participação!$B$7+8,"")</f>
        <v/>
      </c>
      <c r="F983" s="27" t="str">
        <f t="shared" si="141"/>
        <v/>
      </c>
      <c r="G983" t="str">
        <f t="shared" si="142"/>
        <v/>
      </c>
      <c r="H983" t="str">
        <f t="shared" si="143"/>
        <v/>
      </c>
      <c r="I983" t="str">
        <f t="shared" si="144"/>
        <v/>
      </c>
      <c r="L983" t="str">
        <f>+IF(LEN(Candidatura_Tomador!A983)&gt;0,VLOOKUP(M983,Candidatura_Tomador!H:P,9,0),"")</f>
        <v/>
      </c>
      <c r="M983" t="str">
        <f>IF(LEN(M982)=0,"",IF(M982=MAX(Candidatura_Tomador!H:H),"",M982+1))</f>
        <v/>
      </c>
      <c r="N983" t="str">
        <f>+IF(LEN(M983)&gt;0,Participação!$D$6*100,"")</f>
        <v/>
      </c>
      <c r="O983" t="str">
        <f t="shared" si="145"/>
        <v/>
      </c>
      <c r="P983" t="str">
        <f>+IF(LEN(M983)&gt;0,IF(Participação!$B$6="Com Escaldão","09","01"),"")</f>
        <v/>
      </c>
      <c r="Q983" s="28" t="str">
        <f>+IF(LEN(M983)&gt;0,SUMIF(Candidatura_Tomador!$H:$H,Candidatura_Seguros!M983,Candidatura_Tomador!I:I),"")</f>
        <v/>
      </c>
      <c r="R983" t="str">
        <f>+IF(LEN(M983)&gt;0,VLOOKUP(M983,Candidatura_Tomador!H:J,3,0),"")</f>
        <v/>
      </c>
      <c r="S983" t="str">
        <f>+IF(LEN(M983)&gt;0,SUMIF(Candidatura_Tomador!$H:$H,Candidatura_Seguros!M983,Candidatura_Tomador!Q:Q),"")</f>
        <v/>
      </c>
      <c r="T983" t="str">
        <f t="shared" si="146"/>
        <v/>
      </c>
      <c r="U983" t="str">
        <f t="shared" si="147"/>
        <v/>
      </c>
      <c r="V983" t="str">
        <f>+IF(LEN(M983)&gt;0,SUMIF(Candidatura_Tomador!$H:$H,Candidatura_Seguros!M983,Candidatura_Tomador!R:R),"")</f>
        <v/>
      </c>
      <c r="W983" t="str">
        <f t="shared" si="148"/>
        <v/>
      </c>
    </row>
    <row r="984" spans="1:23" x14ac:dyDescent="0.25">
      <c r="A984" t="str">
        <f>+IF(LEN(M984)&gt;0,Candidatura_Tomador!C984,"")</f>
        <v/>
      </c>
      <c r="B984" t="str">
        <f>+IF(LEN(M984)&gt;0,Participação!$D$8,"")</f>
        <v/>
      </c>
      <c r="C984" t="str">
        <f t="shared" si="140"/>
        <v/>
      </c>
      <c r="D984" t="str">
        <f>+IF(LEN(M984)&gt;0,Participação!$D$4,"")</f>
        <v/>
      </c>
      <c r="E984" s="27" t="str">
        <f>+IF(LEN(M984)&gt;0,Participação!$B$7+8,"")</f>
        <v/>
      </c>
      <c r="F984" s="27" t="str">
        <f t="shared" si="141"/>
        <v/>
      </c>
      <c r="G984" t="str">
        <f t="shared" si="142"/>
        <v/>
      </c>
      <c r="H984" t="str">
        <f t="shared" si="143"/>
        <v/>
      </c>
      <c r="I984" t="str">
        <f t="shared" si="144"/>
        <v/>
      </c>
      <c r="L984" t="str">
        <f>+IF(LEN(Candidatura_Tomador!A984)&gt;0,VLOOKUP(M984,Candidatura_Tomador!H:P,9,0),"")</f>
        <v/>
      </c>
      <c r="M984" t="str">
        <f>IF(LEN(M983)=0,"",IF(M983=MAX(Candidatura_Tomador!H:H),"",M983+1))</f>
        <v/>
      </c>
      <c r="N984" t="str">
        <f>+IF(LEN(M984)&gt;0,Participação!$D$6*100,"")</f>
        <v/>
      </c>
      <c r="O984" t="str">
        <f t="shared" si="145"/>
        <v/>
      </c>
      <c r="P984" t="str">
        <f>+IF(LEN(M984)&gt;0,IF(Participação!$B$6="Com Escaldão","09","01"),"")</f>
        <v/>
      </c>
      <c r="Q984" s="28" t="str">
        <f>+IF(LEN(M984)&gt;0,SUMIF(Candidatura_Tomador!$H:$H,Candidatura_Seguros!M984,Candidatura_Tomador!I:I),"")</f>
        <v/>
      </c>
      <c r="R984" t="str">
        <f>+IF(LEN(M984)&gt;0,VLOOKUP(M984,Candidatura_Tomador!H:J,3,0),"")</f>
        <v/>
      </c>
      <c r="S984" t="str">
        <f>+IF(LEN(M984)&gt;0,SUMIF(Candidatura_Tomador!$H:$H,Candidatura_Seguros!M984,Candidatura_Tomador!Q:Q),"")</f>
        <v/>
      </c>
      <c r="T984" t="str">
        <f t="shared" si="146"/>
        <v/>
      </c>
      <c r="U984" t="str">
        <f t="shared" si="147"/>
        <v/>
      </c>
      <c r="V984" t="str">
        <f>+IF(LEN(M984)&gt;0,SUMIF(Candidatura_Tomador!$H:$H,Candidatura_Seguros!M984,Candidatura_Tomador!R:R),"")</f>
        <v/>
      </c>
      <c r="W984" t="str">
        <f t="shared" si="148"/>
        <v/>
      </c>
    </row>
    <row r="985" spans="1:23" x14ac:dyDescent="0.25">
      <c r="A985" t="str">
        <f>+IF(LEN(M985)&gt;0,Candidatura_Tomador!C985,"")</f>
        <v/>
      </c>
      <c r="B985" t="str">
        <f>+IF(LEN(M985)&gt;0,Participação!$D$8,"")</f>
        <v/>
      </c>
      <c r="C985" t="str">
        <f t="shared" si="140"/>
        <v/>
      </c>
      <c r="D985" t="str">
        <f>+IF(LEN(M985)&gt;0,Participação!$D$4,"")</f>
        <v/>
      </c>
      <c r="E985" s="27" t="str">
        <f>+IF(LEN(M985)&gt;0,Participação!$B$7+8,"")</f>
        <v/>
      </c>
      <c r="F985" s="27" t="str">
        <f t="shared" si="141"/>
        <v/>
      </c>
      <c r="G985" t="str">
        <f t="shared" si="142"/>
        <v/>
      </c>
      <c r="H985" t="str">
        <f t="shared" si="143"/>
        <v/>
      </c>
      <c r="I985" t="str">
        <f t="shared" si="144"/>
        <v/>
      </c>
      <c r="L985" t="str">
        <f>+IF(LEN(Candidatura_Tomador!A985)&gt;0,VLOOKUP(M985,Candidatura_Tomador!H:P,9,0),"")</f>
        <v/>
      </c>
      <c r="M985" t="str">
        <f>IF(LEN(M984)=0,"",IF(M984=MAX(Candidatura_Tomador!H:H),"",M984+1))</f>
        <v/>
      </c>
      <c r="N985" t="str">
        <f>+IF(LEN(M985)&gt;0,Participação!$D$6*100,"")</f>
        <v/>
      </c>
      <c r="O985" t="str">
        <f t="shared" si="145"/>
        <v/>
      </c>
      <c r="P985" t="str">
        <f>+IF(LEN(M985)&gt;0,IF(Participação!$B$6="Com Escaldão","09","01"),"")</f>
        <v/>
      </c>
      <c r="Q985" s="28" t="str">
        <f>+IF(LEN(M985)&gt;0,SUMIF(Candidatura_Tomador!$H:$H,Candidatura_Seguros!M985,Candidatura_Tomador!I:I),"")</f>
        <v/>
      </c>
      <c r="R985" t="str">
        <f>+IF(LEN(M985)&gt;0,VLOOKUP(M985,Candidatura_Tomador!H:J,3,0),"")</f>
        <v/>
      </c>
      <c r="S985" t="str">
        <f>+IF(LEN(M985)&gt;0,SUMIF(Candidatura_Tomador!$H:$H,Candidatura_Seguros!M985,Candidatura_Tomador!Q:Q),"")</f>
        <v/>
      </c>
      <c r="T985" t="str">
        <f t="shared" si="146"/>
        <v/>
      </c>
      <c r="U985" t="str">
        <f t="shared" si="147"/>
        <v/>
      </c>
      <c r="V985" t="str">
        <f>+IF(LEN(M985)&gt;0,SUMIF(Candidatura_Tomador!$H:$H,Candidatura_Seguros!M985,Candidatura_Tomador!R:R),"")</f>
        <v/>
      </c>
      <c r="W985" t="str">
        <f t="shared" si="148"/>
        <v/>
      </c>
    </row>
    <row r="986" spans="1:23" x14ac:dyDescent="0.25">
      <c r="A986" t="str">
        <f>+IF(LEN(M986)&gt;0,Candidatura_Tomador!C986,"")</f>
        <v/>
      </c>
      <c r="B986" t="str">
        <f>+IF(LEN(M986)&gt;0,Participação!$D$8,"")</f>
        <v/>
      </c>
      <c r="C986" t="str">
        <f t="shared" si="140"/>
        <v/>
      </c>
      <c r="D986" t="str">
        <f>+IF(LEN(M986)&gt;0,Participação!$D$4,"")</f>
        <v/>
      </c>
      <c r="E986" s="27" t="str">
        <f>+IF(LEN(M986)&gt;0,Participação!$B$7+8,"")</f>
        <v/>
      </c>
      <c r="F986" s="27" t="str">
        <f t="shared" si="141"/>
        <v/>
      </c>
      <c r="G986" t="str">
        <f t="shared" si="142"/>
        <v/>
      </c>
      <c r="H986" t="str">
        <f t="shared" si="143"/>
        <v/>
      </c>
      <c r="I986" t="str">
        <f t="shared" si="144"/>
        <v/>
      </c>
      <c r="L986" t="str">
        <f>+IF(LEN(Candidatura_Tomador!A986)&gt;0,VLOOKUP(M986,Candidatura_Tomador!H:P,9,0),"")</f>
        <v/>
      </c>
      <c r="M986" t="str">
        <f>IF(LEN(M985)=0,"",IF(M985=MAX(Candidatura_Tomador!H:H),"",M985+1))</f>
        <v/>
      </c>
      <c r="N986" t="str">
        <f>+IF(LEN(M986)&gt;0,Participação!$D$6*100,"")</f>
        <v/>
      </c>
      <c r="O986" t="str">
        <f t="shared" si="145"/>
        <v/>
      </c>
      <c r="P986" t="str">
        <f>+IF(LEN(M986)&gt;0,IF(Participação!$B$6="Com Escaldão","09","01"),"")</f>
        <v/>
      </c>
      <c r="Q986" s="28" t="str">
        <f>+IF(LEN(M986)&gt;0,SUMIF(Candidatura_Tomador!$H:$H,Candidatura_Seguros!M986,Candidatura_Tomador!I:I),"")</f>
        <v/>
      </c>
      <c r="R986" t="str">
        <f>+IF(LEN(M986)&gt;0,VLOOKUP(M986,Candidatura_Tomador!H:J,3,0),"")</f>
        <v/>
      </c>
      <c r="S986" t="str">
        <f>+IF(LEN(M986)&gt;0,SUMIF(Candidatura_Tomador!$H:$H,Candidatura_Seguros!M986,Candidatura_Tomador!Q:Q),"")</f>
        <v/>
      </c>
      <c r="T986" t="str">
        <f t="shared" si="146"/>
        <v/>
      </c>
      <c r="U986" t="str">
        <f t="shared" si="147"/>
        <v/>
      </c>
      <c r="V986" t="str">
        <f>+IF(LEN(M986)&gt;0,SUMIF(Candidatura_Tomador!$H:$H,Candidatura_Seguros!M986,Candidatura_Tomador!R:R),"")</f>
        <v/>
      </c>
      <c r="W986" t="str">
        <f t="shared" si="148"/>
        <v/>
      </c>
    </row>
    <row r="987" spans="1:23" x14ac:dyDescent="0.25">
      <c r="A987" t="str">
        <f>+IF(LEN(M987)&gt;0,Candidatura_Tomador!C987,"")</f>
        <v/>
      </c>
      <c r="B987" t="str">
        <f>+IF(LEN(M987)&gt;0,Participação!$D$8,"")</f>
        <v/>
      </c>
      <c r="C987" t="str">
        <f t="shared" si="140"/>
        <v/>
      </c>
      <c r="D987" t="str">
        <f>+IF(LEN(M987)&gt;0,Participação!$D$4,"")</f>
        <v/>
      </c>
      <c r="E987" s="27" t="str">
        <f>+IF(LEN(M987)&gt;0,Participação!$B$7+8,"")</f>
        <v/>
      </c>
      <c r="F987" s="27" t="str">
        <f t="shared" si="141"/>
        <v/>
      </c>
      <c r="G987" t="str">
        <f t="shared" si="142"/>
        <v/>
      </c>
      <c r="H987" t="str">
        <f t="shared" si="143"/>
        <v/>
      </c>
      <c r="I987" t="str">
        <f t="shared" si="144"/>
        <v/>
      </c>
      <c r="L987" t="str">
        <f>+IF(LEN(Candidatura_Tomador!A987)&gt;0,VLOOKUP(M987,Candidatura_Tomador!H:P,9,0),"")</f>
        <v/>
      </c>
      <c r="M987" t="str">
        <f>IF(LEN(M986)=0,"",IF(M986=MAX(Candidatura_Tomador!H:H),"",M986+1))</f>
        <v/>
      </c>
      <c r="N987" t="str">
        <f>+IF(LEN(M987)&gt;0,Participação!$D$6*100,"")</f>
        <v/>
      </c>
      <c r="O987" t="str">
        <f t="shared" si="145"/>
        <v/>
      </c>
      <c r="P987" t="str">
        <f>+IF(LEN(M987)&gt;0,IF(Participação!$B$6="Com Escaldão","09","01"),"")</f>
        <v/>
      </c>
      <c r="Q987" s="28" t="str">
        <f>+IF(LEN(M987)&gt;0,SUMIF(Candidatura_Tomador!$H:$H,Candidatura_Seguros!M987,Candidatura_Tomador!I:I),"")</f>
        <v/>
      </c>
      <c r="R987" t="str">
        <f>+IF(LEN(M987)&gt;0,VLOOKUP(M987,Candidatura_Tomador!H:J,3,0),"")</f>
        <v/>
      </c>
      <c r="S987" t="str">
        <f>+IF(LEN(M987)&gt;0,SUMIF(Candidatura_Tomador!$H:$H,Candidatura_Seguros!M987,Candidatura_Tomador!Q:Q),"")</f>
        <v/>
      </c>
      <c r="T987" t="str">
        <f t="shared" si="146"/>
        <v/>
      </c>
      <c r="U987" t="str">
        <f t="shared" si="147"/>
        <v/>
      </c>
      <c r="V987" t="str">
        <f>+IF(LEN(M987)&gt;0,SUMIF(Candidatura_Tomador!$H:$H,Candidatura_Seguros!M987,Candidatura_Tomador!R:R),"")</f>
        <v/>
      </c>
      <c r="W987" t="str">
        <f t="shared" si="148"/>
        <v/>
      </c>
    </row>
    <row r="988" spans="1:23" x14ac:dyDescent="0.25">
      <c r="A988" t="str">
        <f>+IF(LEN(M988)&gt;0,Candidatura_Tomador!C988,"")</f>
        <v/>
      </c>
      <c r="B988" t="str">
        <f>+IF(LEN(M988)&gt;0,Participação!$D$8,"")</f>
        <v/>
      </c>
      <c r="C988" t="str">
        <f t="shared" si="140"/>
        <v/>
      </c>
      <c r="D988" t="str">
        <f>+IF(LEN(M988)&gt;0,Participação!$D$4,"")</f>
        <v/>
      </c>
      <c r="E988" s="27" t="str">
        <f>+IF(LEN(M988)&gt;0,Participação!$B$7+8,"")</f>
        <v/>
      </c>
      <c r="F988" s="27" t="str">
        <f t="shared" si="141"/>
        <v/>
      </c>
      <c r="G988" t="str">
        <f t="shared" si="142"/>
        <v/>
      </c>
      <c r="H988" t="str">
        <f t="shared" si="143"/>
        <v/>
      </c>
      <c r="I988" t="str">
        <f t="shared" si="144"/>
        <v/>
      </c>
      <c r="L988" t="str">
        <f>+IF(LEN(Candidatura_Tomador!A988)&gt;0,VLOOKUP(M988,Candidatura_Tomador!H:P,9,0),"")</f>
        <v/>
      </c>
      <c r="M988" t="str">
        <f>IF(LEN(M987)=0,"",IF(M987=MAX(Candidatura_Tomador!H:H),"",M987+1))</f>
        <v/>
      </c>
      <c r="N988" t="str">
        <f>+IF(LEN(M988)&gt;0,Participação!$D$6*100,"")</f>
        <v/>
      </c>
      <c r="O988" t="str">
        <f t="shared" si="145"/>
        <v/>
      </c>
      <c r="P988" t="str">
        <f>+IF(LEN(M988)&gt;0,IF(Participação!$B$6="Com Escaldão","09","01"),"")</f>
        <v/>
      </c>
      <c r="Q988" s="28" t="str">
        <f>+IF(LEN(M988)&gt;0,SUMIF(Candidatura_Tomador!$H:$H,Candidatura_Seguros!M988,Candidatura_Tomador!I:I),"")</f>
        <v/>
      </c>
      <c r="R988" t="str">
        <f>+IF(LEN(M988)&gt;0,VLOOKUP(M988,Candidatura_Tomador!H:J,3,0),"")</f>
        <v/>
      </c>
      <c r="S988" t="str">
        <f>+IF(LEN(M988)&gt;0,SUMIF(Candidatura_Tomador!$H:$H,Candidatura_Seguros!M988,Candidatura_Tomador!Q:Q),"")</f>
        <v/>
      </c>
      <c r="T988" t="str">
        <f t="shared" si="146"/>
        <v/>
      </c>
      <c r="U988" t="str">
        <f t="shared" si="147"/>
        <v/>
      </c>
      <c r="V988" t="str">
        <f>+IF(LEN(M988)&gt;0,SUMIF(Candidatura_Tomador!$H:$H,Candidatura_Seguros!M988,Candidatura_Tomador!R:R),"")</f>
        <v/>
      </c>
      <c r="W988" t="str">
        <f t="shared" si="148"/>
        <v/>
      </c>
    </row>
    <row r="989" spans="1:23" x14ac:dyDescent="0.25">
      <c r="A989" t="str">
        <f>+IF(LEN(M989)&gt;0,Candidatura_Tomador!C989,"")</f>
        <v/>
      </c>
      <c r="B989" t="str">
        <f>+IF(LEN(M989)&gt;0,Participação!$D$8,"")</f>
        <v/>
      </c>
      <c r="C989" t="str">
        <f t="shared" si="140"/>
        <v/>
      </c>
      <c r="D989" t="str">
        <f>+IF(LEN(M989)&gt;0,Participação!$D$4,"")</f>
        <v/>
      </c>
      <c r="E989" s="27" t="str">
        <f>+IF(LEN(M989)&gt;0,Participação!$B$7+8,"")</f>
        <v/>
      </c>
      <c r="F989" s="27" t="str">
        <f t="shared" si="141"/>
        <v/>
      </c>
      <c r="G989" t="str">
        <f t="shared" si="142"/>
        <v/>
      </c>
      <c r="H989" t="str">
        <f t="shared" si="143"/>
        <v/>
      </c>
      <c r="I989" t="str">
        <f t="shared" si="144"/>
        <v/>
      </c>
      <c r="L989" t="str">
        <f>+IF(LEN(Candidatura_Tomador!A989)&gt;0,VLOOKUP(M989,Candidatura_Tomador!H:P,9,0),"")</f>
        <v/>
      </c>
      <c r="M989" t="str">
        <f>IF(LEN(M988)=0,"",IF(M988=MAX(Candidatura_Tomador!H:H),"",M988+1))</f>
        <v/>
      </c>
      <c r="N989" t="str">
        <f>+IF(LEN(M989)&gt;0,Participação!$D$6*100,"")</f>
        <v/>
      </c>
      <c r="O989" t="str">
        <f t="shared" si="145"/>
        <v/>
      </c>
      <c r="P989" t="str">
        <f>+IF(LEN(M989)&gt;0,IF(Participação!$B$6="Com Escaldão","09","01"),"")</f>
        <v/>
      </c>
      <c r="Q989" s="28" t="str">
        <f>+IF(LEN(M989)&gt;0,SUMIF(Candidatura_Tomador!$H:$H,Candidatura_Seguros!M989,Candidatura_Tomador!I:I),"")</f>
        <v/>
      </c>
      <c r="R989" t="str">
        <f>+IF(LEN(M989)&gt;0,VLOOKUP(M989,Candidatura_Tomador!H:J,3,0),"")</f>
        <v/>
      </c>
      <c r="S989" t="str">
        <f>+IF(LEN(M989)&gt;0,SUMIF(Candidatura_Tomador!$H:$H,Candidatura_Seguros!M989,Candidatura_Tomador!Q:Q),"")</f>
        <v/>
      </c>
      <c r="T989" t="str">
        <f t="shared" si="146"/>
        <v/>
      </c>
      <c r="U989" t="str">
        <f t="shared" si="147"/>
        <v/>
      </c>
      <c r="V989" t="str">
        <f>+IF(LEN(M989)&gt;0,SUMIF(Candidatura_Tomador!$H:$H,Candidatura_Seguros!M989,Candidatura_Tomador!R:R),"")</f>
        <v/>
      </c>
      <c r="W989" t="str">
        <f t="shared" si="148"/>
        <v/>
      </c>
    </row>
    <row r="990" spans="1:23" x14ac:dyDescent="0.25">
      <c r="A990" t="str">
        <f>+IF(LEN(M990)&gt;0,Candidatura_Tomador!C990,"")</f>
        <v/>
      </c>
      <c r="B990" t="str">
        <f>+IF(LEN(M990)&gt;0,Participação!$D$8,"")</f>
        <v/>
      </c>
      <c r="C990" t="str">
        <f t="shared" si="140"/>
        <v/>
      </c>
      <c r="D990" t="str">
        <f>+IF(LEN(M990)&gt;0,Participação!$D$4,"")</f>
        <v/>
      </c>
      <c r="E990" s="27" t="str">
        <f>+IF(LEN(M990)&gt;0,Participação!$B$7+8,"")</f>
        <v/>
      </c>
      <c r="F990" s="27" t="str">
        <f t="shared" si="141"/>
        <v/>
      </c>
      <c r="G990" t="str">
        <f t="shared" si="142"/>
        <v/>
      </c>
      <c r="H990" t="str">
        <f t="shared" si="143"/>
        <v/>
      </c>
      <c r="I990" t="str">
        <f t="shared" si="144"/>
        <v/>
      </c>
      <c r="L990" t="str">
        <f>+IF(LEN(Candidatura_Tomador!A990)&gt;0,VLOOKUP(M990,Candidatura_Tomador!H:P,9,0),"")</f>
        <v/>
      </c>
      <c r="M990" t="str">
        <f>IF(LEN(M989)=0,"",IF(M989=MAX(Candidatura_Tomador!H:H),"",M989+1))</f>
        <v/>
      </c>
      <c r="N990" t="str">
        <f>+IF(LEN(M990)&gt;0,Participação!$D$6*100,"")</f>
        <v/>
      </c>
      <c r="O990" t="str">
        <f t="shared" si="145"/>
        <v/>
      </c>
      <c r="P990" t="str">
        <f>+IF(LEN(M990)&gt;0,IF(Participação!$B$6="Com Escaldão","09","01"),"")</f>
        <v/>
      </c>
      <c r="Q990" s="28" t="str">
        <f>+IF(LEN(M990)&gt;0,SUMIF(Candidatura_Tomador!$H:$H,Candidatura_Seguros!M990,Candidatura_Tomador!I:I),"")</f>
        <v/>
      </c>
      <c r="R990" t="str">
        <f>+IF(LEN(M990)&gt;0,VLOOKUP(M990,Candidatura_Tomador!H:J,3,0),"")</f>
        <v/>
      </c>
      <c r="S990" t="str">
        <f>+IF(LEN(M990)&gt;0,SUMIF(Candidatura_Tomador!$H:$H,Candidatura_Seguros!M990,Candidatura_Tomador!Q:Q),"")</f>
        <v/>
      </c>
      <c r="T990" t="str">
        <f t="shared" si="146"/>
        <v/>
      </c>
      <c r="U990" t="str">
        <f t="shared" si="147"/>
        <v/>
      </c>
      <c r="V990" t="str">
        <f>+IF(LEN(M990)&gt;0,SUMIF(Candidatura_Tomador!$H:$H,Candidatura_Seguros!M990,Candidatura_Tomador!R:R),"")</f>
        <v/>
      </c>
      <c r="W990" t="str">
        <f t="shared" si="148"/>
        <v/>
      </c>
    </row>
    <row r="991" spans="1:23" x14ac:dyDescent="0.25">
      <c r="A991" t="str">
        <f>+IF(LEN(M991)&gt;0,Candidatura_Tomador!C991,"")</f>
        <v/>
      </c>
      <c r="B991" t="str">
        <f>+IF(LEN(M991)&gt;0,Participação!$D$8,"")</f>
        <v/>
      </c>
      <c r="C991" t="str">
        <f t="shared" si="140"/>
        <v/>
      </c>
      <c r="D991" t="str">
        <f>+IF(LEN(M991)&gt;0,Participação!$D$4,"")</f>
        <v/>
      </c>
      <c r="E991" s="27" t="str">
        <f>+IF(LEN(M991)&gt;0,Participação!$B$7+8,"")</f>
        <v/>
      </c>
      <c r="F991" s="27" t="str">
        <f t="shared" si="141"/>
        <v/>
      </c>
      <c r="G991" t="str">
        <f t="shared" si="142"/>
        <v/>
      </c>
      <c r="H991" t="str">
        <f t="shared" si="143"/>
        <v/>
      </c>
      <c r="I991" t="str">
        <f t="shared" si="144"/>
        <v/>
      </c>
      <c r="L991" t="str">
        <f>+IF(LEN(Candidatura_Tomador!A991)&gt;0,VLOOKUP(M991,Candidatura_Tomador!H:P,9,0),"")</f>
        <v/>
      </c>
      <c r="M991" t="str">
        <f>IF(LEN(M990)=0,"",IF(M990=MAX(Candidatura_Tomador!H:H),"",M990+1))</f>
        <v/>
      </c>
      <c r="N991" t="str">
        <f>+IF(LEN(M991)&gt;0,Participação!$D$6*100,"")</f>
        <v/>
      </c>
      <c r="O991" t="str">
        <f t="shared" si="145"/>
        <v/>
      </c>
      <c r="P991" t="str">
        <f>+IF(LEN(M991)&gt;0,IF(Participação!$B$6="Com Escaldão","09","01"),"")</f>
        <v/>
      </c>
      <c r="Q991" s="28" t="str">
        <f>+IF(LEN(M991)&gt;0,SUMIF(Candidatura_Tomador!$H:$H,Candidatura_Seguros!M991,Candidatura_Tomador!I:I),"")</f>
        <v/>
      </c>
      <c r="R991" t="str">
        <f>+IF(LEN(M991)&gt;0,VLOOKUP(M991,Candidatura_Tomador!H:J,3,0),"")</f>
        <v/>
      </c>
      <c r="S991" t="str">
        <f>+IF(LEN(M991)&gt;0,SUMIF(Candidatura_Tomador!$H:$H,Candidatura_Seguros!M991,Candidatura_Tomador!Q:Q),"")</f>
        <v/>
      </c>
      <c r="T991" t="str">
        <f t="shared" si="146"/>
        <v/>
      </c>
      <c r="U991" t="str">
        <f t="shared" si="147"/>
        <v/>
      </c>
      <c r="V991" t="str">
        <f>+IF(LEN(M991)&gt;0,SUMIF(Candidatura_Tomador!$H:$H,Candidatura_Seguros!M991,Candidatura_Tomador!R:R),"")</f>
        <v/>
      </c>
      <c r="W991" t="str">
        <f t="shared" si="148"/>
        <v/>
      </c>
    </row>
    <row r="992" spans="1:23" x14ac:dyDescent="0.25">
      <c r="A992" t="str">
        <f>+IF(LEN(M992)&gt;0,Candidatura_Tomador!C992,"")</f>
        <v/>
      </c>
      <c r="B992" t="str">
        <f>+IF(LEN(M992)&gt;0,Participação!$D$8,"")</f>
        <v/>
      </c>
      <c r="C992" t="str">
        <f t="shared" si="140"/>
        <v/>
      </c>
      <c r="D992" t="str">
        <f>+IF(LEN(M992)&gt;0,Participação!$D$4,"")</f>
        <v/>
      </c>
      <c r="E992" s="27" t="str">
        <f>+IF(LEN(M992)&gt;0,Participação!$B$7+8,"")</f>
        <v/>
      </c>
      <c r="F992" s="27" t="str">
        <f t="shared" si="141"/>
        <v/>
      </c>
      <c r="G992" t="str">
        <f t="shared" si="142"/>
        <v/>
      </c>
      <c r="H992" t="str">
        <f t="shared" si="143"/>
        <v/>
      </c>
      <c r="I992" t="str">
        <f t="shared" si="144"/>
        <v/>
      </c>
      <c r="L992" t="str">
        <f>+IF(LEN(Candidatura_Tomador!A992)&gt;0,VLOOKUP(M992,Candidatura_Tomador!H:P,9,0),"")</f>
        <v/>
      </c>
      <c r="M992" t="str">
        <f>IF(LEN(M991)=0,"",IF(M991=MAX(Candidatura_Tomador!H:H),"",M991+1))</f>
        <v/>
      </c>
      <c r="N992" t="str">
        <f>+IF(LEN(M992)&gt;0,Participação!$D$6*100,"")</f>
        <v/>
      </c>
      <c r="O992" t="str">
        <f t="shared" si="145"/>
        <v/>
      </c>
      <c r="P992" t="str">
        <f>+IF(LEN(M992)&gt;0,IF(Participação!$B$6="Com Escaldão","09","01"),"")</f>
        <v/>
      </c>
      <c r="Q992" s="28" t="str">
        <f>+IF(LEN(M992)&gt;0,SUMIF(Candidatura_Tomador!$H:$H,Candidatura_Seguros!M992,Candidatura_Tomador!I:I),"")</f>
        <v/>
      </c>
      <c r="R992" t="str">
        <f>+IF(LEN(M992)&gt;0,VLOOKUP(M992,Candidatura_Tomador!H:J,3,0),"")</f>
        <v/>
      </c>
      <c r="S992" t="str">
        <f>+IF(LEN(M992)&gt;0,SUMIF(Candidatura_Tomador!$H:$H,Candidatura_Seguros!M992,Candidatura_Tomador!Q:Q),"")</f>
        <v/>
      </c>
      <c r="T992" t="str">
        <f t="shared" si="146"/>
        <v/>
      </c>
      <c r="U992" t="str">
        <f t="shared" si="147"/>
        <v/>
      </c>
      <c r="V992" t="str">
        <f>+IF(LEN(M992)&gt;0,SUMIF(Candidatura_Tomador!$H:$H,Candidatura_Seguros!M992,Candidatura_Tomador!R:R),"")</f>
        <v/>
      </c>
      <c r="W992" t="str">
        <f t="shared" si="148"/>
        <v/>
      </c>
    </row>
    <row r="993" spans="1:23" x14ac:dyDescent="0.25">
      <c r="A993" t="str">
        <f>+IF(LEN(M993)&gt;0,Candidatura_Tomador!C993,"")</f>
        <v/>
      </c>
      <c r="B993" t="str">
        <f>+IF(LEN(M993)&gt;0,Participação!$D$8,"")</f>
        <v/>
      </c>
      <c r="C993" t="str">
        <f t="shared" si="140"/>
        <v/>
      </c>
      <c r="D993" t="str">
        <f>+IF(LEN(M993)&gt;0,Participação!$D$4,"")</f>
        <v/>
      </c>
      <c r="E993" s="27" t="str">
        <f>+IF(LEN(M993)&gt;0,Participação!$B$7+8,"")</f>
        <v/>
      </c>
      <c r="F993" s="27" t="str">
        <f t="shared" si="141"/>
        <v/>
      </c>
      <c r="G993" t="str">
        <f t="shared" si="142"/>
        <v/>
      </c>
      <c r="H993" t="str">
        <f t="shared" si="143"/>
        <v/>
      </c>
      <c r="I993" t="str">
        <f t="shared" si="144"/>
        <v/>
      </c>
      <c r="L993" t="str">
        <f>+IF(LEN(Candidatura_Tomador!A993)&gt;0,VLOOKUP(M993,Candidatura_Tomador!H:P,9,0),"")</f>
        <v/>
      </c>
      <c r="M993" t="str">
        <f>IF(LEN(M992)=0,"",IF(M992=MAX(Candidatura_Tomador!H:H),"",M992+1))</f>
        <v/>
      </c>
      <c r="N993" t="str">
        <f>+IF(LEN(M993)&gt;0,Participação!$D$6*100,"")</f>
        <v/>
      </c>
      <c r="O993" t="str">
        <f t="shared" si="145"/>
        <v/>
      </c>
      <c r="P993" t="str">
        <f>+IF(LEN(M993)&gt;0,IF(Participação!$B$6="Com Escaldão","09","01"),"")</f>
        <v/>
      </c>
      <c r="Q993" s="28" t="str">
        <f>+IF(LEN(M993)&gt;0,SUMIF(Candidatura_Tomador!$H:$H,Candidatura_Seguros!M993,Candidatura_Tomador!I:I),"")</f>
        <v/>
      </c>
      <c r="R993" t="str">
        <f>+IF(LEN(M993)&gt;0,VLOOKUP(M993,Candidatura_Tomador!H:J,3,0),"")</f>
        <v/>
      </c>
      <c r="S993" t="str">
        <f>+IF(LEN(M993)&gt;0,SUMIF(Candidatura_Tomador!$H:$H,Candidatura_Seguros!M993,Candidatura_Tomador!Q:Q),"")</f>
        <v/>
      </c>
      <c r="T993" t="str">
        <f t="shared" si="146"/>
        <v/>
      </c>
      <c r="U993" t="str">
        <f t="shared" si="147"/>
        <v/>
      </c>
      <c r="V993" t="str">
        <f>+IF(LEN(M993)&gt;0,SUMIF(Candidatura_Tomador!$H:$H,Candidatura_Seguros!M993,Candidatura_Tomador!R:R),"")</f>
        <v/>
      </c>
      <c r="W993" t="str">
        <f t="shared" si="148"/>
        <v/>
      </c>
    </row>
    <row r="994" spans="1:23" x14ac:dyDescent="0.25">
      <c r="A994" t="str">
        <f>+IF(LEN(M994)&gt;0,Candidatura_Tomador!C994,"")</f>
        <v/>
      </c>
      <c r="B994" t="str">
        <f>+IF(LEN(M994)&gt;0,Participação!$D$8,"")</f>
        <v/>
      </c>
      <c r="C994" t="str">
        <f t="shared" si="140"/>
        <v/>
      </c>
      <c r="D994" t="str">
        <f>+IF(LEN(M994)&gt;0,Participação!$D$4,"")</f>
        <v/>
      </c>
      <c r="E994" s="27" t="str">
        <f>+IF(LEN(M994)&gt;0,Participação!$B$7+8,"")</f>
        <v/>
      </c>
      <c r="F994" s="27" t="str">
        <f t="shared" si="141"/>
        <v/>
      </c>
      <c r="G994" t="str">
        <f t="shared" si="142"/>
        <v/>
      </c>
      <c r="H994" t="str">
        <f t="shared" si="143"/>
        <v/>
      </c>
      <c r="I994" t="str">
        <f t="shared" si="144"/>
        <v/>
      </c>
      <c r="L994" t="str">
        <f>+IF(LEN(Candidatura_Tomador!A994)&gt;0,VLOOKUP(M994,Candidatura_Tomador!H:P,9,0),"")</f>
        <v/>
      </c>
      <c r="M994" t="str">
        <f>IF(LEN(M993)=0,"",IF(M993=MAX(Candidatura_Tomador!H:H),"",M993+1))</f>
        <v/>
      </c>
      <c r="N994" t="str">
        <f>+IF(LEN(M994)&gt;0,Participação!$D$6*100,"")</f>
        <v/>
      </c>
      <c r="O994" t="str">
        <f t="shared" si="145"/>
        <v/>
      </c>
      <c r="P994" t="str">
        <f>+IF(LEN(M994)&gt;0,IF(Participação!$B$6="Com Escaldão","09","01"),"")</f>
        <v/>
      </c>
      <c r="Q994" s="28" t="str">
        <f>+IF(LEN(M994)&gt;0,SUMIF(Candidatura_Tomador!$H:$H,Candidatura_Seguros!M994,Candidatura_Tomador!I:I),"")</f>
        <v/>
      </c>
      <c r="R994" t="str">
        <f>+IF(LEN(M994)&gt;0,VLOOKUP(M994,Candidatura_Tomador!H:J,3,0),"")</f>
        <v/>
      </c>
      <c r="S994" t="str">
        <f>+IF(LEN(M994)&gt;0,SUMIF(Candidatura_Tomador!$H:$H,Candidatura_Seguros!M994,Candidatura_Tomador!Q:Q),"")</f>
        <v/>
      </c>
      <c r="T994" t="str">
        <f t="shared" si="146"/>
        <v/>
      </c>
      <c r="U994" t="str">
        <f t="shared" si="147"/>
        <v/>
      </c>
      <c r="V994" t="str">
        <f>+IF(LEN(M994)&gt;0,SUMIF(Candidatura_Tomador!$H:$H,Candidatura_Seguros!M994,Candidatura_Tomador!R:R),"")</f>
        <v/>
      </c>
      <c r="W994" t="str">
        <f t="shared" si="148"/>
        <v/>
      </c>
    </row>
    <row r="995" spans="1:23" x14ac:dyDescent="0.25">
      <c r="A995" t="str">
        <f>+IF(LEN(M995)&gt;0,Candidatura_Tomador!C995,"")</f>
        <v/>
      </c>
      <c r="B995" t="str">
        <f>+IF(LEN(M995)&gt;0,Participação!$D$8,"")</f>
        <v/>
      </c>
      <c r="C995" t="str">
        <f t="shared" si="140"/>
        <v/>
      </c>
      <c r="D995" t="str">
        <f>+IF(LEN(M995)&gt;0,Participação!$D$4,"")</f>
        <v/>
      </c>
      <c r="E995" s="27" t="str">
        <f>+IF(LEN(M995)&gt;0,Participação!$B$7+8,"")</f>
        <v/>
      </c>
      <c r="F995" s="27" t="str">
        <f t="shared" si="141"/>
        <v/>
      </c>
      <c r="G995" t="str">
        <f t="shared" si="142"/>
        <v/>
      </c>
      <c r="H995" t="str">
        <f t="shared" si="143"/>
        <v/>
      </c>
      <c r="I995" t="str">
        <f t="shared" si="144"/>
        <v/>
      </c>
      <c r="L995" t="str">
        <f>+IF(LEN(Candidatura_Tomador!A995)&gt;0,VLOOKUP(M995,Candidatura_Tomador!H:P,9,0),"")</f>
        <v/>
      </c>
      <c r="M995" t="str">
        <f>IF(LEN(M994)=0,"",IF(M994=MAX(Candidatura_Tomador!H:H),"",M994+1))</f>
        <v/>
      </c>
      <c r="N995" t="str">
        <f>+IF(LEN(M995)&gt;0,Participação!$D$6*100,"")</f>
        <v/>
      </c>
      <c r="O995" t="str">
        <f t="shared" si="145"/>
        <v/>
      </c>
      <c r="P995" t="str">
        <f>+IF(LEN(M995)&gt;0,IF(Participação!$B$6="Com Escaldão","09","01"),"")</f>
        <v/>
      </c>
      <c r="Q995" s="28" t="str">
        <f>+IF(LEN(M995)&gt;0,SUMIF(Candidatura_Tomador!$H:$H,Candidatura_Seguros!M995,Candidatura_Tomador!I:I),"")</f>
        <v/>
      </c>
      <c r="R995" t="str">
        <f>+IF(LEN(M995)&gt;0,VLOOKUP(M995,Candidatura_Tomador!H:J,3,0),"")</f>
        <v/>
      </c>
      <c r="S995" t="str">
        <f>+IF(LEN(M995)&gt;0,SUMIF(Candidatura_Tomador!$H:$H,Candidatura_Seguros!M995,Candidatura_Tomador!Q:Q),"")</f>
        <v/>
      </c>
      <c r="T995" t="str">
        <f t="shared" si="146"/>
        <v/>
      </c>
      <c r="U995" t="str">
        <f t="shared" si="147"/>
        <v/>
      </c>
      <c r="V995" t="str">
        <f>+IF(LEN(M995)&gt;0,SUMIF(Candidatura_Tomador!$H:$H,Candidatura_Seguros!M995,Candidatura_Tomador!R:R),"")</f>
        <v/>
      </c>
      <c r="W995" t="str">
        <f t="shared" si="148"/>
        <v/>
      </c>
    </row>
    <row r="996" spans="1:23" x14ac:dyDescent="0.25">
      <c r="A996" t="str">
        <f>+IF(LEN(M996)&gt;0,Candidatura_Tomador!C996,"")</f>
        <v/>
      </c>
      <c r="B996" t="str">
        <f>+IF(LEN(M996)&gt;0,Participação!$D$8,"")</f>
        <v/>
      </c>
      <c r="C996" t="str">
        <f t="shared" si="140"/>
        <v/>
      </c>
      <c r="D996" t="str">
        <f>+IF(LEN(M996)&gt;0,Participação!$D$4,"")</f>
        <v/>
      </c>
      <c r="E996" s="27" t="str">
        <f>+IF(LEN(M996)&gt;0,Participação!$B$7+8,"")</f>
        <v/>
      </c>
      <c r="F996" s="27" t="str">
        <f t="shared" si="141"/>
        <v/>
      </c>
      <c r="G996" t="str">
        <f t="shared" si="142"/>
        <v/>
      </c>
      <c r="H996" t="str">
        <f t="shared" si="143"/>
        <v/>
      </c>
      <c r="I996" t="str">
        <f t="shared" si="144"/>
        <v/>
      </c>
      <c r="L996" t="str">
        <f>+IF(LEN(Candidatura_Tomador!A996)&gt;0,VLOOKUP(M996,Candidatura_Tomador!H:P,9,0),"")</f>
        <v/>
      </c>
      <c r="M996" t="str">
        <f>IF(LEN(M995)=0,"",IF(M995=MAX(Candidatura_Tomador!H:H),"",M995+1))</f>
        <v/>
      </c>
      <c r="N996" t="str">
        <f>+IF(LEN(M996)&gt;0,Participação!$D$6*100,"")</f>
        <v/>
      </c>
      <c r="O996" t="str">
        <f t="shared" si="145"/>
        <v/>
      </c>
      <c r="P996" t="str">
        <f>+IF(LEN(M996)&gt;0,IF(Participação!$B$6="Com Escaldão","09","01"),"")</f>
        <v/>
      </c>
      <c r="Q996" s="28" t="str">
        <f>+IF(LEN(M996)&gt;0,SUMIF(Candidatura_Tomador!$H:$H,Candidatura_Seguros!M996,Candidatura_Tomador!I:I),"")</f>
        <v/>
      </c>
      <c r="R996" t="str">
        <f>+IF(LEN(M996)&gt;0,VLOOKUP(M996,Candidatura_Tomador!H:J,3,0),"")</f>
        <v/>
      </c>
      <c r="S996" t="str">
        <f>+IF(LEN(M996)&gt;0,SUMIF(Candidatura_Tomador!$H:$H,Candidatura_Seguros!M996,Candidatura_Tomador!Q:Q),"")</f>
        <v/>
      </c>
      <c r="T996" t="str">
        <f t="shared" si="146"/>
        <v/>
      </c>
      <c r="U996" t="str">
        <f t="shared" si="147"/>
        <v/>
      </c>
      <c r="V996" t="str">
        <f>+IF(LEN(M996)&gt;0,SUMIF(Candidatura_Tomador!$H:$H,Candidatura_Seguros!M996,Candidatura_Tomador!R:R),"")</f>
        <v/>
      </c>
      <c r="W996" t="str">
        <f t="shared" si="148"/>
        <v/>
      </c>
    </row>
    <row r="997" spans="1:23" x14ac:dyDescent="0.25">
      <c r="A997" t="str">
        <f>+IF(LEN(M997)&gt;0,Candidatura_Tomador!C997,"")</f>
        <v/>
      </c>
      <c r="B997" t="str">
        <f>+IF(LEN(M997)&gt;0,Participação!$D$8,"")</f>
        <v/>
      </c>
      <c r="C997" t="str">
        <f t="shared" si="140"/>
        <v/>
      </c>
      <c r="D997" t="str">
        <f>+IF(LEN(M997)&gt;0,Participação!$D$4,"")</f>
        <v/>
      </c>
      <c r="E997" s="27" t="str">
        <f>+IF(LEN(M997)&gt;0,Participação!$B$7+8,"")</f>
        <v/>
      </c>
      <c r="F997" s="27" t="str">
        <f t="shared" si="141"/>
        <v/>
      </c>
      <c r="G997" t="str">
        <f t="shared" si="142"/>
        <v/>
      </c>
      <c r="H997" t="str">
        <f t="shared" si="143"/>
        <v/>
      </c>
      <c r="I997" t="str">
        <f t="shared" si="144"/>
        <v/>
      </c>
      <c r="L997" t="str">
        <f>+IF(LEN(Candidatura_Tomador!A997)&gt;0,VLOOKUP(M997,Candidatura_Tomador!H:P,9,0),"")</f>
        <v/>
      </c>
      <c r="M997" t="str">
        <f>IF(LEN(M996)=0,"",IF(M996=MAX(Candidatura_Tomador!H:H),"",M996+1))</f>
        <v/>
      </c>
      <c r="N997" t="str">
        <f>+IF(LEN(M997)&gt;0,Participação!$D$6*100,"")</f>
        <v/>
      </c>
      <c r="O997" t="str">
        <f t="shared" si="145"/>
        <v/>
      </c>
      <c r="P997" t="str">
        <f>+IF(LEN(M997)&gt;0,IF(Participação!$B$6="Com Escaldão","09","01"),"")</f>
        <v/>
      </c>
      <c r="Q997" s="28" t="str">
        <f>+IF(LEN(M997)&gt;0,SUMIF(Candidatura_Tomador!$H:$H,Candidatura_Seguros!M997,Candidatura_Tomador!I:I),"")</f>
        <v/>
      </c>
      <c r="R997" t="str">
        <f>+IF(LEN(M997)&gt;0,VLOOKUP(M997,Candidatura_Tomador!H:J,3,0),"")</f>
        <v/>
      </c>
      <c r="S997" t="str">
        <f>+IF(LEN(M997)&gt;0,SUMIF(Candidatura_Tomador!$H:$H,Candidatura_Seguros!M997,Candidatura_Tomador!Q:Q),"")</f>
        <v/>
      </c>
      <c r="T997" t="str">
        <f t="shared" si="146"/>
        <v/>
      </c>
      <c r="U997" t="str">
        <f t="shared" si="147"/>
        <v/>
      </c>
      <c r="V997" t="str">
        <f>+IF(LEN(M997)&gt;0,SUMIF(Candidatura_Tomador!$H:$H,Candidatura_Seguros!M997,Candidatura_Tomador!R:R),"")</f>
        <v/>
      </c>
      <c r="W997" t="str">
        <f t="shared" si="148"/>
        <v/>
      </c>
    </row>
    <row r="998" spans="1:23" x14ac:dyDescent="0.25">
      <c r="A998" t="str">
        <f>+IF(LEN(M998)&gt;0,Candidatura_Tomador!C998,"")</f>
        <v/>
      </c>
      <c r="B998" t="str">
        <f>+IF(LEN(M998)&gt;0,Participação!$D$8,"")</f>
        <v/>
      </c>
      <c r="C998" t="str">
        <f t="shared" si="140"/>
        <v/>
      </c>
      <c r="D998" t="str">
        <f>+IF(LEN(M998)&gt;0,Participação!$D$4,"")</f>
        <v/>
      </c>
      <c r="E998" s="27" t="str">
        <f>+IF(LEN(M998)&gt;0,Participação!$B$7+8,"")</f>
        <v/>
      </c>
      <c r="F998" s="27" t="str">
        <f t="shared" si="141"/>
        <v/>
      </c>
      <c r="G998" t="str">
        <f t="shared" si="142"/>
        <v/>
      </c>
      <c r="H998" t="str">
        <f t="shared" si="143"/>
        <v/>
      </c>
      <c r="I998" t="str">
        <f t="shared" si="144"/>
        <v/>
      </c>
      <c r="L998" t="str">
        <f>+IF(LEN(Candidatura_Tomador!A998)&gt;0,VLOOKUP(M998,Candidatura_Tomador!H:P,9,0),"")</f>
        <v/>
      </c>
      <c r="M998" t="str">
        <f>IF(LEN(M997)=0,"",IF(M997=MAX(Candidatura_Tomador!H:H),"",M997+1))</f>
        <v/>
      </c>
      <c r="N998" t="str">
        <f>+IF(LEN(M998)&gt;0,Participação!$D$6*100,"")</f>
        <v/>
      </c>
      <c r="O998" t="str">
        <f t="shared" si="145"/>
        <v/>
      </c>
      <c r="P998" t="str">
        <f>+IF(LEN(M998)&gt;0,IF(Participação!$B$6="Com Escaldão","09","01"),"")</f>
        <v/>
      </c>
      <c r="Q998" s="28" t="str">
        <f>+IF(LEN(M998)&gt;0,SUMIF(Candidatura_Tomador!$H:$H,Candidatura_Seguros!M998,Candidatura_Tomador!I:I),"")</f>
        <v/>
      </c>
      <c r="R998" t="str">
        <f>+IF(LEN(M998)&gt;0,VLOOKUP(M998,Candidatura_Tomador!H:J,3,0),"")</f>
        <v/>
      </c>
      <c r="S998" t="str">
        <f>+IF(LEN(M998)&gt;0,SUMIF(Candidatura_Tomador!$H:$H,Candidatura_Seguros!M998,Candidatura_Tomador!Q:Q),"")</f>
        <v/>
      </c>
      <c r="T998" t="str">
        <f t="shared" si="146"/>
        <v/>
      </c>
      <c r="U998" t="str">
        <f t="shared" si="147"/>
        <v/>
      </c>
      <c r="V998" t="str">
        <f>+IF(LEN(M998)&gt;0,SUMIF(Candidatura_Tomador!$H:$H,Candidatura_Seguros!M998,Candidatura_Tomador!R:R),"")</f>
        <v/>
      </c>
      <c r="W998" t="str">
        <f t="shared" si="148"/>
        <v/>
      </c>
    </row>
    <row r="999" spans="1:23" x14ac:dyDescent="0.25">
      <c r="A999" t="str">
        <f>+IF(LEN(M999)&gt;0,Candidatura_Tomador!C999,"")</f>
        <v/>
      </c>
      <c r="B999" t="str">
        <f>+IF(LEN(M999)&gt;0,Participação!$D$8,"")</f>
        <v/>
      </c>
      <c r="C999" t="str">
        <f t="shared" si="140"/>
        <v/>
      </c>
      <c r="D999" t="str">
        <f>+IF(LEN(M999)&gt;0,Participação!$D$4,"")</f>
        <v/>
      </c>
      <c r="E999" s="27" t="str">
        <f>+IF(LEN(M999)&gt;0,Participação!$B$7+8,"")</f>
        <v/>
      </c>
      <c r="F999" s="27" t="str">
        <f t="shared" si="141"/>
        <v/>
      </c>
      <c r="G999" t="str">
        <f t="shared" si="142"/>
        <v/>
      </c>
      <c r="H999" t="str">
        <f t="shared" si="143"/>
        <v/>
      </c>
      <c r="I999" t="str">
        <f t="shared" si="144"/>
        <v/>
      </c>
      <c r="L999" t="str">
        <f>+IF(LEN(Candidatura_Tomador!A999)&gt;0,VLOOKUP(M999,Candidatura_Tomador!H:P,9,0),"")</f>
        <v/>
      </c>
      <c r="M999" t="str">
        <f>IF(LEN(M998)=0,"",IF(M998=MAX(Candidatura_Tomador!H:H),"",M998+1))</f>
        <v/>
      </c>
      <c r="N999" t="str">
        <f>+IF(LEN(M999)&gt;0,Participação!$D$6*100,"")</f>
        <v/>
      </c>
      <c r="O999" t="str">
        <f t="shared" si="145"/>
        <v/>
      </c>
      <c r="P999" t="str">
        <f>+IF(LEN(M999)&gt;0,IF(Participação!$B$6="Com Escaldão","09","01"),"")</f>
        <v/>
      </c>
      <c r="Q999" s="28" t="str">
        <f>+IF(LEN(M999)&gt;0,SUMIF(Candidatura_Tomador!$H:$H,Candidatura_Seguros!M999,Candidatura_Tomador!I:I),"")</f>
        <v/>
      </c>
      <c r="R999" t="str">
        <f>+IF(LEN(M999)&gt;0,VLOOKUP(M999,Candidatura_Tomador!H:J,3,0),"")</f>
        <v/>
      </c>
      <c r="S999" t="str">
        <f>+IF(LEN(M999)&gt;0,SUMIF(Candidatura_Tomador!$H:$H,Candidatura_Seguros!M999,Candidatura_Tomador!Q:Q),"")</f>
        <v/>
      </c>
      <c r="T999" t="str">
        <f t="shared" si="146"/>
        <v/>
      </c>
      <c r="U999" t="str">
        <f t="shared" si="147"/>
        <v/>
      </c>
      <c r="V999" t="str">
        <f>+IF(LEN(M999)&gt;0,SUMIF(Candidatura_Tomador!$H:$H,Candidatura_Seguros!M999,Candidatura_Tomador!R:R),"")</f>
        <v/>
      </c>
      <c r="W999" t="str">
        <f t="shared" si="148"/>
        <v/>
      </c>
    </row>
    <row r="1000" spans="1:23" x14ac:dyDescent="0.25">
      <c r="A1000" t="str">
        <f>+IF(LEN(M1000)&gt;0,Candidatura_Tomador!C1000,"")</f>
        <v/>
      </c>
      <c r="B1000" t="str">
        <f>+IF(LEN(M1000)&gt;0,Participação!$D$8,"")</f>
        <v/>
      </c>
      <c r="C1000" t="str">
        <f t="shared" si="140"/>
        <v/>
      </c>
      <c r="D1000" t="str">
        <f>+IF(LEN(M1000)&gt;0,Participação!$D$4,"")</f>
        <v/>
      </c>
      <c r="E1000" s="27" t="str">
        <f>+IF(LEN(M1000)&gt;0,Participação!$B$7+8,"")</f>
        <v/>
      </c>
      <c r="F1000" s="27" t="str">
        <f t="shared" si="141"/>
        <v/>
      </c>
      <c r="G1000" t="str">
        <f t="shared" si="142"/>
        <v/>
      </c>
      <c r="H1000" t="str">
        <f t="shared" si="143"/>
        <v/>
      </c>
      <c r="I1000" t="str">
        <f t="shared" si="144"/>
        <v/>
      </c>
      <c r="L1000" t="str">
        <f>+IF(LEN(Candidatura_Tomador!A1000)&gt;0,VLOOKUP(M1000,Candidatura_Tomador!H:P,9,0),"")</f>
        <v/>
      </c>
      <c r="M1000" t="str">
        <f>IF(LEN(M999)=0,"",IF(M999=MAX(Candidatura_Tomador!H:H),"",M999+1))</f>
        <v/>
      </c>
      <c r="N1000" t="str">
        <f>+IF(LEN(M1000)&gt;0,Participação!$D$6*100,"")</f>
        <v/>
      </c>
      <c r="O1000" t="str">
        <f t="shared" si="145"/>
        <v/>
      </c>
      <c r="P1000" t="str">
        <f>+IF(LEN(M1000)&gt;0,IF(Participação!$B$6="Com Escaldão","09","01"),"")</f>
        <v/>
      </c>
      <c r="Q1000" s="28" t="str">
        <f>+IF(LEN(M1000)&gt;0,SUMIF(Candidatura_Tomador!$H:$H,Candidatura_Seguros!M1000,Candidatura_Tomador!I:I),"")</f>
        <v/>
      </c>
      <c r="R1000" t="str">
        <f>+IF(LEN(M1000)&gt;0,VLOOKUP(M1000,Candidatura_Tomador!H:J,3,0),"")</f>
        <v/>
      </c>
      <c r="S1000" t="str">
        <f>+IF(LEN(M1000)&gt;0,SUMIF(Candidatura_Tomador!$H:$H,Candidatura_Seguros!M1000,Candidatura_Tomador!Q:Q),"")</f>
        <v/>
      </c>
      <c r="T1000" t="str">
        <f t="shared" si="146"/>
        <v/>
      </c>
      <c r="U1000" t="str">
        <f t="shared" si="147"/>
        <v/>
      </c>
      <c r="V1000" t="str">
        <f>+IF(LEN(M1000)&gt;0,SUMIF(Candidatura_Tomador!$H:$H,Candidatura_Seguros!M1000,Candidatura_Tomador!R:R),"")</f>
        <v/>
      </c>
      <c r="W1000" t="str">
        <f t="shared" si="148"/>
        <v/>
      </c>
    </row>
    <row r="1001" spans="1:23" x14ac:dyDescent="0.25">
      <c r="A1001" t="str">
        <f>+IF(LEN(M1001)&gt;0,Candidatura_Tomador!C1001,"")</f>
        <v/>
      </c>
      <c r="B1001" t="str">
        <f>+IF(LEN(M1001)&gt;0,Participação!$D$8,"")</f>
        <v/>
      </c>
      <c r="C1001" t="str">
        <f t="shared" si="140"/>
        <v/>
      </c>
      <c r="D1001" t="str">
        <f>+IF(LEN(M1001)&gt;0,Participação!$D$4,"")</f>
        <v/>
      </c>
      <c r="E1001" s="27" t="str">
        <f>+IF(LEN(M1001)&gt;0,Participação!$B$7+8,"")</f>
        <v/>
      </c>
      <c r="F1001" s="27" t="str">
        <f t="shared" si="141"/>
        <v/>
      </c>
      <c r="G1001" t="str">
        <f t="shared" si="142"/>
        <v/>
      </c>
      <c r="H1001" t="str">
        <f t="shared" si="143"/>
        <v/>
      </c>
      <c r="I1001" t="str">
        <f t="shared" si="144"/>
        <v/>
      </c>
      <c r="L1001" t="str">
        <f>+IF(LEN(Candidatura_Tomador!A1001)&gt;0,VLOOKUP(M1001,Candidatura_Tomador!H:P,9,0),"")</f>
        <v/>
      </c>
      <c r="M1001" t="str">
        <f>IF(LEN(M1000)=0,"",IF(M1000=MAX(Candidatura_Tomador!H:H),"",M1000+1))</f>
        <v/>
      </c>
      <c r="N1001" t="str">
        <f>+IF(LEN(M1001)&gt;0,Participação!$D$6*100,"")</f>
        <v/>
      </c>
      <c r="O1001" t="str">
        <f t="shared" si="145"/>
        <v/>
      </c>
      <c r="P1001" t="str">
        <f>+IF(LEN(M1001)&gt;0,IF(Participação!$B$6="Com Escaldão","09","01"),"")</f>
        <v/>
      </c>
      <c r="Q1001" s="28" t="str">
        <f>+IF(LEN(M1001)&gt;0,SUMIF(Candidatura_Tomador!$H:$H,Candidatura_Seguros!M1001,Candidatura_Tomador!I:I),"")</f>
        <v/>
      </c>
      <c r="R1001" t="str">
        <f>+IF(LEN(M1001)&gt;0,VLOOKUP(M1001,Candidatura_Tomador!H:J,3,0),"")</f>
        <v/>
      </c>
      <c r="S1001" t="str">
        <f>+IF(LEN(M1001)&gt;0,SUMIF(Candidatura_Tomador!$H:$H,Candidatura_Seguros!M1001,Candidatura_Tomador!Q:Q),"")</f>
        <v/>
      </c>
      <c r="T1001" t="str">
        <f t="shared" si="146"/>
        <v/>
      </c>
      <c r="U1001" t="str">
        <f t="shared" si="147"/>
        <v/>
      </c>
      <c r="V1001" t="str">
        <f>+IF(LEN(M1001)&gt;0,SUMIF(Candidatura_Tomador!$H:$H,Candidatura_Seguros!M1001,Candidatura_Tomador!R:R),"")</f>
        <v/>
      </c>
      <c r="W1001" t="str">
        <f t="shared" si="148"/>
        <v/>
      </c>
    </row>
    <row r="1002" spans="1:23" x14ac:dyDescent="0.25">
      <c r="A1002" t="str">
        <f>+IF(LEN(M1002)&gt;0,Candidatura_Tomador!C1002,"")</f>
        <v/>
      </c>
      <c r="B1002" t="str">
        <f>+IF(LEN(M1002)&gt;0,Participação!$D$8,"")</f>
        <v/>
      </c>
      <c r="C1002" t="str">
        <f t="shared" si="140"/>
        <v/>
      </c>
      <c r="D1002" t="str">
        <f>+IF(LEN(M1002)&gt;0,Participação!$D$4,"")</f>
        <v/>
      </c>
      <c r="E1002" s="27" t="str">
        <f>+IF(LEN(M1002)&gt;0,Participação!$B$7+8,"")</f>
        <v/>
      </c>
      <c r="F1002" s="27" t="str">
        <f t="shared" si="141"/>
        <v/>
      </c>
      <c r="G1002" t="str">
        <f t="shared" si="142"/>
        <v/>
      </c>
      <c r="H1002" t="str">
        <f t="shared" si="143"/>
        <v/>
      </c>
      <c r="I1002" t="str">
        <f t="shared" si="144"/>
        <v/>
      </c>
      <c r="L1002" t="str">
        <f>+IF(LEN(Candidatura_Tomador!A1002)&gt;0,VLOOKUP(M1002,Candidatura_Tomador!H:P,9,0),"")</f>
        <v/>
      </c>
      <c r="M1002" t="str">
        <f>IF(LEN(M1001)=0,"",IF(M1001=MAX(Candidatura_Tomador!H:H),"",M1001+1))</f>
        <v/>
      </c>
      <c r="N1002" t="str">
        <f>+IF(LEN(M1002)&gt;0,Participação!$D$6*100,"")</f>
        <v/>
      </c>
      <c r="O1002" t="str">
        <f t="shared" si="145"/>
        <v/>
      </c>
      <c r="P1002" t="str">
        <f>+IF(LEN(M1002)&gt;0,IF(Participação!$B$6="Com Escaldão","09","01"),"")</f>
        <v/>
      </c>
      <c r="Q1002" s="28" t="str">
        <f>+IF(LEN(M1002)&gt;0,SUMIF(Candidatura_Tomador!$H:$H,Candidatura_Seguros!M1002,Candidatura_Tomador!I:I),"")</f>
        <v/>
      </c>
      <c r="R1002" t="str">
        <f>+IF(LEN(M1002)&gt;0,VLOOKUP(M1002,Candidatura_Tomador!H:J,3,0),"")</f>
        <v/>
      </c>
      <c r="S1002" t="str">
        <f>+IF(LEN(M1002)&gt;0,SUMIF(Candidatura_Tomador!$H:$H,Candidatura_Seguros!M1002,Candidatura_Tomador!Q:Q),"")</f>
        <v/>
      </c>
      <c r="T1002" t="str">
        <f t="shared" si="146"/>
        <v/>
      </c>
      <c r="U1002" t="str">
        <f t="shared" si="147"/>
        <v/>
      </c>
      <c r="V1002" t="str">
        <f>+IF(LEN(M1002)&gt;0,SUMIF(Candidatura_Tomador!$H:$H,Candidatura_Seguros!M1002,Candidatura_Tomador!R:R),"")</f>
        <v/>
      </c>
      <c r="W1002" t="str">
        <f t="shared" si="148"/>
        <v/>
      </c>
    </row>
    <row r="1003" spans="1:23" x14ac:dyDescent="0.25">
      <c r="A1003" t="str">
        <f>+IF(LEN(M1003)&gt;0,Candidatura_Tomador!C1003,"")</f>
        <v/>
      </c>
      <c r="B1003" t="str">
        <f>+IF(LEN(M1003)&gt;0,Participação!$D$8,"")</f>
        <v/>
      </c>
      <c r="C1003" t="str">
        <f t="shared" si="140"/>
        <v/>
      </c>
      <c r="D1003" t="str">
        <f>+IF(LEN(M1003)&gt;0,Participação!$D$4,"")</f>
        <v/>
      </c>
      <c r="E1003" s="27" t="str">
        <f>+IF(LEN(M1003)&gt;0,Participação!$B$7+8,"")</f>
        <v/>
      </c>
      <c r="F1003" s="27" t="str">
        <f t="shared" si="141"/>
        <v/>
      </c>
      <c r="G1003" t="str">
        <f t="shared" si="142"/>
        <v/>
      </c>
      <c r="H1003" t="str">
        <f t="shared" si="143"/>
        <v/>
      </c>
      <c r="I1003" t="str">
        <f t="shared" si="144"/>
        <v/>
      </c>
      <c r="L1003" t="str">
        <f>+IF(LEN(Candidatura_Tomador!A1003)&gt;0,VLOOKUP(M1003,Candidatura_Tomador!H:P,9,0),"")</f>
        <v/>
      </c>
      <c r="M1003" t="str">
        <f>IF(LEN(M1002)=0,"",IF(M1002=MAX(Candidatura_Tomador!H:H),"",M1002+1))</f>
        <v/>
      </c>
      <c r="N1003" t="str">
        <f>+IF(LEN(M1003)&gt;0,Participação!$D$6*100,"")</f>
        <v/>
      </c>
      <c r="O1003" t="str">
        <f t="shared" si="145"/>
        <v/>
      </c>
      <c r="P1003" t="str">
        <f>+IF(LEN(M1003)&gt;0,IF(Participação!$B$6="Com Escaldão","09","01"),"")</f>
        <v/>
      </c>
      <c r="Q1003" s="28" t="str">
        <f>+IF(LEN(M1003)&gt;0,SUMIF(Candidatura_Tomador!$H:$H,Candidatura_Seguros!M1003,Candidatura_Tomador!I:I),"")</f>
        <v/>
      </c>
      <c r="R1003" t="str">
        <f>+IF(LEN(M1003)&gt;0,VLOOKUP(M1003,Candidatura_Tomador!H:J,3,0),"")</f>
        <v/>
      </c>
      <c r="S1003" t="str">
        <f>+IF(LEN(M1003)&gt;0,SUMIF(Candidatura_Tomador!$H:$H,Candidatura_Seguros!M1003,Candidatura_Tomador!Q:Q),"")</f>
        <v/>
      </c>
      <c r="T1003" t="str">
        <f t="shared" si="146"/>
        <v/>
      </c>
      <c r="U1003" t="str">
        <f t="shared" si="147"/>
        <v/>
      </c>
      <c r="V1003" t="str">
        <f>+IF(LEN(M1003)&gt;0,SUMIF(Candidatura_Tomador!$H:$H,Candidatura_Seguros!M1003,Candidatura_Tomador!R:R),"")</f>
        <v/>
      </c>
      <c r="W1003" t="str">
        <f t="shared" si="148"/>
        <v/>
      </c>
    </row>
    <row r="1004" spans="1:23" x14ac:dyDescent="0.25">
      <c r="A1004" t="str">
        <f>+IF(LEN(M1004)&gt;0,Candidatura_Tomador!C1004,"")</f>
        <v/>
      </c>
      <c r="B1004" t="str">
        <f>+IF(LEN(M1004)&gt;0,Participação!$D$8,"")</f>
        <v/>
      </c>
      <c r="C1004" t="str">
        <f t="shared" si="140"/>
        <v/>
      </c>
      <c r="D1004" t="str">
        <f>+IF(LEN(M1004)&gt;0,Participação!$D$4,"")</f>
        <v/>
      </c>
      <c r="E1004" s="27" t="str">
        <f>+IF(LEN(M1004)&gt;0,Participação!$B$7+8,"")</f>
        <v/>
      </c>
      <c r="F1004" s="27" t="str">
        <f t="shared" si="141"/>
        <v/>
      </c>
      <c r="G1004" t="str">
        <f t="shared" si="142"/>
        <v/>
      </c>
      <c r="H1004" t="str">
        <f t="shared" si="143"/>
        <v/>
      </c>
      <c r="I1004" t="str">
        <f t="shared" si="144"/>
        <v/>
      </c>
      <c r="L1004" t="str">
        <f>+IF(LEN(Candidatura_Tomador!A1004)&gt;0,VLOOKUP(M1004,Candidatura_Tomador!H:P,9,0),"")</f>
        <v/>
      </c>
      <c r="M1004" t="str">
        <f>IF(LEN(M1003)=0,"",IF(M1003=MAX(Candidatura_Tomador!H:H),"",M1003+1))</f>
        <v/>
      </c>
      <c r="N1004" t="str">
        <f>+IF(LEN(M1004)&gt;0,Participação!$D$6*100,"")</f>
        <v/>
      </c>
      <c r="O1004" t="str">
        <f t="shared" si="145"/>
        <v/>
      </c>
      <c r="P1004" t="str">
        <f>+IF(LEN(M1004)&gt;0,IF(Participação!$B$6="Com Escaldão","09","01"),"")</f>
        <v/>
      </c>
      <c r="Q1004" s="28" t="str">
        <f>+IF(LEN(M1004)&gt;0,SUMIF(Candidatura_Tomador!$H:$H,Candidatura_Seguros!M1004,Candidatura_Tomador!I:I),"")</f>
        <v/>
      </c>
      <c r="R1004" t="str">
        <f>+IF(LEN(M1004)&gt;0,VLOOKUP(M1004,Candidatura_Tomador!H:J,3,0),"")</f>
        <v/>
      </c>
      <c r="S1004" t="str">
        <f>+IF(LEN(M1004)&gt;0,SUMIF(Candidatura_Tomador!$H:$H,Candidatura_Seguros!M1004,Candidatura_Tomador!Q:Q),"")</f>
        <v/>
      </c>
      <c r="T1004" t="str">
        <f t="shared" si="146"/>
        <v/>
      </c>
      <c r="U1004" t="str">
        <f t="shared" si="147"/>
        <v/>
      </c>
      <c r="V1004" t="str">
        <f>+IF(LEN(M1004)&gt;0,SUMIF(Candidatura_Tomador!$H:$H,Candidatura_Seguros!M1004,Candidatura_Tomador!R:R),"")</f>
        <v/>
      </c>
      <c r="W1004" t="str">
        <f t="shared" si="148"/>
        <v/>
      </c>
    </row>
    <row r="1005" spans="1:23" x14ac:dyDescent="0.25">
      <c r="A1005" t="str">
        <f>+IF(LEN(M1005)&gt;0,Candidatura_Tomador!C1005,"")</f>
        <v/>
      </c>
      <c r="B1005" t="str">
        <f>+IF(LEN(M1005)&gt;0,Participação!$D$8,"")</f>
        <v/>
      </c>
      <c r="C1005" t="str">
        <f t="shared" si="140"/>
        <v/>
      </c>
      <c r="D1005" t="str">
        <f>+IF(LEN(M1005)&gt;0,Participação!$D$4,"")</f>
        <v/>
      </c>
      <c r="E1005" s="27" t="str">
        <f>+IF(LEN(M1005)&gt;0,Participação!$B$7+8,"")</f>
        <v/>
      </c>
      <c r="F1005" s="27" t="str">
        <f t="shared" si="141"/>
        <v/>
      </c>
      <c r="G1005" t="str">
        <f t="shared" si="142"/>
        <v/>
      </c>
      <c r="H1005" t="str">
        <f t="shared" si="143"/>
        <v/>
      </c>
      <c r="I1005" t="str">
        <f t="shared" si="144"/>
        <v/>
      </c>
      <c r="L1005" t="str">
        <f>+IF(LEN(Candidatura_Tomador!A1005)&gt;0,VLOOKUP(M1005,Candidatura_Tomador!H:P,9,0),"")</f>
        <v/>
      </c>
      <c r="M1005" t="str">
        <f>IF(LEN(M1004)=0,"",IF(M1004=MAX(Candidatura_Tomador!H:H),"",M1004+1))</f>
        <v/>
      </c>
      <c r="N1005" t="str">
        <f>+IF(LEN(M1005)&gt;0,Participação!$D$6*100,"")</f>
        <v/>
      </c>
      <c r="O1005" t="str">
        <f t="shared" si="145"/>
        <v/>
      </c>
      <c r="P1005" t="str">
        <f>+IF(LEN(M1005)&gt;0,IF(Participação!$B$6="Com Escaldão","09","01"),"")</f>
        <v/>
      </c>
      <c r="Q1005" s="28" t="str">
        <f>+IF(LEN(M1005)&gt;0,SUMIF(Candidatura_Tomador!$H:$H,Candidatura_Seguros!M1005,Candidatura_Tomador!I:I),"")</f>
        <v/>
      </c>
      <c r="R1005" t="str">
        <f>+IF(LEN(M1005)&gt;0,VLOOKUP(M1005,Candidatura_Tomador!H:J,3,0),"")</f>
        <v/>
      </c>
      <c r="S1005" t="str">
        <f>+IF(LEN(M1005)&gt;0,SUMIF(Candidatura_Tomador!$H:$H,Candidatura_Seguros!M1005,Candidatura_Tomador!Q:Q),"")</f>
        <v/>
      </c>
      <c r="T1005" t="str">
        <f t="shared" si="146"/>
        <v/>
      </c>
      <c r="U1005" t="str">
        <f t="shared" si="147"/>
        <v/>
      </c>
      <c r="V1005" t="str">
        <f>+IF(LEN(M1005)&gt;0,SUMIF(Candidatura_Tomador!$H:$H,Candidatura_Seguros!M1005,Candidatura_Tomador!R:R),"")</f>
        <v/>
      </c>
      <c r="W1005" t="str">
        <f t="shared" si="148"/>
        <v/>
      </c>
    </row>
    <row r="1006" spans="1:23" x14ac:dyDescent="0.25">
      <c r="A1006" t="str">
        <f>+IF(LEN(M1006)&gt;0,Candidatura_Tomador!C1006,"")</f>
        <v/>
      </c>
      <c r="B1006" t="str">
        <f>+IF(LEN(M1006)&gt;0,Participação!$D$8,"")</f>
        <v/>
      </c>
      <c r="C1006" t="str">
        <f t="shared" si="140"/>
        <v/>
      </c>
      <c r="D1006" t="str">
        <f>+IF(LEN(M1006)&gt;0,Participação!$D$4,"")</f>
        <v/>
      </c>
      <c r="E1006" s="27" t="str">
        <f>+IF(LEN(M1006)&gt;0,Participação!$B$7+8,"")</f>
        <v/>
      </c>
      <c r="F1006" s="27" t="str">
        <f t="shared" si="141"/>
        <v/>
      </c>
      <c r="G1006" t="str">
        <f t="shared" si="142"/>
        <v/>
      </c>
      <c r="H1006" t="str">
        <f t="shared" si="143"/>
        <v/>
      </c>
      <c r="I1006" t="str">
        <f t="shared" si="144"/>
        <v/>
      </c>
      <c r="L1006" t="str">
        <f>+IF(LEN(Candidatura_Tomador!A1006)&gt;0,VLOOKUP(M1006,Candidatura_Tomador!H:P,9,0),"")</f>
        <v/>
      </c>
      <c r="M1006" t="str">
        <f>IF(LEN(M1005)=0,"",IF(M1005=MAX(Candidatura_Tomador!H:H),"",M1005+1))</f>
        <v/>
      </c>
      <c r="N1006" t="str">
        <f>+IF(LEN(M1006)&gt;0,Participação!$D$6*100,"")</f>
        <v/>
      </c>
      <c r="O1006" t="str">
        <f t="shared" si="145"/>
        <v/>
      </c>
      <c r="P1006" t="str">
        <f>+IF(LEN(M1006)&gt;0,IF(Participação!$B$6="Com Escaldão","09","01"),"")</f>
        <v/>
      </c>
      <c r="Q1006" s="28" t="str">
        <f>+IF(LEN(M1006)&gt;0,SUMIF(Candidatura_Tomador!$H:$H,Candidatura_Seguros!M1006,Candidatura_Tomador!I:I),"")</f>
        <v/>
      </c>
      <c r="R1006" t="str">
        <f>+IF(LEN(M1006)&gt;0,VLOOKUP(M1006,Candidatura_Tomador!H:J,3,0),"")</f>
        <v/>
      </c>
      <c r="S1006" t="str">
        <f>+IF(LEN(M1006)&gt;0,SUMIF(Candidatura_Tomador!$H:$H,Candidatura_Seguros!M1006,Candidatura_Tomador!Q:Q),"")</f>
        <v/>
      </c>
      <c r="T1006" t="str">
        <f t="shared" si="146"/>
        <v/>
      </c>
      <c r="U1006" t="str">
        <f t="shared" si="147"/>
        <v/>
      </c>
      <c r="V1006" t="str">
        <f>+IF(LEN(M1006)&gt;0,SUMIF(Candidatura_Tomador!$H:$H,Candidatura_Seguros!M1006,Candidatura_Tomador!R:R),"")</f>
        <v/>
      </c>
      <c r="W1006" t="str">
        <f t="shared" si="148"/>
        <v/>
      </c>
    </row>
    <row r="1007" spans="1:23" x14ac:dyDescent="0.25">
      <c r="A1007" t="str">
        <f>+IF(LEN(M1007)&gt;0,Candidatura_Tomador!C1007,"")</f>
        <v/>
      </c>
      <c r="B1007" t="str">
        <f>+IF(LEN(M1007)&gt;0,Participação!$D$8,"")</f>
        <v/>
      </c>
      <c r="C1007" t="str">
        <f t="shared" si="140"/>
        <v/>
      </c>
      <c r="D1007" t="str">
        <f>+IF(LEN(M1007)&gt;0,Participação!$D$4,"")</f>
        <v/>
      </c>
      <c r="E1007" s="27" t="str">
        <f>+IF(LEN(M1007)&gt;0,Participação!$B$7+8,"")</f>
        <v/>
      </c>
      <c r="F1007" s="27" t="str">
        <f t="shared" si="141"/>
        <v/>
      </c>
      <c r="G1007" t="str">
        <f t="shared" si="142"/>
        <v/>
      </c>
      <c r="H1007" t="str">
        <f t="shared" si="143"/>
        <v/>
      </c>
      <c r="I1007" t="str">
        <f t="shared" si="144"/>
        <v/>
      </c>
      <c r="L1007" t="str">
        <f>+IF(LEN(Candidatura_Tomador!A1007)&gt;0,VLOOKUP(M1007,Candidatura_Tomador!H:P,9,0),"")</f>
        <v/>
      </c>
      <c r="M1007" t="str">
        <f>IF(LEN(M1006)=0,"",IF(M1006=MAX(Candidatura_Tomador!H:H),"",M1006+1))</f>
        <v/>
      </c>
      <c r="N1007" t="str">
        <f>+IF(LEN(M1007)&gt;0,Participação!$D$6*100,"")</f>
        <v/>
      </c>
      <c r="O1007" t="str">
        <f t="shared" si="145"/>
        <v/>
      </c>
      <c r="P1007" t="str">
        <f>+IF(LEN(M1007)&gt;0,IF(Participação!$B$6="Com Escaldão","09","01"),"")</f>
        <v/>
      </c>
      <c r="Q1007" s="28" t="str">
        <f>+IF(LEN(M1007)&gt;0,SUMIF(Candidatura_Tomador!$H:$H,Candidatura_Seguros!M1007,Candidatura_Tomador!I:I),"")</f>
        <v/>
      </c>
      <c r="R1007" t="str">
        <f>+IF(LEN(M1007)&gt;0,VLOOKUP(M1007,Candidatura_Tomador!H:J,3,0),"")</f>
        <v/>
      </c>
      <c r="S1007" t="str">
        <f>+IF(LEN(M1007)&gt;0,SUMIF(Candidatura_Tomador!$H:$H,Candidatura_Seguros!M1007,Candidatura_Tomador!Q:Q),"")</f>
        <v/>
      </c>
      <c r="T1007" t="str">
        <f t="shared" si="146"/>
        <v/>
      </c>
      <c r="U1007" t="str">
        <f t="shared" si="147"/>
        <v/>
      </c>
      <c r="V1007" t="str">
        <f>+IF(LEN(M1007)&gt;0,SUMIF(Candidatura_Tomador!$H:$H,Candidatura_Seguros!M1007,Candidatura_Tomador!R:R),"")</f>
        <v/>
      </c>
      <c r="W1007" t="str">
        <f t="shared" si="148"/>
        <v/>
      </c>
    </row>
    <row r="1008" spans="1:23" x14ac:dyDescent="0.25">
      <c r="A1008" t="str">
        <f>+IF(LEN(M1008)&gt;0,Candidatura_Tomador!C1008,"")</f>
        <v/>
      </c>
      <c r="B1008" t="str">
        <f>+IF(LEN(M1008)&gt;0,Participação!$D$8,"")</f>
        <v/>
      </c>
      <c r="C1008" t="str">
        <f t="shared" si="140"/>
        <v/>
      </c>
      <c r="D1008" t="str">
        <f>+IF(LEN(M1008)&gt;0,Participação!$D$4,"")</f>
        <v/>
      </c>
      <c r="E1008" s="27" t="str">
        <f>+IF(LEN(M1008)&gt;0,Participação!$B$7+8,"")</f>
        <v/>
      </c>
      <c r="F1008" s="27" t="str">
        <f t="shared" si="141"/>
        <v/>
      </c>
      <c r="G1008" t="str">
        <f t="shared" si="142"/>
        <v/>
      </c>
      <c r="H1008" t="str">
        <f t="shared" si="143"/>
        <v/>
      </c>
      <c r="I1008" t="str">
        <f t="shared" si="144"/>
        <v/>
      </c>
      <c r="L1008" t="str">
        <f>+IF(LEN(Candidatura_Tomador!A1008)&gt;0,VLOOKUP(M1008,Candidatura_Tomador!H:P,9,0),"")</f>
        <v/>
      </c>
      <c r="M1008" t="str">
        <f>IF(LEN(M1007)=0,"",IF(M1007=MAX(Candidatura_Tomador!H:H),"",M1007+1))</f>
        <v/>
      </c>
      <c r="N1008" t="str">
        <f>+IF(LEN(M1008)&gt;0,Participação!$D$6*100,"")</f>
        <v/>
      </c>
      <c r="O1008" t="str">
        <f t="shared" si="145"/>
        <v/>
      </c>
      <c r="P1008" t="str">
        <f>+IF(LEN(M1008)&gt;0,IF(Participação!$B$6="Com Escaldão","09","01"),"")</f>
        <v/>
      </c>
      <c r="Q1008" s="28" t="str">
        <f>+IF(LEN(M1008)&gt;0,SUMIF(Candidatura_Tomador!$H:$H,Candidatura_Seguros!M1008,Candidatura_Tomador!I:I),"")</f>
        <v/>
      </c>
      <c r="R1008" t="str">
        <f>+IF(LEN(M1008)&gt;0,VLOOKUP(M1008,Candidatura_Tomador!H:J,3,0),"")</f>
        <v/>
      </c>
      <c r="S1008" t="str">
        <f>+IF(LEN(M1008)&gt;0,SUMIF(Candidatura_Tomador!$H:$H,Candidatura_Seguros!M1008,Candidatura_Tomador!Q:Q),"")</f>
        <v/>
      </c>
      <c r="T1008" t="str">
        <f t="shared" si="146"/>
        <v/>
      </c>
      <c r="U1008" t="str">
        <f t="shared" si="147"/>
        <v/>
      </c>
      <c r="V1008" t="str">
        <f>+IF(LEN(M1008)&gt;0,SUMIF(Candidatura_Tomador!$H:$H,Candidatura_Seguros!M1008,Candidatura_Tomador!R:R),"")</f>
        <v/>
      </c>
      <c r="W1008" t="str">
        <f t="shared" si="148"/>
        <v/>
      </c>
    </row>
    <row r="1009" spans="1:23" x14ac:dyDescent="0.25">
      <c r="A1009" t="str">
        <f>+IF(LEN(M1009)&gt;0,Candidatura_Tomador!C1009,"")</f>
        <v/>
      </c>
      <c r="B1009" t="str">
        <f>+IF(LEN(M1009)&gt;0,Participação!$D$8,"")</f>
        <v/>
      </c>
      <c r="C1009" t="str">
        <f t="shared" si="140"/>
        <v/>
      </c>
      <c r="D1009" t="str">
        <f>+IF(LEN(M1009)&gt;0,Participação!$D$4,"")</f>
        <v/>
      </c>
      <c r="E1009" s="27" t="str">
        <f>+IF(LEN(M1009)&gt;0,Participação!$B$7+8,"")</f>
        <v/>
      </c>
      <c r="F1009" s="27" t="str">
        <f t="shared" si="141"/>
        <v/>
      </c>
      <c r="G1009" t="str">
        <f t="shared" si="142"/>
        <v/>
      </c>
      <c r="H1009" t="str">
        <f t="shared" si="143"/>
        <v/>
      </c>
      <c r="I1009" t="str">
        <f t="shared" si="144"/>
        <v/>
      </c>
      <c r="L1009" t="str">
        <f>+IF(LEN(Candidatura_Tomador!A1009)&gt;0,VLOOKUP(M1009,Candidatura_Tomador!H:P,9,0),"")</f>
        <v/>
      </c>
      <c r="M1009" t="str">
        <f>IF(LEN(M1008)=0,"",IF(M1008=MAX(Candidatura_Tomador!H:H),"",M1008+1))</f>
        <v/>
      </c>
      <c r="N1009" t="str">
        <f>+IF(LEN(M1009)&gt;0,Participação!$D$6*100,"")</f>
        <v/>
      </c>
      <c r="O1009" t="str">
        <f t="shared" si="145"/>
        <v/>
      </c>
      <c r="P1009" t="str">
        <f>+IF(LEN(M1009)&gt;0,IF(Participação!$B$6="Com Escaldão","09","01"),"")</f>
        <v/>
      </c>
      <c r="Q1009" s="28" t="str">
        <f>+IF(LEN(M1009)&gt;0,SUMIF(Candidatura_Tomador!$H:$H,Candidatura_Seguros!M1009,Candidatura_Tomador!I:I),"")</f>
        <v/>
      </c>
      <c r="R1009" t="str">
        <f>+IF(LEN(M1009)&gt;0,VLOOKUP(M1009,Candidatura_Tomador!H:J,3,0),"")</f>
        <v/>
      </c>
      <c r="S1009" t="str">
        <f>+IF(LEN(M1009)&gt;0,SUMIF(Candidatura_Tomador!$H:$H,Candidatura_Seguros!M1009,Candidatura_Tomador!Q:Q),"")</f>
        <v/>
      </c>
      <c r="T1009" t="str">
        <f t="shared" si="146"/>
        <v/>
      </c>
      <c r="U1009" t="str">
        <f t="shared" si="147"/>
        <v/>
      </c>
      <c r="V1009" t="str">
        <f>+IF(LEN(M1009)&gt;0,SUMIF(Candidatura_Tomador!$H:$H,Candidatura_Seguros!M1009,Candidatura_Tomador!R:R),"")</f>
        <v/>
      </c>
      <c r="W1009" t="str">
        <f t="shared" si="148"/>
        <v/>
      </c>
    </row>
    <row r="1010" spans="1:23" x14ac:dyDescent="0.25">
      <c r="A1010" t="str">
        <f>+IF(LEN(M1010)&gt;0,Candidatura_Tomador!C1010,"")</f>
        <v/>
      </c>
      <c r="B1010" t="str">
        <f>+IF(LEN(M1010)&gt;0,Participação!$D$8,"")</f>
        <v/>
      </c>
      <c r="C1010" t="str">
        <f t="shared" si="140"/>
        <v/>
      </c>
      <c r="D1010" t="str">
        <f>+IF(LEN(M1010)&gt;0,Participação!$D$4,"")</f>
        <v/>
      </c>
      <c r="E1010" s="27" t="str">
        <f>+IF(LEN(M1010)&gt;0,Participação!$B$7+8,"")</f>
        <v/>
      </c>
      <c r="F1010" s="27" t="str">
        <f t="shared" si="141"/>
        <v/>
      </c>
      <c r="G1010" t="str">
        <f t="shared" si="142"/>
        <v/>
      </c>
      <c r="H1010" t="str">
        <f t="shared" si="143"/>
        <v/>
      </c>
      <c r="I1010" t="str">
        <f t="shared" si="144"/>
        <v/>
      </c>
      <c r="L1010" t="str">
        <f>+IF(LEN(Candidatura_Tomador!A1010)&gt;0,VLOOKUP(M1010,Candidatura_Tomador!H:P,9,0),"")</f>
        <v/>
      </c>
      <c r="M1010" t="str">
        <f>IF(LEN(M1009)=0,"",IF(M1009=MAX(Candidatura_Tomador!H:H),"",M1009+1))</f>
        <v/>
      </c>
      <c r="N1010" t="str">
        <f>+IF(LEN(M1010)&gt;0,Participação!$D$6*100,"")</f>
        <v/>
      </c>
      <c r="O1010" t="str">
        <f t="shared" si="145"/>
        <v/>
      </c>
      <c r="P1010" t="str">
        <f>+IF(LEN(M1010)&gt;0,IF(Participação!$B$6="Com Escaldão","09","01"),"")</f>
        <v/>
      </c>
      <c r="Q1010" s="28" t="str">
        <f>+IF(LEN(M1010)&gt;0,SUMIF(Candidatura_Tomador!$H:$H,Candidatura_Seguros!M1010,Candidatura_Tomador!I:I),"")</f>
        <v/>
      </c>
      <c r="R1010" t="str">
        <f>+IF(LEN(M1010)&gt;0,VLOOKUP(M1010,Candidatura_Tomador!H:J,3,0),"")</f>
        <v/>
      </c>
      <c r="S1010" t="str">
        <f>+IF(LEN(M1010)&gt;0,SUMIF(Candidatura_Tomador!$H:$H,Candidatura_Seguros!M1010,Candidatura_Tomador!Q:Q),"")</f>
        <v/>
      </c>
      <c r="T1010" t="str">
        <f t="shared" si="146"/>
        <v/>
      </c>
      <c r="U1010" t="str">
        <f t="shared" si="147"/>
        <v/>
      </c>
      <c r="V1010" t="str">
        <f>+IF(LEN(M1010)&gt;0,SUMIF(Candidatura_Tomador!$H:$H,Candidatura_Seguros!M1010,Candidatura_Tomador!R:R),"")</f>
        <v/>
      </c>
      <c r="W1010" t="str">
        <f t="shared" si="148"/>
        <v/>
      </c>
    </row>
    <row r="1011" spans="1:23" x14ac:dyDescent="0.25">
      <c r="A1011" t="str">
        <f>+IF(LEN(M1011)&gt;0,Candidatura_Tomador!C1011,"")</f>
        <v/>
      </c>
      <c r="B1011" t="str">
        <f>+IF(LEN(M1011)&gt;0,Participação!$D$8,"")</f>
        <v/>
      </c>
      <c r="C1011" t="str">
        <f t="shared" si="140"/>
        <v/>
      </c>
      <c r="D1011" t="str">
        <f>+IF(LEN(M1011)&gt;0,Participação!$D$4,"")</f>
        <v/>
      </c>
      <c r="E1011" s="27" t="str">
        <f>+IF(LEN(M1011)&gt;0,Participação!$B$7+8,"")</f>
        <v/>
      </c>
      <c r="F1011" s="27" t="str">
        <f t="shared" si="141"/>
        <v/>
      </c>
      <c r="G1011" t="str">
        <f t="shared" si="142"/>
        <v/>
      </c>
      <c r="H1011" t="str">
        <f t="shared" si="143"/>
        <v/>
      </c>
      <c r="I1011" t="str">
        <f t="shared" si="144"/>
        <v/>
      </c>
      <c r="L1011" t="str">
        <f>+IF(LEN(Candidatura_Tomador!A1011)&gt;0,VLOOKUP(M1011,Candidatura_Tomador!H:P,9,0),"")</f>
        <v/>
      </c>
      <c r="M1011" t="str">
        <f>IF(LEN(M1010)=0,"",IF(M1010=MAX(Candidatura_Tomador!H:H),"",M1010+1))</f>
        <v/>
      </c>
      <c r="N1011" t="str">
        <f>+IF(LEN(M1011)&gt;0,Participação!$D$6*100,"")</f>
        <v/>
      </c>
      <c r="O1011" t="str">
        <f t="shared" si="145"/>
        <v/>
      </c>
      <c r="P1011" t="str">
        <f>+IF(LEN(M1011)&gt;0,IF(Participação!$B$6="Com Escaldão","09","01"),"")</f>
        <v/>
      </c>
      <c r="Q1011" s="28" t="str">
        <f>+IF(LEN(M1011)&gt;0,SUMIF(Candidatura_Tomador!$H:$H,Candidatura_Seguros!M1011,Candidatura_Tomador!I:I),"")</f>
        <v/>
      </c>
      <c r="R1011" t="str">
        <f>+IF(LEN(M1011)&gt;0,VLOOKUP(M1011,Candidatura_Tomador!H:J,3,0),"")</f>
        <v/>
      </c>
      <c r="S1011" t="str">
        <f>+IF(LEN(M1011)&gt;0,SUMIF(Candidatura_Tomador!$H:$H,Candidatura_Seguros!M1011,Candidatura_Tomador!Q:Q),"")</f>
        <v/>
      </c>
      <c r="T1011" t="str">
        <f t="shared" si="146"/>
        <v/>
      </c>
      <c r="U1011" t="str">
        <f t="shared" si="147"/>
        <v/>
      </c>
      <c r="V1011" t="str">
        <f>+IF(LEN(M1011)&gt;0,SUMIF(Candidatura_Tomador!$H:$H,Candidatura_Seguros!M1011,Candidatura_Tomador!R:R),"")</f>
        <v/>
      </c>
      <c r="W1011" t="str">
        <f t="shared" si="148"/>
        <v/>
      </c>
    </row>
    <row r="1012" spans="1:23" x14ac:dyDescent="0.25">
      <c r="A1012" t="str">
        <f>+IF(LEN(M1012)&gt;0,Candidatura_Tomador!C1012,"")</f>
        <v/>
      </c>
      <c r="B1012" t="str">
        <f>+IF(LEN(M1012)&gt;0,Participação!$D$8,"")</f>
        <v/>
      </c>
      <c r="C1012" t="str">
        <f t="shared" si="140"/>
        <v/>
      </c>
      <c r="D1012" t="str">
        <f>+IF(LEN(M1012)&gt;0,Participação!$D$4,"")</f>
        <v/>
      </c>
      <c r="E1012" s="27" t="str">
        <f>+IF(LEN(M1012)&gt;0,Participação!$B$7+8,"")</f>
        <v/>
      </c>
      <c r="F1012" s="27" t="str">
        <f t="shared" si="141"/>
        <v/>
      </c>
      <c r="G1012" t="str">
        <f t="shared" si="142"/>
        <v/>
      </c>
      <c r="H1012" t="str">
        <f t="shared" si="143"/>
        <v/>
      </c>
      <c r="I1012" t="str">
        <f t="shared" si="144"/>
        <v/>
      </c>
      <c r="L1012" t="str">
        <f>+IF(LEN(Candidatura_Tomador!A1012)&gt;0,VLOOKUP(M1012,Candidatura_Tomador!H:P,9,0),"")</f>
        <v/>
      </c>
      <c r="M1012" t="str">
        <f>IF(LEN(M1011)=0,"",IF(M1011=MAX(Candidatura_Tomador!H:H),"",M1011+1))</f>
        <v/>
      </c>
      <c r="N1012" t="str">
        <f>+IF(LEN(M1012)&gt;0,Participação!$D$6*100,"")</f>
        <v/>
      </c>
      <c r="O1012" t="str">
        <f t="shared" si="145"/>
        <v/>
      </c>
      <c r="P1012" t="str">
        <f>+IF(LEN(M1012)&gt;0,IF(Participação!$B$6="Com Escaldão","09","01"),"")</f>
        <v/>
      </c>
      <c r="Q1012" s="28" t="str">
        <f>+IF(LEN(M1012)&gt;0,SUMIF(Candidatura_Tomador!$H:$H,Candidatura_Seguros!M1012,Candidatura_Tomador!I:I),"")</f>
        <v/>
      </c>
      <c r="R1012" t="str">
        <f>+IF(LEN(M1012)&gt;0,VLOOKUP(M1012,Candidatura_Tomador!H:J,3,0),"")</f>
        <v/>
      </c>
      <c r="S1012" t="str">
        <f>+IF(LEN(M1012)&gt;0,SUMIF(Candidatura_Tomador!$H:$H,Candidatura_Seguros!M1012,Candidatura_Tomador!Q:Q),"")</f>
        <v/>
      </c>
      <c r="T1012" t="str">
        <f t="shared" si="146"/>
        <v/>
      </c>
      <c r="U1012" t="str">
        <f t="shared" si="147"/>
        <v/>
      </c>
      <c r="V1012" t="str">
        <f>+IF(LEN(M1012)&gt;0,SUMIF(Candidatura_Tomador!$H:$H,Candidatura_Seguros!M1012,Candidatura_Tomador!R:R),"")</f>
        <v/>
      </c>
      <c r="W1012" t="str">
        <f t="shared" si="148"/>
        <v/>
      </c>
    </row>
    <row r="1013" spans="1:23" x14ac:dyDescent="0.25">
      <c r="A1013" t="str">
        <f>+IF(LEN(M1013)&gt;0,Candidatura_Tomador!C1013,"")</f>
        <v/>
      </c>
      <c r="B1013" t="str">
        <f>+IF(LEN(M1013)&gt;0,Participação!$D$8,"")</f>
        <v/>
      </c>
      <c r="C1013" t="str">
        <f t="shared" si="140"/>
        <v/>
      </c>
      <c r="D1013" t="str">
        <f>+IF(LEN(M1013)&gt;0,Participação!$D$4,"")</f>
        <v/>
      </c>
      <c r="E1013" s="27" t="str">
        <f>+IF(LEN(M1013)&gt;0,Participação!$B$7+8,"")</f>
        <v/>
      </c>
      <c r="F1013" s="27" t="str">
        <f t="shared" si="141"/>
        <v/>
      </c>
      <c r="G1013" t="str">
        <f t="shared" si="142"/>
        <v/>
      </c>
      <c r="H1013" t="str">
        <f t="shared" si="143"/>
        <v/>
      </c>
      <c r="I1013" t="str">
        <f t="shared" si="144"/>
        <v/>
      </c>
      <c r="L1013" t="str">
        <f>+IF(LEN(Candidatura_Tomador!A1013)&gt;0,VLOOKUP(M1013,Candidatura_Tomador!H:P,9,0),"")</f>
        <v/>
      </c>
      <c r="M1013" t="str">
        <f>IF(LEN(M1012)=0,"",IF(M1012=MAX(Candidatura_Tomador!H:H),"",M1012+1))</f>
        <v/>
      </c>
      <c r="N1013" t="str">
        <f>+IF(LEN(M1013)&gt;0,Participação!$D$6*100,"")</f>
        <v/>
      </c>
      <c r="O1013" t="str">
        <f t="shared" si="145"/>
        <v/>
      </c>
      <c r="P1013" t="str">
        <f>+IF(LEN(M1013)&gt;0,IF(Participação!$B$6="Com Escaldão","09","01"),"")</f>
        <v/>
      </c>
      <c r="Q1013" s="28" t="str">
        <f>+IF(LEN(M1013)&gt;0,SUMIF(Candidatura_Tomador!$H:$H,Candidatura_Seguros!M1013,Candidatura_Tomador!I:I),"")</f>
        <v/>
      </c>
      <c r="R1013" t="str">
        <f>+IF(LEN(M1013)&gt;0,VLOOKUP(M1013,Candidatura_Tomador!H:J,3,0),"")</f>
        <v/>
      </c>
      <c r="S1013" t="str">
        <f>+IF(LEN(M1013)&gt;0,SUMIF(Candidatura_Tomador!$H:$H,Candidatura_Seguros!M1013,Candidatura_Tomador!Q:Q),"")</f>
        <v/>
      </c>
      <c r="T1013" t="str">
        <f t="shared" si="146"/>
        <v/>
      </c>
      <c r="U1013" t="str">
        <f t="shared" si="147"/>
        <v/>
      </c>
      <c r="V1013" t="str">
        <f>+IF(LEN(M1013)&gt;0,SUMIF(Candidatura_Tomador!$H:$H,Candidatura_Seguros!M1013,Candidatura_Tomador!R:R),"")</f>
        <v/>
      </c>
      <c r="W1013" t="str">
        <f t="shared" si="148"/>
        <v/>
      </c>
    </row>
    <row r="1014" spans="1:23" x14ac:dyDescent="0.25">
      <c r="A1014" t="str">
        <f>+IF(LEN(M1014)&gt;0,Candidatura_Tomador!C1014,"")</f>
        <v/>
      </c>
      <c r="B1014" t="str">
        <f>+IF(LEN(M1014)&gt;0,Participação!$D$8,"")</f>
        <v/>
      </c>
      <c r="C1014" t="str">
        <f t="shared" si="140"/>
        <v/>
      </c>
      <c r="D1014" t="str">
        <f>+IF(LEN(M1014)&gt;0,Participação!$D$4,"")</f>
        <v/>
      </c>
      <c r="E1014" s="27" t="str">
        <f>+IF(LEN(M1014)&gt;0,Participação!$B$7+8,"")</f>
        <v/>
      </c>
      <c r="F1014" s="27" t="str">
        <f t="shared" si="141"/>
        <v/>
      </c>
      <c r="G1014" t="str">
        <f t="shared" si="142"/>
        <v/>
      </c>
      <c r="H1014" t="str">
        <f t="shared" si="143"/>
        <v/>
      </c>
      <c r="I1014" t="str">
        <f t="shared" si="144"/>
        <v/>
      </c>
      <c r="L1014" t="str">
        <f>+IF(LEN(Candidatura_Tomador!A1014)&gt;0,VLOOKUP(M1014,Candidatura_Tomador!H:P,9,0),"")</f>
        <v/>
      </c>
      <c r="M1014" t="str">
        <f>IF(LEN(M1013)=0,"",IF(M1013=MAX(Candidatura_Tomador!H:H),"",M1013+1))</f>
        <v/>
      </c>
      <c r="N1014" t="str">
        <f>+IF(LEN(M1014)&gt;0,Participação!$D$6*100,"")</f>
        <v/>
      </c>
      <c r="O1014" t="str">
        <f t="shared" si="145"/>
        <v/>
      </c>
      <c r="P1014" t="str">
        <f>+IF(LEN(M1014)&gt;0,IF(Participação!$B$6="Com Escaldão","09","01"),"")</f>
        <v/>
      </c>
      <c r="Q1014" s="28" t="str">
        <f>+IF(LEN(M1014)&gt;0,SUMIF(Candidatura_Tomador!$H:$H,Candidatura_Seguros!M1014,Candidatura_Tomador!I:I),"")</f>
        <v/>
      </c>
      <c r="R1014" t="str">
        <f>+IF(LEN(M1014)&gt;0,VLOOKUP(M1014,Candidatura_Tomador!H:J,3,0),"")</f>
        <v/>
      </c>
      <c r="S1014" t="str">
        <f>+IF(LEN(M1014)&gt;0,SUMIF(Candidatura_Tomador!$H:$H,Candidatura_Seguros!M1014,Candidatura_Tomador!Q:Q),"")</f>
        <v/>
      </c>
      <c r="T1014" t="str">
        <f t="shared" si="146"/>
        <v/>
      </c>
      <c r="U1014" t="str">
        <f t="shared" si="147"/>
        <v/>
      </c>
      <c r="V1014" t="str">
        <f>+IF(LEN(M1014)&gt;0,SUMIF(Candidatura_Tomador!$H:$H,Candidatura_Seguros!M1014,Candidatura_Tomador!R:R),"")</f>
        <v/>
      </c>
      <c r="W1014" t="str">
        <f t="shared" si="148"/>
        <v/>
      </c>
    </row>
    <row r="1015" spans="1:23" x14ac:dyDescent="0.25">
      <c r="A1015" t="str">
        <f>+IF(LEN(M1015)&gt;0,Candidatura_Tomador!C1015,"")</f>
        <v/>
      </c>
      <c r="B1015" t="str">
        <f>+IF(LEN(M1015)&gt;0,Participação!$D$8,"")</f>
        <v/>
      </c>
      <c r="C1015" t="str">
        <f t="shared" si="140"/>
        <v/>
      </c>
      <c r="D1015" t="str">
        <f>+IF(LEN(M1015)&gt;0,Participação!$D$4,"")</f>
        <v/>
      </c>
      <c r="E1015" s="27" t="str">
        <f>+IF(LEN(M1015)&gt;0,Participação!$B$7+8,"")</f>
        <v/>
      </c>
      <c r="F1015" s="27" t="str">
        <f t="shared" si="141"/>
        <v/>
      </c>
      <c r="G1015" t="str">
        <f t="shared" si="142"/>
        <v/>
      </c>
      <c r="H1015" t="str">
        <f t="shared" si="143"/>
        <v/>
      </c>
      <c r="I1015" t="str">
        <f t="shared" si="144"/>
        <v/>
      </c>
      <c r="L1015" t="str">
        <f>+IF(LEN(Candidatura_Tomador!A1015)&gt;0,VLOOKUP(M1015,Candidatura_Tomador!H:P,9,0),"")</f>
        <v/>
      </c>
      <c r="M1015" t="str">
        <f>IF(LEN(M1014)=0,"",IF(M1014=MAX(Candidatura_Tomador!H:H),"",M1014+1))</f>
        <v/>
      </c>
      <c r="N1015" t="str">
        <f>+IF(LEN(M1015)&gt;0,Participação!$D$6*100,"")</f>
        <v/>
      </c>
      <c r="O1015" t="str">
        <f t="shared" si="145"/>
        <v/>
      </c>
      <c r="P1015" t="str">
        <f>+IF(LEN(M1015)&gt;0,IF(Participação!$B$6="Com Escaldão","09","01"),"")</f>
        <v/>
      </c>
      <c r="Q1015" s="28" t="str">
        <f>+IF(LEN(M1015)&gt;0,SUMIF(Candidatura_Tomador!$H:$H,Candidatura_Seguros!M1015,Candidatura_Tomador!I:I),"")</f>
        <v/>
      </c>
      <c r="R1015" t="str">
        <f>+IF(LEN(M1015)&gt;0,VLOOKUP(M1015,Candidatura_Tomador!H:J,3,0),"")</f>
        <v/>
      </c>
      <c r="S1015" t="str">
        <f>+IF(LEN(M1015)&gt;0,SUMIF(Candidatura_Tomador!$H:$H,Candidatura_Seguros!M1015,Candidatura_Tomador!Q:Q),"")</f>
        <v/>
      </c>
      <c r="T1015" t="str">
        <f t="shared" si="146"/>
        <v/>
      </c>
      <c r="U1015" t="str">
        <f t="shared" si="147"/>
        <v/>
      </c>
      <c r="V1015" t="str">
        <f>+IF(LEN(M1015)&gt;0,SUMIF(Candidatura_Tomador!$H:$H,Candidatura_Seguros!M1015,Candidatura_Tomador!R:R),"")</f>
        <v/>
      </c>
      <c r="W1015" t="str">
        <f t="shared" si="148"/>
        <v/>
      </c>
    </row>
    <row r="1016" spans="1:23" x14ac:dyDescent="0.25">
      <c r="A1016" t="str">
        <f>+IF(LEN(M1016)&gt;0,Candidatura_Tomador!C1016,"")</f>
        <v/>
      </c>
      <c r="B1016" t="str">
        <f>+IF(LEN(M1016)&gt;0,Participação!$D$8,"")</f>
        <v/>
      </c>
      <c r="C1016" t="str">
        <f t="shared" si="140"/>
        <v/>
      </c>
      <c r="D1016" t="str">
        <f>+IF(LEN(M1016)&gt;0,Participação!$D$4,"")</f>
        <v/>
      </c>
      <c r="E1016" s="27" t="str">
        <f>+IF(LEN(M1016)&gt;0,Participação!$B$7+8,"")</f>
        <v/>
      </c>
      <c r="F1016" s="27" t="str">
        <f t="shared" si="141"/>
        <v/>
      </c>
      <c r="G1016" t="str">
        <f t="shared" si="142"/>
        <v/>
      </c>
      <c r="H1016" t="str">
        <f t="shared" si="143"/>
        <v/>
      </c>
      <c r="I1016" t="str">
        <f t="shared" si="144"/>
        <v/>
      </c>
      <c r="L1016" t="str">
        <f>+IF(LEN(Candidatura_Tomador!A1016)&gt;0,VLOOKUP(M1016,Candidatura_Tomador!H:P,9,0),"")</f>
        <v/>
      </c>
      <c r="M1016" t="str">
        <f>IF(LEN(M1015)=0,"",IF(M1015=MAX(Candidatura_Tomador!H:H),"",M1015+1))</f>
        <v/>
      </c>
      <c r="N1016" t="str">
        <f>+IF(LEN(M1016)&gt;0,Participação!$D$6*100,"")</f>
        <v/>
      </c>
      <c r="O1016" t="str">
        <f t="shared" si="145"/>
        <v/>
      </c>
      <c r="P1016" t="str">
        <f>+IF(LEN(M1016)&gt;0,IF(Participação!$B$6="Com Escaldão","09","01"),"")</f>
        <v/>
      </c>
      <c r="Q1016" s="28" t="str">
        <f>+IF(LEN(M1016)&gt;0,SUMIF(Candidatura_Tomador!$H:$H,Candidatura_Seguros!M1016,Candidatura_Tomador!I:I),"")</f>
        <v/>
      </c>
      <c r="R1016" t="str">
        <f>+IF(LEN(M1016)&gt;0,VLOOKUP(M1016,Candidatura_Tomador!H:J,3,0),"")</f>
        <v/>
      </c>
      <c r="S1016" t="str">
        <f>+IF(LEN(M1016)&gt;0,SUMIF(Candidatura_Tomador!$H:$H,Candidatura_Seguros!M1016,Candidatura_Tomador!Q:Q),"")</f>
        <v/>
      </c>
      <c r="T1016" t="str">
        <f t="shared" si="146"/>
        <v/>
      </c>
      <c r="U1016" t="str">
        <f t="shared" si="147"/>
        <v/>
      </c>
      <c r="V1016" t="str">
        <f>+IF(LEN(M1016)&gt;0,SUMIF(Candidatura_Tomador!$H:$H,Candidatura_Seguros!M1016,Candidatura_Tomador!R:R),"")</f>
        <v/>
      </c>
      <c r="W1016" t="str">
        <f t="shared" si="148"/>
        <v/>
      </c>
    </row>
    <row r="1017" spans="1:23" x14ac:dyDescent="0.25">
      <c r="A1017" t="str">
        <f>+IF(LEN(M1017)&gt;0,Candidatura_Tomador!C1017,"")</f>
        <v/>
      </c>
      <c r="B1017" t="str">
        <f>+IF(LEN(M1017)&gt;0,Participação!$D$8,"")</f>
        <v/>
      </c>
      <c r="C1017" t="str">
        <f t="shared" si="140"/>
        <v/>
      </c>
      <c r="D1017" t="str">
        <f>+IF(LEN(M1017)&gt;0,Participação!$D$4,"")</f>
        <v/>
      </c>
      <c r="E1017" s="27" t="str">
        <f>+IF(LEN(M1017)&gt;0,Participação!$B$7+8,"")</f>
        <v/>
      </c>
      <c r="F1017" s="27" t="str">
        <f t="shared" si="141"/>
        <v/>
      </c>
      <c r="G1017" t="str">
        <f t="shared" si="142"/>
        <v/>
      </c>
      <c r="H1017" t="str">
        <f t="shared" si="143"/>
        <v/>
      </c>
      <c r="I1017" t="str">
        <f t="shared" si="144"/>
        <v/>
      </c>
      <c r="L1017" t="str">
        <f>+IF(LEN(Candidatura_Tomador!A1017)&gt;0,VLOOKUP(M1017,Candidatura_Tomador!H:P,9,0),"")</f>
        <v/>
      </c>
      <c r="M1017" t="str">
        <f>IF(LEN(M1016)=0,"",IF(M1016=MAX(Candidatura_Tomador!H:H),"",M1016+1))</f>
        <v/>
      </c>
      <c r="N1017" t="str">
        <f>+IF(LEN(M1017)&gt;0,Participação!$D$6*100,"")</f>
        <v/>
      </c>
      <c r="O1017" t="str">
        <f t="shared" si="145"/>
        <v/>
      </c>
      <c r="P1017" t="str">
        <f>+IF(LEN(M1017)&gt;0,IF(Participação!$B$6="Com Escaldão","09","01"),"")</f>
        <v/>
      </c>
      <c r="Q1017" s="28" t="str">
        <f>+IF(LEN(M1017)&gt;0,SUMIF(Candidatura_Tomador!$H:$H,Candidatura_Seguros!M1017,Candidatura_Tomador!I:I),"")</f>
        <v/>
      </c>
      <c r="R1017" t="str">
        <f>+IF(LEN(M1017)&gt;0,VLOOKUP(M1017,Candidatura_Tomador!H:J,3,0),"")</f>
        <v/>
      </c>
      <c r="S1017" t="str">
        <f>+IF(LEN(M1017)&gt;0,SUMIF(Candidatura_Tomador!$H:$H,Candidatura_Seguros!M1017,Candidatura_Tomador!Q:Q),"")</f>
        <v/>
      </c>
      <c r="T1017" t="str">
        <f t="shared" si="146"/>
        <v/>
      </c>
      <c r="U1017" t="str">
        <f t="shared" si="147"/>
        <v/>
      </c>
      <c r="V1017" t="str">
        <f>+IF(LEN(M1017)&gt;0,SUMIF(Candidatura_Tomador!$H:$H,Candidatura_Seguros!M1017,Candidatura_Tomador!R:R),"")</f>
        <v/>
      </c>
      <c r="W1017" t="str">
        <f t="shared" si="148"/>
        <v/>
      </c>
    </row>
    <row r="1018" spans="1:23" x14ac:dyDescent="0.25">
      <c r="A1018" t="str">
        <f>+IF(LEN(M1018)&gt;0,Candidatura_Tomador!C1018,"")</f>
        <v/>
      </c>
      <c r="B1018" t="str">
        <f>+IF(LEN(M1018)&gt;0,Participação!$D$8,"")</f>
        <v/>
      </c>
      <c r="C1018" t="str">
        <f t="shared" si="140"/>
        <v/>
      </c>
      <c r="D1018" t="str">
        <f>+IF(LEN(M1018)&gt;0,Participação!$D$4,"")</f>
        <v/>
      </c>
      <c r="E1018" s="27" t="str">
        <f>+IF(LEN(M1018)&gt;0,Participação!$B$7+8,"")</f>
        <v/>
      </c>
      <c r="F1018" s="27" t="str">
        <f t="shared" si="141"/>
        <v/>
      </c>
      <c r="G1018" t="str">
        <f t="shared" si="142"/>
        <v/>
      </c>
      <c r="H1018" t="str">
        <f t="shared" si="143"/>
        <v/>
      </c>
      <c r="I1018" t="str">
        <f t="shared" si="144"/>
        <v/>
      </c>
      <c r="L1018" t="str">
        <f>+IF(LEN(Candidatura_Tomador!A1018)&gt;0,VLOOKUP(M1018,Candidatura_Tomador!H:P,9,0),"")</f>
        <v/>
      </c>
      <c r="M1018" t="str">
        <f>IF(LEN(M1017)=0,"",IF(M1017=MAX(Candidatura_Tomador!H:H),"",M1017+1))</f>
        <v/>
      </c>
      <c r="N1018" t="str">
        <f>+IF(LEN(M1018)&gt;0,Participação!$D$6*100,"")</f>
        <v/>
      </c>
      <c r="O1018" t="str">
        <f t="shared" si="145"/>
        <v/>
      </c>
      <c r="P1018" t="str">
        <f>+IF(LEN(M1018)&gt;0,IF(Participação!$B$6="Com Escaldão","09","01"),"")</f>
        <v/>
      </c>
      <c r="Q1018" s="28" t="str">
        <f>+IF(LEN(M1018)&gt;0,SUMIF(Candidatura_Tomador!$H:$H,Candidatura_Seguros!M1018,Candidatura_Tomador!I:I),"")</f>
        <v/>
      </c>
      <c r="R1018" t="str">
        <f>+IF(LEN(M1018)&gt;0,VLOOKUP(M1018,Candidatura_Tomador!H:J,3,0),"")</f>
        <v/>
      </c>
      <c r="S1018" t="str">
        <f>+IF(LEN(M1018)&gt;0,SUMIF(Candidatura_Tomador!$H:$H,Candidatura_Seguros!M1018,Candidatura_Tomador!Q:Q),"")</f>
        <v/>
      </c>
      <c r="T1018" t="str">
        <f t="shared" si="146"/>
        <v/>
      </c>
      <c r="U1018" t="str">
        <f t="shared" si="147"/>
        <v/>
      </c>
      <c r="V1018" t="str">
        <f>+IF(LEN(M1018)&gt;0,SUMIF(Candidatura_Tomador!$H:$H,Candidatura_Seguros!M1018,Candidatura_Tomador!R:R),"")</f>
        <v/>
      </c>
      <c r="W1018" t="str">
        <f t="shared" si="148"/>
        <v/>
      </c>
    </row>
    <row r="1019" spans="1:23" x14ac:dyDescent="0.25">
      <c r="A1019" t="str">
        <f>+IF(LEN(M1019)&gt;0,Candidatura_Tomador!C1019,"")</f>
        <v/>
      </c>
      <c r="B1019" t="str">
        <f>+IF(LEN(M1019)&gt;0,Participação!$D$8,"")</f>
        <v/>
      </c>
      <c r="C1019" t="str">
        <f t="shared" si="140"/>
        <v/>
      </c>
      <c r="D1019" t="str">
        <f>+IF(LEN(M1019)&gt;0,Participação!$D$4,"")</f>
        <v/>
      </c>
      <c r="E1019" s="27" t="str">
        <f>+IF(LEN(M1019)&gt;0,Participação!$B$7+8,"")</f>
        <v/>
      </c>
      <c r="F1019" s="27" t="str">
        <f t="shared" si="141"/>
        <v/>
      </c>
      <c r="G1019" t="str">
        <f t="shared" si="142"/>
        <v/>
      </c>
      <c r="H1019" t="str">
        <f t="shared" si="143"/>
        <v/>
      </c>
      <c r="I1019" t="str">
        <f t="shared" si="144"/>
        <v/>
      </c>
      <c r="L1019" t="str">
        <f>+IF(LEN(Candidatura_Tomador!A1019)&gt;0,VLOOKUP(M1019,Candidatura_Tomador!H:P,9,0),"")</f>
        <v/>
      </c>
      <c r="M1019" t="str">
        <f>IF(LEN(M1018)=0,"",IF(M1018=MAX(Candidatura_Tomador!H:H),"",M1018+1))</f>
        <v/>
      </c>
      <c r="N1019" t="str">
        <f>+IF(LEN(M1019)&gt;0,Participação!$D$6*100,"")</f>
        <v/>
      </c>
      <c r="O1019" t="str">
        <f t="shared" si="145"/>
        <v/>
      </c>
      <c r="P1019" t="str">
        <f>+IF(LEN(M1019)&gt;0,IF(Participação!$B$6="Com Escaldão","09","01"),"")</f>
        <v/>
      </c>
      <c r="Q1019" s="28" t="str">
        <f>+IF(LEN(M1019)&gt;0,SUMIF(Candidatura_Tomador!$H:$H,Candidatura_Seguros!M1019,Candidatura_Tomador!I:I),"")</f>
        <v/>
      </c>
      <c r="R1019" t="str">
        <f>+IF(LEN(M1019)&gt;0,VLOOKUP(M1019,Candidatura_Tomador!H:J,3,0),"")</f>
        <v/>
      </c>
      <c r="S1019" t="str">
        <f>+IF(LEN(M1019)&gt;0,SUMIF(Candidatura_Tomador!$H:$H,Candidatura_Seguros!M1019,Candidatura_Tomador!Q:Q),"")</f>
        <v/>
      </c>
      <c r="T1019" t="str">
        <f t="shared" si="146"/>
        <v/>
      </c>
      <c r="U1019" t="str">
        <f t="shared" si="147"/>
        <v/>
      </c>
      <c r="V1019" t="str">
        <f>+IF(LEN(M1019)&gt;0,SUMIF(Candidatura_Tomador!$H:$H,Candidatura_Seguros!M1019,Candidatura_Tomador!R:R),"")</f>
        <v/>
      </c>
      <c r="W1019" t="str">
        <f t="shared" si="148"/>
        <v/>
      </c>
    </row>
    <row r="1020" spans="1:23" x14ac:dyDescent="0.25">
      <c r="A1020" t="str">
        <f>+IF(LEN(M1020)&gt;0,Candidatura_Tomador!C1020,"")</f>
        <v/>
      </c>
      <c r="B1020" t="str">
        <f>+IF(LEN(M1020)&gt;0,Participação!$D$8,"")</f>
        <v/>
      </c>
      <c r="C1020" t="str">
        <f t="shared" si="140"/>
        <v/>
      </c>
      <c r="D1020" t="str">
        <f>+IF(LEN(M1020)&gt;0,Participação!$D$4,"")</f>
        <v/>
      </c>
      <c r="E1020" s="27" t="str">
        <f>+IF(LEN(M1020)&gt;0,Participação!$B$7+8,"")</f>
        <v/>
      </c>
      <c r="F1020" s="27" t="str">
        <f t="shared" si="141"/>
        <v/>
      </c>
      <c r="G1020" t="str">
        <f t="shared" si="142"/>
        <v/>
      </c>
      <c r="H1020" t="str">
        <f t="shared" si="143"/>
        <v/>
      </c>
      <c r="I1020" t="str">
        <f t="shared" si="144"/>
        <v/>
      </c>
      <c r="L1020" t="str">
        <f>+IF(LEN(Candidatura_Tomador!A1020)&gt;0,VLOOKUP(M1020,Candidatura_Tomador!H:P,9,0),"")</f>
        <v/>
      </c>
      <c r="M1020" t="str">
        <f>IF(LEN(M1019)=0,"",IF(M1019=MAX(Candidatura_Tomador!H:H),"",M1019+1))</f>
        <v/>
      </c>
      <c r="N1020" t="str">
        <f>+IF(LEN(M1020)&gt;0,Participação!$D$6*100,"")</f>
        <v/>
      </c>
      <c r="O1020" t="str">
        <f t="shared" si="145"/>
        <v/>
      </c>
      <c r="P1020" t="str">
        <f>+IF(LEN(M1020)&gt;0,IF(Participação!$B$6="Com Escaldão","09","01"),"")</f>
        <v/>
      </c>
      <c r="Q1020" s="28" t="str">
        <f>+IF(LEN(M1020)&gt;0,SUMIF(Candidatura_Tomador!$H:$H,Candidatura_Seguros!M1020,Candidatura_Tomador!I:I),"")</f>
        <v/>
      </c>
      <c r="R1020" t="str">
        <f>+IF(LEN(M1020)&gt;0,VLOOKUP(M1020,Candidatura_Tomador!H:J,3,0),"")</f>
        <v/>
      </c>
      <c r="S1020" t="str">
        <f>+IF(LEN(M1020)&gt;0,SUMIF(Candidatura_Tomador!$H:$H,Candidatura_Seguros!M1020,Candidatura_Tomador!Q:Q),"")</f>
        <v/>
      </c>
      <c r="T1020" t="str">
        <f t="shared" si="146"/>
        <v/>
      </c>
      <c r="U1020" t="str">
        <f t="shared" si="147"/>
        <v/>
      </c>
      <c r="V1020" t="str">
        <f>+IF(LEN(M1020)&gt;0,SUMIF(Candidatura_Tomador!$H:$H,Candidatura_Seguros!M1020,Candidatura_Tomador!R:R),"")</f>
        <v/>
      </c>
      <c r="W1020" t="str">
        <f t="shared" si="148"/>
        <v/>
      </c>
    </row>
    <row r="1021" spans="1:23" x14ac:dyDescent="0.25">
      <c r="A1021" t="str">
        <f>+IF(LEN(M1021)&gt;0,Candidatura_Tomador!C1021,"")</f>
        <v/>
      </c>
      <c r="B1021" t="str">
        <f>+IF(LEN(M1021)&gt;0,Participação!$D$8,"")</f>
        <v/>
      </c>
      <c r="C1021" t="str">
        <f t="shared" si="140"/>
        <v/>
      </c>
      <c r="D1021" t="str">
        <f>+IF(LEN(M1021)&gt;0,Participação!$D$4,"")</f>
        <v/>
      </c>
      <c r="E1021" s="27" t="str">
        <f>+IF(LEN(M1021)&gt;0,Participação!$B$7+8,"")</f>
        <v/>
      </c>
      <c r="F1021" s="27" t="str">
        <f t="shared" si="141"/>
        <v/>
      </c>
      <c r="G1021" t="str">
        <f t="shared" si="142"/>
        <v/>
      </c>
      <c r="H1021" t="str">
        <f t="shared" si="143"/>
        <v/>
      </c>
      <c r="I1021" t="str">
        <f t="shared" si="144"/>
        <v/>
      </c>
      <c r="L1021" t="str">
        <f>+IF(LEN(Candidatura_Tomador!A1021)&gt;0,VLOOKUP(M1021,Candidatura_Tomador!H:P,9,0),"")</f>
        <v/>
      </c>
      <c r="M1021" t="str">
        <f>IF(LEN(M1020)=0,"",IF(M1020=MAX(Candidatura_Tomador!H:H),"",M1020+1))</f>
        <v/>
      </c>
      <c r="N1021" t="str">
        <f>+IF(LEN(M1021)&gt;0,Participação!$D$6*100,"")</f>
        <v/>
      </c>
      <c r="O1021" t="str">
        <f t="shared" si="145"/>
        <v/>
      </c>
      <c r="P1021" t="str">
        <f>+IF(LEN(M1021)&gt;0,IF(Participação!$B$6="Com Escaldão","09","01"),"")</f>
        <v/>
      </c>
      <c r="Q1021" s="28" t="str">
        <f>+IF(LEN(M1021)&gt;0,SUMIF(Candidatura_Tomador!$H:$H,Candidatura_Seguros!M1021,Candidatura_Tomador!I:I),"")</f>
        <v/>
      </c>
      <c r="R1021" t="str">
        <f>+IF(LEN(M1021)&gt;0,VLOOKUP(M1021,Candidatura_Tomador!H:J,3,0),"")</f>
        <v/>
      </c>
      <c r="S1021" t="str">
        <f>+IF(LEN(M1021)&gt;0,SUMIF(Candidatura_Tomador!$H:$H,Candidatura_Seguros!M1021,Candidatura_Tomador!Q:Q),"")</f>
        <v/>
      </c>
      <c r="T1021" t="str">
        <f t="shared" si="146"/>
        <v/>
      </c>
      <c r="U1021" t="str">
        <f t="shared" si="147"/>
        <v/>
      </c>
      <c r="V1021" t="str">
        <f>+IF(LEN(M1021)&gt;0,SUMIF(Candidatura_Tomador!$H:$H,Candidatura_Seguros!M1021,Candidatura_Tomador!R:R),"")</f>
        <v/>
      </c>
      <c r="W1021" t="str">
        <f t="shared" si="148"/>
        <v/>
      </c>
    </row>
    <row r="1022" spans="1:23" x14ac:dyDescent="0.25">
      <c r="A1022" t="str">
        <f>+IF(LEN(M1022)&gt;0,Candidatura_Tomador!C1022,"")</f>
        <v/>
      </c>
      <c r="B1022" t="str">
        <f>+IF(LEN(M1022)&gt;0,Participação!$D$8,"")</f>
        <v/>
      </c>
      <c r="C1022" t="str">
        <f t="shared" si="140"/>
        <v/>
      </c>
      <c r="D1022" t="str">
        <f>+IF(LEN(M1022)&gt;0,Participação!$D$4,"")</f>
        <v/>
      </c>
      <c r="E1022" s="27" t="str">
        <f>+IF(LEN(M1022)&gt;0,Participação!$B$7+8,"")</f>
        <v/>
      </c>
      <c r="F1022" s="27" t="str">
        <f t="shared" si="141"/>
        <v/>
      </c>
      <c r="G1022" t="str">
        <f t="shared" si="142"/>
        <v/>
      </c>
      <c r="H1022" t="str">
        <f t="shared" si="143"/>
        <v/>
      </c>
      <c r="I1022" t="str">
        <f t="shared" si="144"/>
        <v/>
      </c>
      <c r="L1022" t="str">
        <f>+IF(LEN(Candidatura_Tomador!A1022)&gt;0,VLOOKUP(M1022,Candidatura_Tomador!H:P,9,0),"")</f>
        <v/>
      </c>
      <c r="M1022" t="str">
        <f>IF(LEN(M1021)=0,"",IF(M1021=MAX(Candidatura_Tomador!H:H),"",M1021+1))</f>
        <v/>
      </c>
      <c r="N1022" t="str">
        <f>+IF(LEN(M1022)&gt;0,Participação!$D$6*100,"")</f>
        <v/>
      </c>
      <c r="O1022" t="str">
        <f t="shared" si="145"/>
        <v/>
      </c>
      <c r="P1022" t="str">
        <f>+IF(LEN(M1022)&gt;0,IF(Participação!$B$6="Com Escaldão","09","01"),"")</f>
        <v/>
      </c>
      <c r="Q1022" s="28" t="str">
        <f>+IF(LEN(M1022)&gt;0,SUMIF(Candidatura_Tomador!$H:$H,Candidatura_Seguros!M1022,Candidatura_Tomador!I:I),"")</f>
        <v/>
      </c>
      <c r="R1022" t="str">
        <f>+IF(LEN(M1022)&gt;0,VLOOKUP(M1022,Candidatura_Tomador!H:J,3,0),"")</f>
        <v/>
      </c>
      <c r="S1022" t="str">
        <f>+IF(LEN(M1022)&gt;0,SUMIF(Candidatura_Tomador!$H:$H,Candidatura_Seguros!M1022,Candidatura_Tomador!Q:Q),"")</f>
        <v/>
      </c>
      <c r="T1022" t="str">
        <f t="shared" si="146"/>
        <v/>
      </c>
      <c r="U1022" t="str">
        <f t="shared" si="147"/>
        <v/>
      </c>
      <c r="V1022" t="str">
        <f>+IF(LEN(M1022)&gt;0,SUMIF(Candidatura_Tomador!$H:$H,Candidatura_Seguros!M1022,Candidatura_Tomador!R:R),"")</f>
        <v/>
      </c>
      <c r="W1022" t="str">
        <f t="shared" si="148"/>
        <v/>
      </c>
    </row>
    <row r="1023" spans="1:23" x14ac:dyDescent="0.25">
      <c r="A1023" t="str">
        <f>+IF(LEN(M1023)&gt;0,Candidatura_Tomador!C1023,"")</f>
        <v/>
      </c>
      <c r="B1023" t="str">
        <f>+IF(LEN(M1023)&gt;0,Participação!$D$8,"")</f>
        <v/>
      </c>
      <c r="C1023" t="str">
        <f t="shared" si="140"/>
        <v/>
      </c>
      <c r="D1023" t="str">
        <f>+IF(LEN(M1023)&gt;0,Participação!$D$4,"")</f>
        <v/>
      </c>
      <c r="E1023" s="27" t="str">
        <f>+IF(LEN(M1023)&gt;0,Participação!$B$7+8,"")</f>
        <v/>
      </c>
      <c r="F1023" s="27" t="str">
        <f t="shared" si="141"/>
        <v/>
      </c>
      <c r="G1023" t="str">
        <f t="shared" si="142"/>
        <v/>
      </c>
      <c r="H1023" t="str">
        <f t="shared" si="143"/>
        <v/>
      </c>
      <c r="I1023" t="str">
        <f t="shared" si="144"/>
        <v/>
      </c>
      <c r="L1023" t="str">
        <f>+IF(LEN(Candidatura_Tomador!A1023)&gt;0,VLOOKUP(M1023,Candidatura_Tomador!H:P,9,0),"")</f>
        <v/>
      </c>
      <c r="M1023" t="str">
        <f>IF(LEN(M1022)=0,"",IF(M1022=MAX(Candidatura_Tomador!H:H),"",M1022+1))</f>
        <v/>
      </c>
      <c r="N1023" t="str">
        <f>+IF(LEN(M1023)&gt;0,Participação!$D$6*100,"")</f>
        <v/>
      </c>
      <c r="O1023" t="str">
        <f t="shared" si="145"/>
        <v/>
      </c>
      <c r="P1023" t="str">
        <f>+IF(LEN(M1023)&gt;0,IF(Participação!$B$6="Com Escaldão","09","01"),"")</f>
        <v/>
      </c>
      <c r="Q1023" s="28" t="str">
        <f>+IF(LEN(M1023)&gt;0,SUMIF(Candidatura_Tomador!$H:$H,Candidatura_Seguros!M1023,Candidatura_Tomador!I:I),"")</f>
        <v/>
      </c>
      <c r="R1023" t="str">
        <f>+IF(LEN(M1023)&gt;0,VLOOKUP(M1023,Candidatura_Tomador!H:J,3,0),"")</f>
        <v/>
      </c>
      <c r="S1023" t="str">
        <f>+IF(LEN(M1023)&gt;0,SUMIF(Candidatura_Tomador!$H:$H,Candidatura_Seguros!M1023,Candidatura_Tomador!Q:Q),"")</f>
        <v/>
      </c>
      <c r="T1023" t="str">
        <f t="shared" si="146"/>
        <v/>
      </c>
      <c r="U1023" t="str">
        <f t="shared" si="147"/>
        <v/>
      </c>
      <c r="V1023" t="str">
        <f>+IF(LEN(M1023)&gt;0,SUMIF(Candidatura_Tomador!$H:$H,Candidatura_Seguros!M1023,Candidatura_Tomador!R:R),"")</f>
        <v/>
      </c>
      <c r="W1023" t="str">
        <f t="shared" si="148"/>
        <v/>
      </c>
    </row>
    <row r="1024" spans="1:23" x14ac:dyDescent="0.25">
      <c r="A1024" t="str">
        <f>+IF(LEN(M1024)&gt;0,Candidatura_Tomador!C1024,"")</f>
        <v/>
      </c>
      <c r="B1024" t="str">
        <f>+IF(LEN(M1024)&gt;0,Participação!$D$8,"")</f>
        <v/>
      </c>
      <c r="C1024" t="str">
        <f t="shared" si="140"/>
        <v/>
      </c>
      <c r="D1024" t="str">
        <f>+IF(LEN(M1024)&gt;0,Participação!$D$4,"")</f>
        <v/>
      </c>
      <c r="E1024" s="27" t="str">
        <f>+IF(LEN(M1024)&gt;0,Participação!$B$7+8,"")</f>
        <v/>
      </c>
      <c r="F1024" s="27" t="str">
        <f t="shared" si="141"/>
        <v/>
      </c>
      <c r="G1024" t="str">
        <f t="shared" si="142"/>
        <v/>
      </c>
      <c r="H1024" t="str">
        <f t="shared" si="143"/>
        <v/>
      </c>
      <c r="I1024" t="str">
        <f t="shared" si="144"/>
        <v/>
      </c>
      <c r="L1024" t="str">
        <f>+IF(LEN(Candidatura_Tomador!A1024)&gt;0,VLOOKUP(M1024,Candidatura_Tomador!H:P,9,0),"")</f>
        <v/>
      </c>
      <c r="M1024" t="str">
        <f>IF(LEN(M1023)=0,"",IF(M1023=MAX(Candidatura_Tomador!H:H),"",M1023+1))</f>
        <v/>
      </c>
      <c r="N1024" t="str">
        <f>+IF(LEN(M1024)&gt;0,Participação!$D$6*100,"")</f>
        <v/>
      </c>
      <c r="O1024" t="str">
        <f t="shared" si="145"/>
        <v/>
      </c>
      <c r="P1024" t="str">
        <f>+IF(LEN(M1024)&gt;0,IF(Participação!$B$6="Com Escaldão","09","01"),"")</f>
        <v/>
      </c>
      <c r="Q1024" s="28" t="str">
        <f>+IF(LEN(M1024)&gt;0,SUMIF(Candidatura_Tomador!$H:$H,Candidatura_Seguros!M1024,Candidatura_Tomador!I:I),"")</f>
        <v/>
      </c>
      <c r="R1024" t="str">
        <f>+IF(LEN(M1024)&gt;0,VLOOKUP(M1024,Candidatura_Tomador!H:J,3,0),"")</f>
        <v/>
      </c>
      <c r="S1024" t="str">
        <f>+IF(LEN(M1024)&gt;0,SUMIF(Candidatura_Tomador!$H:$H,Candidatura_Seguros!M1024,Candidatura_Tomador!Q:Q),"")</f>
        <v/>
      </c>
      <c r="T1024" t="str">
        <f t="shared" si="146"/>
        <v/>
      </c>
      <c r="U1024" t="str">
        <f t="shared" si="147"/>
        <v/>
      </c>
      <c r="V1024" t="str">
        <f>+IF(LEN(M1024)&gt;0,SUMIF(Candidatura_Tomador!$H:$H,Candidatura_Seguros!M1024,Candidatura_Tomador!R:R),"")</f>
        <v/>
      </c>
      <c r="W1024" t="str">
        <f t="shared" si="148"/>
        <v/>
      </c>
    </row>
    <row r="1025" spans="1:23" x14ac:dyDescent="0.25">
      <c r="A1025" t="str">
        <f>+IF(LEN(M1025)&gt;0,Candidatura_Tomador!C1025,"")</f>
        <v/>
      </c>
      <c r="B1025" t="str">
        <f>+IF(LEN(M1025)&gt;0,Participação!$D$8,"")</f>
        <v/>
      </c>
      <c r="C1025" t="str">
        <f t="shared" si="140"/>
        <v/>
      </c>
      <c r="D1025" t="str">
        <f>+IF(LEN(M1025)&gt;0,Participação!$D$4,"")</f>
        <v/>
      </c>
      <c r="E1025" s="27" t="str">
        <f>+IF(LEN(M1025)&gt;0,Participação!$B$7+8,"")</f>
        <v/>
      </c>
      <c r="F1025" s="27" t="str">
        <f t="shared" si="141"/>
        <v/>
      </c>
      <c r="G1025" t="str">
        <f t="shared" si="142"/>
        <v/>
      </c>
      <c r="H1025" t="str">
        <f t="shared" si="143"/>
        <v/>
      </c>
      <c r="I1025" t="str">
        <f t="shared" si="144"/>
        <v/>
      </c>
      <c r="L1025" t="str">
        <f>+IF(LEN(Candidatura_Tomador!A1025)&gt;0,VLOOKUP(M1025,Candidatura_Tomador!H:P,9,0),"")</f>
        <v/>
      </c>
      <c r="M1025" t="str">
        <f>IF(LEN(M1024)=0,"",IF(M1024=MAX(Candidatura_Tomador!H:H),"",M1024+1))</f>
        <v/>
      </c>
      <c r="N1025" t="str">
        <f>+IF(LEN(M1025)&gt;0,Participação!$D$6*100,"")</f>
        <v/>
      </c>
      <c r="O1025" t="str">
        <f t="shared" si="145"/>
        <v/>
      </c>
      <c r="P1025" t="str">
        <f>+IF(LEN(M1025)&gt;0,IF(Participação!$B$6="Com Escaldão","09","01"),"")</f>
        <v/>
      </c>
      <c r="Q1025" s="28" t="str">
        <f>+IF(LEN(M1025)&gt;0,SUMIF(Candidatura_Tomador!$H:$H,Candidatura_Seguros!M1025,Candidatura_Tomador!I:I),"")</f>
        <v/>
      </c>
      <c r="R1025" t="str">
        <f>+IF(LEN(M1025)&gt;0,VLOOKUP(M1025,Candidatura_Tomador!H:J,3,0),"")</f>
        <v/>
      </c>
      <c r="S1025" t="str">
        <f>+IF(LEN(M1025)&gt;0,SUMIF(Candidatura_Tomador!$H:$H,Candidatura_Seguros!M1025,Candidatura_Tomador!Q:Q),"")</f>
        <v/>
      </c>
      <c r="T1025" t="str">
        <f t="shared" si="146"/>
        <v/>
      </c>
      <c r="U1025" t="str">
        <f t="shared" si="147"/>
        <v/>
      </c>
      <c r="V1025" t="str">
        <f>+IF(LEN(M1025)&gt;0,SUMIF(Candidatura_Tomador!$H:$H,Candidatura_Seguros!M1025,Candidatura_Tomador!R:R),"")</f>
        <v/>
      </c>
      <c r="W1025" t="str">
        <f t="shared" si="148"/>
        <v/>
      </c>
    </row>
    <row r="1026" spans="1:23" x14ac:dyDescent="0.25">
      <c r="A1026" t="str">
        <f>+IF(LEN(M1026)&gt;0,Candidatura_Tomador!C1026,"")</f>
        <v/>
      </c>
      <c r="B1026" t="str">
        <f>+IF(LEN(M1026)&gt;0,Participação!$D$8,"")</f>
        <v/>
      </c>
      <c r="C1026" t="str">
        <f t="shared" si="140"/>
        <v/>
      </c>
      <c r="D1026" t="str">
        <f>+IF(LEN(M1026)&gt;0,Participação!$D$4,"")</f>
        <v/>
      </c>
      <c r="E1026" s="27" t="str">
        <f>+IF(LEN(M1026)&gt;0,Participação!$B$7+8,"")</f>
        <v/>
      </c>
      <c r="F1026" s="27" t="str">
        <f t="shared" si="141"/>
        <v/>
      </c>
      <c r="G1026" t="str">
        <f t="shared" si="142"/>
        <v/>
      </c>
      <c r="H1026" t="str">
        <f t="shared" si="143"/>
        <v/>
      </c>
      <c r="I1026" t="str">
        <f t="shared" si="144"/>
        <v/>
      </c>
      <c r="L1026" t="str">
        <f>+IF(LEN(Candidatura_Tomador!A1026)&gt;0,VLOOKUP(M1026,Candidatura_Tomador!H:P,9,0),"")</f>
        <v/>
      </c>
      <c r="M1026" t="str">
        <f>IF(LEN(M1025)=0,"",IF(M1025=MAX(Candidatura_Tomador!H:H),"",M1025+1))</f>
        <v/>
      </c>
      <c r="N1026" t="str">
        <f>+IF(LEN(M1026)&gt;0,Participação!$D$6*100,"")</f>
        <v/>
      </c>
      <c r="O1026" t="str">
        <f t="shared" si="145"/>
        <v/>
      </c>
      <c r="P1026" t="str">
        <f>+IF(LEN(M1026)&gt;0,IF(Participação!$B$6="Com Escaldão","09","01"),"")</f>
        <v/>
      </c>
      <c r="Q1026" s="28" t="str">
        <f>+IF(LEN(M1026)&gt;0,SUMIF(Candidatura_Tomador!$H:$H,Candidatura_Seguros!M1026,Candidatura_Tomador!I:I),"")</f>
        <v/>
      </c>
      <c r="R1026" t="str">
        <f>+IF(LEN(M1026)&gt;0,VLOOKUP(M1026,Candidatura_Tomador!H:J,3,0),"")</f>
        <v/>
      </c>
      <c r="S1026" t="str">
        <f>+IF(LEN(M1026)&gt;0,SUMIF(Candidatura_Tomador!$H:$H,Candidatura_Seguros!M1026,Candidatura_Tomador!Q:Q),"")</f>
        <v/>
      </c>
      <c r="T1026" t="str">
        <f t="shared" si="146"/>
        <v/>
      </c>
      <c r="U1026" t="str">
        <f t="shared" si="147"/>
        <v/>
      </c>
      <c r="V1026" t="str">
        <f>+IF(LEN(M1026)&gt;0,SUMIF(Candidatura_Tomador!$H:$H,Candidatura_Seguros!M1026,Candidatura_Tomador!R:R),"")</f>
        <v/>
      </c>
      <c r="W1026" t="str">
        <f t="shared" si="148"/>
        <v/>
      </c>
    </row>
    <row r="1027" spans="1:23" x14ac:dyDescent="0.25">
      <c r="A1027" t="str">
        <f>+IF(LEN(M1027)&gt;0,Candidatura_Tomador!C1027,"")</f>
        <v/>
      </c>
      <c r="B1027" t="str">
        <f>+IF(LEN(M1027)&gt;0,Participação!$D$8,"")</f>
        <v/>
      </c>
      <c r="C1027" t="str">
        <f t="shared" si="140"/>
        <v/>
      </c>
      <c r="D1027" t="str">
        <f>+IF(LEN(M1027)&gt;0,Participação!$D$4,"")</f>
        <v/>
      </c>
      <c r="E1027" s="27" t="str">
        <f>+IF(LEN(M1027)&gt;0,Participação!$B$7+8,"")</f>
        <v/>
      </c>
      <c r="F1027" s="27" t="str">
        <f t="shared" si="141"/>
        <v/>
      </c>
      <c r="G1027" t="str">
        <f t="shared" si="142"/>
        <v/>
      </c>
      <c r="H1027" t="str">
        <f t="shared" si="143"/>
        <v/>
      </c>
      <c r="I1027" t="str">
        <f t="shared" si="144"/>
        <v/>
      </c>
      <c r="L1027" t="str">
        <f>+IF(LEN(Candidatura_Tomador!A1027)&gt;0,VLOOKUP(M1027,Candidatura_Tomador!H:P,9,0),"")</f>
        <v/>
      </c>
      <c r="M1027" t="str">
        <f>IF(LEN(M1026)=0,"",IF(M1026=MAX(Candidatura_Tomador!H:H),"",M1026+1))</f>
        <v/>
      </c>
      <c r="N1027" t="str">
        <f>+IF(LEN(M1027)&gt;0,Participação!$D$6*100,"")</f>
        <v/>
      </c>
      <c r="O1027" t="str">
        <f t="shared" si="145"/>
        <v/>
      </c>
      <c r="P1027" t="str">
        <f>+IF(LEN(M1027)&gt;0,IF(Participação!$B$6="Com Escaldão","09","01"),"")</f>
        <v/>
      </c>
      <c r="Q1027" s="28" t="str">
        <f>+IF(LEN(M1027)&gt;0,SUMIF(Candidatura_Tomador!$H:$H,Candidatura_Seguros!M1027,Candidatura_Tomador!I:I),"")</f>
        <v/>
      </c>
      <c r="R1027" t="str">
        <f>+IF(LEN(M1027)&gt;0,VLOOKUP(M1027,Candidatura_Tomador!H:J,3,0),"")</f>
        <v/>
      </c>
      <c r="S1027" t="str">
        <f>+IF(LEN(M1027)&gt;0,SUMIF(Candidatura_Tomador!$H:$H,Candidatura_Seguros!M1027,Candidatura_Tomador!Q:Q),"")</f>
        <v/>
      </c>
      <c r="T1027" t="str">
        <f t="shared" si="146"/>
        <v/>
      </c>
      <c r="U1027" t="str">
        <f t="shared" si="147"/>
        <v/>
      </c>
      <c r="V1027" t="str">
        <f>+IF(LEN(M1027)&gt;0,SUMIF(Candidatura_Tomador!$H:$H,Candidatura_Seguros!M1027,Candidatura_Tomador!R:R),"")</f>
        <v/>
      </c>
      <c r="W1027" t="str">
        <f t="shared" si="148"/>
        <v/>
      </c>
    </row>
    <row r="1028" spans="1:23" x14ac:dyDescent="0.25">
      <c r="A1028" t="str">
        <f>+IF(LEN(M1028)&gt;0,Candidatura_Tomador!C1028,"")</f>
        <v/>
      </c>
      <c r="B1028" t="str">
        <f>+IF(LEN(M1028)&gt;0,Participação!$D$8,"")</f>
        <v/>
      </c>
      <c r="C1028" t="str">
        <f t="shared" ref="C1028:C1076" si="149">+IF(LEN(M1028)&gt;0,YEAR(F1028),"")</f>
        <v/>
      </c>
      <c r="D1028" t="str">
        <f>+IF(LEN(M1028)&gt;0,Participação!$D$4,"")</f>
        <v/>
      </c>
      <c r="E1028" s="27" t="str">
        <f>+IF(LEN(M1028)&gt;0,Participação!$B$7+8,"")</f>
        <v/>
      </c>
      <c r="F1028" s="27" t="str">
        <f t="shared" ref="F1028:F1076" si="150">+IF(LEN(M1028)&gt;0,DATE(2021,10,15),"")</f>
        <v/>
      </c>
      <c r="G1028" t="str">
        <f t="shared" ref="G1028:G1076" si="151">+IF(LEN(M1028)&gt;0,1,"")</f>
        <v/>
      </c>
      <c r="H1028" t="str">
        <f t="shared" ref="H1028:H1076" si="152">+IF(LEN(M1028)&gt;0,1,"")</f>
        <v/>
      </c>
      <c r="I1028" t="str">
        <f t="shared" ref="I1028:I1076" si="153">+IF(LEN(M1028)&gt;0,"N","")</f>
        <v/>
      </c>
      <c r="L1028" t="str">
        <f>+IF(LEN(Candidatura_Tomador!A1028)&gt;0,VLOOKUP(M1028,Candidatura_Tomador!H:P,9,0),"")</f>
        <v/>
      </c>
      <c r="M1028" t="str">
        <f>IF(LEN(M1027)=0,"",IF(M1027=MAX(Candidatura_Tomador!H:H),"",M1027+1))</f>
        <v/>
      </c>
      <c r="N1028" t="str">
        <f>+IF(LEN(M1028)&gt;0,Participação!$D$6*100,"")</f>
        <v/>
      </c>
      <c r="O1028" t="str">
        <f t="shared" ref="O1028:O1076" si="154">+IF(LEN(M1028)&gt;0,1,"")</f>
        <v/>
      </c>
      <c r="P1028" t="str">
        <f>+IF(LEN(M1028)&gt;0,IF(Participação!$B$6="Com Escaldão","09","01"),"")</f>
        <v/>
      </c>
      <c r="Q1028" s="28" t="str">
        <f>+IF(LEN(M1028)&gt;0,SUMIF(Candidatura_Tomador!$H:$H,Candidatura_Seguros!M1028,Candidatura_Tomador!I:I),"")</f>
        <v/>
      </c>
      <c r="R1028" t="str">
        <f>+IF(LEN(M1028)&gt;0,VLOOKUP(M1028,Candidatura_Tomador!H:J,3,0),"")</f>
        <v/>
      </c>
      <c r="S1028" t="str">
        <f>+IF(LEN(M1028)&gt;0,SUMIF(Candidatura_Tomador!$H:$H,Candidatura_Seguros!M1028,Candidatura_Tomador!Q:Q),"")</f>
        <v/>
      </c>
      <c r="T1028" t="str">
        <f t="shared" ref="T1028:T1076" si="155">+IF(LEN(M1028)&gt;0,S1028,"")</f>
        <v/>
      </c>
      <c r="U1028" t="str">
        <f t="shared" ref="U1028:U1076" si="156">+IF(LEN(M1028)&gt;0,"N","")</f>
        <v/>
      </c>
      <c r="V1028" t="str">
        <f>+IF(LEN(M1028)&gt;0,SUMIF(Candidatura_Tomador!$H:$H,Candidatura_Seguros!M1028,Candidatura_Tomador!R:R),"")</f>
        <v/>
      </c>
      <c r="W1028" t="str">
        <f t="shared" ref="W1028:W1076" si="157">+IF(LEN(M1028)&gt;0,0,"")</f>
        <v/>
      </c>
    </row>
    <row r="1029" spans="1:23" x14ac:dyDescent="0.25">
      <c r="A1029" t="str">
        <f>+IF(LEN(M1029)&gt;0,Candidatura_Tomador!C1029,"")</f>
        <v/>
      </c>
      <c r="B1029" t="str">
        <f>+IF(LEN(M1029)&gt;0,Participação!$D$8,"")</f>
        <v/>
      </c>
      <c r="C1029" t="str">
        <f t="shared" si="149"/>
        <v/>
      </c>
      <c r="D1029" t="str">
        <f>+IF(LEN(M1029)&gt;0,Participação!$D$4,"")</f>
        <v/>
      </c>
      <c r="E1029" s="27" t="str">
        <f>+IF(LEN(M1029)&gt;0,Participação!$B$7+8,"")</f>
        <v/>
      </c>
      <c r="F1029" s="27" t="str">
        <f t="shared" si="150"/>
        <v/>
      </c>
      <c r="G1029" t="str">
        <f t="shared" si="151"/>
        <v/>
      </c>
      <c r="H1029" t="str">
        <f t="shared" si="152"/>
        <v/>
      </c>
      <c r="I1029" t="str">
        <f t="shared" si="153"/>
        <v/>
      </c>
      <c r="L1029" t="str">
        <f>+IF(LEN(Candidatura_Tomador!A1029)&gt;0,VLOOKUP(M1029,Candidatura_Tomador!H:P,9,0),"")</f>
        <v/>
      </c>
      <c r="M1029" t="str">
        <f>IF(LEN(M1028)=0,"",IF(M1028=MAX(Candidatura_Tomador!H:H),"",M1028+1))</f>
        <v/>
      </c>
      <c r="N1029" t="str">
        <f>+IF(LEN(M1029)&gt;0,Participação!$D$6*100,"")</f>
        <v/>
      </c>
      <c r="O1029" t="str">
        <f t="shared" si="154"/>
        <v/>
      </c>
      <c r="P1029" t="str">
        <f>+IF(LEN(M1029)&gt;0,IF(Participação!$B$6="Com Escaldão","09","01"),"")</f>
        <v/>
      </c>
      <c r="Q1029" s="28" t="str">
        <f>+IF(LEN(M1029)&gt;0,SUMIF(Candidatura_Tomador!$H:$H,Candidatura_Seguros!M1029,Candidatura_Tomador!I:I),"")</f>
        <v/>
      </c>
      <c r="R1029" t="str">
        <f>+IF(LEN(M1029)&gt;0,VLOOKUP(M1029,Candidatura_Tomador!H:J,3,0),"")</f>
        <v/>
      </c>
      <c r="S1029" t="str">
        <f>+IF(LEN(M1029)&gt;0,SUMIF(Candidatura_Tomador!$H:$H,Candidatura_Seguros!M1029,Candidatura_Tomador!Q:Q),"")</f>
        <v/>
      </c>
      <c r="T1029" t="str">
        <f t="shared" si="155"/>
        <v/>
      </c>
      <c r="U1029" t="str">
        <f t="shared" si="156"/>
        <v/>
      </c>
      <c r="V1029" t="str">
        <f>+IF(LEN(M1029)&gt;0,SUMIF(Candidatura_Tomador!$H:$H,Candidatura_Seguros!M1029,Candidatura_Tomador!R:R),"")</f>
        <v/>
      </c>
      <c r="W1029" t="str">
        <f t="shared" si="157"/>
        <v/>
      </c>
    </row>
    <row r="1030" spans="1:23" x14ac:dyDescent="0.25">
      <c r="A1030" t="str">
        <f>+IF(LEN(M1030)&gt;0,Candidatura_Tomador!C1030,"")</f>
        <v/>
      </c>
      <c r="B1030" t="str">
        <f>+IF(LEN(M1030)&gt;0,Participação!$D$8,"")</f>
        <v/>
      </c>
      <c r="C1030" t="str">
        <f t="shared" si="149"/>
        <v/>
      </c>
      <c r="D1030" t="str">
        <f>+IF(LEN(M1030)&gt;0,Participação!$D$4,"")</f>
        <v/>
      </c>
      <c r="E1030" s="27" t="str">
        <f>+IF(LEN(M1030)&gt;0,Participação!$B$7+8,"")</f>
        <v/>
      </c>
      <c r="F1030" s="27" t="str">
        <f t="shared" si="150"/>
        <v/>
      </c>
      <c r="G1030" t="str">
        <f t="shared" si="151"/>
        <v/>
      </c>
      <c r="H1030" t="str">
        <f t="shared" si="152"/>
        <v/>
      </c>
      <c r="I1030" t="str">
        <f t="shared" si="153"/>
        <v/>
      </c>
      <c r="L1030" t="str">
        <f>+IF(LEN(Candidatura_Tomador!A1030)&gt;0,VLOOKUP(M1030,Candidatura_Tomador!H:P,9,0),"")</f>
        <v/>
      </c>
      <c r="M1030" t="str">
        <f>IF(LEN(M1029)=0,"",IF(M1029=MAX(Candidatura_Tomador!H:H),"",M1029+1))</f>
        <v/>
      </c>
      <c r="N1030" t="str">
        <f>+IF(LEN(M1030)&gt;0,Participação!$D$6*100,"")</f>
        <v/>
      </c>
      <c r="O1030" t="str">
        <f t="shared" si="154"/>
        <v/>
      </c>
      <c r="P1030" t="str">
        <f>+IF(LEN(M1030)&gt;0,IF(Participação!$B$6="Com Escaldão","09","01"),"")</f>
        <v/>
      </c>
      <c r="Q1030" s="28" t="str">
        <f>+IF(LEN(M1030)&gt;0,SUMIF(Candidatura_Tomador!$H:$H,Candidatura_Seguros!M1030,Candidatura_Tomador!I:I),"")</f>
        <v/>
      </c>
      <c r="R1030" t="str">
        <f>+IF(LEN(M1030)&gt;0,VLOOKUP(M1030,Candidatura_Tomador!H:J,3,0),"")</f>
        <v/>
      </c>
      <c r="S1030" t="str">
        <f>+IF(LEN(M1030)&gt;0,SUMIF(Candidatura_Tomador!$H:$H,Candidatura_Seguros!M1030,Candidatura_Tomador!Q:Q),"")</f>
        <v/>
      </c>
      <c r="T1030" t="str">
        <f t="shared" si="155"/>
        <v/>
      </c>
      <c r="U1030" t="str">
        <f t="shared" si="156"/>
        <v/>
      </c>
      <c r="V1030" t="str">
        <f>+IF(LEN(M1030)&gt;0,SUMIF(Candidatura_Tomador!$H:$H,Candidatura_Seguros!M1030,Candidatura_Tomador!R:R),"")</f>
        <v/>
      </c>
      <c r="W1030" t="str">
        <f t="shared" si="157"/>
        <v/>
      </c>
    </row>
    <row r="1031" spans="1:23" x14ac:dyDescent="0.25">
      <c r="A1031" t="str">
        <f>+IF(LEN(M1031)&gt;0,Candidatura_Tomador!C1031,"")</f>
        <v/>
      </c>
      <c r="B1031" t="str">
        <f>+IF(LEN(M1031)&gt;0,Participação!$D$8,"")</f>
        <v/>
      </c>
      <c r="C1031" t="str">
        <f t="shared" si="149"/>
        <v/>
      </c>
      <c r="D1031" t="str">
        <f>+IF(LEN(M1031)&gt;0,Participação!$D$4,"")</f>
        <v/>
      </c>
      <c r="E1031" s="27" t="str">
        <f>+IF(LEN(M1031)&gt;0,Participação!$B$7+8,"")</f>
        <v/>
      </c>
      <c r="F1031" s="27" t="str">
        <f t="shared" si="150"/>
        <v/>
      </c>
      <c r="G1031" t="str">
        <f t="shared" si="151"/>
        <v/>
      </c>
      <c r="H1031" t="str">
        <f t="shared" si="152"/>
        <v/>
      </c>
      <c r="I1031" t="str">
        <f t="shared" si="153"/>
        <v/>
      </c>
      <c r="L1031" t="str">
        <f>+IF(LEN(Candidatura_Tomador!A1031)&gt;0,VLOOKUP(M1031,Candidatura_Tomador!H:P,9,0),"")</f>
        <v/>
      </c>
      <c r="M1031" t="str">
        <f>IF(LEN(M1030)=0,"",IF(M1030=MAX(Candidatura_Tomador!H:H),"",M1030+1))</f>
        <v/>
      </c>
      <c r="N1031" t="str">
        <f>+IF(LEN(M1031)&gt;0,Participação!$D$6*100,"")</f>
        <v/>
      </c>
      <c r="O1031" t="str">
        <f t="shared" si="154"/>
        <v/>
      </c>
      <c r="P1031" t="str">
        <f>+IF(LEN(M1031)&gt;0,IF(Participação!$B$6="Com Escaldão","09","01"),"")</f>
        <v/>
      </c>
      <c r="Q1031" s="28" t="str">
        <f>+IF(LEN(M1031)&gt;0,SUMIF(Candidatura_Tomador!$H:$H,Candidatura_Seguros!M1031,Candidatura_Tomador!I:I),"")</f>
        <v/>
      </c>
      <c r="R1031" t="str">
        <f>+IF(LEN(M1031)&gt;0,VLOOKUP(M1031,Candidatura_Tomador!H:J,3,0),"")</f>
        <v/>
      </c>
      <c r="S1031" t="str">
        <f>+IF(LEN(M1031)&gt;0,SUMIF(Candidatura_Tomador!$H:$H,Candidatura_Seguros!M1031,Candidatura_Tomador!Q:Q),"")</f>
        <v/>
      </c>
      <c r="T1031" t="str">
        <f t="shared" si="155"/>
        <v/>
      </c>
      <c r="U1031" t="str">
        <f t="shared" si="156"/>
        <v/>
      </c>
      <c r="V1031" t="str">
        <f>+IF(LEN(M1031)&gt;0,SUMIF(Candidatura_Tomador!$H:$H,Candidatura_Seguros!M1031,Candidatura_Tomador!R:R),"")</f>
        <v/>
      </c>
      <c r="W1031" t="str">
        <f t="shared" si="157"/>
        <v/>
      </c>
    </row>
    <row r="1032" spans="1:23" x14ac:dyDescent="0.25">
      <c r="A1032" t="str">
        <f>+IF(LEN(M1032)&gt;0,Candidatura_Tomador!C1032,"")</f>
        <v/>
      </c>
      <c r="B1032" t="str">
        <f>+IF(LEN(M1032)&gt;0,Participação!$D$8,"")</f>
        <v/>
      </c>
      <c r="C1032" t="str">
        <f t="shared" si="149"/>
        <v/>
      </c>
      <c r="D1032" t="str">
        <f>+IF(LEN(M1032)&gt;0,Participação!$D$4,"")</f>
        <v/>
      </c>
      <c r="E1032" s="27" t="str">
        <f>+IF(LEN(M1032)&gt;0,Participação!$B$7+8,"")</f>
        <v/>
      </c>
      <c r="F1032" s="27" t="str">
        <f t="shared" si="150"/>
        <v/>
      </c>
      <c r="G1032" t="str">
        <f t="shared" si="151"/>
        <v/>
      </c>
      <c r="H1032" t="str">
        <f t="shared" si="152"/>
        <v/>
      </c>
      <c r="I1032" t="str">
        <f t="shared" si="153"/>
        <v/>
      </c>
      <c r="L1032" t="str">
        <f>+IF(LEN(Candidatura_Tomador!A1032)&gt;0,VLOOKUP(M1032,Candidatura_Tomador!H:P,9,0),"")</f>
        <v/>
      </c>
      <c r="M1032" t="str">
        <f>IF(LEN(M1031)=0,"",IF(M1031=MAX(Candidatura_Tomador!H:H),"",M1031+1))</f>
        <v/>
      </c>
      <c r="N1032" t="str">
        <f>+IF(LEN(M1032)&gt;0,Participação!$D$6*100,"")</f>
        <v/>
      </c>
      <c r="O1032" t="str">
        <f t="shared" si="154"/>
        <v/>
      </c>
      <c r="P1032" t="str">
        <f>+IF(LEN(M1032)&gt;0,IF(Participação!$B$6="Com Escaldão","09","01"),"")</f>
        <v/>
      </c>
      <c r="Q1032" s="28" t="str">
        <f>+IF(LEN(M1032)&gt;0,SUMIF(Candidatura_Tomador!$H:$H,Candidatura_Seguros!M1032,Candidatura_Tomador!I:I),"")</f>
        <v/>
      </c>
      <c r="R1032" t="str">
        <f>+IF(LEN(M1032)&gt;0,VLOOKUP(M1032,Candidatura_Tomador!H:J,3,0),"")</f>
        <v/>
      </c>
      <c r="S1032" t="str">
        <f>+IF(LEN(M1032)&gt;0,SUMIF(Candidatura_Tomador!$H:$H,Candidatura_Seguros!M1032,Candidatura_Tomador!Q:Q),"")</f>
        <v/>
      </c>
      <c r="T1032" t="str">
        <f t="shared" si="155"/>
        <v/>
      </c>
      <c r="U1032" t="str">
        <f t="shared" si="156"/>
        <v/>
      </c>
      <c r="V1032" t="str">
        <f>+IF(LEN(M1032)&gt;0,SUMIF(Candidatura_Tomador!$H:$H,Candidatura_Seguros!M1032,Candidatura_Tomador!R:R),"")</f>
        <v/>
      </c>
      <c r="W1032" t="str">
        <f t="shared" si="157"/>
        <v/>
      </c>
    </row>
    <row r="1033" spans="1:23" x14ac:dyDescent="0.25">
      <c r="A1033" t="str">
        <f>+IF(LEN(M1033)&gt;0,Candidatura_Tomador!C1033,"")</f>
        <v/>
      </c>
      <c r="B1033" t="str">
        <f>+IF(LEN(M1033)&gt;0,Participação!$D$8,"")</f>
        <v/>
      </c>
      <c r="C1033" t="str">
        <f t="shared" si="149"/>
        <v/>
      </c>
      <c r="D1033" t="str">
        <f>+IF(LEN(M1033)&gt;0,Participação!$D$4,"")</f>
        <v/>
      </c>
      <c r="E1033" s="27" t="str">
        <f>+IF(LEN(M1033)&gt;0,Participação!$B$7+8,"")</f>
        <v/>
      </c>
      <c r="F1033" s="27" t="str">
        <f t="shared" si="150"/>
        <v/>
      </c>
      <c r="G1033" t="str">
        <f t="shared" si="151"/>
        <v/>
      </c>
      <c r="H1033" t="str">
        <f t="shared" si="152"/>
        <v/>
      </c>
      <c r="I1033" t="str">
        <f t="shared" si="153"/>
        <v/>
      </c>
      <c r="L1033" t="str">
        <f>+IF(LEN(Candidatura_Tomador!A1033)&gt;0,VLOOKUP(M1033,Candidatura_Tomador!H:P,9,0),"")</f>
        <v/>
      </c>
      <c r="M1033" t="str">
        <f>IF(LEN(M1032)=0,"",IF(M1032=MAX(Candidatura_Tomador!H:H),"",M1032+1))</f>
        <v/>
      </c>
      <c r="N1033" t="str">
        <f>+IF(LEN(M1033)&gt;0,Participação!$D$6*100,"")</f>
        <v/>
      </c>
      <c r="O1033" t="str">
        <f t="shared" si="154"/>
        <v/>
      </c>
      <c r="P1033" t="str">
        <f>+IF(LEN(M1033)&gt;0,IF(Participação!$B$6="Com Escaldão","09","01"),"")</f>
        <v/>
      </c>
      <c r="Q1033" s="28" t="str">
        <f>+IF(LEN(M1033)&gt;0,SUMIF(Candidatura_Tomador!$H:$H,Candidatura_Seguros!M1033,Candidatura_Tomador!I:I),"")</f>
        <v/>
      </c>
      <c r="R1033" t="str">
        <f>+IF(LEN(M1033)&gt;0,VLOOKUP(M1033,Candidatura_Tomador!H:J,3,0),"")</f>
        <v/>
      </c>
      <c r="S1033" t="str">
        <f>+IF(LEN(M1033)&gt;0,SUMIF(Candidatura_Tomador!$H:$H,Candidatura_Seguros!M1033,Candidatura_Tomador!Q:Q),"")</f>
        <v/>
      </c>
      <c r="T1033" t="str">
        <f t="shared" si="155"/>
        <v/>
      </c>
      <c r="U1033" t="str">
        <f t="shared" si="156"/>
        <v/>
      </c>
      <c r="V1033" t="str">
        <f>+IF(LEN(M1033)&gt;0,SUMIF(Candidatura_Tomador!$H:$H,Candidatura_Seguros!M1033,Candidatura_Tomador!R:R),"")</f>
        <v/>
      </c>
      <c r="W1033" t="str">
        <f t="shared" si="157"/>
        <v/>
      </c>
    </row>
    <row r="1034" spans="1:23" x14ac:dyDescent="0.25">
      <c r="A1034" t="str">
        <f>+IF(LEN(M1034)&gt;0,Candidatura_Tomador!C1034,"")</f>
        <v/>
      </c>
      <c r="B1034" t="str">
        <f>+IF(LEN(M1034)&gt;0,Participação!$D$8,"")</f>
        <v/>
      </c>
      <c r="C1034" t="str">
        <f t="shared" si="149"/>
        <v/>
      </c>
      <c r="D1034" t="str">
        <f>+IF(LEN(M1034)&gt;0,Participação!$D$4,"")</f>
        <v/>
      </c>
      <c r="E1034" s="27" t="str">
        <f>+IF(LEN(M1034)&gt;0,Participação!$B$7+8,"")</f>
        <v/>
      </c>
      <c r="F1034" s="27" t="str">
        <f t="shared" si="150"/>
        <v/>
      </c>
      <c r="G1034" t="str">
        <f t="shared" si="151"/>
        <v/>
      </c>
      <c r="H1034" t="str">
        <f t="shared" si="152"/>
        <v/>
      </c>
      <c r="I1034" t="str">
        <f t="shared" si="153"/>
        <v/>
      </c>
      <c r="L1034" t="str">
        <f>+IF(LEN(Candidatura_Tomador!A1034)&gt;0,VLOOKUP(M1034,Candidatura_Tomador!H:P,9,0),"")</f>
        <v/>
      </c>
      <c r="M1034" t="str">
        <f>IF(LEN(M1033)=0,"",IF(M1033=MAX(Candidatura_Tomador!H:H),"",M1033+1))</f>
        <v/>
      </c>
      <c r="N1034" t="str">
        <f>+IF(LEN(M1034)&gt;0,Participação!$D$6*100,"")</f>
        <v/>
      </c>
      <c r="O1034" t="str">
        <f t="shared" si="154"/>
        <v/>
      </c>
      <c r="P1034" t="str">
        <f>+IF(LEN(M1034)&gt;0,IF(Participação!$B$6="Com Escaldão","09","01"),"")</f>
        <v/>
      </c>
      <c r="Q1034" s="28" t="str">
        <f>+IF(LEN(M1034)&gt;0,SUMIF(Candidatura_Tomador!$H:$H,Candidatura_Seguros!M1034,Candidatura_Tomador!I:I),"")</f>
        <v/>
      </c>
      <c r="R1034" t="str">
        <f>+IF(LEN(M1034)&gt;0,VLOOKUP(M1034,Candidatura_Tomador!H:J,3,0),"")</f>
        <v/>
      </c>
      <c r="S1034" t="str">
        <f>+IF(LEN(M1034)&gt;0,SUMIF(Candidatura_Tomador!$H:$H,Candidatura_Seguros!M1034,Candidatura_Tomador!Q:Q),"")</f>
        <v/>
      </c>
      <c r="T1034" t="str">
        <f t="shared" si="155"/>
        <v/>
      </c>
      <c r="U1034" t="str">
        <f t="shared" si="156"/>
        <v/>
      </c>
      <c r="V1034" t="str">
        <f>+IF(LEN(M1034)&gt;0,SUMIF(Candidatura_Tomador!$H:$H,Candidatura_Seguros!M1034,Candidatura_Tomador!R:R),"")</f>
        <v/>
      </c>
      <c r="W1034" t="str">
        <f t="shared" si="157"/>
        <v/>
      </c>
    </row>
    <row r="1035" spans="1:23" x14ac:dyDescent="0.25">
      <c r="A1035" t="str">
        <f>+IF(LEN(M1035)&gt;0,Candidatura_Tomador!C1035,"")</f>
        <v/>
      </c>
      <c r="B1035" t="str">
        <f>+IF(LEN(M1035)&gt;0,Participação!$D$8,"")</f>
        <v/>
      </c>
      <c r="C1035" t="str">
        <f t="shared" si="149"/>
        <v/>
      </c>
      <c r="D1035" t="str">
        <f>+IF(LEN(M1035)&gt;0,Participação!$D$4,"")</f>
        <v/>
      </c>
      <c r="E1035" s="27" t="str">
        <f>+IF(LEN(M1035)&gt;0,Participação!$B$7+8,"")</f>
        <v/>
      </c>
      <c r="F1035" s="27" t="str">
        <f t="shared" si="150"/>
        <v/>
      </c>
      <c r="G1035" t="str">
        <f t="shared" si="151"/>
        <v/>
      </c>
      <c r="H1035" t="str">
        <f t="shared" si="152"/>
        <v/>
      </c>
      <c r="I1035" t="str">
        <f t="shared" si="153"/>
        <v/>
      </c>
      <c r="L1035" t="str">
        <f>+IF(LEN(Candidatura_Tomador!A1035)&gt;0,VLOOKUP(M1035,Candidatura_Tomador!H:P,9,0),"")</f>
        <v/>
      </c>
      <c r="M1035" t="str">
        <f>IF(LEN(M1034)=0,"",IF(M1034=MAX(Candidatura_Tomador!H:H),"",M1034+1))</f>
        <v/>
      </c>
      <c r="N1035" t="str">
        <f>+IF(LEN(M1035)&gt;0,Participação!$D$6*100,"")</f>
        <v/>
      </c>
      <c r="O1035" t="str">
        <f t="shared" si="154"/>
        <v/>
      </c>
      <c r="P1035" t="str">
        <f>+IF(LEN(M1035)&gt;0,IF(Participação!$B$6="Com Escaldão","09","01"),"")</f>
        <v/>
      </c>
      <c r="Q1035" s="28" t="str">
        <f>+IF(LEN(M1035)&gt;0,SUMIF(Candidatura_Tomador!$H:$H,Candidatura_Seguros!M1035,Candidatura_Tomador!I:I),"")</f>
        <v/>
      </c>
      <c r="R1035" t="str">
        <f>+IF(LEN(M1035)&gt;0,VLOOKUP(M1035,Candidatura_Tomador!H:J,3,0),"")</f>
        <v/>
      </c>
      <c r="S1035" t="str">
        <f>+IF(LEN(M1035)&gt;0,SUMIF(Candidatura_Tomador!$H:$H,Candidatura_Seguros!M1035,Candidatura_Tomador!Q:Q),"")</f>
        <v/>
      </c>
      <c r="T1035" t="str">
        <f t="shared" si="155"/>
        <v/>
      </c>
      <c r="U1035" t="str">
        <f t="shared" si="156"/>
        <v/>
      </c>
      <c r="V1035" t="str">
        <f>+IF(LEN(M1035)&gt;0,SUMIF(Candidatura_Tomador!$H:$H,Candidatura_Seguros!M1035,Candidatura_Tomador!R:R),"")</f>
        <v/>
      </c>
      <c r="W1035" t="str">
        <f t="shared" si="157"/>
        <v/>
      </c>
    </row>
    <row r="1036" spans="1:23" x14ac:dyDescent="0.25">
      <c r="A1036" t="str">
        <f>+IF(LEN(M1036)&gt;0,Candidatura_Tomador!C1036,"")</f>
        <v/>
      </c>
      <c r="B1036" t="str">
        <f>+IF(LEN(M1036)&gt;0,Participação!$D$8,"")</f>
        <v/>
      </c>
      <c r="C1036" t="str">
        <f t="shared" si="149"/>
        <v/>
      </c>
      <c r="D1036" t="str">
        <f>+IF(LEN(M1036)&gt;0,Participação!$D$4,"")</f>
        <v/>
      </c>
      <c r="E1036" s="27" t="str">
        <f>+IF(LEN(M1036)&gt;0,Participação!$B$7+8,"")</f>
        <v/>
      </c>
      <c r="F1036" s="27" t="str">
        <f t="shared" si="150"/>
        <v/>
      </c>
      <c r="G1036" t="str">
        <f t="shared" si="151"/>
        <v/>
      </c>
      <c r="H1036" t="str">
        <f t="shared" si="152"/>
        <v/>
      </c>
      <c r="I1036" t="str">
        <f t="shared" si="153"/>
        <v/>
      </c>
      <c r="L1036" t="str">
        <f>+IF(LEN(Candidatura_Tomador!A1036)&gt;0,VLOOKUP(M1036,Candidatura_Tomador!H:P,9,0),"")</f>
        <v/>
      </c>
      <c r="M1036" t="str">
        <f>IF(LEN(M1035)=0,"",IF(M1035=MAX(Candidatura_Tomador!H:H),"",M1035+1))</f>
        <v/>
      </c>
      <c r="N1036" t="str">
        <f>+IF(LEN(M1036)&gt;0,Participação!$D$6*100,"")</f>
        <v/>
      </c>
      <c r="O1036" t="str">
        <f t="shared" si="154"/>
        <v/>
      </c>
      <c r="P1036" t="str">
        <f>+IF(LEN(M1036)&gt;0,IF(Participação!$B$6="Com Escaldão","09","01"),"")</f>
        <v/>
      </c>
      <c r="Q1036" s="28" t="str">
        <f>+IF(LEN(M1036)&gt;0,SUMIF(Candidatura_Tomador!$H:$H,Candidatura_Seguros!M1036,Candidatura_Tomador!I:I),"")</f>
        <v/>
      </c>
      <c r="R1036" t="str">
        <f>+IF(LEN(M1036)&gt;0,VLOOKUP(M1036,Candidatura_Tomador!H:J,3,0),"")</f>
        <v/>
      </c>
      <c r="S1036" t="str">
        <f>+IF(LEN(M1036)&gt;0,SUMIF(Candidatura_Tomador!$H:$H,Candidatura_Seguros!M1036,Candidatura_Tomador!Q:Q),"")</f>
        <v/>
      </c>
      <c r="T1036" t="str">
        <f t="shared" si="155"/>
        <v/>
      </c>
      <c r="U1036" t="str">
        <f t="shared" si="156"/>
        <v/>
      </c>
      <c r="V1036" t="str">
        <f>+IF(LEN(M1036)&gt;0,SUMIF(Candidatura_Tomador!$H:$H,Candidatura_Seguros!M1036,Candidatura_Tomador!R:R),"")</f>
        <v/>
      </c>
      <c r="W1036" t="str">
        <f t="shared" si="157"/>
        <v/>
      </c>
    </row>
    <row r="1037" spans="1:23" x14ac:dyDescent="0.25">
      <c r="A1037" t="str">
        <f>+IF(LEN(M1037)&gt;0,Candidatura_Tomador!C1037,"")</f>
        <v/>
      </c>
      <c r="B1037" t="str">
        <f>+IF(LEN(M1037)&gt;0,Participação!$D$8,"")</f>
        <v/>
      </c>
      <c r="C1037" t="str">
        <f t="shared" si="149"/>
        <v/>
      </c>
      <c r="D1037" t="str">
        <f>+IF(LEN(M1037)&gt;0,Participação!$D$4,"")</f>
        <v/>
      </c>
      <c r="E1037" s="27" t="str">
        <f>+IF(LEN(M1037)&gt;0,Participação!$B$7+8,"")</f>
        <v/>
      </c>
      <c r="F1037" s="27" t="str">
        <f t="shared" si="150"/>
        <v/>
      </c>
      <c r="G1037" t="str">
        <f t="shared" si="151"/>
        <v/>
      </c>
      <c r="H1037" t="str">
        <f t="shared" si="152"/>
        <v/>
      </c>
      <c r="I1037" t="str">
        <f t="shared" si="153"/>
        <v/>
      </c>
      <c r="L1037" t="str">
        <f>+IF(LEN(Candidatura_Tomador!A1037)&gt;0,VLOOKUP(M1037,Candidatura_Tomador!H:P,9,0),"")</f>
        <v/>
      </c>
      <c r="M1037" t="str">
        <f>IF(LEN(M1036)=0,"",IF(M1036=MAX(Candidatura_Tomador!H:H),"",M1036+1))</f>
        <v/>
      </c>
      <c r="N1037" t="str">
        <f>+IF(LEN(M1037)&gt;0,Participação!$D$6*100,"")</f>
        <v/>
      </c>
      <c r="O1037" t="str">
        <f t="shared" si="154"/>
        <v/>
      </c>
      <c r="P1037" t="str">
        <f>+IF(LEN(M1037)&gt;0,IF(Participação!$B$6="Com Escaldão","09","01"),"")</f>
        <v/>
      </c>
      <c r="Q1037" s="28" t="str">
        <f>+IF(LEN(M1037)&gt;0,SUMIF(Candidatura_Tomador!$H:$H,Candidatura_Seguros!M1037,Candidatura_Tomador!I:I),"")</f>
        <v/>
      </c>
      <c r="R1037" t="str">
        <f>+IF(LEN(M1037)&gt;0,VLOOKUP(M1037,Candidatura_Tomador!H:J,3,0),"")</f>
        <v/>
      </c>
      <c r="S1037" t="str">
        <f>+IF(LEN(M1037)&gt;0,SUMIF(Candidatura_Tomador!$H:$H,Candidatura_Seguros!M1037,Candidatura_Tomador!Q:Q),"")</f>
        <v/>
      </c>
      <c r="T1037" t="str">
        <f t="shared" si="155"/>
        <v/>
      </c>
      <c r="U1037" t="str">
        <f t="shared" si="156"/>
        <v/>
      </c>
      <c r="V1037" t="str">
        <f>+IF(LEN(M1037)&gt;0,SUMIF(Candidatura_Tomador!$H:$H,Candidatura_Seguros!M1037,Candidatura_Tomador!R:R),"")</f>
        <v/>
      </c>
      <c r="W1037" t="str">
        <f t="shared" si="157"/>
        <v/>
      </c>
    </row>
    <row r="1038" spans="1:23" x14ac:dyDescent="0.25">
      <c r="A1038" t="str">
        <f>+IF(LEN(M1038)&gt;0,Candidatura_Tomador!C1038,"")</f>
        <v/>
      </c>
      <c r="B1038" t="str">
        <f>+IF(LEN(M1038)&gt;0,Participação!$D$8,"")</f>
        <v/>
      </c>
      <c r="C1038" t="str">
        <f t="shared" si="149"/>
        <v/>
      </c>
      <c r="D1038" t="str">
        <f>+IF(LEN(M1038)&gt;0,Participação!$D$4,"")</f>
        <v/>
      </c>
      <c r="E1038" s="27" t="str">
        <f>+IF(LEN(M1038)&gt;0,Participação!$B$7+8,"")</f>
        <v/>
      </c>
      <c r="F1038" s="27" t="str">
        <f t="shared" si="150"/>
        <v/>
      </c>
      <c r="G1038" t="str">
        <f t="shared" si="151"/>
        <v/>
      </c>
      <c r="H1038" t="str">
        <f t="shared" si="152"/>
        <v/>
      </c>
      <c r="I1038" t="str">
        <f t="shared" si="153"/>
        <v/>
      </c>
      <c r="L1038" t="str">
        <f>+IF(LEN(Candidatura_Tomador!A1038)&gt;0,VLOOKUP(M1038,Candidatura_Tomador!H:P,9,0),"")</f>
        <v/>
      </c>
      <c r="M1038" t="str">
        <f>IF(LEN(M1037)=0,"",IF(M1037=MAX(Candidatura_Tomador!H:H),"",M1037+1))</f>
        <v/>
      </c>
      <c r="N1038" t="str">
        <f>+IF(LEN(M1038)&gt;0,Participação!$D$6*100,"")</f>
        <v/>
      </c>
      <c r="O1038" t="str">
        <f t="shared" si="154"/>
        <v/>
      </c>
      <c r="P1038" t="str">
        <f>+IF(LEN(M1038)&gt;0,IF(Participação!$B$6="Com Escaldão","09","01"),"")</f>
        <v/>
      </c>
      <c r="Q1038" s="28" t="str">
        <f>+IF(LEN(M1038)&gt;0,SUMIF(Candidatura_Tomador!$H:$H,Candidatura_Seguros!M1038,Candidatura_Tomador!I:I),"")</f>
        <v/>
      </c>
      <c r="R1038" t="str">
        <f>+IF(LEN(M1038)&gt;0,VLOOKUP(M1038,Candidatura_Tomador!H:J,3,0),"")</f>
        <v/>
      </c>
      <c r="S1038" t="str">
        <f>+IF(LEN(M1038)&gt;0,SUMIF(Candidatura_Tomador!$H:$H,Candidatura_Seguros!M1038,Candidatura_Tomador!Q:Q),"")</f>
        <v/>
      </c>
      <c r="T1038" t="str">
        <f t="shared" si="155"/>
        <v/>
      </c>
      <c r="U1038" t="str">
        <f t="shared" si="156"/>
        <v/>
      </c>
      <c r="V1038" t="str">
        <f>+IF(LEN(M1038)&gt;0,SUMIF(Candidatura_Tomador!$H:$H,Candidatura_Seguros!M1038,Candidatura_Tomador!R:R),"")</f>
        <v/>
      </c>
      <c r="W1038" t="str">
        <f t="shared" si="157"/>
        <v/>
      </c>
    </row>
    <row r="1039" spans="1:23" x14ac:dyDescent="0.25">
      <c r="A1039" t="str">
        <f>+IF(LEN(M1039)&gt;0,Candidatura_Tomador!C1039,"")</f>
        <v/>
      </c>
      <c r="B1039" t="str">
        <f>+IF(LEN(M1039)&gt;0,Participação!$D$8,"")</f>
        <v/>
      </c>
      <c r="C1039" t="str">
        <f t="shared" si="149"/>
        <v/>
      </c>
      <c r="D1039" t="str">
        <f>+IF(LEN(M1039)&gt;0,Participação!$D$4,"")</f>
        <v/>
      </c>
      <c r="E1039" s="27" t="str">
        <f>+IF(LEN(M1039)&gt;0,Participação!$B$7+8,"")</f>
        <v/>
      </c>
      <c r="F1039" s="27" t="str">
        <f t="shared" si="150"/>
        <v/>
      </c>
      <c r="G1039" t="str">
        <f t="shared" si="151"/>
        <v/>
      </c>
      <c r="H1039" t="str">
        <f t="shared" si="152"/>
        <v/>
      </c>
      <c r="I1039" t="str">
        <f t="shared" si="153"/>
        <v/>
      </c>
      <c r="L1039" t="str">
        <f>+IF(LEN(Candidatura_Tomador!A1039)&gt;0,VLOOKUP(M1039,Candidatura_Tomador!H:P,9,0),"")</f>
        <v/>
      </c>
      <c r="M1039" t="str">
        <f>IF(LEN(M1038)=0,"",IF(M1038=MAX(Candidatura_Tomador!H:H),"",M1038+1))</f>
        <v/>
      </c>
      <c r="N1039" t="str">
        <f>+IF(LEN(M1039)&gt;0,Participação!$D$6*100,"")</f>
        <v/>
      </c>
      <c r="O1039" t="str">
        <f t="shared" si="154"/>
        <v/>
      </c>
      <c r="P1039" t="str">
        <f>+IF(LEN(M1039)&gt;0,IF(Participação!$B$6="Com Escaldão","09","01"),"")</f>
        <v/>
      </c>
      <c r="Q1039" s="28" t="str">
        <f>+IF(LEN(M1039)&gt;0,SUMIF(Candidatura_Tomador!$H:$H,Candidatura_Seguros!M1039,Candidatura_Tomador!I:I),"")</f>
        <v/>
      </c>
      <c r="R1039" t="str">
        <f>+IF(LEN(M1039)&gt;0,VLOOKUP(M1039,Candidatura_Tomador!H:J,3,0),"")</f>
        <v/>
      </c>
      <c r="S1039" t="str">
        <f>+IF(LEN(M1039)&gt;0,SUMIF(Candidatura_Tomador!$H:$H,Candidatura_Seguros!M1039,Candidatura_Tomador!Q:Q),"")</f>
        <v/>
      </c>
      <c r="T1039" t="str">
        <f t="shared" si="155"/>
        <v/>
      </c>
      <c r="U1039" t="str">
        <f t="shared" si="156"/>
        <v/>
      </c>
      <c r="V1039" t="str">
        <f>+IF(LEN(M1039)&gt;0,SUMIF(Candidatura_Tomador!$H:$H,Candidatura_Seguros!M1039,Candidatura_Tomador!R:R),"")</f>
        <v/>
      </c>
      <c r="W1039" t="str">
        <f t="shared" si="157"/>
        <v/>
      </c>
    </row>
    <row r="1040" spans="1:23" x14ac:dyDescent="0.25">
      <c r="A1040" t="str">
        <f>+IF(LEN(M1040)&gt;0,Candidatura_Tomador!C1040,"")</f>
        <v/>
      </c>
      <c r="B1040" t="str">
        <f>+IF(LEN(M1040)&gt;0,Participação!$D$8,"")</f>
        <v/>
      </c>
      <c r="C1040" t="str">
        <f t="shared" si="149"/>
        <v/>
      </c>
      <c r="D1040" t="str">
        <f>+IF(LEN(M1040)&gt;0,Participação!$D$4,"")</f>
        <v/>
      </c>
      <c r="E1040" s="27" t="str">
        <f>+IF(LEN(M1040)&gt;0,Participação!$B$7+8,"")</f>
        <v/>
      </c>
      <c r="F1040" s="27" t="str">
        <f t="shared" si="150"/>
        <v/>
      </c>
      <c r="G1040" t="str">
        <f t="shared" si="151"/>
        <v/>
      </c>
      <c r="H1040" t="str">
        <f t="shared" si="152"/>
        <v/>
      </c>
      <c r="I1040" t="str">
        <f t="shared" si="153"/>
        <v/>
      </c>
      <c r="L1040" t="str">
        <f>+IF(LEN(Candidatura_Tomador!A1040)&gt;0,VLOOKUP(M1040,Candidatura_Tomador!H:P,9,0),"")</f>
        <v/>
      </c>
      <c r="M1040" t="str">
        <f>IF(LEN(M1039)=0,"",IF(M1039=MAX(Candidatura_Tomador!H:H),"",M1039+1))</f>
        <v/>
      </c>
      <c r="N1040" t="str">
        <f>+IF(LEN(M1040)&gt;0,Participação!$D$6*100,"")</f>
        <v/>
      </c>
      <c r="O1040" t="str">
        <f t="shared" si="154"/>
        <v/>
      </c>
      <c r="P1040" t="str">
        <f>+IF(LEN(M1040)&gt;0,IF(Participação!$B$6="Com Escaldão","09","01"),"")</f>
        <v/>
      </c>
      <c r="Q1040" s="28" t="str">
        <f>+IF(LEN(M1040)&gt;0,SUMIF(Candidatura_Tomador!$H:$H,Candidatura_Seguros!M1040,Candidatura_Tomador!I:I),"")</f>
        <v/>
      </c>
      <c r="R1040" t="str">
        <f>+IF(LEN(M1040)&gt;0,VLOOKUP(M1040,Candidatura_Tomador!H:J,3,0),"")</f>
        <v/>
      </c>
      <c r="S1040" t="str">
        <f>+IF(LEN(M1040)&gt;0,SUMIF(Candidatura_Tomador!$H:$H,Candidatura_Seguros!M1040,Candidatura_Tomador!Q:Q),"")</f>
        <v/>
      </c>
      <c r="T1040" t="str">
        <f t="shared" si="155"/>
        <v/>
      </c>
      <c r="U1040" t="str">
        <f t="shared" si="156"/>
        <v/>
      </c>
      <c r="V1040" t="str">
        <f>+IF(LEN(M1040)&gt;0,SUMIF(Candidatura_Tomador!$H:$H,Candidatura_Seguros!M1040,Candidatura_Tomador!R:R),"")</f>
        <v/>
      </c>
      <c r="W1040" t="str">
        <f t="shared" si="157"/>
        <v/>
      </c>
    </row>
    <row r="1041" spans="1:23" x14ac:dyDescent="0.25">
      <c r="A1041" t="str">
        <f>+IF(LEN(M1041)&gt;0,Candidatura_Tomador!C1041,"")</f>
        <v/>
      </c>
      <c r="B1041" t="str">
        <f>+IF(LEN(M1041)&gt;0,Participação!$D$8,"")</f>
        <v/>
      </c>
      <c r="C1041" t="str">
        <f t="shared" si="149"/>
        <v/>
      </c>
      <c r="D1041" t="str">
        <f>+IF(LEN(M1041)&gt;0,Participação!$D$4,"")</f>
        <v/>
      </c>
      <c r="E1041" s="27" t="str">
        <f>+IF(LEN(M1041)&gt;0,Participação!$B$7+8,"")</f>
        <v/>
      </c>
      <c r="F1041" s="27" t="str">
        <f t="shared" si="150"/>
        <v/>
      </c>
      <c r="G1041" t="str">
        <f t="shared" si="151"/>
        <v/>
      </c>
      <c r="H1041" t="str">
        <f t="shared" si="152"/>
        <v/>
      </c>
      <c r="I1041" t="str">
        <f t="shared" si="153"/>
        <v/>
      </c>
      <c r="L1041" t="str">
        <f>+IF(LEN(Candidatura_Tomador!A1041)&gt;0,VLOOKUP(M1041,Candidatura_Tomador!H:P,9,0),"")</f>
        <v/>
      </c>
      <c r="M1041" t="str">
        <f>IF(LEN(M1040)=0,"",IF(M1040=MAX(Candidatura_Tomador!H:H),"",M1040+1))</f>
        <v/>
      </c>
      <c r="N1041" t="str">
        <f>+IF(LEN(M1041)&gt;0,Participação!$D$6*100,"")</f>
        <v/>
      </c>
      <c r="O1041" t="str">
        <f t="shared" si="154"/>
        <v/>
      </c>
      <c r="P1041" t="str">
        <f>+IF(LEN(M1041)&gt;0,IF(Participação!$B$6="Com Escaldão","09","01"),"")</f>
        <v/>
      </c>
      <c r="Q1041" s="28" t="str">
        <f>+IF(LEN(M1041)&gt;0,SUMIF(Candidatura_Tomador!$H:$H,Candidatura_Seguros!M1041,Candidatura_Tomador!I:I),"")</f>
        <v/>
      </c>
      <c r="R1041" t="str">
        <f>+IF(LEN(M1041)&gt;0,VLOOKUP(M1041,Candidatura_Tomador!H:J,3,0),"")</f>
        <v/>
      </c>
      <c r="S1041" t="str">
        <f>+IF(LEN(M1041)&gt;0,SUMIF(Candidatura_Tomador!$H:$H,Candidatura_Seguros!M1041,Candidatura_Tomador!Q:Q),"")</f>
        <v/>
      </c>
      <c r="T1041" t="str">
        <f t="shared" si="155"/>
        <v/>
      </c>
      <c r="U1041" t="str">
        <f t="shared" si="156"/>
        <v/>
      </c>
      <c r="V1041" t="str">
        <f>+IF(LEN(M1041)&gt;0,SUMIF(Candidatura_Tomador!$H:$H,Candidatura_Seguros!M1041,Candidatura_Tomador!R:R),"")</f>
        <v/>
      </c>
      <c r="W1041" t="str">
        <f t="shared" si="157"/>
        <v/>
      </c>
    </row>
    <row r="1042" spans="1:23" x14ac:dyDescent="0.25">
      <c r="A1042" t="str">
        <f>+IF(LEN(M1042)&gt;0,Candidatura_Tomador!C1042,"")</f>
        <v/>
      </c>
      <c r="B1042" t="str">
        <f>+IF(LEN(M1042)&gt;0,Participação!$D$8,"")</f>
        <v/>
      </c>
      <c r="C1042" t="str">
        <f t="shared" si="149"/>
        <v/>
      </c>
      <c r="D1042" t="str">
        <f>+IF(LEN(M1042)&gt;0,Participação!$D$4,"")</f>
        <v/>
      </c>
      <c r="E1042" s="27" t="str">
        <f>+IF(LEN(M1042)&gt;0,Participação!$B$7+8,"")</f>
        <v/>
      </c>
      <c r="F1042" s="27" t="str">
        <f t="shared" si="150"/>
        <v/>
      </c>
      <c r="G1042" t="str">
        <f t="shared" si="151"/>
        <v/>
      </c>
      <c r="H1042" t="str">
        <f t="shared" si="152"/>
        <v/>
      </c>
      <c r="I1042" t="str">
        <f t="shared" si="153"/>
        <v/>
      </c>
      <c r="L1042" t="str">
        <f>+IF(LEN(Candidatura_Tomador!A1042)&gt;0,VLOOKUP(M1042,Candidatura_Tomador!H:P,9,0),"")</f>
        <v/>
      </c>
      <c r="M1042" t="str">
        <f>IF(LEN(M1041)=0,"",IF(M1041=MAX(Candidatura_Tomador!H:H),"",M1041+1))</f>
        <v/>
      </c>
      <c r="N1042" t="str">
        <f>+IF(LEN(M1042)&gt;0,Participação!$D$6*100,"")</f>
        <v/>
      </c>
      <c r="O1042" t="str">
        <f t="shared" si="154"/>
        <v/>
      </c>
      <c r="P1042" t="str">
        <f>+IF(LEN(M1042)&gt;0,IF(Participação!$B$6="Com Escaldão","09","01"),"")</f>
        <v/>
      </c>
      <c r="Q1042" s="28" t="str">
        <f>+IF(LEN(M1042)&gt;0,SUMIF(Candidatura_Tomador!$H:$H,Candidatura_Seguros!M1042,Candidatura_Tomador!I:I),"")</f>
        <v/>
      </c>
      <c r="R1042" t="str">
        <f>+IF(LEN(M1042)&gt;0,VLOOKUP(M1042,Candidatura_Tomador!H:J,3,0),"")</f>
        <v/>
      </c>
      <c r="S1042" t="str">
        <f>+IF(LEN(M1042)&gt;0,SUMIF(Candidatura_Tomador!$H:$H,Candidatura_Seguros!M1042,Candidatura_Tomador!Q:Q),"")</f>
        <v/>
      </c>
      <c r="T1042" t="str">
        <f t="shared" si="155"/>
        <v/>
      </c>
      <c r="U1042" t="str">
        <f t="shared" si="156"/>
        <v/>
      </c>
      <c r="V1042" t="str">
        <f>+IF(LEN(M1042)&gt;0,SUMIF(Candidatura_Tomador!$H:$H,Candidatura_Seguros!M1042,Candidatura_Tomador!R:R),"")</f>
        <v/>
      </c>
      <c r="W1042" t="str">
        <f t="shared" si="157"/>
        <v/>
      </c>
    </row>
    <row r="1043" spans="1:23" x14ac:dyDescent="0.25">
      <c r="A1043" t="str">
        <f>+IF(LEN(M1043)&gt;0,Candidatura_Tomador!C1043,"")</f>
        <v/>
      </c>
      <c r="B1043" t="str">
        <f>+IF(LEN(M1043)&gt;0,Participação!$D$8,"")</f>
        <v/>
      </c>
      <c r="C1043" t="str">
        <f t="shared" si="149"/>
        <v/>
      </c>
      <c r="D1043" t="str">
        <f>+IF(LEN(M1043)&gt;0,Participação!$D$4,"")</f>
        <v/>
      </c>
      <c r="E1043" s="27" t="str">
        <f>+IF(LEN(M1043)&gt;0,Participação!$B$7+8,"")</f>
        <v/>
      </c>
      <c r="F1043" s="27" t="str">
        <f t="shared" si="150"/>
        <v/>
      </c>
      <c r="G1043" t="str">
        <f t="shared" si="151"/>
        <v/>
      </c>
      <c r="H1043" t="str">
        <f t="shared" si="152"/>
        <v/>
      </c>
      <c r="I1043" t="str">
        <f t="shared" si="153"/>
        <v/>
      </c>
      <c r="L1043" t="str">
        <f>+IF(LEN(Candidatura_Tomador!A1043)&gt;0,VLOOKUP(M1043,Candidatura_Tomador!H:P,9,0),"")</f>
        <v/>
      </c>
      <c r="M1043" t="str">
        <f>IF(LEN(M1042)=0,"",IF(M1042=MAX(Candidatura_Tomador!H:H),"",M1042+1))</f>
        <v/>
      </c>
      <c r="N1043" t="str">
        <f>+IF(LEN(M1043)&gt;0,Participação!$D$6*100,"")</f>
        <v/>
      </c>
      <c r="O1043" t="str">
        <f t="shared" si="154"/>
        <v/>
      </c>
      <c r="P1043" t="str">
        <f>+IF(LEN(M1043)&gt;0,IF(Participação!$B$6="Com Escaldão","09","01"),"")</f>
        <v/>
      </c>
      <c r="Q1043" s="28" t="str">
        <f>+IF(LEN(M1043)&gt;0,SUMIF(Candidatura_Tomador!$H:$H,Candidatura_Seguros!M1043,Candidatura_Tomador!I:I),"")</f>
        <v/>
      </c>
      <c r="R1043" t="str">
        <f>+IF(LEN(M1043)&gt;0,VLOOKUP(M1043,Candidatura_Tomador!H:J,3,0),"")</f>
        <v/>
      </c>
      <c r="S1043" t="str">
        <f>+IF(LEN(M1043)&gt;0,SUMIF(Candidatura_Tomador!$H:$H,Candidatura_Seguros!M1043,Candidatura_Tomador!Q:Q),"")</f>
        <v/>
      </c>
      <c r="T1043" t="str">
        <f t="shared" si="155"/>
        <v/>
      </c>
      <c r="U1043" t="str">
        <f t="shared" si="156"/>
        <v/>
      </c>
      <c r="V1043" t="str">
        <f>+IF(LEN(M1043)&gt;0,SUMIF(Candidatura_Tomador!$H:$H,Candidatura_Seguros!M1043,Candidatura_Tomador!R:R),"")</f>
        <v/>
      </c>
      <c r="W1043" t="str">
        <f t="shared" si="157"/>
        <v/>
      </c>
    </row>
    <row r="1044" spans="1:23" x14ac:dyDescent="0.25">
      <c r="A1044" t="str">
        <f>+IF(LEN(M1044)&gt;0,Candidatura_Tomador!C1044,"")</f>
        <v/>
      </c>
      <c r="B1044" t="str">
        <f>+IF(LEN(M1044)&gt;0,Participação!$D$8,"")</f>
        <v/>
      </c>
      <c r="C1044" t="str">
        <f t="shared" si="149"/>
        <v/>
      </c>
      <c r="D1044" t="str">
        <f>+IF(LEN(M1044)&gt;0,Participação!$D$4,"")</f>
        <v/>
      </c>
      <c r="E1044" s="27" t="str">
        <f>+IF(LEN(M1044)&gt;0,Participação!$B$7+8,"")</f>
        <v/>
      </c>
      <c r="F1044" s="27" t="str">
        <f t="shared" si="150"/>
        <v/>
      </c>
      <c r="G1044" t="str">
        <f t="shared" si="151"/>
        <v/>
      </c>
      <c r="H1044" t="str">
        <f t="shared" si="152"/>
        <v/>
      </c>
      <c r="I1044" t="str">
        <f t="shared" si="153"/>
        <v/>
      </c>
      <c r="L1044" t="str">
        <f>+IF(LEN(Candidatura_Tomador!A1044)&gt;0,VLOOKUP(M1044,Candidatura_Tomador!H:P,9,0),"")</f>
        <v/>
      </c>
      <c r="M1044" t="str">
        <f>IF(LEN(M1043)=0,"",IF(M1043=MAX(Candidatura_Tomador!H:H),"",M1043+1))</f>
        <v/>
      </c>
      <c r="N1044" t="str">
        <f>+IF(LEN(M1044)&gt;0,Participação!$D$6*100,"")</f>
        <v/>
      </c>
      <c r="O1044" t="str">
        <f t="shared" si="154"/>
        <v/>
      </c>
      <c r="P1044" t="str">
        <f>+IF(LEN(M1044)&gt;0,IF(Participação!$B$6="Com Escaldão","09","01"),"")</f>
        <v/>
      </c>
      <c r="Q1044" s="28" t="str">
        <f>+IF(LEN(M1044)&gt;0,SUMIF(Candidatura_Tomador!$H:$H,Candidatura_Seguros!M1044,Candidatura_Tomador!I:I),"")</f>
        <v/>
      </c>
      <c r="R1044" t="str">
        <f>+IF(LEN(M1044)&gt;0,VLOOKUP(M1044,Candidatura_Tomador!H:J,3,0),"")</f>
        <v/>
      </c>
      <c r="S1044" t="str">
        <f>+IF(LEN(M1044)&gt;0,SUMIF(Candidatura_Tomador!$H:$H,Candidatura_Seguros!M1044,Candidatura_Tomador!Q:Q),"")</f>
        <v/>
      </c>
      <c r="T1044" t="str">
        <f t="shared" si="155"/>
        <v/>
      </c>
      <c r="U1044" t="str">
        <f t="shared" si="156"/>
        <v/>
      </c>
      <c r="V1044" t="str">
        <f>+IF(LEN(M1044)&gt;0,SUMIF(Candidatura_Tomador!$H:$H,Candidatura_Seguros!M1044,Candidatura_Tomador!R:R),"")</f>
        <v/>
      </c>
      <c r="W1044" t="str">
        <f t="shared" si="157"/>
        <v/>
      </c>
    </row>
    <row r="1045" spans="1:23" x14ac:dyDescent="0.25">
      <c r="A1045" t="str">
        <f>+IF(LEN(M1045)&gt;0,Candidatura_Tomador!C1045,"")</f>
        <v/>
      </c>
      <c r="B1045" t="str">
        <f>+IF(LEN(M1045)&gt;0,Participação!$D$8,"")</f>
        <v/>
      </c>
      <c r="C1045" t="str">
        <f t="shared" si="149"/>
        <v/>
      </c>
      <c r="D1045" t="str">
        <f>+IF(LEN(M1045)&gt;0,Participação!$D$4,"")</f>
        <v/>
      </c>
      <c r="E1045" s="27" t="str">
        <f>+IF(LEN(M1045)&gt;0,Participação!$B$7+8,"")</f>
        <v/>
      </c>
      <c r="F1045" s="27" t="str">
        <f t="shared" si="150"/>
        <v/>
      </c>
      <c r="G1045" t="str">
        <f t="shared" si="151"/>
        <v/>
      </c>
      <c r="H1045" t="str">
        <f t="shared" si="152"/>
        <v/>
      </c>
      <c r="I1045" t="str">
        <f t="shared" si="153"/>
        <v/>
      </c>
      <c r="L1045" t="str">
        <f>+IF(LEN(Candidatura_Tomador!A1045)&gt;0,VLOOKUP(M1045,Candidatura_Tomador!H:P,9,0),"")</f>
        <v/>
      </c>
      <c r="M1045" t="str">
        <f>IF(LEN(M1044)=0,"",IF(M1044=MAX(Candidatura_Tomador!H:H),"",M1044+1))</f>
        <v/>
      </c>
      <c r="N1045" t="str">
        <f>+IF(LEN(M1045)&gt;0,Participação!$D$6*100,"")</f>
        <v/>
      </c>
      <c r="O1045" t="str">
        <f t="shared" si="154"/>
        <v/>
      </c>
      <c r="P1045" t="str">
        <f>+IF(LEN(M1045)&gt;0,IF(Participação!$B$6="Com Escaldão","09","01"),"")</f>
        <v/>
      </c>
      <c r="Q1045" s="28" t="str">
        <f>+IF(LEN(M1045)&gt;0,SUMIF(Candidatura_Tomador!$H:$H,Candidatura_Seguros!M1045,Candidatura_Tomador!I:I),"")</f>
        <v/>
      </c>
      <c r="R1045" t="str">
        <f>+IF(LEN(M1045)&gt;0,VLOOKUP(M1045,Candidatura_Tomador!H:J,3,0),"")</f>
        <v/>
      </c>
      <c r="S1045" t="str">
        <f>+IF(LEN(M1045)&gt;0,SUMIF(Candidatura_Tomador!$H:$H,Candidatura_Seguros!M1045,Candidatura_Tomador!Q:Q),"")</f>
        <v/>
      </c>
      <c r="T1045" t="str">
        <f t="shared" si="155"/>
        <v/>
      </c>
      <c r="U1045" t="str">
        <f t="shared" si="156"/>
        <v/>
      </c>
      <c r="V1045" t="str">
        <f>+IF(LEN(M1045)&gt;0,SUMIF(Candidatura_Tomador!$H:$H,Candidatura_Seguros!M1045,Candidatura_Tomador!R:R),"")</f>
        <v/>
      </c>
      <c r="W1045" t="str">
        <f t="shared" si="157"/>
        <v/>
      </c>
    </row>
    <row r="1046" spans="1:23" x14ac:dyDescent="0.25">
      <c r="A1046" t="str">
        <f>+IF(LEN(M1046)&gt;0,Candidatura_Tomador!C1046,"")</f>
        <v/>
      </c>
      <c r="B1046" t="str">
        <f>+IF(LEN(M1046)&gt;0,Participação!$D$8,"")</f>
        <v/>
      </c>
      <c r="C1046" t="str">
        <f t="shared" si="149"/>
        <v/>
      </c>
      <c r="D1046" t="str">
        <f>+IF(LEN(M1046)&gt;0,Participação!$D$4,"")</f>
        <v/>
      </c>
      <c r="E1046" s="27" t="str">
        <f>+IF(LEN(M1046)&gt;0,Participação!$B$7+8,"")</f>
        <v/>
      </c>
      <c r="F1046" s="27" t="str">
        <f t="shared" si="150"/>
        <v/>
      </c>
      <c r="G1046" t="str">
        <f t="shared" si="151"/>
        <v/>
      </c>
      <c r="H1046" t="str">
        <f t="shared" si="152"/>
        <v/>
      </c>
      <c r="I1046" t="str">
        <f t="shared" si="153"/>
        <v/>
      </c>
      <c r="L1046" t="str">
        <f>+IF(LEN(Candidatura_Tomador!A1046)&gt;0,VLOOKUP(M1046,Candidatura_Tomador!H:P,9,0),"")</f>
        <v/>
      </c>
      <c r="M1046" t="str">
        <f>IF(LEN(M1045)=0,"",IF(M1045=MAX(Candidatura_Tomador!H:H),"",M1045+1))</f>
        <v/>
      </c>
      <c r="N1046" t="str">
        <f>+IF(LEN(M1046)&gt;0,Participação!$D$6*100,"")</f>
        <v/>
      </c>
      <c r="O1046" t="str">
        <f t="shared" si="154"/>
        <v/>
      </c>
      <c r="P1046" t="str">
        <f>+IF(LEN(M1046)&gt;0,IF(Participação!$B$6="Com Escaldão","09","01"),"")</f>
        <v/>
      </c>
      <c r="Q1046" s="28" t="str">
        <f>+IF(LEN(M1046)&gt;0,SUMIF(Candidatura_Tomador!$H:$H,Candidatura_Seguros!M1046,Candidatura_Tomador!I:I),"")</f>
        <v/>
      </c>
      <c r="R1046" t="str">
        <f>+IF(LEN(M1046)&gt;0,VLOOKUP(M1046,Candidatura_Tomador!H:J,3,0),"")</f>
        <v/>
      </c>
      <c r="S1046" t="str">
        <f>+IF(LEN(M1046)&gt;0,SUMIF(Candidatura_Tomador!$H:$H,Candidatura_Seguros!M1046,Candidatura_Tomador!Q:Q),"")</f>
        <v/>
      </c>
      <c r="T1046" t="str">
        <f t="shared" si="155"/>
        <v/>
      </c>
      <c r="U1046" t="str">
        <f t="shared" si="156"/>
        <v/>
      </c>
      <c r="V1046" t="str">
        <f>+IF(LEN(M1046)&gt;0,SUMIF(Candidatura_Tomador!$H:$H,Candidatura_Seguros!M1046,Candidatura_Tomador!R:R),"")</f>
        <v/>
      </c>
      <c r="W1046" t="str">
        <f t="shared" si="157"/>
        <v/>
      </c>
    </row>
    <row r="1047" spans="1:23" x14ac:dyDescent="0.25">
      <c r="A1047" t="str">
        <f>+IF(LEN(M1047)&gt;0,Candidatura_Tomador!C1047,"")</f>
        <v/>
      </c>
      <c r="B1047" t="str">
        <f>+IF(LEN(M1047)&gt;0,Participação!$D$8,"")</f>
        <v/>
      </c>
      <c r="C1047" t="str">
        <f t="shared" si="149"/>
        <v/>
      </c>
      <c r="D1047" t="str">
        <f>+IF(LEN(M1047)&gt;0,Participação!$D$4,"")</f>
        <v/>
      </c>
      <c r="E1047" s="27" t="str">
        <f>+IF(LEN(M1047)&gt;0,Participação!$B$7+8,"")</f>
        <v/>
      </c>
      <c r="F1047" s="27" t="str">
        <f t="shared" si="150"/>
        <v/>
      </c>
      <c r="G1047" t="str">
        <f t="shared" si="151"/>
        <v/>
      </c>
      <c r="H1047" t="str">
        <f t="shared" si="152"/>
        <v/>
      </c>
      <c r="I1047" t="str">
        <f t="shared" si="153"/>
        <v/>
      </c>
      <c r="L1047" t="str">
        <f>+IF(LEN(Candidatura_Tomador!A1047)&gt;0,VLOOKUP(M1047,Candidatura_Tomador!H:P,9,0),"")</f>
        <v/>
      </c>
      <c r="M1047" t="str">
        <f>IF(LEN(M1046)=0,"",IF(M1046=MAX(Candidatura_Tomador!H:H),"",M1046+1))</f>
        <v/>
      </c>
      <c r="N1047" t="str">
        <f>+IF(LEN(M1047)&gt;0,Participação!$D$6*100,"")</f>
        <v/>
      </c>
      <c r="O1047" t="str">
        <f t="shared" si="154"/>
        <v/>
      </c>
      <c r="P1047" t="str">
        <f>+IF(LEN(M1047)&gt;0,IF(Participação!$B$6="Com Escaldão","09","01"),"")</f>
        <v/>
      </c>
      <c r="Q1047" s="28" t="str">
        <f>+IF(LEN(M1047)&gt;0,SUMIF(Candidatura_Tomador!$H:$H,Candidatura_Seguros!M1047,Candidatura_Tomador!I:I),"")</f>
        <v/>
      </c>
      <c r="R1047" t="str">
        <f>+IF(LEN(M1047)&gt;0,VLOOKUP(M1047,Candidatura_Tomador!H:J,3,0),"")</f>
        <v/>
      </c>
      <c r="S1047" t="str">
        <f>+IF(LEN(M1047)&gt;0,SUMIF(Candidatura_Tomador!$H:$H,Candidatura_Seguros!M1047,Candidatura_Tomador!Q:Q),"")</f>
        <v/>
      </c>
      <c r="T1047" t="str">
        <f t="shared" si="155"/>
        <v/>
      </c>
      <c r="U1047" t="str">
        <f t="shared" si="156"/>
        <v/>
      </c>
      <c r="V1047" t="str">
        <f>+IF(LEN(M1047)&gt;0,SUMIF(Candidatura_Tomador!$H:$H,Candidatura_Seguros!M1047,Candidatura_Tomador!R:R),"")</f>
        <v/>
      </c>
      <c r="W1047" t="str">
        <f t="shared" si="157"/>
        <v/>
      </c>
    </row>
    <row r="1048" spans="1:23" x14ac:dyDescent="0.25">
      <c r="A1048" t="str">
        <f>+IF(LEN(M1048)&gt;0,Candidatura_Tomador!C1048,"")</f>
        <v/>
      </c>
      <c r="B1048" t="str">
        <f>+IF(LEN(M1048)&gt;0,Participação!$D$8,"")</f>
        <v/>
      </c>
      <c r="C1048" t="str">
        <f t="shared" si="149"/>
        <v/>
      </c>
      <c r="D1048" t="str">
        <f>+IF(LEN(M1048)&gt;0,Participação!$D$4,"")</f>
        <v/>
      </c>
      <c r="E1048" s="27" t="str">
        <f>+IF(LEN(M1048)&gt;0,Participação!$B$7+8,"")</f>
        <v/>
      </c>
      <c r="F1048" s="27" t="str">
        <f t="shared" si="150"/>
        <v/>
      </c>
      <c r="G1048" t="str">
        <f t="shared" si="151"/>
        <v/>
      </c>
      <c r="H1048" t="str">
        <f t="shared" si="152"/>
        <v/>
      </c>
      <c r="I1048" t="str">
        <f t="shared" si="153"/>
        <v/>
      </c>
      <c r="L1048" t="str">
        <f>+IF(LEN(Candidatura_Tomador!A1048)&gt;0,VLOOKUP(M1048,Candidatura_Tomador!H:P,9,0),"")</f>
        <v/>
      </c>
      <c r="M1048" t="str">
        <f>IF(LEN(M1047)=0,"",IF(M1047=MAX(Candidatura_Tomador!H:H),"",M1047+1))</f>
        <v/>
      </c>
      <c r="N1048" t="str">
        <f>+IF(LEN(M1048)&gt;0,Participação!$D$6*100,"")</f>
        <v/>
      </c>
      <c r="O1048" t="str">
        <f t="shared" si="154"/>
        <v/>
      </c>
      <c r="P1048" t="str">
        <f>+IF(LEN(M1048)&gt;0,IF(Participação!$B$6="Com Escaldão","09","01"),"")</f>
        <v/>
      </c>
      <c r="Q1048" s="28" t="str">
        <f>+IF(LEN(M1048)&gt;0,SUMIF(Candidatura_Tomador!$H:$H,Candidatura_Seguros!M1048,Candidatura_Tomador!I:I),"")</f>
        <v/>
      </c>
      <c r="R1048" t="str">
        <f>+IF(LEN(M1048)&gt;0,VLOOKUP(M1048,Candidatura_Tomador!H:J,3,0),"")</f>
        <v/>
      </c>
      <c r="S1048" t="str">
        <f>+IF(LEN(M1048)&gt;0,SUMIF(Candidatura_Tomador!$H:$H,Candidatura_Seguros!M1048,Candidatura_Tomador!Q:Q),"")</f>
        <v/>
      </c>
      <c r="T1048" t="str">
        <f t="shared" si="155"/>
        <v/>
      </c>
      <c r="U1048" t="str">
        <f t="shared" si="156"/>
        <v/>
      </c>
      <c r="V1048" t="str">
        <f>+IF(LEN(M1048)&gt;0,SUMIF(Candidatura_Tomador!$H:$H,Candidatura_Seguros!M1048,Candidatura_Tomador!R:R),"")</f>
        <v/>
      </c>
      <c r="W1048" t="str">
        <f t="shared" si="157"/>
        <v/>
      </c>
    </row>
    <row r="1049" spans="1:23" x14ac:dyDescent="0.25">
      <c r="A1049" t="str">
        <f>+IF(LEN(M1049)&gt;0,Candidatura_Tomador!C1049,"")</f>
        <v/>
      </c>
      <c r="B1049" t="str">
        <f>+IF(LEN(M1049)&gt;0,Participação!$D$8,"")</f>
        <v/>
      </c>
      <c r="C1049" t="str">
        <f t="shared" si="149"/>
        <v/>
      </c>
      <c r="D1049" t="str">
        <f>+IF(LEN(M1049)&gt;0,Participação!$D$4,"")</f>
        <v/>
      </c>
      <c r="E1049" s="27" t="str">
        <f>+IF(LEN(M1049)&gt;0,Participação!$B$7+8,"")</f>
        <v/>
      </c>
      <c r="F1049" s="27" t="str">
        <f t="shared" si="150"/>
        <v/>
      </c>
      <c r="G1049" t="str">
        <f t="shared" si="151"/>
        <v/>
      </c>
      <c r="H1049" t="str">
        <f t="shared" si="152"/>
        <v/>
      </c>
      <c r="I1049" t="str">
        <f t="shared" si="153"/>
        <v/>
      </c>
      <c r="L1049" t="str">
        <f>+IF(LEN(Candidatura_Tomador!A1049)&gt;0,VLOOKUP(M1049,Candidatura_Tomador!H:P,9,0),"")</f>
        <v/>
      </c>
      <c r="M1049" t="str">
        <f>IF(LEN(M1048)=0,"",IF(M1048=MAX(Candidatura_Tomador!H:H),"",M1048+1))</f>
        <v/>
      </c>
      <c r="N1049" t="str">
        <f>+IF(LEN(M1049)&gt;0,Participação!$D$6*100,"")</f>
        <v/>
      </c>
      <c r="O1049" t="str">
        <f t="shared" si="154"/>
        <v/>
      </c>
      <c r="P1049" t="str">
        <f>+IF(LEN(M1049)&gt;0,IF(Participação!$B$6="Com Escaldão","09","01"),"")</f>
        <v/>
      </c>
      <c r="Q1049" s="28" t="str">
        <f>+IF(LEN(M1049)&gt;0,SUMIF(Candidatura_Tomador!$H:$H,Candidatura_Seguros!M1049,Candidatura_Tomador!I:I),"")</f>
        <v/>
      </c>
      <c r="R1049" t="str">
        <f>+IF(LEN(M1049)&gt;0,VLOOKUP(M1049,Candidatura_Tomador!H:J,3,0),"")</f>
        <v/>
      </c>
      <c r="S1049" t="str">
        <f>+IF(LEN(M1049)&gt;0,SUMIF(Candidatura_Tomador!$H:$H,Candidatura_Seguros!M1049,Candidatura_Tomador!Q:Q),"")</f>
        <v/>
      </c>
      <c r="T1049" t="str">
        <f t="shared" si="155"/>
        <v/>
      </c>
      <c r="U1049" t="str">
        <f t="shared" si="156"/>
        <v/>
      </c>
      <c r="V1049" t="str">
        <f>+IF(LEN(M1049)&gt;0,SUMIF(Candidatura_Tomador!$H:$H,Candidatura_Seguros!M1049,Candidatura_Tomador!R:R),"")</f>
        <v/>
      </c>
      <c r="W1049" t="str">
        <f t="shared" si="157"/>
        <v/>
      </c>
    </row>
    <row r="1050" spans="1:23" x14ac:dyDescent="0.25">
      <c r="A1050" t="str">
        <f>+IF(LEN(M1050)&gt;0,Candidatura_Tomador!C1050,"")</f>
        <v/>
      </c>
      <c r="B1050" t="str">
        <f>+IF(LEN(M1050)&gt;0,Participação!$D$8,"")</f>
        <v/>
      </c>
      <c r="C1050" t="str">
        <f t="shared" si="149"/>
        <v/>
      </c>
      <c r="D1050" t="str">
        <f>+IF(LEN(M1050)&gt;0,Participação!$D$4,"")</f>
        <v/>
      </c>
      <c r="E1050" s="27" t="str">
        <f>+IF(LEN(M1050)&gt;0,Participação!$B$7+8,"")</f>
        <v/>
      </c>
      <c r="F1050" s="27" t="str">
        <f t="shared" si="150"/>
        <v/>
      </c>
      <c r="G1050" t="str">
        <f t="shared" si="151"/>
        <v/>
      </c>
      <c r="H1050" t="str">
        <f t="shared" si="152"/>
        <v/>
      </c>
      <c r="I1050" t="str">
        <f t="shared" si="153"/>
        <v/>
      </c>
      <c r="L1050" t="str">
        <f>+IF(LEN(Candidatura_Tomador!A1050)&gt;0,VLOOKUP(M1050,Candidatura_Tomador!H:P,9,0),"")</f>
        <v/>
      </c>
      <c r="M1050" t="str">
        <f>IF(LEN(M1049)=0,"",IF(M1049=MAX(Candidatura_Tomador!H:H),"",M1049+1))</f>
        <v/>
      </c>
      <c r="N1050" t="str">
        <f>+IF(LEN(M1050)&gt;0,Participação!$D$6*100,"")</f>
        <v/>
      </c>
      <c r="O1050" t="str">
        <f t="shared" si="154"/>
        <v/>
      </c>
      <c r="P1050" t="str">
        <f>+IF(LEN(M1050)&gt;0,IF(Participação!$B$6="Com Escaldão","09","01"),"")</f>
        <v/>
      </c>
      <c r="Q1050" s="28" t="str">
        <f>+IF(LEN(M1050)&gt;0,SUMIF(Candidatura_Tomador!$H:$H,Candidatura_Seguros!M1050,Candidatura_Tomador!I:I),"")</f>
        <v/>
      </c>
      <c r="R1050" t="str">
        <f>+IF(LEN(M1050)&gt;0,VLOOKUP(M1050,Candidatura_Tomador!H:J,3,0),"")</f>
        <v/>
      </c>
      <c r="S1050" t="str">
        <f>+IF(LEN(M1050)&gt;0,SUMIF(Candidatura_Tomador!$H:$H,Candidatura_Seguros!M1050,Candidatura_Tomador!Q:Q),"")</f>
        <v/>
      </c>
      <c r="T1050" t="str">
        <f t="shared" si="155"/>
        <v/>
      </c>
      <c r="U1050" t="str">
        <f t="shared" si="156"/>
        <v/>
      </c>
      <c r="V1050" t="str">
        <f>+IF(LEN(M1050)&gt;0,SUMIF(Candidatura_Tomador!$H:$H,Candidatura_Seguros!M1050,Candidatura_Tomador!R:R),"")</f>
        <v/>
      </c>
      <c r="W1050" t="str">
        <f t="shared" si="157"/>
        <v/>
      </c>
    </row>
    <row r="1051" spans="1:23" x14ac:dyDescent="0.25">
      <c r="A1051" t="str">
        <f>+IF(LEN(M1051)&gt;0,Candidatura_Tomador!C1051,"")</f>
        <v/>
      </c>
      <c r="B1051" t="str">
        <f>+IF(LEN(M1051)&gt;0,Participação!$D$8,"")</f>
        <v/>
      </c>
      <c r="C1051" t="str">
        <f t="shared" si="149"/>
        <v/>
      </c>
      <c r="D1051" t="str">
        <f>+IF(LEN(M1051)&gt;0,Participação!$D$4,"")</f>
        <v/>
      </c>
      <c r="E1051" s="27" t="str">
        <f>+IF(LEN(M1051)&gt;0,Participação!$B$7+8,"")</f>
        <v/>
      </c>
      <c r="F1051" s="27" t="str">
        <f t="shared" si="150"/>
        <v/>
      </c>
      <c r="G1051" t="str">
        <f t="shared" si="151"/>
        <v/>
      </c>
      <c r="H1051" t="str">
        <f t="shared" si="152"/>
        <v/>
      </c>
      <c r="I1051" t="str">
        <f t="shared" si="153"/>
        <v/>
      </c>
      <c r="L1051" t="str">
        <f>+IF(LEN(Candidatura_Tomador!A1051)&gt;0,VLOOKUP(M1051,Candidatura_Tomador!H:P,9,0),"")</f>
        <v/>
      </c>
      <c r="M1051" t="str">
        <f>IF(LEN(M1050)=0,"",IF(M1050=MAX(Candidatura_Tomador!H:H),"",M1050+1))</f>
        <v/>
      </c>
      <c r="N1051" t="str">
        <f>+IF(LEN(M1051)&gt;0,Participação!$D$6*100,"")</f>
        <v/>
      </c>
      <c r="O1051" t="str">
        <f t="shared" si="154"/>
        <v/>
      </c>
      <c r="P1051" t="str">
        <f>+IF(LEN(M1051)&gt;0,IF(Participação!$B$6="Com Escaldão","09","01"),"")</f>
        <v/>
      </c>
      <c r="Q1051" s="28" t="str">
        <f>+IF(LEN(M1051)&gt;0,SUMIF(Candidatura_Tomador!$H:$H,Candidatura_Seguros!M1051,Candidatura_Tomador!I:I),"")</f>
        <v/>
      </c>
      <c r="R1051" t="str">
        <f>+IF(LEN(M1051)&gt;0,VLOOKUP(M1051,Candidatura_Tomador!H:J,3,0),"")</f>
        <v/>
      </c>
      <c r="S1051" t="str">
        <f>+IF(LEN(M1051)&gt;0,SUMIF(Candidatura_Tomador!$H:$H,Candidatura_Seguros!M1051,Candidatura_Tomador!Q:Q),"")</f>
        <v/>
      </c>
      <c r="T1051" t="str">
        <f t="shared" si="155"/>
        <v/>
      </c>
      <c r="U1051" t="str">
        <f t="shared" si="156"/>
        <v/>
      </c>
      <c r="V1051" t="str">
        <f>+IF(LEN(M1051)&gt;0,SUMIF(Candidatura_Tomador!$H:$H,Candidatura_Seguros!M1051,Candidatura_Tomador!R:R),"")</f>
        <v/>
      </c>
      <c r="W1051" t="str">
        <f t="shared" si="157"/>
        <v/>
      </c>
    </row>
    <row r="1052" spans="1:23" x14ac:dyDescent="0.25">
      <c r="A1052" t="str">
        <f>+IF(LEN(M1052)&gt;0,Candidatura_Tomador!C1052,"")</f>
        <v/>
      </c>
      <c r="B1052" t="str">
        <f>+IF(LEN(M1052)&gt;0,Participação!$D$8,"")</f>
        <v/>
      </c>
      <c r="C1052" t="str">
        <f t="shared" si="149"/>
        <v/>
      </c>
      <c r="D1052" t="str">
        <f>+IF(LEN(M1052)&gt;0,Participação!$D$4,"")</f>
        <v/>
      </c>
      <c r="E1052" s="27" t="str">
        <f>+IF(LEN(M1052)&gt;0,Participação!$B$7+8,"")</f>
        <v/>
      </c>
      <c r="F1052" s="27" t="str">
        <f t="shared" si="150"/>
        <v/>
      </c>
      <c r="G1052" t="str">
        <f t="shared" si="151"/>
        <v/>
      </c>
      <c r="H1052" t="str">
        <f t="shared" si="152"/>
        <v/>
      </c>
      <c r="I1052" t="str">
        <f t="shared" si="153"/>
        <v/>
      </c>
      <c r="L1052" t="str">
        <f>+IF(LEN(Candidatura_Tomador!A1052)&gt;0,VLOOKUP(M1052,Candidatura_Tomador!H:P,9,0),"")</f>
        <v/>
      </c>
      <c r="M1052" t="str">
        <f>IF(LEN(M1051)=0,"",IF(M1051=MAX(Candidatura_Tomador!H:H),"",M1051+1))</f>
        <v/>
      </c>
      <c r="N1052" t="str">
        <f>+IF(LEN(M1052)&gt;0,Participação!$D$6*100,"")</f>
        <v/>
      </c>
      <c r="O1052" t="str">
        <f t="shared" si="154"/>
        <v/>
      </c>
      <c r="P1052" t="str">
        <f>+IF(LEN(M1052)&gt;0,IF(Participação!$B$6="Com Escaldão","09","01"),"")</f>
        <v/>
      </c>
      <c r="Q1052" s="28" t="str">
        <f>+IF(LEN(M1052)&gt;0,SUMIF(Candidatura_Tomador!$H:$H,Candidatura_Seguros!M1052,Candidatura_Tomador!I:I),"")</f>
        <v/>
      </c>
      <c r="R1052" t="str">
        <f>+IF(LEN(M1052)&gt;0,VLOOKUP(M1052,Candidatura_Tomador!H:J,3,0),"")</f>
        <v/>
      </c>
      <c r="S1052" t="str">
        <f>+IF(LEN(M1052)&gt;0,SUMIF(Candidatura_Tomador!$H:$H,Candidatura_Seguros!M1052,Candidatura_Tomador!Q:Q),"")</f>
        <v/>
      </c>
      <c r="T1052" t="str">
        <f t="shared" si="155"/>
        <v/>
      </c>
      <c r="U1052" t="str">
        <f t="shared" si="156"/>
        <v/>
      </c>
      <c r="V1052" t="str">
        <f>+IF(LEN(M1052)&gt;0,SUMIF(Candidatura_Tomador!$H:$H,Candidatura_Seguros!M1052,Candidatura_Tomador!R:R),"")</f>
        <v/>
      </c>
      <c r="W1052" t="str">
        <f t="shared" si="157"/>
        <v/>
      </c>
    </row>
    <row r="1053" spans="1:23" x14ac:dyDescent="0.25">
      <c r="A1053" t="str">
        <f>+IF(LEN(M1053)&gt;0,Candidatura_Tomador!C1053,"")</f>
        <v/>
      </c>
      <c r="B1053" t="str">
        <f>+IF(LEN(M1053)&gt;0,Participação!$D$8,"")</f>
        <v/>
      </c>
      <c r="C1053" t="str">
        <f t="shared" si="149"/>
        <v/>
      </c>
      <c r="D1053" t="str">
        <f>+IF(LEN(M1053)&gt;0,Participação!$D$4,"")</f>
        <v/>
      </c>
      <c r="E1053" s="27" t="str">
        <f>+IF(LEN(M1053)&gt;0,Participação!$B$7+8,"")</f>
        <v/>
      </c>
      <c r="F1053" s="27" t="str">
        <f t="shared" si="150"/>
        <v/>
      </c>
      <c r="G1053" t="str">
        <f t="shared" si="151"/>
        <v/>
      </c>
      <c r="H1053" t="str">
        <f t="shared" si="152"/>
        <v/>
      </c>
      <c r="I1053" t="str">
        <f t="shared" si="153"/>
        <v/>
      </c>
      <c r="L1053" t="str">
        <f>+IF(LEN(Candidatura_Tomador!A1053)&gt;0,VLOOKUP(M1053,Candidatura_Tomador!H:P,9,0),"")</f>
        <v/>
      </c>
      <c r="M1053" t="str">
        <f>IF(LEN(M1052)=0,"",IF(M1052=MAX(Candidatura_Tomador!H:H),"",M1052+1))</f>
        <v/>
      </c>
      <c r="N1053" t="str">
        <f>+IF(LEN(M1053)&gt;0,Participação!$D$6*100,"")</f>
        <v/>
      </c>
      <c r="O1053" t="str">
        <f t="shared" si="154"/>
        <v/>
      </c>
      <c r="P1053" t="str">
        <f>+IF(LEN(M1053)&gt;0,IF(Participação!$B$6="Com Escaldão","09","01"),"")</f>
        <v/>
      </c>
      <c r="Q1053" s="28" t="str">
        <f>+IF(LEN(M1053)&gt;0,SUMIF(Candidatura_Tomador!$H:$H,Candidatura_Seguros!M1053,Candidatura_Tomador!I:I),"")</f>
        <v/>
      </c>
      <c r="R1053" t="str">
        <f>+IF(LEN(M1053)&gt;0,VLOOKUP(M1053,Candidatura_Tomador!H:J,3,0),"")</f>
        <v/>
      </c>
      <c r="S1053" t="str">
        <f>+IF(LEN(M1053)&gt;0,SUMIF(Candidatura_Tomador!$H:$H,Candidatura_Seguros!M1053,Candidatura_Tomador!Q:Q),"")</f>
        <v/>
      </c>
      <c r="T1053" t="str">
        <f t="shared" si="155"/>
        <v/>
      </c>
      <c r="U1053" t="str">
        <f t="shared" si="156"/>
        <v/>
      </c>
      <c r="V1053" t="str">
        <f>+IF(LEN(M1053)&gt;0,SUMIF(Candidatura_Tomador!$H:$H,Candidatura_Seguros!M1053,Candidatura_Tomador!R:R),"")</f>
        <v/>
      </c>
      <c r="W1053" t="str">
        <f t="shared" si="157"/>
        <v/>
      </c>
    </row>
    <row r="1054" spans="1:23" x14ac:dyDescent="0.25">
      <c r="A1054" t="str">
        <f>+IF(LEN(M1054)&gt;0,Candidatura_Tomador!C1054,"")</f>
        <v/>
      </c>
      <c r="B1054" t="str">
        <f>+IF(LEN(M1054)&gt;0,Participação!$D$8,"")</f>
        <v/>
      </c>
      <c r="C1054" t="str">
        <f t="shared" si="149"/>
        <v/>
      </c>
      <c r="D1054" t="str">
        <f>+IF(LEN(M1054)&gt;0,Participação!$D$4,"")</f>
        <v/>
      </c>
      <c r="E1054" s="27" t="str">
        <f>+IF(LEN(M1054)&gt;0,Participação!$B$7+8,"")</f>
        <v/>
      </c>
      <c r="F1054" s="27" t="str">
        <f t="shared" si="150"/>
        <v/>
      </c>
      <c r="G1054" t="str">
        <f t="shared" si="151"/>
        <v/>
      </c>
      <c r="H1054" t="str">
        <f t="shared" si="152"/>
        <v/>
      </c>
      <c r="I1054" t="str">
        <f t="shared" si="153"/>
        <v/>
      </c>
      <c r="L1054" t="str">
        <f>+IF(LEN(Candidatura_Tomador!A1054)&gt;0,VLOOKUP(M1054,Candidatura_Tomador!H:P,9,0),"")</f>
        <v/>
      </c>
      <c r="M1054" t="str">
        <f>IF(LEN(M1053)=0,"",IF(M1053=MAX(Candidatura_Tomador!H:H),"",M1053+1))</f>
        <v/>
      </c>
      <c r="N1054" t="str">
        <f>+IF(LEN(M1054)&gt;0,Participação!$D$6*100,"")</f>
        <v/>
      </c>
      <c r="O1054" t="str">
        <f t="shared" si="154"/>
        <v/>
      </c>
      <c r="P1054" t="str">
        <f>+IF(LEN(M1054)&gt;0,IF(Participação!$B$6="Com Escaldão","09","01"),"")</f>
        <v/>
      </c>
      <c r="Q1054" s="28" t="str">
        <f>+IF(LEN(M1054)&gt;0,SUMIF(Candidatura_Tomador!$H:$H,Candidatura_Seguros!M1054,Candidatura_Tomador!I:I),"")</f>
        <v/>
      </c>
      <c r="R1054" t="str">
        <f>+IF(LEN(M1054)&gt;0,VLOOKUP(M1054,Candidatura_Tomador!H:J,3,0),"")</f>
        <v/>
      </c>
      <c r="S1054" t="str">
        <f>+IF(LEN(M1054)&gt;0,SUMIF(Candidatura_Tomador!$H:$H,Candidatura_Seguros!M1054,Candidatura_Tomador!Q:Q),"")</f>
        <v/>
      </c>
      <c r="T1054" t="str">
        <f t="shared" si="155"/>
        <v/>
      </c>
      <c r="U1054" t="str">
        <f t="shared" si="156"/>
        <v/>
      </c>
      <c r="V1054" t="str">
        <f>+IF(LEN(M1054)&gt;0,SUMIF(Candidatura_Tomador!$H:$H,Candidatura_Seguros!M1054,Candidatura_Tomador!R:R),"")</f>
        <v/>
      </c>
      <c r="W1054" t="str">
        <f t="shared" si="157"/>
        <v/>
      </c>
    </row>
    <row r="1055" spans="1:23" x14ac:dyDescent="0.25">
      <c r="A1055" t="str">
        <f>+IF(LEN(M1055)&gt;0,Candidatura_Tomador!C1055,"")</f>
        <v/>
      </c>
      <c r="B1055" t="str">
        <f>+IF(LEN(M1055)&gt;0,Participação!$D$8,"")</f>
        <v/>
      </c>
      <c r="C1055" t="str">
        <f t="shared" si="149"/>
        <v/>
      </c>
      <c r="D1055" t="str">
        <f>+IF(LEN(M1055)&gt;0,Participação!$D$4,"")</f>
        <v/>
      </c>
      <c r="E1055" s="27" t="str">
        <f>+IF(LEN(M1055)&gt;0,Participação!$B$7+8,"")</f>
        <v/>
      </c>
      <c r="F1055" s="27" t="str">
        <f t="shared" si="150"/>
        <v/>
      </c>
      <c r="G1055" t="str">
        <f t="shared" si="151"/>
        <v/>
      </c>
      <c r="H1055" t="str">
        <f t="shared" si="152"/>
        <v/>
      </c>
      <c r="I1055" t="str">
        <f t="shared" si="153"/>
        <v/>
      </c>
      <c r="L1055" t="str">
        <f>+IF(LEN(Candidatura_Tomador!A1055)&gt;0,VLOOKUP(M1055,Candidatura_Tomador!H:P,9,0),"")</f>
        <v/>
      </c>
      <c r="M1055" t="str">
        <f>IF(LEN(M1054)=0,"",IF(M1054=MAX(Candidatura_Tomador!H:H),"",M1054+1))</f>
        <v/>
      </c>
      <c r="N1055" t="str">
        <f>+IF(LEN(M1055)&gt;0,Participação!$D$6*100,"")</f>
        <v/>
      </c>
      <c r="O1055" t="str">
        <f t="shared" si="154"/>
        <v/>
      </c>
      <c r="P1055" t="str">
        <f>+IF(LEN(M1055)&gt;0,IF(Participação!$B$6="Com Escaldão","09","01"),"")</f>
        <v/>
      </c>
      <c r="Q1055" s="28" t="str">
        <f>+IF(LEN(M1055)&gt;0,SUMIF(Candidatura_Tomador!$H:$H,Candidatura_Seguros!M1055,Candidatura_Tomador!I:I),"")</f>
        <v/>
      </c>
      <c r="R1055" t="str">
        <f>+IF(LEN(M1055)&gt;0,VLOOKUP(M1055,Candidatura_Tomador!H:J,3,0),"")</f>
        <v/>
      </c>
      <c r="S1055" t="str">
        <f>+IF(LEN(M1055)&gt;0,SUMIF(Candidatura_Tomador!$H:$H,Candidatura_Seguros!M1055,Candidatura_Tomador!Q:Q),"")</f>
        <v/>
      </c>
      <c r="T1055" t="str">
        <f t="shared" si="155"/>
        <v/>
      </c>
      <c r="U1055" t="str">
        <f t="shared" si="156"/>
        <v/>
      </c>
      <c r="V1055" t="str">
        <f>+IF(LEN(M1055)&gt;0,SUMIF(Candidatura_Tomador!$H:$H,Candidatura_Seguros!M1055,Candidatura_Tomador!R:R),"")</f>
        <v/>
      </c>
      <c r="W1055" t="str">
        <f t="shared" si="157"/>
        <v/>
      </c>
    </row>
    <row r="1056" spans="1:23" x14ac:dyDescent="0.25">
      <c r="A1056" t="str">
        <f>+IF(LEN(M1056)&gt;0,Candidatura_Tomador!C1056,"")</f>
        <v/>
      </c>
      <c r="B1056" t="str">
        <f>+IF(LEN(M1056)&gt;0,Participação!$D$8,"")</f>
        <v/>
      </c>
      <c r="C1056" t="str">
        <f t="shared" si="149"/>
        <v/>
      </c>
      <c r="D1056" t="str">
        <f>+IF(LEN(M1056)&gt;0,Participação!$D$4,"")</f>
        <v/>
      </c>
      <c r="E1056" s="27" t="str">
        <f>+IF(LEN(M1056)&gt;0,Participação!$B$7+8,"")</f>
        <v/>
      </c>
      <c r="F1056" s="27" t="str">
        <f t="shared" si="150"/>
        <v/>
      </c>
      <c r="G1056" t="str">
        <f t="shared" si="151"/>
        <v/>
      </c>
      <c r="H1056" t="str">
        <f t="shared" si="152"/>
        <v/>
      </c>
      <c r="I1056" t="str">
        <f t="shared" si="153"/>
        <v/>
      </c>
      <c r="L1056" t="str">
        <f>+IF(LEN(Candidatura_Tomador!A1056)&gt;0,VLOOKUP(M1056,Candidatura_Tomador!H:P,9,0),"")</f>
        <v/>
      </c>
      <c r="M1056" t="str">
        <f>IF(LEN(M1055)=0,"",IF(M1055=MAX(Candidatura_Tomador!H:H),"",M1055+1))</f>
        <v/>
      </c>
      <c r="N1056" t="str">
        <f>+IF(LEN(M1056)&gt;0,Participação!$D$6*100,"")</f>
        <v/>
      </c>
      <c r="O1056" t="str">
        <f t="shared" si="154"/>
        <v/>
      </c>
      <c r="P1056" t="str">
        <f>+IF(LEN(M1056)&gt;0,IF(Participação!$B$6="Com Escaldão","09","01"),"")</f>
        <v/>
      </c>
      <c r="Q1056" s="28" t="str">
        <f>+IF(LEN(M1056)&gt;0,SUMIF(Candidatura_Tomador!$H:$H,Candidatura_Seguros!M1056,Candidatura_Tomador!I:I),"")</f>
        <v/>
      </c>
      <c r="R1056" t="str">
        <f>+IF(LEN(M1056)&gt;0,VLOOKUP(M1056,Candidatura_Tomador!H:J,3,0),"")</f>
        <v/>
      </c>
      <c r="S1056" t="str">
        <f>+IF(LEN(M1056)&gt;0,SUMIF(Candidatura_Tomador!$H:$H,Candidatura_Seguros!M1056,Candidatura_Tomador!Q:Q),"")</f>
        <v/>
      </c>
      <c r="T1056" t="str">
        <f t="shared" si="155"/>
        <v/>
      </c>
      <c r="U1056" t="str">
        <f t="shared" si="156"/>
        <v/>
      </c>
      <c r="V1056" t="str">
        <f>+IF(LEN(M1056)&gt;0,SUMIF(Candidatura_Tomador!$H:$H,Candidatura_Seguros!M1056,Candidatura_Tomador!R:R),"")</f>
        <v/>
      </c>
      <c r="W1056" t="str">
        <f t="shared" si="157"/>
        <v/>
      </c>
    </row>
    <row r="1057" spans="1:23" x14ac:dyDescent="0.25">
      <c r="A1057" t="str">
        <f>+IF(LEN(M1057)&gt;0,Candidatura_Tomador!C1057,"")</f>
        <v/>
      </c>
      <c r="B1057" t="str">
        <f>+IF(LEN(M1057)&gt;0,Participação!$D$8,"")</f>
        <v/>
      </c>
      <c r="C1057" t="str">
        <f t="shared" si="149"/>
        <v/>
      </c>
      <c r="D1057" t="str">
        <f>+IF(LEN(M1057)&gt;0,Participação!$D$4,"")</f>
        <v/>
      </c>
      <c r="E1057" s="27" t="str">
        <f>+IF(LEN(M1057)&gt;0,Participação!$B$7+8,"")</f>
        <v/>
      </c>
      <c r="F1057" s="27" t="str">
        <f t="shared" si="150"/>
        <v/>
      </c>
      <c r="G1057" t="str">
        <f t="shared" si="151"/>
        <v/>
      </c>
      <c r="H1057" t="str">
        <f t="shared" si="152"/>
        <v/>
      </c>
      <c r="I1057" t="str">
        <f t="shared" si="153"/>
        <v/>
      </c>
      <c r="L1057" t="str">
        <f>+IF(LEN(Candidatura_Tomador!A1057)&gt;0,VLOOKUP(M1057,Candidatura_Tomador!H:P,9,0),"")</f>
        <v/>
      </c>
      <c r="M1057" t="str">
        <f>IF(LEN(M1056)=0,"",IF(M1056=MAX(Candidatura_Tomador!H:H),"",M1056+1))</f>
        <v/>
      </c>
      <c r="N1057" t="str">
        <f>+IF(LEN(M1057)&gt;0,Participação!$D$6*100,"")</f>
        <v/>
      </c>
      <c r="O1057" t="str">
        <f t="shared" si="154"/>
        <v/>
      </c>
      <c r="P1057" t="str">
        <f>+IF(LEN(M1057)&gt;0,IF(Participação!$B$6="Com Escaldão","09","01"),"")</f>
        <v/>
      </c>
      <c r="Q1057" s="28" t="str">
        <f>+IF(LEN(M1057)&gt;0,SUMIF(Candidatura_Tomador!$H:$H,Candidatura_Seguros!M1057,Candidatura_Tomador!I:I),"")</f>
        <v/>
      </c>
      <c r="R1057" t="str">
        <f>+IF(LEN(M1057)&gt;0,VLOOKUP(M1057,Candidatura_Tomador!H:J,3,0),"")</f>
        <v/>
      </c>
      <c r="S1057" t="str">
        <f>+IF(LEN(M1057)&gt;0,SUMIF(Candidatura_Tomador!$H:$H,Candidatura_Seguros!M1057,Candidatura_Tomador!Q:Q),"")</f>
        <v/>
      </c>
      <c r="T1057" t="str">
        <f t="shared" si="155"/>
        <v/>
      </c>
      <c r="U1057" t="str">
        <f t="shared" si="156"/>
        <v/>
      </c>
      <c r="V1057" t="str">
        <f>+IF(LEN(M1057)&gt;0,SUMIF(Candidatura_Tomador!$H:$H,Candidatura_Seguros!M1057,Candidatura_Tomador!R:R),"")</f>
        <v/>
      </c>
      <c r="W1057" t="str">
        <f t="shared" si="157"/>
        <v/>
      </c>
    </row>
    <row r="1058" spans="1:23" x14ac:dyDescent="0.25">
      <c r="A1058" t="str">
        <f>+IF(LEN(M1058)&gt;0,Candidatura_Tomador!C1058,"")</f>
        <v/>
      </c>
      <c r="B1058" t="str">
        <f>+IF(LEN(M1058)&gt;0,Participação!$D$8,"")</f>
        <v/>
      </c>
      <c r="C1058" t="str">
        <f t="shared" si="149"/>
        <v/>
      </c>
      <c r="D1058" t="str">
        <f>+IF(LEN(M1058)&gt;0,Participação!$D$4,"")</f>
        <v/>
      </c>
      <c r="E1058" s="27" t="str">
        <f>+IF(LEN(M1058)&gt;0,Participação!$B$7+8,"")</f>
        <v/>
      </c>
      <c r="F1058" s="27" t="str">
        <f t="shared" si="150"/>
        <v/>
      </c>
      <c r="G1058" t="str">
        <f t="shared" si="151"/>
        <v/>
      </c>
      <c r="H1058" t="str">
        <f t="shared" si="152"/>
        <v/>
      </c>
      <c r="I1058" t="str">
        <f t="shared" si="153"/>
        <v/>
      </c>
      <c r="L1058" t="str">
        <f>+IF(LEN(Candidatura_Tomador!A1058)&gt;0,VLOOKUP(M1058,Candidatura_Tomador!H:P,9,0),"")</f>
        <v/>
      </c>
      <c r="M1058" t="str">
        <f>IF(LEN(M1057)=0,"",IF(M1057=MAX(Candidatura_Tomador!H:H),"",M1057+1))</f>
        <v/>
      </c>
      <c r="N1058" t="str">
        <f>+IF(LEN(M1058)&gt;0,Participação!$D$6*100,"")</f>
        <v/>
      </c>
      <c r="O1058" t="str">
        <f t="shared" si="154"/>
        <v/>
      </c>
      <c r="P1058" t="str">
        <f>+IF(LEN(M1058)&gt;0,IF(Participação!$B$6="Com Escaldão","09","01"),"")</f>
        <v/>
      </c>
      <c r="Q1058" s="28" t="str">
        <f>+IF(LEN(M1058)&gt;0,SUMIF(Candidatura_Tomador!$H:$H,Candidatura_Seguros!M1058,Candidatura_Tomador!I:I),"")</f>
        <v/>
      </c>
      <c r="R1058" t="str">
        <f>+IF(LEN(M1058)&gt;0,VLOOKUP(M1058,Candidatura_Tomador!H:J,3,0),"")</f>
        <v/>
      </c>
      <c r="S1058" t="str">
        <f>+IF(LEN(M1058)&gt;0,SUMIF(Candidatura_Tomador!$H:$H,Candidatura_Seguros!M1058,Candidatura_Tomador!Q:Q),"")</f>
        <v/>
      </c>
      <c r="T1058" t="str">
        <f t="shared" si="155"/>
        <v/>
      </c>
      <c r="U1058" t="str">
        <f t="shared" si="156"/>
        <v/>
      </c>
      <c r="V1058" t="str">
        <f>+IF(LEN(M1058)&gt;0,SUMIF(Candidatura_Tomador!$H:$H,Candidatura_Seguros!M1058,Candidatura_Tomador!R:R),"")</f>
        <v/>
      </c>
      <c r="W1058" t="str">
        <f t="shared" si="157"/>
        <v/>
      </c>
    </row>
    <row r="1059" spans="1:23" x14ac:dyDescent="0.25">
      <c r="A1059" t="str">
        <f>+IF(LEN(M1059)&gt;0,Candidatura_Tomador!C1059,"")</f>
        <v/>
      </c>
      <c r="B1059" t="str">
        <f>+IF(LEN(M1059)&gt;0,Participação!$D$8,"")</f>
        <v/>
      </c>
      <c r="C1059" t="str">
        <f t="shared" si="149"/>
        <v/>
      </c>
      <c r="D1059" t="str">
        <f>+IF(LEN(M1059)&gt;0,Participação!$D$4,"")</f>
        <v/>
      </c>
      <c r="E1059" s="27" t="str">
        <f>+IF(LEN(M1059)&gt;0,Participação!$B$7+8,"")</f>
        <v/>
      </c>
      <c r="F1059" s="27" t="str">
        <f t="shared" si="150"/>
        <v/>
      </c>
      <c r="G1059" t="str">
        <f t="shared" si="151"/>
        <v/>
      </c>
      <c r="H1059" t="str">
        <f t="shared" si="152"/>
        <v/>
      </c>
      <c r="I1059" t="str">
        <f t="shared" si="153"/>
        <v/>
      </c>
      <c r="L1059" t="str">
        <f>+IF(LEN(Candidatura_Tomador!A1059)&gt;0,VLOOKUP(M1059,Candidatura_Tomador!H:P,9,0),"")</f>
        <v/>
      </c>
      <c r="M1059" t="str">
        <f>IF(LEN(M1058)=0,"",IF(M1058=MAX(Candidatura_Tomador!H:H),"",M1058+1))</f>
        <v/>
      </c>
      <c r="N1059" t="str">
        <f>+IF(LEN(M1059)&gt;0,Participação!$D$6*100,"")</f>
        <v/>
      </c>
      <c r="O1059" t="str">
        <f t="shared" si="154"/>
        <v/>
      </c>
      <c r="P1059" t="str">
        <f>+IF(LEN(M1059)&gt;0,IF(Participação!$B$6="Com Escaldão","09","01"),"")</f>
        <v/>
      </c>
      <c r="Q1059" s="28" t="str">
        <f>+IF(LEN(M1059)&gt;0,SUMIF(Candidatura_Tomador!$H:$H,Candidatura_Seguros!M1059,Candidatura_Tomador!I:I),"")</f>
        <v/>
      </c>
      <c r="R1059" t="str">
        <f>+IF(LEN(M1059)&gt;0,VLOOKUP(M1059,Candidatura_Tomador!H:J,3,0),"")</f>
        <v/>
      </c>
      <c r="S1059" t="str">
        <f>+IF(LEN(M1059)&gt;0,SUMIF(Candidatura_Tomador!$H:$H,Candidatura_Seguros!M1059,Candidatura_Tomador!Q:Q),"")</f>
        <v/>
      </c>
      <c r="T1059" t="str">
        <f t="shared" si="155"/>
        <v/>
      </c>
      <c r="U1059" t="str">
        <f t="shared" si="156"/>
        <v/>
      </c>
      <c r="V1059" t="str">
        <f>+IF(LEN(M1059)&gt;0,SUMIF(Candidatura_Tomador!$H:$H,Candidatura_Seguros!M1059,Candidatura_Tomador!R:R),"")</f>
        <v/>
      </c>
      <c r="W1059" t="str">
        <f t="shared" si="157"/>
        <v/>
      </c>
    </row>
    <row r="1060" spans="1:23" x14ac:dyDescent="0.25">
      <c r="A1060" t="str">
        <f>+IF(LEN(M1060)&gt;0,Candidatura_Tomador!C1060,"")</f>
        <v/>
      </c>
      <c r="B1060" t="str">
        <f>+IF(LEN(M1060)&gt;0,Participação!$D$8,"")</f>
        <v/>
      </c>
      <c r="C1060" t="str">
        <f t="shared" si="149"/>
        <v/>
      </c>
      <c r="D1060" t="str">
        <f>+IF(LEN(M1060)&gt;0,Participação!$D$4,"")</f>
        <v/>
      </c>
      <c r="E1060" s="27" t="str">
        <f>+IF(LEN(M1060)&gt;0,Participação!$B$7+8,"")</f>
        <v/>
      </c>
      <c r="F1060" s="27" t="str">
        <f t="shared" si="150"/>
        <v/>
      </c>
      <c r="G1060" t="str">
        <f t="shared" si="151"/>
        <v/>
      </c>
      <c r="H1060" t="str">
        <f t="shared" si="152"/>
        <v/>
      </c>
      <c r="I1060" t="str">
        <f t="shared" si="153"/>
        <v/>
      </c>
      <c r="L1060" t="str">
        <f>+IF(LEN(Candidatura_Tomador!A1060)&gt;0,VLOOKUP(M1060,Candidatura_Tomador!H:P,9,0),"")</f>
        <v/>
      </c>
      <c r="M1060" t="str">
        <f>IF(LEN(M1059)=0,"",IF(M1059=MAX(Candidatura_Tomador!H:H),"",M1059+1))</f>
        <v/>
      </c>
      <c r="N1060" t="str">
        <f>+IF(LEN(M1060)&gt;0,Participação!$D$6*100,"")</f>
        <v/>
      </c>
      <c r="O1060" t="str">
        <f t="shared" si="154"/>
        <v/>
      </c>
      <c r="P1060" t="str">
        <f>+IF(LEN(M1060)&gt;0,IF(Participação!$B$6="Com Escaldão","09","01"),"")</f>
        <v/>
      </c>
      <c r="Q1060" s="28" t="str">
        <f>+IF(LEN(M1060)&gt;0,SUMIF(Candidatura_Tomador!$H:$H,Candidatura_Seguros!M1060,Candidatura_Tomador!I:I),"")</f>
        <v/>
      </c>
      <c r="R1060" t="str">
        <f>+IF(LEN(M1060)&gt;0,VLOOKUP(M1060,Candidatura_Tomador!H:J,3,0),"")</f>
        <v/>
      </c>
      <c r="S1060" t="str">
        <f>+IF(LEN(M1060)&gt;0,SUMIF(Candidatura_Tomador!$H:$H,Candidatura_Seguros!M1060,Candidatura_Tomador!Q:Q),"")</f>
        <v/>
      </c>
      <c r="T1060" t="str">
        <f t="shared" si="155"/>
        <v/>
      </c>
      <c r="U1060" t="str">
        <f t="shared" si="156"/>
        <v/>
      </c>
      <c r="V1060" t="str">
        <f>+IF(LEN(M1060)&gt;0,SUMIF(Candidatura_Tomador!$H:$H,Candidatura_Seguros!M1060,Candidatura_Tomador!R:R),"")</f>
        <v/>
      </c>
      <c r="W1060" t="str">
        <f t="shared" si="157"/>
        <v/>
      </c>
    </row>
    <row r="1061" spans="1:23" x14ac:dyDescent="0.25">
      <c r="A1061" t="str">
        <f>+IF(LEN(M1061)&gt;0,Candidatura_Tomador!C1061,"")</f>
        <v/>
      </c>
      <c r="B1061" t="str">
        <f>+IF(LEN(M1061)&gt;0,Participação!$D$8,"")</f>
        <v/>
      </c>
      <c r="C1061" t="str">
        <f t="shared" si="149"/>
        <v/>
      </c>
      <c r="D1061" t="str">
        <f>+IF(LEN(M1061)&gt;0,Participação!$D$4,"")</f>
        <v/>
      </c>
      <c r="E1061" s="27" t="str">
        <f>+IF(LEN(M1061)&gt;0,Participação!$B$7+8,"")</f>
        <v/>
      </c>
      <c r="F1061" s="27" t="str">
        <f t="shared" si="150"/>
        <v/>
      </c>
      <c r="G1061" t="str">
        <f t="shared" si="151"/>
        <v/>
      </c>
      <c r="H1061" t="str">
        <f t="shared" si="152"/>
        <v/>
      </c>
      <c r="I1061" t="str">
        <f t="shared" si="153"/>
        <v/>
      </c>
      <c r="L1061" t="str">
        <f>+IF(LEN(Candidatura_Tomador!A1061)&gt;0,VLOOKUP(M1061,Candidatura_Tomador!H:P,9,0),"")</f>
        <v/>
      </c>
      <c r="M1061" t="str">
        <f>IF(LEN(M1060)=0,"",IF(M1060=MAX(Candidatura_Tomador!H:H),"",M1060+1))</f>
        <v/>
      </c>
      <c r="N1061" t="str">
        <f>+IF(LEN(M1061)&gt;0,Participação!$D$6*100,"")</f>
        <v/>
      </c>
      <c r="O1061" t="str">
        <f t="shared" si="154"/>
        <v/>
      </c>
      <c r="P1061" t="str">
        <f>+IF(LEN(M1061)&gt;0,IF(Participação!$B$6="Com Escaldão","09","01"),"")</f>
        <v/>
      </c>
      <c r="Q1061" s="28" t="str">
        <f>+IF(LEN(M1061)&gt;0,SUMIF(Candidatura_Tomador!$H:$H,Candidatura_Seguros!M1061,Candidatura_Tomador!I:I),"")</f>
        <v/>
      </c>
      <c r="R1061" t="str">
        <f>+IF(LEN(M1061)&gt;0,VLOOKUP(M1061,Candidatura_Tomador!H:J,3,0),"")</f>
        <v/>
      </c>
      <c r="S1061" t="str">
        <f>+IF(LEN(M1061)&gt;0,SUMIF(Candidatura_Tomador!$H:$H,Candidatura_Seguros!M1061,Candidatura_Tomador!Q:Q),"")</f>
        <v/>
      </c>
      <c r="T1061" t="str">
        <f t="shared" si="155"/>
        <v/>
      </c>
      <c r="U1061" t="str">
        <f t="shared" si="156"/>
        <v/>
      </c>
      <c r="V1061" t="str">
        <f>+IF(LEN(M1061)&gt;0,SUMIF(Candidatura_Tomador!$H:$H,Candidatura_Seguros!M1061,Candidatura_Tomador!R:R),"")</f>
        <v/>
      </c>
      <c r="W1061" t="str">
        <f t="shared" si="157"/>
        <v/>
      </c>
    </row>
    <row r="1062" spans="1:23" x14ac:dyDescent="0.25">
      <c r="A1062" t="str">
        <f>+IF(LEN(M1062)&gt;0,Candidatura_Tomador!C1062,"")</f>
        <v/>
      </c>
      <c r="B1062" t="str">
        <f>+IF(LEN(M1062)&gt;0,Participação!$D$8,"")</f>
        <v/>
      </c>
      <c r="C1062" t="str">
        <f t="shared" si="149"/>
        <v/>
      </c>
      <c r="D1062" t="str">
        <f>+IF(LEN(M1062)&gt;0,Participação!$D$4,"")</f>
        <v/>
      </c>
      <c r="E1062" s="27" t="str">
        <f>+IF(LEN(M1062)&gt;0,Participação!$B$7+8,"")</f>
        <v/>
      </c>
      <c r="F1062" s="27" t="str">
        <f t="shared" si="150"/>
        <v/>
      </c>
      <c r="G1062" t="str">
        <f t="shared" si="151"/>
        <v/>
      </c>
      <c r="H1062" t="str">
        <f t="shared" si="152"/>
        <v/>
      </c>
      <c r="I1062" t="str">
        <f t="shared" si="153"/>
        <v/>
      </c>
      <c r="L1062" t="str">
        <f>+IF(LEN(Candidatura_Tomador!A1062)&gt;0,VLOOKUP(M1062,Candidatura_Tomador!H:P,9,0),"")</f>
        <v/>
      </c>
      <c r="M1062" t="str">
        <f>IF(LEN(M1061)=0,"",IF(M1061=MAX(Candidatura_Tomador!H:H),"",M1061+1))</f>
        <v/>
      </c>
      <c r="N1062" t="str">
        <f>+IF(LEN(M1062)&gt;0,Participação!$D$6*100,"")</f>
        <v/>
      </c>
      <c r="O1062" t="str">
        <f t="shared" si="154"/>
        <v/>
      </c>
      <c r="P1062" t="str">
        <f>+IF(LEN(M1062)&gt;0,IF(Participação!$B$6="Com Escaldão","09","01"),"")</f>
        <v/>
      </c>
      <c r="Q1062" s="28" t="str">
        <f>+IF(LEN(M1062)&gt;0,SUMIF(Candidatura_Tomador!$H:$H,Candidatura_Seguros!M1062,Candidatura_Tomador!I:I),"")</f>
        <v/>
      </c>
      <c r="R1062" t="str">
        <f>+IF(LEN(M1062)&gt;0,VLOOKUP(M1062,Candidatura_Tomador!H:J,3,0),"")</f>
        <v/>
      </c>
      <c r="S1062" t="str">
        <f>+IF(LEN(M1062)&gt;0,SUMIF(Candidatura_Tomador!$H:$H,Candidatura_Seguros!M1062,Candidatura_Tomador!Q:Q),"")</f>
        <v/>
      </c>
      <c r="T1062" t="str">
        <f t="shared" si="155"/>
        <v/>
      </c>
      <c r="U1062" t="str">
        <f t="shared" si="156"/>
        <v/>
      </c>
      <c r="V1062" t="str">
        <f>+IF(LEN(M1062)&gt;0,SUMIF(Candidatura_Tomador!$H:$H,Candidatura_Seguros!M1062,Candidatura_Tomador!R:R),"")</f>
        <v/>
      </c>
      <c r="W1062" t="str">
        <f t="shared" si="157"/>
        <v/>
      </c>
    </row>
    <row r="1063" spans="1:23" x14ac:dyDescent="0.25">
      <c r="A1063" t="str">
        <f>+IF(LEN(M1063)&gt;0,Candidatura_Tomador!C1063,"")</f>
        <v/>
      </c>
      <c r="B1063" t="str">
        <f>+IF(LEN(M1063)&gt;0,Participação!$D$8,"")</f>
        <v/>
      </c>
      <c r="C1063" t="str">
        <f t="shared" si="149"/>
        <v/>
      </c>
      <c r="D1063" t="str">
        <f>+IF(LEN(M1063)&gt;0,Participação!$D$4,"")</f>
        <v/>
      </c>
      <c r="E1063" s="27" t="str">
        <f>+IF(LEN(M1063)&gt;0,Participação!$B$7+8,"")</f>
        <v/>
      </c>
      <c r="F1063" s="27" t="str">
        <f t="shared" si="150"/>
        <v/>
      </c>
      <c r="G1063" t="str">
        <f t="shared" si="151"/>
        <v/>
      </c>
      <c r="H1063" t="str">
        <f t="shared" si="152"/>
        <v/>
      </c>
      <c r="I1063" t="str">
        <f t="shared" si="153"/>
        <v/>
      </c>
      <c r="L1063" t="str">
        <f>+IF(LEN(Candidatura_Tomador!A1063)&gt;0,VLOOKUP(M1063,Candidatura_Tomador!H:P,9,0),"")</f>
        <v/>
      </c>
      <c r="M1063" t="str">
        <f>IF(LEN(M1062)=0,"",IF(M1062=MAX(Candidatura_Tomador!H:H),"",M1062+1))</f>
        <v/>
      </c>
      <c r="N1063" t="str">
        <f>+IF(LEN(M1063)&gt;0,Participação!$D$6*100,"")</f>
        <v/>
      </c>
      <c r="O1063" t="str">
        <f t="shared" si="154"/>
        <v/>
      </c>
      <c r="P1063" t="str">
        <f>+IF(LEN(M1063)&gt;0,IF(Participação!$B$6="Com Escaldão","09","01"),"")</f>
        <v/>
      </c>
      <c r="Q1063" s="28" t="str">
        <f>+IF(LEN(M1063)&gt;0,SUMIF(Candidatura_Tomador!$H:$H,Candidatura_Seguros!M1063,Candidatura_Tomador!I:I),"")</f>
        <v/>
      </c>
      <c r="R1063" t="str">
        <f>+IF(LEN(M1063)&gt;0,VLOOKUP(M1063,Candidatura_Tomador!H:J,3,0),"")</f>
        <v/>
      </c>
      <c r="S1063" t="str">
        <f>+IF(LEN(M1063)&gt;0,SUMIF(Candidatura_Tomador!$H:$H,Candidatura_Seguros!M1063,Candidatura_Tomador!Q:Q),"")</f>
        <v/>
      </c>
      <c r="T1063" t="str">
        <f t="shared" si="155"/>
        <v/>
      </c>
      <c r="U1063" t="str">
        <f t="shared" si="156"/>
        <v/>
      </c>
      <c r="V1063" t="str">
        <f>+IF(LEN(M1063)&gt;0,SUMIF(Candidatura_Tomador!$H:$H,Candidatura_Seguros!M1063,Candidatura_Tomador!R:R),"")</f>
        <v/>
      </c>
      <c r="W1063" t="str">
        <f t="shared" si="157"/>
        <v/>
      </c>
    </row>
    <row r="1064" spans="1:23" x14ac:dyDescent="0.25">
      <c r="A1064" t="str">
        <f>+IF(LEN(M1064)&gt;0,Candidatura_Tomador!C1064,"")</f>
        <v/>
      </c>
      <c r="B1064" t="str">
        <f>+IF(LEN(M1064)&gt;0,Participação!$D$8,"")</f>
        <v/>
      </c>
      <c r="C1064" t="str">
        <f t="shared" si="149"/>
        <v/>
      </c>
      <c r="D1064" t="str">
        <f>+IF(LEN(M1064)&gt;0,Participação!$D$4,"")</f>
        <v/>
      </c>
      <c r="E1064" s="27" t="str">
        <f>+IF(LEN(M1064)&gt;0,Participação!$B$7+8,"")</f>
        <v/>
      </c>
      <c r="F1064" s="27" t="str">
        <f t="shared" si="150"/>
        <v/>
      </c>
      <c r="G1064" t="str">
        <f t="shared" si="151"/>
        <v/>
      </c>
      <c r="H1064" t="str">
        <f t="shared" si="152"/>
        <v/>
      </c>
      <c r="I1064" t="str">
        <f t="shared" si="153"/>
        <v/>
      </c>
      <c r="L1064" t="str">
        <f>+IF(LEN(Candidatura_Tomador!A1064)&gt;0,VLOOKUP(M1064,Candidatura_Tomador!H:P,9,0),"")</f>
        <v/>
      </c>
      <c r="M1064" t="str">
        <f>IF(LEN(M1063)=0,"",IF(M1063=MAX(Candidatura_Tomador!H:H),"",M1063+1))</f>
        <v/>
      </c>
      <c r="N1064" t="str">
        <f>+IF(LEN(M1064)&gt;0,Participação!$D$6*100,"")</f>
        <v/>
      </c>
      <c r="O1064" t="str">
        <f t="shared" si="154"/>
        <v/>
      </c>
      <c r="P1064" t="str">
        <f>+IF(LEN(M1064)&gt;0,IF(Participação!$B$6="Com Escaldão","09","01"),"")</f>
        <v/>
      </c>
      <c r="Q1064" s="28" t="str">
        <f>+IF(LEN(M1064)&gt;0,SUMIF(Candidatura_Tomador!$H:$H,Candidatura_Seguros!M1064,Candidatura_Tomador!I:I),"")</f>
        <v/>
      </c>
      <c r="R1064" t="str">
        <f>+IF(LEN(M1064)&gt;0,VLOOKUP(M1064,Candidatura_Tomador!H:J,3,0),"")</f>
        <v/>
      </c>
      <c r="S1064" t="str">
        <f>+IF(LEN(M1064)&gt;0,SUMIF(Candidatura_Tomador!$H:$H,Candidatura_Seguros!M1064,Candidatura_Tomador!Q:Q),"")</f>
        <v/>
      </c>
      <c r="T1064" t="str">
        <f t="shared" si="155"/>
        <v/>
      </c>
      <c r="U1064" t="str">
        <f t="shared" si="156"/>
        <v/>
      </c>
      <c r="V1064" t="str">
        <f>+IF(LEN(M1064)&gt;0,SUMIF(Candidatura_Tomador!$H:$H,Candidatura_Seguros!M1064,Candidatura_Tomador!R:R),"")</f>
        <v/>
      </c>
      <c r="W1064" t="str">
        <f t="shared" si="157"/>
        <v/>
      </c>
    </row>
    <row r="1065" spans="1:23" x14ac:dyDescent="0.25">
      <c r="A1065" t="str">
        <f>+IF(LEN(M1065)&gt;0,Candidatura_Tomador!C1065,"")</f>
        <v/>
      </c>
      <c r="B1065" t="str">
        <f>+IF(LEN(M1065)&gt;0,Participação!$D$8,"")</f>
        <v/>
      </c>
      <c r="C1065" t="str">
        <f t="shared" si="149"/>
        <v/>
      </c>
      <c r="D1065" t="str">
        <f>+IF(LEN(M1065)&gt;0,Participação!$D$4,"")</f>
        <v/>
      </c>
      <c r="E1065" s="27" t="str">
        <f>+IF(LEN(M1065)&gt;0,Participação!$B$7+8,"")</f>
        <v/>
      </c>
      <c r="F1065" s="27" t="str">
        <f t="shared" si="150"/>
        <v/>
      </c>
      <c r="G1065" t="str">
        <f t="shared" si="151"/>
        <v/>
      </c>
      <c r="H1065" t="str">
        <f t="shared" si="152"/>
        <v/>
      </c>
      <c r="I1065" t="str">
        <f t="shared" si="153"/>
        <v/>
      </c>
      <c r="L1065" t="str">
        <f>+IF(LEN(Candidatura_Tomador!A1065)&gt;0,VLOOKUP(M1065,Candidatura_Tomador!H:P,9,0),"")</f>
        <v/>
      </c>
      <c r="M1065" t="str">
        <f>IF(LEN(M1064)=0,"",IF(M1064=MAX(Candidatura_Tomador!H:H),"",M1064+1))</f>
        <v/>
      </c>
      <c r="N1065" t="str">
        <f>+IF(LEN(M1065)&gt;0,Participação!$D$6*100,"")</f>
        <v/>
      </c>
      <c r="O1065" t="str">
        <f t="shared" si="154"/>
        <v/>
      </c>
      <c r="P1065" t="str">
        <f>+IF(LEN(M1065)&gt;0,IF(Participação!$B$6="Com Escaldão","09","01"),"")</f>
        <v/>
      </c>
      <c r="Q1065" s="28" t="str">
        <f>+IF(LEN(M1065)&gt;0,SUMIF(Candidatura_Tomador!$H:$H,Candidatura_Seguros!M1065,Candidatura_Tomador!I:I),"")</f>
        <v/>
      </c>
      <c r="R1065" t="str">
        <f>+IF(LEN(M1065)&gt;0,VLOOKUP(M1065,Candidatura_Tomador!H:J,3,0),"")</f>
        <v/>
      </c>
      <c r="S1065" t="str">
        <f>+IF(LEN(M1065)&gt;0,SUMIF(Candidatura_Tomador!$H:$H,Candidatura_Seguros!M1065,Candidatura_Tomador!Q:Q),"")</f>
        <v/>
      </c>
      <c r="T1065" t="str">
        <f t="shared" si="155"/>
        <v/>
      </c>
      <c r="U1065" t="str">
        <f t="shared" si="156"/>
        <v/>
      </c>
      <c r="V1065" t="str">
        <f>+IF(LEN(M1065)&gt;0,SUMIF(Candidatura_Tomador!$H:$H,Candidatura_Seguros!M1065,Candidatura_Tomador!R:R),"")</f>
        <v/>
      </c>
      <c r="W1065" t="str">
        <f t="shared" si="157"/>
        <v/>
      </c>
    </row>
    <row r="1066" spans="1:23" x14ac:dyDescent="0.25">
      <c r="A1066" t="str">
        <f>+IF(LEN(M1066)&gt;0,Candidatura_Tomador!C1066,"")</f>
        <v/>
      </c>
      <c r="B1066" t="str">
        <f>+IF(LEN(M1066)&gt;0,Participação!$D$8,"")</f>
        <v/>
      </c>
      <c r="C1066" t="str">
        <f t="shared" si="149"/>
        <v/>
      </c>
      <c r="D1066" t="str">
        <f>+IF(LEN(M1066)&gt;0,Participação!$D$4,"")</f>
        <v/>
      </c>
      <c r="E1066" s="27" t="str">
        <f>+IF(LEN(M1066)&gt;0,Participação!$B$7+8,"")</f>
        <v/>
      </c>
      <c r="F1066" s="27" t="str">
        <f t="shared" si="150"/>
        <v/>
      </c>
      <c r="G1066" t="str">
        <f t="shared" si="151"/>
        <v/>
      </c>
      <c r="H1066" t="str">
        <f t="shared" si="152"/>
        <v/>
      </c>
      <c r="I1066" t="str">
        <f t="shared" si="153"/>
        <v/>
      </c>
      <c r="L1066" t="str">
        <f>+IF(LEN(Candidatura_Tomador!A1066)&gt;0,VLOOKUP(M1066,Candidatura_Tomador!H:P,9,0),"")</f>
        <v/>
      </c>
      <c r="M1066" t="str">
        <f>IF(LEN(M1065)=0,"",IF(M1065=MAX(Candidatura_Tomador!H:H),"",M1065+1))</f>
        <v/>
      </c>
      <c r="N1066" t="str">
        <f>+IF(LEN(M1066)&gt;0,Participação!$D$6*100,"")</f>
        <v/>
      </c>
      <c r="O1066" t="str">
        <f t="shared" si="154"/>
        <v/>
      </c>
      <c r="P1066" t="str">
        <f>+IF(LEN(M1066)&gt;0,IF(Participação!$B$6="Com Escaldão","09","01"),"")</f>
        <v/>
      </c>
      <c r="Q1066" s="28" t="str">
        <f>+IF(LEN(M1066)&gt;0,SUMIF(Candidatura_Tomador!$H:$H,Candidatura_Seguros!M1066,Candidatura_Tomador!I:I),"")</f>
        <v/>
      </c>
      <c r="R1066" t="str">
        <f>+IF(LEN(M1066)&gt;0,VLOOKUP(M1066,Candidatura_Tomador!H:J,3,0),"")</f>
        <v/>
      </c>
      <c r="S1066" t="str">
        <f>+IF(LEN(M1066)&gt;0,SUMIF(Candidatura_Tomador!$H:$H,Candidatura_Seguros!M1066,Candidatura_Tomador!Q:Q),"")</f>
        <v/>
      </c>
      <c r="T1066" t="str">
        <f t="shared" si="155"/>
        <v/>
      </c>
      <c r="U1066" t="str">
        <f t="shared" si="156"/>
        <v/>
      </c>
      <c r="V1066" t="str">
        <f>+IF(LEN(M1066)&gt;0,SUMIF(Candidatura_Tomador!$H:$H,Candidatura_Seguros!M1066,Candidatura_Tomador!R:R),"")</f>
        <v/>
      </c>
      <c r="W1066" t="str">
        <f t="shared" si="157"/>
        <v/>
      </c>
    </row>
    <row r="1067" spans="1:23" x14ac:dyDescent="0.25">
      <c r="A1067" t="str">
        <f>+IF(LEN(M1067)&gt;0,Candidatura_Tomador!C1067,"")</f>
        <v/>
      </c>
      <c r="B1067" t="str">
        <f>+IF(LEN(M1067)&gt;0,Participação!$D$8,"")</f>
        <v/>
      </c>
      <c r="C1067" t="str">
        <f t="shared" si="149"/>
        <v/>
      </c>
      <c r="D1067" t="str">
        <f>+IF(LEN(M1067)&gt;0,Participação!$D$4,"")</f>
        <v/>
      </c>
      <c r="E1067" s="27" t="str">
        <f>+IF(LEN(M1067)&gt;0,Participação!$B$7+8,"")</f>
        <v/>
      </c>
      <c r="F1067" s="27" t="str">
        <f t="shared" si="150"/>
        <v/>
      </c>
      <c r="G1067" t="str">
        <f t="shared" si="151"/>
        <v/>
      </c>
      <c r="H1067" t="str">
        <f t="shared" si="152"/>
        <v/>
      </c>
      <c r="I1067" t="str">
        <f t="shared" si="153"/>
        <v/>
      </c>
      <c r="L1067" t="str">
        <f>+IF(LEN(Candidatura_Tomador!A1067)&gt;0,VLOOKUP(M1067,Candidatura_Tomador!H:P,9,0),"")</f>
        <v/>
      </c>
      <c r="M1067" t="str">
        <f>IF(LEN(M1066)=0,"",IF(M1066=MAX(Candidatura_Tomador!H:H),"",M1066+1))</f>
        <v/>
      </c>
      <c r="N1067" t="str">
        <f>+IF(LEN(M1067)&gt;0,Participação!$D$6*100,"")</f>
        <v/>
      </c>
      <c r="O1067" t="str">
        <f t="shared" si="154"/>
        <v/>
      </c>
      <c r="P1067" t="str">
        <f>+IF(LEN(M1067)&gt;0,IF(Participação!$B$6="Com Escaldão","09","01"),"")</f>
        <v/>
      </c>
      <c r="Q1067" s="28" t="str">
        <f>+IF(LEN(M1067)&gt;0,SUMIF(Candidatura_Tomador!$H:$H,Candidatura_Seguros!M1067,Candidatura_Tomador!I:I),"")</f>
        <v/>
      </c>
      <c r="R1067" t="str">
        <f>+IF(LEN(M1067)&gt;0,VLOOKUP(M1067,Candidatura_Tomador!H:J,3,0),"")</f>
        <v/>
      </c>
      <c r="S1067" t="str">
        <f>+IF(LEN(M1067)&gt;0,SUMIF(Candidatura_Tomador!$H:$H,Candidatura_Seguros!M1067,Candidatura_Tomador!Q:Q),"")</f>
        <v/>
      </c>
      <c r="T1067" t="str">
        <f t="shared" si="155"/>
        <v/>
      </c>
      <c r="U1067" t="str">
        <f t="shared" si="156"/>
        <v/>
      </c>
      <c r="V1067" t="str">
        <f>+IF(LEN(M1067)&gt;0,SUMIF(Candidatura_Tomador!$H:$H,Candidatura_Seguros!M1067,Candidatura_Tomador!R:R),"")</f>
        <v/>
      </c>
      <c r="W1067" t="str">
        <f t="shared" si="157"/>
        <v/>
      </c>
    </row>
    <row r="1068" spans="1:23" x14ac:dyDescent="0.25">
      <c r="A1068" t="str">
        <f>+IF(LEN(M1068)&gt;0,Candidatura_Tomador!C1068,"")</f>
        <v/>
      </c>
      <c r="B1068" t="str">
        <f>+IF(LEN(M1068)&gt;0,Participação!$D$8,"")</f>
        <v/>
      </c>
      <c r="C1068" t="str">
        <f t="shared" si="149"/>
        <v/>
      </c>
      <c r="D1068" t="str">
        <f>+IF(LEN(M1068)&gt;0,Participação!$D$4,"")</f>
        <v/>
      </c>
      <c r="E1068" s="27" t="str">
        <f>+IF(LEN(M1068)&gt;0,Participação!$B$7+8,"")</f>
        <v/>
      </c>
      <c r="F1068" s="27" t="str">
        <f t="shared" si="150"/>
        <v/>
      </c>
      <c r="G1068" t="str">
        <f t="shared" si="151"/>
        <v/>
      </c>
      <c r="H1068" t="str">
        <f t="shared" si="152"/>
        <v/>
      </c>
      <c r="I1068" t="str">
        <f t="shared" si="153"/>
        <v/>
      </c>
      <c r="L1068" t="str">
        <f>+IF(LEN(Candidatura_Tomador!A1068)&gt;0,VLOOKUP(M1068,Candidatura_Tomador!H:P,9,0),"")</f>
        <v/>
      </c>
      <c r="M1068" t="str">
        <f>IF(LEN(M1067)=0,"",IF(M1067=MAX(Candidatura_Tomador!H:H),"",M1067+1))</f>
        <v/>
      </c>
      <c r="N1068" t="str">
        <f>+IF(LEN(M1068)&gt;0,Participação!$D$6*100,"")</f>
        <v/>
      </c>
      <c r="O1068" t="str">
        <f t="shared" si="154"/>
        <v/>
      </c>
      <c r="P1068" t="str">
        <f>+IF(LEN(M1068)&gt;0,IF(Participação!$B$6="Com Escaldão","09","01"),"")</f>
        <v/>
      </c>
      <c r="Q1068" s="28" t="str">
        <f>+IF(LEN(M1068)&gt;0,SUMIF(Candidatura_Tomador!$H:$H,Candidatura_Seguros!M1068,Candidatura_Tomador!I:I),"")</f>
        <v/>
      </c>
      <c r="R1068" t="str">
        <f>+IF(LEN(M1068)&gt;0,VLOOKUP(M1068,Candidatura_Tomador!H:J,3,0),"")</f>
        <v/>
      </c>
      <c r="S1068" t="str">
        <f>+IF(LEN(M1068)&gt;0,SUMIF(Candidatura_Tomador!$H:$H,Candidatura_Seguros!M1068,Candidatura_Tomador!Q:Q),"")</f>
        <v/>
      </c>
      <c r="T1068" t="str">
        <f t="shared" si="155"/>
        <v/>
      </c>
      <c r="U1068" t="str">
        <f t="shared" si="156"/>
        <v/>
      </c>
      <c r="V1068" t="str">
        <f>+IF(LEN(M1068)&gt;0,SUMIF(Candidatura_Tomador!$H:$H,Candidatura_Seguros!M1068,Candidatura_Tomador!R:R),"")</f>
        <v/>
      </c>
      <c r="W1068" t="str">
        <f t="shared" si="157"/>
        <v/>
      </c>
    </row>
    <row r="1069" spans="1:23" x14ac:dyDescent="0.25">
      <c r="A1069" t="str">
        <f>+IF(LEN(M1069)&gt;0,Candidatura_Tomador!C1069,"")</f>
        <v/>
      </c>
      <c r="B1069" t="str">
        <f>+IF(LEN(M1069)&gt;0,Participação!$D$8,"")</f>
        <v/>
      </c>
      <c r="C1069" t="str">
        <f t="shared" si="149"/>
        <v/>
      </c>
      <c r="D1069" t="str">
        <f>+IF(LEN(M1069)&gt;0,Participação!$D$4,"")</f>
        <v/>
      </c>
      <c r="E1069" s="27" t="str">
        <f>+IF(LEN(M1069)&gt;0,Participação!$B$7+8,"")</f>
        <v/>
      </c>
      <c r="F1069" s="27" t="str">
        <f t="shared" si="150"/>
        <v/>
      </c>
      <c r="G1069" t="str">
        <f t="shared" si="151"/>
        <v/>
      </c>
      <c r="H1069" t="str">
        <f t="shared" si="152"/>
        <v/>
      </c>
      <c r="I1069" t="str">
        <f t="shared" si="153"/>
        <v/>
      </c>
      <c r="L1069" t="str">
        <f>+IF(LEN(Candidatura_Tomador!A1069)&gt;0,VLOOKUP(M1069,Candidatura_Tomador!H:P,9,0),"")</f>
        <v/>
      </c>
      <c r="M1069" t="str">
        <f>IF(LEN(M1068)=0,"",IF(M1068=MAX(Candidatura_Tomador!H:H),"",M1068+1))</f>
        <v/>
      </c>
      <c r="N1069" t="str">
        <f>+IF(LEN(M1069)&gt;0,Participação!$D$6*100,"")</f>
        <v/>
      </c>
      <c r="O1069" t="str">
        <f t="shared" si="154"/>
        <v/>
      </c>
      <c r="P1069" t="str">
        <f>+IF(LEN(M1069)&gt;0,IF(Participação!$B$6="Com Escaldão","09","01"),"")</f>
        <v/>
      </c>
      <c r="Q1069" s="28" t="str">
        <f>+IF(LEN(M1069)&gt;0,SUMIF(Candidatura_Tomador!$H:$H,Candidatura_Seguros!M1069,Candidatura_Tomador!I:I),"")</f>
        <v/>
      </c>
      <c r="R1069" t="str">
        <f>+IF(LEN(M1069)&gt;0,VLOOKUP(M1069,Candidatura_Tomador!H:J,3,0),"")</f>
        <v/>
      </c>
      <c r="S1069" t="str">
        <f>+IF(LEN(M1069)&gt;0,SUMIF(Candidatura_Tomador!$H:$H,Candidatura_Seguros!M1069,Candidatura_Tomador!Q:Q),"")</f>
        <v/>
      </c>
      <c r="T1069" t="str">
        <f t="shared" si="155"/>
        <v/>
      </c>
      <c r="U1069" t="str">
        <f t="shared" si="156"/>
        <v/>
      </c>
      <c r="V1069" t="str">
        <f>+IF(LEN(M1069)&gt;0,SUMIF(Candidatura_Tomador!$H:$H,Candidatura_Seguros!M1069,Candidatura_Tomador!R:R),"")</f>
        <v/>
      </c>
      <c r="W1069" t="str">
        <f t="shared" si="157"/>
        <v/>
      </c>
    </row>
    <row r="1070" spans="1:23" x14ac:dyDescent="0.25">
      <c r="A1070" t="str">
        <f>+IF(LEN(M1070)&gt;0,Candidatura_Tomador!C1070,"")</f>
        <v/>
      </c>
      <c r="B1070" t="str">
        <f>+IF(LEN(M1070)&gt;0,Participação!$D$8,"")</f>
        <v/>
      </c>
      <c r="C1070" t="str">
        <f t="shared" si="149"/>
        <v/>
      </c>
      <c r="D1070" t="str">
        <f>+IF(LEN(M1070)&gt;0,Participação!$D$4,"")</f>
        <v/>
      </c>
      <c r="E1070" s="27" t="str">
        <f>+IF(LEN(M1070)&gt;0,Participação!$B$7+8,"")</f>
        <v/>
      </c>
      <c r="F1070" s="27" t="str">
        <f t="shared" si="150"/>
        <v/>
      </c>
      <c r="G1070" t="str">
        <f t="shared" si="151"/>
        <v/>
      </c>
      <c r="H1070" t="str">
        <f t="shared" si="152"/>
        <v/>
      </c>
      <c r="I1070" t="str">
        <f t="shared" si="153"/>
        <v/>
      </c>
      <c r="L1070" t="str">
        <f>+IF(LEN(Candidatura_Tomador!A1070)&gt;0,VLOOKUP(M1070,Candidatura_Tomador!H:P,9,0),"")</f>
        <v/>
      </c>
      <c r="M1070" t="str">
        <f>IF(LEN(M1069)=0,"",IF(M1069=MAX(Candidatura_Tomador!H:H),"",M1069+1))</f>
        <v/>
      </c>
      <c r="N1070" t="str">
        <f>+IF(LEN(M1070)&gt;0,Participação!$D$6*100,"")</f>
        <v/>
      </c>
      <c r="O1070" t="str">
        <f t="shared" si="154"/>
        <v/>
      </c>
      <c r="P1070" t="str">
        <f>+IF(LEN(M1070)&gt;0,IF(Participação!$B$6="Com Escaldão","09","01"),"")</f>
        <v/>
      </c>
      <c r="Q1070" s="28" t="str">
        <f>+IF(LEN(M1070)&gt;0,SUMIF(Candidatura_Tomador!$H:$H,Candidatura_Seguros!M1070,Candidatura_Tomador!I:I),"")</f>
        <v/>
      </c>
      <c r="R1070" t="str">
        <f>+IF(LEN(M1070)&gt;0,VLOOKUP(M1070,Candidatura_Tomador!H:J,3,0),"")</f>
        <v/>
      </c>
      <c r="S1070" t="str">
        <f>+IF(LEN(M1070)&gt;0,SUMIF(Candidatura_Tomador!$H:$H,Candidatura_Seguros!M1070,Candidatura_Tomador!Q:Q),"")</f>
        <v/>
      </c>
      <c r="T1070" t="str">
        <f t="shared" si="155"/>
        <v/>
      </c>
      <c r="U1070" t="str">
        <f t="shared" si="156"/>
        <v/>
      </c>
      <c r="V1070" t="str">
        <f>+IF(LEN(M1070)&gt;0,SUMIF(Candidatura_Tomador!$H:$H,Candidatura_Seguros!M1070,Candidatura_Tomador!R:R),"")</f>
        <v/>
      </c>
      <c r="W1070" t="str">
        <f t="shared" si="157"/>
        <v/>
      </c>
    </row>
    <row r="1071" spans="1:23" x14ac:dyDescent="0.25">
      <c r="A1071" t="str">
        <f>+IF(LEN(M1071)&gt;0,Candidatura_Tomador!C1071,"")</f>
        <v/>
      </c>
      <c r="B1071" t="str">
        <f>+IF(LEN(M1071)&gt;0,Participação!$D$8,"")</f>
        <v/>
      </c>
      <c r="C1071" t="str">
        <f t="shared" si="149"/>
        <v/>
      </c>
      <c r="D1071" t="str">
        <f>+IF(LEN(M1071)&gt;0,Participação!$D$4,"")</f>
        <v/>
      </c>
      <c r="E1071" s="27" t="str">
        <f>+IF(LEN(M1071)&gt;0,Participação!$B$7+8,"")</f>
        <v/>
      </c>
      <c r="F1071" s="27" t="str">
        <f t="shared" si="150"/>
        <v/>
      </c>
      <c r="G1071" t="str">
        <f t="shared" si="151"/>
        <v/>
      </c>
      <c r="H1071" t="str">
        <f t="shared" si="152"/>
        <v/>
      </c>
      <c r="I1071" t="str">
        <f t="shared" si="153"/>
        <v/>
      </c>
      <c r="L1071" t="str">
        <f>+IF(LEN(Candidatura_Tomador!A1071)&gt;0,VLOOKUP(M1071,Candidatura_Tomador!H:P,9,0),"")</f>
        <v/>
      </c>
      <c r="M1071" t="str">
        <f>IF(LEN(M1070)=0,"",IF(M1070=MAX(Candidatura_Tomador!H:H),"",M1070+1))</f>
        <v/>
      </c>
      <c r="N1071" t="str">
        <f>+IF(LEN(M1071)&gt;0,Participação!$D$6*100,"")</f>
        <v/>
      </c>
      <c r="O1071" t="str">
        <f t="shared" si="154"/>
        <v/>
      </c>
      <c r="P1071" t="str">
        <f>+IF(LEN(M1071)&gt;0,IF(Participação!$B$6="Com Escaldão","09","01"),"")</f>
        <v/>
      </c>
      <c r="Q1071" s="28" t="str">
        <f>+IF(LEN(M1071)&gt;0,SUMIF(Candidatura_Tomador!$H:$H,Candidatura_Seguros!M1071,Candidatura_Tomador!I:I),"")</f>
        <v/>
      </c>
      <c r="R1071" t="str">
        <f>+IF(LEN(M1071)&gt;0,VLOOKUP(M1071,Candidatura_Tomador!H:J,3,0),"")</f>
        <v/>
      </c>
      <c r="S1071" t="str">
        <f>+IF(LEN(M1071)&gt;0,SUMIF(Candidatura_Tomador!$H:$H,Candidatura_Seguros!M1071,Candidatura_Tomador!Q:Q),"")</f>
        <v/>
      </c>
      <c r="T1071" t="str">
        <f t="shared" si="155"/>
        <v/>
      </c>
      <c r="U1071" t="str">
        <f t="shared" si="156"/>
        <v/>
      </c>
      <c r="V1071" t="str">
        <f>+IF(LEN(M1071)&gt;0,SUMIF(Candidatura_Tomador!$H:$H,Candidatura_Seguros!M1071,Candidatura_Tomador!R:R),"")</f>
        <v/>
      </c>
      <c r="W1071" t="str">
        <f t="shared" si="157"/>
        <v/>
      </c>
    </row>
    <row r="1072" spans="1:23" x14ac:dyDescent="0.25">
      <c r="A1072" t="str">
        <f>+IF(LEN(M1072)&gt;0,Candidatura_Tomador!C1072,"")</f>
        <v/>
      </c>
      <c r="B1072" t="str">
        <f>+IF(LEN(M1072)&gt;0,Participação!$D$8,"")</f>
        <v/>
      </c>
      <c r="C1072" t="str">
        <f t="shared" si="149"/>
        <v/>
      </c>
      <c r="D1072" t="str">
        <f>+IF(LEN(M1072)&gt;0,Participação!$D$4,"")</f>
        <v/>
      </c>
      <c r="E1072" s="27" t="str">
        <f>+IF(LEN(M1072)&gt;0,Participação!$B$7+8,"")</f>
        <v/>
      </c>
      <c r="F1072" s="27" t="str">
        <f t="shared" si="150"/>
        <v/>
      </c>
      <c r="G1072" t="str">
        <f t="shared" si="151"/>
        <v/>
      </c>
      <c r="H1072" t="str">
        <f t="shared" si="152"/>
        <v/>
      </c>
      <c r="I1072" t="str">
        <f t="shared" si="153"/>
        <v/>
      </c>
      <c r="L1072" t="str">
        <f>+IF(LEN(Candidatura_Tomador!A1072)&gt;0,VLOOKUP(M1072,Candidatura_Tomador!H:P,9,0),"")</f>
        <v/>
      </c>
      <c r="M1072" t="str">
        <f>IF(LEN(M1071)=0,"",IF(M1071=MAX(Candidatura_Tomador!H:H),"",M1071+1))</f>
        <v/>
      </c>
      <c r="N1072" t="str">
        <f>+IF(LEN(M1072)&gt;0,Participação!$D$6*100,"")</f>
        <v/>
      </c>
      <c r="O1072" t="str">
        <f t="shared" si="154"/>
        <v/>
      </c>
      <c r="P1072" t="str">
        <f>+IF(LEN(M1072)&gt;0,IF(Participação!$B$6="Com Escaldão","09","01"),"")</f>
        <v/>
      </c>
      <c r="Q1072" s="28" t="str">
        <f>+IF(LEN(M1072)&gt;0,SUMIF(Candidatura_Tomador!$H:$H,Candidatura_Seguros!M1072,Candidatura_Tomador!I:I),"")</f>
        <v/>
      </c>
      <c r="R1072" t="str">
        <f>+IF(LEN(M1072)&gt;0,VLOOKUP(M1072,Candidatura_Tomador!H:J,3,0),"")</f>
        <v/>
      </c>
      <c r="S1072" t="str">
        <f>+IF(LEN(M1072)&gt;0,SUMIF(Candidatura_Tomador!$H:$H,Candidatura_Seguros!M1072,Candidatura_Tomador!Q:Q),"")</f>
        <v/>
      </c>
      <c r="T1072" t="str">
        <f t="shared" si="155"/>
        <v/>
      </c>
      <c r="U1072" t="str">
        <f t="shared" si="156"/>
        <v/>
      </c>
      <c r="V1072" t="str">
        <f>+IF(LEN(M1072)&gt;0,SUMIF(Candidatura_Tomador!$H:$H,Candidatura_Seguros!M1072,Candidatura_Tomador!R:R),"")</f>
        <v/>
      </c>
      <c r="W1072" t="str">
        <f t="shared" si="157"/>
        <v/>
      </c>
    </row>
    <row r="1073" spans="1:23" x14ac:dyDescent="0.25">
      <c r="A1073" t="str">
        <f>+IF(LEN(M1073)&gt;0,Candidatura_Tomador!C1073,"")</f>
        <v/>
      </c>
      <c r="B1073" t="str">
        <f>+IF(LEN(M1073)&gt;0,Participação!$D$8,"")</f>
        <v/>
      </c>
      <c r="C1073" t="str">
        <f t="shared" si="149"/>
        <v/>
      </c>
      <c r="D1073" t="str">
        <f>+IF(LEN(M1073)&gt;0,Participação!$D$4,"")</f>
        <v/>
      </c>
      <c r="E1073" s="27" t="str">
        <f>+IF(LEN(M1073)&gt;0,Participação!$B$7+8,"")</f>
        <v/>
      </c>
      <c r="F1073" s="27" t="str">
        <f t="shared" si="150"/>
        <v/>
      </c>
      <c r="G1073" t="str">
        <f t="shared" si="151"/>
        <v/>
      </c>
      <c r="H1073" t="str">
        <f t="shared" si="152"/>
        <v/>
      </c>
      <c r="I1073" t="str">
        <f t="shared" si="153"/>
        <v/>
      </c>
      <c r="L1073" t="str">
        <f>+IF(LEN(Candidatura_Tomador!A1073)&gt;0,VLOOKUP(M1073,Candidatura_Tomador!H:P,9,0),"")</f>
        <v/>
      </c>
      <c r="M1073" t="str">
        <f>IF(LEN(M1072)=0,"",IF(M1072=MAX(Candidatura_Tomador!H:H),"",M1072+1))</f>
        <v/>
      </c>
      <c r="N1073" t="str">
        <f>+IF(LEN(M1073)&gt;0,Participação!$D$6*100,"")</f>
        <v/>
      </c>
      <c r="O1073" t="str">
        <f t="shared" si="154"/>
        <v/>
      </c>
      <c r="P1073" t="str">
        <f>+IF(LEN(M1073)&gt;0,IF(Participação!$B$6="Com Escaldão","09","01"),"")</f>
        <v/>
      </c>
      <c r="Q1073" s="28" t="str">
        <f>+IF(LEN(M1073)&gt;0,SUMIF(Candidatura_Tomador!$H:$H,Candidatura_Seguros!M1073,Candidatura_Tomador!I:I),"")</f>
        <v/>
      </c>
      <c r="R1073" t="str">
        <f>+IF(LEN(M1073)&gt;0,VLOOKUP(M1073,Candidatura_Tomador!H:J,3,0),"")</f>
        <v/>
      </c>
      <c r="S1073" t="str">
        <f>+IF(LEN(M1073)&gt;0,SUMIF(Candidatura_Tomador!$H:$H,Candidatura_Seguros!M1073,Candidatura_Tomador!Q:Q),"")</f>
        <v/>
      </c>
      <c r="T1073" t="str">
        <f t="shared" si="155"/>
        <v/>
      </c>
      <c r="U1073" t="str">
        <f t="shared" si="156"/>
        <v/>
      </c>
      <c r="V1073" t="str">
        <f>+IF(LEN(M1073)&gt;0,SUMIF(Candidatura_Tomador!$H:$H,Candidatura_Seguros!M1073,Candidatura_Tomador!R:R),"")</f>
        <v/>
      </c>
      <c r="W1073" t="str">
        <f t="shared" si="157"/>
        <v/>
      </c>
    </row>
    <row r="1074" spans="1:23" x14ac:dyDescent="0.25">
      <c r="A1074" t="str">
        <f>+IF(LEN(M1074)&gt;0,Candidatura_Tomador!C1074,"")</f>
        <v/>
      </c>
      <c r="B1074" t="str">
        <f>+IF(LEN(M1074)&gt;0,Participação!$D$8,"")</f>
        <v/>
      </c>
      <c r="C1074" t="str">
        <f t="shared" si="149"/>
        <v/>
      </c>
      <c r="D1074" t="str">
        <f>+IF(LEN(M1074)&gt;0,Participação!$D$4,"")</f>
        <v/>
      </c>
      <c r="E1074" s="27" t="str">
        <f>+IF(LEN(M1074)&gt;0,Participação!$B$7+8,"")</f>
        <v/>
      </c>
      <c r="F1074" s="27" t="str">
        <f t="shared" si="150"/>
        <v/>
      </c>
      <c r="G1074" t="str">
        <f t="shared" si="151"/>
        <v/>
      </c>
      <c r="H1074" t="str">
        <f t="shared" si="152"/>
        <v/>
      </c>
      <c r="I1074" t="str">
        <f t="shared" si="153"/>
        <v/>
      </c>
      <c r="L1074" t="str">
        <f>+IF(LEN(Candidatura_Tomador!A1074)&gt;0,VLOOKUP(M1074,Candidatura_Tomador!H:P,9,0),"")</f>
        <v/>
      </c>
      <c r="M1074" t="str">
        <f>IF(LEN(M1073)=0,"",IF(M1073=MAX(Candidatura_Tomador!H:H),"",M1073+1))</f>
        <v/>
      </c>
      <c r="N1074" t="str">
        <f>+IF(LEN(M1074)&gt;0,Participação!$D$6*100,"")</f>
        <v/>
      </c>
      <c r="O1074" t="str">
        <f t="shared" si="154"/>
        <v/>
      </c>
      <c r="P1074" t="str">
        <f>+IF(LEN(M1074)&gt;0,IF(Participação!$B$6="Com Escaldão","09","01"),"")</f>
        <v/>
      </c>
      <c r="Q1074" s="28" t="str">
        <f>+IF(LEN(M1074)&gt;0,SUMIF(Candidatura_Tomador!$H:$H,Candidatura_Seguros!M1074,Candidatura_Tomador!I:I),"")</f>
        <v/>
      </c>
      <c r="R1074" t="str">
        <f>+IF(LEN(M1074)&gt;0,VLOOKUP(M1074,Candidatura_Tomador!H:J,3,0),"")</f>
        <v/>
      </c>
      <c r="S1074" t="str">
        <f>+IF(LEN(M1074)&gt;0,SUMIF(Candidatura_Tomador!$H:$H,Candidatura_Seguros!M1074,Candidatura_Tomador!Q:Q),"")</f>
        <v/>
      </c>
      <c r="T1074" t="str">
        <f t="shared" si="155"/>
        <v/>
      </c>
      <c r="U1074" t="str">
        <f t="shared" si="156"/>
        <v/>
      </c>
      <c r="V1074" t="str">
        <f>+IF(LEN(M1074)&gt;0,SUMIF(Candidatura_Tomador!$H:$H,Candidatura_Seguros!M1074,Candidatura_Tomador!R:R),"")</f>
        <v/>
      </c>
      <c r="W1074" t="str">
        <f t="shared" si="157"/>
        <v/>
      </c>
    </row>
    <row r="1075" spans="1:23" x14ac:dyDescent="0.25">
      <c r="A1075" t="str">
        <f>+IF(LEN(M1075)&gt;0,Candidatura_Tomador!C1075,"")</f>
        <v/>
      </c>
      <c r="B1075" t="str">
        <f>+IF(LEN(M1075)&gt;0,Participação!$D$8,"")</f>
        <v/>
      </c>
      <c r="C1075" t="str">
        <f t="shared" si="149"/>
        <v/>
      </c>
      <c r="D1075" t="str">
        <f>+IF(LEN(M1075)&gt;0,Participação!$D$4,"")</f>
        <v/>
      </c>
      <c r="E1075" s="27" t="str">
        <f>+IF(LEN(M1075)&gt;0,Participação!$B$7+8,"")</f>
        <v/>
      </c>
      <c r="F1075" s="27" t="str">
        <f t="shared" si="150"/>
        <v/>
      </c>
      <c r="G1075" t="str">
        <f t="shared" si="151"/>
        <v/>
      </c>
      <c r="H1075" t="str">
        <f t="shared" si="152"/>
        <v/>
      </c>
      <c r="I1075" t="str">
        <f t="shared" si="153"/>
        <v/>
      </c>
      <c r="L1075" t="str">
        <f>+IF(LEN(Candidatura_Tomador!A1075)&gt;0,VLOOKUP(M1075,Candidatura_Tomador!H:P,9,0),"")</f>
        <v/>
      </c>
      <c r="M1075" t="str">
        <f>IF(LEN(M1074)=0,"",IF(M1074=MAX(Candidatura_Tomador!H:H),"",M1074+1))</f>
        <v/>
      </c>
      <c r="N1075" t="str">
        <f>+IF(LEN(M1075)&gt;0,Participação!$D$6*100,"")</f>
        <v/>
      </c>
      <c r="O1075" t="str">
        <f t="shared" si="154"/>
        <v/>
      </c>
      <c r="P1075" t="str">
        <f>+IF(LEN(M1075)&gt;0,IF(Participação!$B$6="Com Escaldão","09","01"),"")</f>
        <v/>
      </c>
      <c r="Q1075" s="28" t="str">
        <f>+IF(LEN(M1075)&gt;0,SUMIF(Candidatura_Tomador!$H:$H,Candidatura_Seguros!M1075,Candidatura_Tomador!I:I),"")</f>
        <v/>
      </c>
      <c r="R1075" t="str">
        <f>+IF(LEN(M1075)&gt;0,VLOOKUP(M1075,Candidatura_Tomador!H:J,3,0),"")</f>
        <v/>
      </c>
      <c r="S1075" t="str">
        <f>+IF(LEN(M1075)&gt;0,SUMIF(Candidatura_Tomador!$H:$H,Candidatura_Seguros!M1075,Candidatura_Tomador!Q:Q),"")</f>
        <v/>
      </c>
      <c r="T1075" t="str">
        <f t="shared" si="155"/>
        <v/>
      </c>
      <c r="U1075" t="str">
        <f t="shared" si="156"/>
        <v/>
      </c>
      <c r="V1075" t="str">
        <f>+IF(LEN(M1075)&gt;0,SUMIF(Candidatura_Tomador!$H:$H,Candidatura_Seguros!M1075,Candidatura_Tomador!R:R),"")</f>
        <v/>
      </c>
      <c r="W1075" t="str">
        <f t="shared" si="157"/>
        <v/>
      </c>
    </row>
    <row r="1076" spans="1:23" x14ac:dyDescent="0.25">
      <c r="A1076" t="str">
        <f>+IF(LEN(M1076)&gt;0,Candidatura_Tomador!C1076,"")</f>
        <v/>
      </c>
      <c r="B1076" t="str">
        <f>+IF(LEN(M1076)&gt;0,Participação!$D$8,"")</f>
        <v/>
      </c>
      <c r="C1076" t="str">
        <f t="shared" si="149"/>
        <v/>
      </c>
      <c r="D1076" t="str">
        <f>+IF(LEN(M1076)&gt;0,Participação!$D$4,"")</f>
        <v/>
      </c>
      <c r="E1076" s="27" t="str">
        <f>+IF(LEN(M1076)&gt;0,Participação!$B$7+8,"")</f>
        <v/>
      </c>
      <c r="F1076" s="27" t="str">
        <f t="shared" si="150"/>
        <v/>
      </c>
      <c r="G1076" t="str">
        <f t="shared" si="151"/>
        <v/>
      </c>
      <c r="H1076" t="str">
        <f t="shared" si="152"/>
        <v/>
      </c>
      <c r="I1076" t="str">
        <f t="shared" si="153"/>
        <v/>
      </c>
      <c r="L1076" t="str">
        <f>+IF(LEN(Candidatura_Tomador!A1076)&gt;0,VLOOKUP(M1076,Candidatura_Tomador!H:P,9,0),"")</f>
        <v/>
      </c>
      <c r="M1076" t="str">
        <f>IF(LEN(M1075)=0,"",IF(M1075=MAX(Candidatura_Tomador!H:H),"",M1075+1))</f>
        <v/>
      </c>
      <c r="N1076" t="str">
        <f>+IF(LEN(M1076)&gt;0,Participação!$D$6*100,"")</f>
        <v/>
      </c>
      <c r="O1076" t="str">
        <f t="shared" si="154"/>
        <v/>
      </c>
      <c r="P1076" t="str">
        <f>+IF(LEN(M1076)&gt;0,IF(Participação!$B$6="Com Escaldão","09","01"),"")</f>
        <v/>
      </c>
      <c r="Q1076" s="28" t="str">
        <f>+IF(LEN(M1076)&gt;0,SUMIF(Candidatura_Tomador!$H:$H,Candidatura_Seguros!M1076,Candidatura_Tomador!I:I),"")</f>
        <v/>
      </c>
      <c r="R1076" t="str">
        <f>+IF(LEN(M1076)&gt;0,VLOOKUP(M1076,Candidatura_Tomador!H:J,3,0),"")</f>
        <v/>
      </c>
      <c r="S1076" t="str">
        <f>+IF(LEN(M1076)&gt;0,SUMIF(Candidatura_Tomador!$H:$H,Candidatura_Seguros!M1076,Candidatura_Tomador!Q:Q),"")</f>
        <v/>
      </c>
      <c r="T1076" t="str">
        <f t="shared" si="155"/>
        <v/>
      </c>
      <c r="U1076" t="str">
        <f t="shared" si="156"/>
        <v/>
      </c>
      <c r="V1076" t="str">
        <f>+IF(LEN(M1076)&gt;0,SUMIF(Candidatura_Tomador!$H:$H,Candidatura_Seguros!M1076,Candidatura_Tomador!R:R),"")</f>
        <v/>
      </c>
      <c r="W1076" t="str">
        <f t="shared" si="157"/>
        <v/>
      </c>
    </row>
  </sheetData>
  <sheetProtection algorithmName="SHA-512" hashValue="4waNQGNzEPm/7/DQvyzY1pz7Fr65puvFwAIVdxmGy8mEUa/6uF26YM1JLwvmzPMX4OUsiSZ3rTuKbWqw3ldisA==" saltValue="M7wMtTBNb4Spnwd4wgu2x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1"/>
  <sheetViews>
    <sheetView workbookViewId="0">
      <selection activeCell="B33" sqref="B33"/>
    </sheetView>
  </sheetViews>
  <sheetFormatPr defaultRowHeight="15" x14ac:dyDescent="0.25"/>
  <cols>
    <col min="2" max="2" width="26.42578125" customWidth="1"/>
  </cols>
  <sheetData>
    <row r="1" spans="1:3" x14ac:dyDescent="0.25">
      <c r="A1">
        <v>1</v>
      </c>
      <c r="B1" t="s">
        <v>28</v>
      </c>
      <c r="C1" s="22">
        <f>+A1</f>
        <v>1</v>
      </c>
    </row>
    <row r="2" spans="1:3" x14ac:dyDescent="0.25">
      <c r="A2">
        <v>2</v>
      </c>
      <c r="B2" t="s">
        <v>30</v>
      </c>
      <c r="C2" s="22">
        <f t="shared" ref="C2:C65" si="0">+A2</f>
        <v>2</v>
      </c>
    </row>
    <row r="3" spans="1:3" x14ac:dyDescent="0.25">
      <c r="A3">
        <v>3</v>
      </c>
      <c r="B3" t="s">
        <v>32</v>
      </c>
      <c r="C3" s="22">
        <f t="shared" si="0"/>
        <v>3</v>
      </c>
    </row>
    <row r="4" spans="1:3" x14ac:dyDescent="0.25">
      <c r="A4">
        <v>4</v>
      </c>
      <c r="B4" t="s">
        <v>34</v>
      </c>
      <c r="C4" s="22">
        <f t="shared" si="0"/>
        <v>4</v>
      </c>
    </row>
    <row r="5" spans="1:3" x14ac:dyDescent="0.25">
      <c r="A5">
        <v>5</v>
      </c>
      <c r="B5" t="s">
        <v>36</v>
      </c>
      <c r="C5" s="22">
        <f t="shared" si="0"/>
        <v>5</v>
      </c>
    </row>
    <row r="6" spans="1:3" x14ac:dyDescent="0.25">
      <c r="A6">
        <v>6</v>
      </c>
      <c r="B6" t="s">
        <v>101</v>
      </c>
      <c r="C6" s="22">
        <f t="shared" si="0"/>
        <v>6</v>
      </c>
    </row>
    <row r="7" spans="1:3" x14ac:dyDescent="0.25">
      <c r="A7">
        <v>7</v>
      </c>
      <c r="B7" t="s">
        <v>39</v>
      </c>
      <c r="C7" s="22">
        <f t="shared" si="0"/>
        <v>7</v>
      </c>
    </row>
    <row r="8" spans="1:3" x14ac:dyDescent="0.25">
      <c r="A8">
        <v>8</v>
      </c>
      <c r="B8" t="s">
        <v>41</v>
      </c>
      <c r="C8" s="22">
        <f t="shared" si="0"/>
        <v>8</v>
      </c>
    </row>
    <row r="9" spans="1:3" x14ac:dyDescent="0.25">
      <c r="A9">
        <v>9</v>
      </c>
      <c r="B9" t="s">
        <v>43</v>
      </c>
      <c r="C9" s="22">
        <f t="shared" si="0"/>
        <v>9</v>
      </c>
    </row>
    <row r="10" spans="1:3" x14ac:dyDescent="0.25">
      <c r="A10">
        <v>10</v>
      </c>
      <c r="B10" t="s">
        <v>45</v>
      </c>
      <c r="C10" s="22">
        <f t="shared" si="0"/>
        <v>10</v>
      </c>
    </row>
    <row r="11" spans="1:3" x14ac:dyDescent="0.25">
      <c r="A11">
        <v>11</v>
      </c>
      <c r="B11" t="s">
        <v>47</v>
      </c>
      <c r="C11" s="22">
        <f t="shared" si="0"/>
        <v>11</v>
      </c>
    </row>
    <row r="12" spans="1:3" x14ac:dyDescent="0.25">
      <c r="A12">
        <v>12</v>
      </c>
      <c r="B12" t="s">
        <v>48</v>
      </c>
      <c r="C12" s="22">
        <f t="shared" si="0"/>
        <v>12</v>
      </c>
    </row>
    <row r="13" spans="1:3" x14ac:dyDescent="0.25">
      <c r="A13">
        <v>13</v>
      </c>
      <c r="B13" t="s">
        <v>49</v>
      </c>
      <c r="C13" s="22">
        <f t="shared" si="0"/>
        <v>13</v>
      </c>
    </row>
    <row r="14" spans="1:3" x14ac:dyDescent="0.25">
      <c r="A14">
        <v>14</v>
      </c>
      <c r="B14" t="s">
        <v>50</v>
      </c>
      <c r="C14" s="22">
        <f t="shared" si="0"/>
        <v>14</v>
      </c>
    </row>
    <row r="15" spans="1:3" x14ac:dyDescent="0.25">
      <c r="A15">
        <v>15</v>
      </c>
      <c r="B15" t="s">
        <v>52</v>
      </c>
      <c r="C15" s="22">
        <f t="shared" si="0"/>
        <v>15</v>
      </c>
    </row>
    <row r="16" spans="1:3" x14ac:dyDescent="0.25">
      <c r="A16">
        <v>16</v>
      </c>
      <c r="B16" t="s">
        <v>54</v>
      </c>
      <c r="C16" s="22">
        <f t="shared" si="0"/>
        <v>16</v>
      </c>
    </row>
    <row r="17" spans="1:3" x14ac:dyDescent="0.25">
      <c r="A17">
        <v>17</v>
      </c>
      <c r="B17" t="s">
        <v>56</v>
      </c>
      <c r="C17" s="22">
        <f t="shared" si="0"/>
        <v>17</v>
      </c>
    </row>
    <row r="18" spans="1:3" x14ac:dyDescent="0.25">
      <c r="A18">
        <v>18</v>
      </c>
      <c r="B18" t="s">
        <v>58</v>
      </c>
      <c r="C18" s="22">
        <f t="shared" si="0"/>
        <v>18</v>
      </c>
    </row>
    <row r="19" spans="1:3" x14ac:dyDescent="0.25">
      <c r="A19">
        <v>19</v>
      </c>
      <c r="B19" t="s">
        <v>60</v>
      </c>
      <c r="C19" s="22">
        <f t="shared" si="0"/>
        <v>19</v>
      </c>
    </row>
    <row r="20" spans="1:3" x14ac:dyDescent="0.25">
      <c r="A20">
        <v>20</v>
      </c>
      <c r="B20" t="s">
        <v>62</v>
      </c>
      <c r="C20" s="22">
        <f t="shared" si="0"/>
        <v>20</v>
      </c>
    </row>
    <row r="21" spans="1:3" x14ac:dyDescent="0.25">
      <c r="A21">
        <v>21</v>
      </c>
      <c r="B21" t="s">
        <v>64</v>
      </c>
      <c r="C21" s="22">
        <f t="shared" si="0"/>
        <v>21</v>
      </c>
    </row>
    <row r="22" spans="1:3" x14ac:dyDescent="0.25">
      <c r="A22">
        <v>22</v>
      </c>
      <c r="B22" t="s">
        <v>66</v>
      </c>
      <c r="C22" s="22">
        <f t="shared" si="0"/>
        <v>22</v>
      </c>
    </row>
    <row r="23" spans="1:3" x14ac:dyDescent="0.25">
      <c r="A23">
        <v>23</v>
      </c>
      <c r="B23" t="s">
        <v>68</v>
      </c>
      <c r="C23" s="22">
        <f t="shared" si="0"/>
        <v>23</v>
      </c>
    </row>
    <row r="24" spans="1:3" x14ac:dyDescent="0.25">
      <c r="A24">
        <v>24</v>
      </c>
      <c r="B24" t="s">
        <v>69</v>
      </c>
      <c r="C24" s="22">
        <f t="shared" si="0"/>
        <v>24</v>
      </c>
    </row>
    <row r="25" spans="1:3" x14ac:dyDescent="0.25">
      <c r="A25">
        <v>25</v>
      </c>
      <c r="B25" t="s">
        <v>71</v>
      </c>
      <c r="C25" s="22">
        <f t="shared" si="0"/>
        <v>25</v>
      </c>
    </row>
    <row r="26" spans="1:3" x14ac:dyDescent="0.25">
      <c r="A26">
        <v>26</v>
      </c>
      <c r="B26" t="s">
        <v>73</v>
      </c>
      <c r="C26" s="22">
        <f t="shared" si="0"/>
        <v>26</v>
      </c>
    </row>
    <row r="27" spans="1:3" x14ac:dyDescent="0.25">
      <c r="A27">
        <v>27</v>
      </c>
      <c r="B27" t="s">
        <v>75</v>
      </c>
      <c r="C27" s="22">
        <f t="shared" si="0"/>
        <v>27</v>
      </c>
    </row>
    <row r="28" spans="1:3" x14ac:dyDescent="0.25">
      <c r="A28">
        <v>28</v>
      </c>
      <c r="B28" t="s">
        <v>77</v>
      </c>
      <c r="C28" s="22">
        <f t="shared" si="0"/>
        <v>28</v>
      </c>
    </row>
    <row r="29" spans="1:3" x14ac:dyDescent="0.25">
      <c r="A29">
        <v>29</v>
      </c>
      <c r="B29" t="s">
        <v>79</v>
      </c>
      <c r="C29" s="22">
        <f t="shared" si="0"/>
        <v>29</v>
      </c>
    </row>
    <row r="30" spans="1:3" x14ac:dyDescent="0.25">
      <c r="A30">
        <v>30</v>
      </c>
      <c r="B30" t="s">
        <v>80</v>
      </c>
      <c r="C30" s="22">
        <f t="shared" si="0"/>
        <v>30</v>
      </c>
    </row>
    <row r="31" spans="1:3" x14ac:dyDescent="0.25">
      <c r="A31">
        <v>31</v>
      </c>
      <c r="B31" t="s">
        <v>82</v>
      </c>
      <c r="C31" s="22">
        <f t="shared" si="0"/>
        <v>31</v>
      </c>
    </row>
    <row r="32" spans="1:3" x14ac:dyDescent="0.25">
      <c r="A32">
        <v>32</v>
      </c>
      <c r="B32" t="s">
        <v>84</v>
      </c>
      <c r="C32" s="22">
        <f t="shared" si="0"/>
        <v>32</v>
      </c>
    </row>
    <row r="33" spans="1:3" x14ac:dyDescent="0.25">
      <c r="A33">
        <v>33</v>
      </c>
      <c r="B33" t="s">
        <v>86</v>
      </c>
      <c r="C33" s="22">
        <f t="shared" si="0"/>
        <v>33</v>
      </c>
    </row>
    <row r="34" spans="1:3" x14ac:dyDescent="0.25">
      <c r="A34">
        <v>34</v>
      </c>
      <c r="B34" t="s">
        <v>88</v>
      </c>
      <c r="C34" s="22">
        <f t="shared" si="0"/>
        <v>34</v>
      </c>
    </row>
    <row r="35" spans="1:3" x14ac:dyDescent="0.25">
      <c r="A35">
        <v>35</v>
      </c>
      <c r="B35" t="s">
        <v>90</v>
      </c>
      <c r="C35" s="22">
        <f t="shared" si="0"/>
        <v>35</v>
      </c>
    </row>
    <row r="36" spans="1:3" x14ac:dyDescent="0.25">
      <c r="A36">
        <v>36</v>
      </c>
      <c r="B36" t="s">
        <v>92</v>
      </c>
      <c r="C36" s="22">
        <f t="shared" si="0"/>
        <v>36</v>
      </c>
    </row>
    <row r="37" spans="1:3" x14ac:dyDescent="0.25">
      <c r="A37">
        <v>37</v>
      </c>
      <c r="B37" t="s">
        <v>94</v>
      </c>
      <c r="C37" s="22">
        <f t="shared" si="0"/>
        <v>37</v>
      </c>
    </row>
    <row r="38" spans="1:3" x14ac:dyDescent="0.25">
      <c r="A38">
        <v>38</v>
      </c>
      <c r="B38" t="s">
        <v>96</v>
      </c>
      <c r="C38" s="22">
        <f t="shared" si="0"/>
        <v>38</v>
      </c>
    </row>
    <row r="39" spans="1:3" x14ac:dyDescent="0.25">
      <c r="A39">
        <v>39</v>
      </c>
      <c r="B39" t="s">
        <v>98</v>
      </c>
      <c r="C39" s="22">
        <f t="shared" si="0"/>
        <v>39</v>
      </c>
    </row>
    <row r="40" spans="1:3" x14ac:dyDescent="0.25">
      <c r="A40">
        <v>40</v>
      </c>
      <c r="B40" t="s">
        <v>102</v>
      </c>
      <c r="C40" s="22">
        <f t="shared" si="0"/>
        <v>40</v>
      </c>
    </row>
    <row r="41" spans="1:3" x14ac:dyDescent="0.25">
      <c r="A41">
        <v>41</v>
      </c>
      <c r="B41" t="s">
        <v>29</v>
      </c>
      <c r="C41" s="22">
        <f t="shared" si="0"/>
        <v>41</v>
      </c>
    </row>
    <row r="42" spans="1:3" x14ac:dyDescent="0.25">
      <c r="A42">
        <v>42</v>
      </c>
      <c r="B42" t="s">
        <v>31</v>
      </c>
      <c r="C42" s="22">
        <f t="shared" si="0"/>
        <v>42</v>
      </c>
    </row>
    <row r="43" spans="1:3" x14ac:dyDescent="0.25">
      <c r="A43">
        <v>43</v>
      </c>
      <c r="B43" t="s">
        <v>33</v>
      </c>
      <c r="C43" s="22">
        <f t="shared" si="0"/>
        <v>43</v>
      </c>
    </row>
    <row r="44" spans="1:3" x14ac:dyDescent="0.25">
      <c r="A44">
        <v>44</v>
      </c>
      <c r="B44" t="s">
        <v>35</v>
      </c>
      <c r="C44" s="22">
        <f t="shared" si="0"/>
        <v>44</v>
      </c>
    </row>
    <row r="45" spans="1:3" x14ac:dyDescent="0.25">
      <c r="A45">
        <v>45</v>
      </c>
      <c r="B45" t="s">
        <v>37</v>
      </c>
      <c r="C45" s="22">
        <f t="shared" si="0"/>
        <v>45</v>
      </c>
    </row>
    <row r="46" spans="1:3" x14ac:dyDescent="0.25">
      <c r="A46">
        <v>46</v>
      </c>
      <c r="B46" t="s">
        <v>38</v>
      </c>
      <c r="C46" s="22">
        <f t="shared" si="0"/>
        <v>46</v>
      </c>
    </row>
    <row r="47" spans="1:3" x14ac:dyDescent="0.25">
      <c r="A47">
        <v>47</v>
      </c>
      <c r="B47" t="s">
        <v>40</v>
      </c>
      <c r="C47" s="22">
        <f t="shared" si="0"/>
        <v>47</v>
      </c>
    </row>
    <row r="48" spans="1:3" x14ac:dyDescent="0.25">
      <c r="A48">
        <v>48</v>
      </c>
      <c r="B48" t="s">
        <v>42</v>
      </c>
      <c r="C48" s="22">
        <f t="shared" si="0"/>
        <v>48</v>
      </c>
    </row>
    <row r="49" spans="1:3" x14ac:dyDescent="0.25">
      <c r="A49">
        <v>49</v>
      </c>
      <c r="B49" t="s">
        <v>44</v>
      </c>
      <c r="C49" s="22">
        <f t="shared" si="0"/>
        <v>49</v>
      </c>
    </row>
    <row r="50" spans="1:3" x14ac:dyDescent="0.25">
      <c r="A50">
        <v>50</v>
      </c>
      <c r="B50" t="s">
        <v>46</v>
      </c>
      <c r="C50" s="22">
        <f t="shared" si="0"/>
        <v>50</v>
      </c>
    </row>
    <row r="51" spans="1:3" x14ac:dyDescent="0.25">
      <c r="A51">
        <v>51</v>
      </c>
      <c r="B51" t="s">
        <v>103</v>
      </c>
      <c r="C51" s="22">
        <f t="shared" si="0"/>
        <v>51</v>
      </c>
    </row>
    <row r="52" spans="1:3" x14ac:dyDescent="0.25">
      <c r="A52">
        <v>52</v>
      </c>
      <c r="B52" t="s">
        <v>104</v>
      </c>
      <c r="C52" s="22">
        <f t="shared" si="0"/>
        <v>52</v>
      </c>
    </row>
    <row r="53" spans="1:3" x14ac:dyDescent="0.25">
      <c r="A53">
        <v>53</v>
      </c>
      <c r="B53" t="s">
        <v>105</v>
      </c>
      <c r="C53" s="22">
        <f t="shared" si="0"/>
        <v>53</v>
      </c>
    </row>
    <row r="54" spans="1:3" x14ac:dyDescent="0.25">
      <c r="A54">
        <v>54</v>
      </c>
      <c r="B54" t="s">
        <v>51</v>
      </c>
      <c r="C54" s="22">
        <f t="shared" si="0"/>
        <v>54</v>
      </c>
    </row>
    <row r="55" spans="1:3" x14ac:dyDescent="0.25">
      <c r="A55">
        <v>55</v>
      </c>
      <c r="B55" t="s">
        <v>106</v>
      </c>
      <c r="C55" s="22">
        <f t="shared" si="0"/>
        <v>55</v>
      </c>
    </row>
    <row r="56" spans="1:3" x14ac:dyDescent="0.25">
      <c r="A56">
        <v>56</v>
      </c>
      <c r="B56" t="s">
        <v>55</v>
      </c>
      <c r="C56" s="22">
        <f t="shared" si="0"/>
        <v>56</v>
      </c>
    </row>
    <row r="57" spans="1:3" x14ac:dyDescent="0.25">
      <c r="A57">
        <v>57</v>
      </c>
      <c r="B57" t="s">
        <v>57</v>
      </c>
      <c r="C57" s="22">
        <f t="shared" si="0"/>
        <v>57</v>
      </c>
    </row>
    <row r="58" spans="1:3" x14ac:dyDescent="0.25">
      <c r="A58">
        <v>58</v>
      </c>
      <c r="B58" t="s">
        <v>59</v>
      </c>
      <c r="C58" s="22">
        <f t="shared" si="0"/>
        <v>58</v>
      </c>
    </row>
    <row r="59" spans="1:3" x14ac:dyDescent="0.25">
      <c r="A59">
        <v>59</v>
      </c>
      <c r="B59" t="s">
        <v>61</v>
      </c>
      <c r="C59" s="22">
        <f t="shared" si="0"/>
        <v>59</v>
      </c>
    </row>
    <row r="60" spans="1:3" x14ac:dyDescent="0.25">
      <c r="A60">
        <v>60</v>
      </c>
      <c r="B60" t="s">
        <v>63</v>
      </c>
      <c r="C60" s="22">
        <f t="shared" si="0"/>
        <v>60</v>
      </c>
    </row>
    <row r="61" spans="1:3" x14ac:dyDescent="0.25">
      <c r="A61">
        <v>61</v>
      </c>
      <c r="B61" t="s">
        <v>65</v>
      </c>
      <c r="C61" s="22">
        <f t="shared" si="0"/>
        <v>61</v>
      </c>
    </row>
    <row r="62" spans="1:3" x14ac:dyDescent="0.25">
      <c r="A62">
        <v>62</v>
      </c>
      <c r="B62" t="s">
        <v>67</v>
      </c>
      <c r="C62" s="22">
        <f t="shared" si="0"/>
        <v>62</v>
      </c>
    </row>
    <row r="63" spans="1:3" x14ac:dyDescent="0.25">
      <c r="A63">
        <v>63</v>
      </c>
      <c r="B63" t="s">
        <v>107</v>
      </c>
      <c r="C63" s="22">
        <f t="shared" si="0"/>
        <v>63</v>
      </c>
    </row>
    <row r="64" spans="1:3" x14ac:dyDescent="0.25">
      <c r="A64">
        <v>64</v>
      </c>
      <c r="B64" t="s">
        <v>70</v>
      </c>
      <c r="C64" s="22">
        <f t="shared" si="0"/>
        <v>64</v>
      </c>
    </row>
    <row r="65" spans="1:3" x14ac:dyDescent="0.25">
      <c r="A65">
        <v>65</v>
      </c>
      <c r="B65" t="s">
        <v>72</v>
      </c>
      <c r="C65" s="22">
        <f t="shared" si="0"/>
        <v>65</v>
      </c>
    </row>
    <row r="66" spans="1:3" x14ac:dyDescent="0.25">
      <c r="A66">
        <v>66</v>
      </c>
      <c r="B66" t="s">
        <v>74</v>
      </c>
      <c r="C66" s="22">
        <f t="shared" ref="C66:C129" si="1">+A66</f>
        <v>66</v>
      </c>
    </row>
    <row r="67" spans="1:3" x14ac:dyDescent="0.25">
      <c r="A67">
        <v>67</v>
      </c>
      <c r="B67" t="s">
        <v>76</v>
      </c>
      <c r="C67" s="22">
        <f t="shared" si="1"/>
        <v>67</v>
      </c>
    </row>
    <row r="68" spans="1:3" x14ac:dyDescent="0.25">
      <c r="A68">
        <v>68</v>
      </c>
      <c r="B68" t="s">
        <v>78</v>
      </c>
      <c r="C68" s="22">
        <f t="shared" si="1"/>
        <v>68</v>
      </c>
    </row>
    <row r="69" spans="1:3" x14ac:dyDescent="0.25">
      <c r="A69">
        <v>69</v>
      </c>
      <c r="B69" t="s">
        <v>108</v>
      </c>
      <c r="C69" s="22">
        <f t="shared" si="1"/>
        <v>69</v>
      </c>
    </row>
    <row r="70" spans="1:3" x14ac:dyDescent="0.25">
      <c r="A70">
        <v>70</v>
      </c>
      <c r="B70" t="s">
        <v>81</v>
      </c>
      <c r="C70" s="22">
        <f t="shared" si="1"/>
        <v>70</v>
      </c>
    </row>
    <row r="71" spans="1:3" x14ac:dyDescent="0.25">
      <c r="A71">
        <v>71</v>
      </c>
      <c r="B71" t="s">
        <v>83</v>
      </c>
      <c r="C71" s="22">
        <f t="shared" si="1"/>
        <v>71</v>
      </c>
    </row>
    <row r="72" spans="1:3" x14ac:dyDescent="0.25">
      <c r="A72">
        <v>72</v>
      </c>
      <c r="B72" t="s">
        <v>85</v>
      </c>
      <c r="C72" s="22">
        <f t="shared" si="1"/>
        <v>72</v>
      </c>
    </row>
    <row r="73" spans="1:3" x14ac:dyDescent="0.25">
      <c r="A73">
        <v>73</v>
      </c>
      <c r="B73" t="s">
        <v>87</v>
      </c>
      <c r="C73" s="22">
        <f t="shared" si="1"/>
        <v>73</v>
      </c>
    </row>
    <row r="74" spans="1:3" x14ac:dyDescent="0.25">
      <c r="A74">
        <v>74</v>
      </c>
      <c r="B74" t="s">
        <v>89</v>
      </c>
      <c r="C74" s="22">
        <f t="shared" si="1"/>
        <v>74</v>
      </c>
    </row>
    <row r="75" spans="1:3" x14ac:dyDescent="0.25">
      <c r="A75">
        <v>75</v>
      </c>
      <c r="B75" t="s">
        <v>91</v>
      </c>
      <c r="C75" s="22">
        <f t="shared" si="1"/>
        <v>75</v>
      </c>
    </row>
    <row r="76" spans="1:3" x14ac:dyDescent="0.25">
      <c r="A76">
        <v>76</v>
      </c>
      <c r="B76" t="s">
        <v>93</v>
      </c>
      <c r="C76" s="22">
        <f t="shared" si="1"/>
        <v>76</v>
      </c>
    </row>
    <row r="77" spans="1:3" x14ac:dyDescent="0.25">
      <c r="A77">
        <v>77</v>
      </c>
      <c r="B77" t="s">
        <v>95</v>
      </c>
      <c r="C77" s="22">
        <f t="shared" si="1"/>
        <v>77</v>
      </c>
    </row>
    <row r="78" spans="1:3" x14ac:dyDescent="0.25">
      <c r="A78">
        <v>78</v>
      </c>
      <c r="B78" t="s">
        <v>97</v>
      </c>
      <c r="C78" s="22">
        <f t="shared" si="1"/>
        <v>78</v>
      </c>
    </row>
    <row r="79" spans="1:3" x14ac:dyDescent="0.25">
      <c r="A79">
        <v>79</v>
      </c>
      <c r="B79" t="s">
        <v>99</v>
      </c>
      <c r="C79" s="22">
        <f t="shared" si="1"/>
        <v>79</v>
      </c>
    </row>
    <row r="80" spans="1:3" x14ac:dyDescent="0.25">
      <c r="A80">
        <v>80</v>
      </c>
      <c r="B80" t="s">
        <v>100</v>
      </c>
      <c r="C80" s="22">
        <f t="shared" si="1"/>
        <v>80</v>
      </c>
    </row>
    <row r="81" spans="1:3" x14ac:dyDescent="0.25">
      <c r="A81">
        <v>81</v>
      </c>
      <c r="B81" t="s">
        <v>109</v>
      </c>
      <c r="C81" s="22">
        <f t="shared" si="1"/>
        <v>81</v>
      </c>
    </row>
    <row r="82" spans="1:3" x14ac:dyDescent="0.25">
      <c r="A82">
        <v>82</v>
      </c>
      <c r="B82" t="s">
        <v>110</v>
      </c>
      <c r="C82" s="22">
        <f t="shared" si="1"/>
        <v>82</v>
      </c>
    </row>
    <row r="83" spans="1:3" x14ac:dyDescent="0.25">
      <c r="A83">
        <v>83</v>
      </c>
      <c r="B83" t="s">
        <v>112</v>
      </c>
      <c r="C83" s="22">
        <f t="shared" si="1"/>
        <v>83</v>
      </c>
    </row>
    <row r="84" spans="1:3" x14ac:dyDescent="0.25">
      <c r="A84">
        <v>84</v>
      </c>
      <c r="B84" t="s">
        <v>113</v>
      </c>
      <c r="C84" s="22">
        <f t="shared" si="1"/>
        <v>84</v>
      </c>
    </row>
    <row r="85" spans="1:3" x14ac:dyDescent="0.25">
      <c r="A85">
        <v>85</v>
      </c>
      <c r="B85" t="s">
        <v>115</v>
      </c>
      <c r="C85" s="22">
        <f t="shared" si="1"/>
        <v>85</v>
      </c>
    </row>
    <row r="86" spans="1:3" x14ac:dyDescent="0.25">
      <c r="A86">
        <v>86</v>
      </c>
      <c r="B86" t="s">
        <v>117</v>
      </c>
      <c r="C86" s="22">
        <f t="shared" si="1"/>
        <v>86</v>
      </c>
    </row>
    <row r="87" spans="1:3" x14ac:dyDescent="0.25">
      <c r="A87">
        <v>87</v>
      </c>
      <c r="B87" t="s">
        <v>119</v>
      </c>
      <c r="C87" s="22">
        <f t="shared" si="1"/>
        <v>87</v>
      </c>
    </row>
    <row r="88" spans="1:3" x14ac:dyDescent="0.25">
      <c r="A88">
        <v>88</v>
      </c>
      <c r="B88" t="s">
        <v>121</v>
      </c>
      <c r="C88" s="22">
        <f t="shared" si="1"/>
        <v>88</v>
      </c>
    </row>
    <row r="89" spans="1:3" x14ac:dyDescent="0.25">
      <c r="A89">
        <v>89</v>
      </c>
      <c r="B89" t="s">
        <v>123</v>
      </c>
      <c r="C89" s="22">
        <f t="shared" si="1"/>
        <v>89</v>
      </c>
    </row>
    <row r="90" spans="1:3" x14ac:dyDescent="0.25">
      <c r="A90">
        <v>90</v>
      </c>
      <c r="B90" t="s">
        <v>125</v>
      </c>
      <c r="C90" s="22">
        <f t="shared" si="1"/>
        <v>90</v>
      </c>
    </row>
    <row r="91" spans="1:3" x14ac:dyDescent="0.25">
      <c r="A91">
        <v>91</v>
      </c>
      <c r="B91" t="s">
        <v>127</v>
      </c>
      <c r="C91" s="22">
        <f t="shared" si="1"/>
        <v>91</v>
      </c>
    </row>
    <row r="92" spans="1:3" x14ac:dyDescent="0.25">
      <c r="A92">
        <v>92</v>
      </c>
      <c r="B92" t="s">
        <v>129</v>
      </c>
      <c r="C92" s="22">
        <f t="shared" si="1"/>
        <v>92</v>
      </c>
    </row>
    <row r="93" spans="1:3" x14ac:dyDescent="0.25">
      <c r="A93">
        <v>93</v>
      </c>
      <c r="B93" t="s">
        <v>131</v>
      </c>
      <c r="C93" s="22">
        <f t="shared" si="1"/>
        <v>93</v>
      </c>
    </row>
    <row r="94" spans="1:3" x14ac:dyDescent="0.25">
      <c r="A94">
        <v>94</v>
      </c>
      <c r="B94" t="s">
        <v>133</v>
      </c>
      <c r="C94" s="22">
        <f t="shared" si="1"/>
        <v>94</v>
      </c>
    </row>
    <row r="95" spans="1:3" x14ac:dyDescent="0.25">
      <c r="A95">
        <v>95</v>
      </c>
      <c r="B95" t="s">
        <v>180</v>
      </c>
      <c r="C95" s="22">
        <f t="shared" si="1"/>
        <v>95</v>
      </c>
    </row>
    <row r="96" spans="1:3" x14ac:dyDescent="0.25">
      <c r="A96">
        <v>96</v>
      </c>
      <c r="B96" t="s">
        <v>135</v>
      </c>
      <c r="C96" s="22">
        <f t="shared" si="1"/>
        <v>96</v>
      </c>
    </row>
    <row r="97" spans="1:3" x14ac:dyDescent="0.25">
      <c r="A97">
        <v>97</v>
      </c>
      <c r="B97" t="s">
        <v>136</v>
      </c>
      <c r="C97" s="22">
        <f t="shared" si="1"/>
        <v>97</v>
      </c>
    </row>
    <row r="98" spans="1:3" x14ac:dyDescent="0.25">
      <c r="A98">
        <v>98</v>
      </c>
      <c r="B98" t="s">
        <v>137</v>
      </c>
      <c r="C98" s="22">
        <f t="shared" si="1"/>
        <v>98</v>
      </c>
    </row>
    <row r="99" spans="1:3" x14ac:dyDescent="0.25">
      <c r="A99">
        <v>99</v>
      </c>
      <c r="B99" t="s">
        <v>138</v>
      </c>
      <c r="C99" s="22">
        <f t="shared" si="1"/>
        <v>99</v>
      </c>
    </row>
    <row r="100" spans="1:3" x14ac:dyDescent="0.25">
      <c r="A100">
        <v>100</v>
      </c>
      <c r="B100" t="s">
        <v>179</v>
      </c>
      <c r="C100" s="22">
        <f t="shared" si="1"/>
        <v>100</v>
      </c>
    </row>
    <row r="101" spans="1:3" x14ac:dyDescent="0.25">
      <c r="A101">
        <v>101</v>
      </c>
      <c r="B101" t="s">
        <v>141</v>
      </c>
      <c r="C101" s="22">
        <f t="shared" si="1"/>
        <v>101</v>
      </c>
    </row>
    <row r="102" spans="1:3" x14ac:dyDescent="0.25">
      <c r="A102">
        <v>102</v>
      </c>
      <c r="B102" t="s">
        <v>143</v>
      </c>
      <c r="C102" s="22">
        <f t="shared" si="1"/>
        <v>102</v>
      </c>
    </row>
    <row r="103" spans="1:3" x14ac:dyDescent="0.25">
      <c r="A103">
        <v>103</v>
      </c>
      <c r="B103" t="s">
        <v>145</v>
      </c>
      <c r="C103" s="22">
        <f t="shared" si="1"/>
        <v>103</v>
      </c>
    </row>
    <row r="104" spans="1:3" x14ac:dyDescent="0.25">
      <c r="A104">
        <v>104</v>
      </c>
      <c r="B104" t="s">
        <v>147</v>
      </c>
      <c r="C104" s="22">
        <f t="shared" si="1"/>
        <v>104</v>
      </c>
    </row>
    <row r="105" spans="1:3" x14ac:dyDescent="0.25">
      <c r="A105">
        <v>105</v>
      </c>
      <c r="B105" t="s">
        <v>149</v>
      </c>
      <c r="C105" s="22">
        <f t="shared" si="1"/>
        <v>105</v>
      </c>
    </row>
    <row r="106" spans="1:3" x14ac:dyDescent="0.25">
      <c r="A106">
        <v>106</v>
      </c>
      <c r="B106" t="s">
        <v>177</v>
      </c>
      <c r="C106" s="22">
        <f t="shared" si="1"/>
        <v>106</v>
      </c>
    </row>
    <row r="107" spans="1:3" x14ac:dyDescent="0.25">
      <c r="A107">
        <v>107</v>
      </c>
      <c r="B107" t="s">
        <v>152</v>
      </c>
      <c r="C107" s="22">
        <f t="shared" si="1"/>
        <v>107</v>
      </c>
    </row>
    <row r="108" spans="1:3" x14ac:dyDescent="0.25">
      <c r="A108">
        <v>108</v>
      </c>
      <c r="B108" t="s">
        <v>176</v>
      </c>
      <c r="C108" s="22">
        <f t="shared" si="1"/>
        <v>108</v>
      </c>
    </row>
    <row r="109" spans="1:3" x14ac:dyDescent="0.25">
      <c r="A109">
        <v>109</v>
      </c>
      <c r="B109" t="s">
        <v>155</v>
      </c>
      <c r="C109" s="22">
        <f t="shared" si="1"/>
        <v>109</v>
      </c>
    </row>
    <row r="110" spans="1:3" x14ac:dyDescent="0.25">
      <c r="A110">
        <v>110</v>
      </c>
      <c r="B110" t="s">
        <v>157</v>
      </c>
      <c r="C110" s="22">
        <f t="shared" si="1"/>
        <v>110</v>
      </c>
    </row>
    <row r="111" spans="1:3" x14ac:dyDescent="0.25">
      <c r="A111">
        <v>111</v>
      </c>
      <c r="B111" t="s">
        <v>159</v>
      </c>
      <c r="C111" s="22">
        <f t="shared" si="1"/>
        <v>111</v>
      </c>
    </row>
    <row r="112" spans="1:3" x14ac:dyDescent="0.25">
      <c r="A112">
        <v>112</v>
      </c>
      <c r="B112" t="s">
        <v>161</v>
      </c>
      <c r="C112" s="22">
        <f t="shared" si="1"/>
        <v>112</v>
      </c>
    </row>
    <row r="113" spans="1:3" x14ac:dyDescent="0.25">
      <c r="A113">
        <v>113</v>
      </c>
      <c r="B113" t="s">
        <v>163</v>
      </c>
      <c r="C113" s="22">
        <f t="shared" si="1"/>
        <v>113</v>
      </c>
    </row>
    <row r="114" spans="1:3" x14ac:dyDescent="0.25">
      <c r="A114">
        <v>114</v>
      </c>
      <c r="B114" t="s">
        <v>178</v>
      </c>
      <c r="C114" s="22">
        <f t="shared" si="1"/>
        <v>114</v>
      </c>
    </row>
    <row r="115" spans="1:3" x14ac:dyDescent="0.25">
      <c r="A115">
        <v>115</v>
      </c>
      <c r="B115" t="s">
        <v>166</v>
      </c>
      <c r="C115" s="22">
        <f t="shared" si="1"/>
        <v>115</v>
      </c>
    </row>
    <row r="116" spans="1:3" x14ac:dyDescent="0.25">
      <c r="A116">
        <v>116</v>
      </c>
      <c r="B116" t="s">
        <v>168</v>
      </c>
      <c r="C116" s="22">
        <f t="shared" si="1"/>
        <v>116</v>
      </c>
    </row>
    <row r="117" spans="1:3" x14ac:dyDescent="0.25">
      <c r="A117">
        <v>117</v>
      </c>
      <c r="B117" t="s">
        <v>170</v>
      </c>
      <c r="C117" s="22">
        <f t="shared" si="1"/>
        <v>117</v>
      </c>
    </row>
    <row r="118" spans="1:3" x14ac:dyDescent="0.25">
      <c r="A118">
        <v>118</v>
      </c>
      <c r="B118" t="s">
        <v>172</v>
      </c>
      <c r="C118" s="22">
        <f t="shared" si="1"/>
        <v>118</v>
      </c>
    </row>
    <row r="119" spans="1:3" x14ac:dyDescent="0.25">
      <c r="A119">
        <v>119</v>
      </c>
      <c r="B119" t="s">
        <v>173</v>
      </c>
      <c r="C119" s="22">
        <f t="shared" si="1"/>
        <v>119</v>
      </c>
    </row>
    <row r="120" spans="1:3" x14ac:dyDescent="0.25">
      <c r="A120">
        <v>120</v>
      </c>
      <c r="B120" t="s">
        <v>174</v>
      </c>
      <c r="C120" s="22">
        <f t="shared" si="1"/>
        <v>120</v>
      </c>
    </row>
    <row r="121" spans="1:3" x14ac:dyDescent="0.25">
      <c r="A121">
        <v>121</v>
      </c>
      <c r="B121" t="s">
        <v>181</v>
      </c>
      <c r="C121" s="22">
        <f t="shared" si="1"/>
        <v>121</v>
      </c>
    </row>
    <row r="122" spans="1:3" x14ac:dyDescent="0.25">
      <c r="A122">
        <v>122</v>
      </c>
      <c r="B122" t="s">
        <v>111</v>
      </c>
      <c r="C122" s="22">
        <f t="shared" si="1"/>
        <v>122</v>
      </c>
    </row>
    <row r="123" spans="1:3" x14ac:dyDescent="0.25">
      <c r="A123">
        <v>123</v>
      </c>
      <c r="B123" t="s">
        <v>182</v>
      </c>
      <c r="C123" s="22">
        <f t="shared" si="1"/>
        <v>123</v>
      </c>
    </row>
    <row r="124" spans="1:3" x14ac:dyDescent="0.25">
      <c r="A124">
        <v>124</v>
      </c>
      <c r="B124" t="s">
        <v>114</v>
      </c>
      <c r="C124" s="22">
        <f t="shared" si="1"/>
        <v>124</v>
      </c>
    </row>
    <row r="125" spans="1:3" x14ac:dyDescent="0.25">
      <c r="A125">
        <v>125</v>
      </c>
      <c r="B125" t="s">
        <v>116</v>
      </c>
      <c r="C125" s="22">
        <f t="shared" si="1"/>
        <v>125</v>
      </c>
    </row>
    <row r="126" spans="1:3" x14ac:dyDescent="0.25">
      <c r="A126">
        <v>126</v>
      </c>
      <c r="B126" t="s">
        <v>118</v>
      </c>
      <c r="C126" s="22">
        <f t="shared" si="1"/>
        <v>126</v>
      </c>
    </row>
    <row r="127" spans="1:3" x14ac:dyDescent="0.25">
      <c r="A127">
        <v>127</v>
      </c>
      <c r="B127" t="s">
        <v>120</v>
      </c>
      <c r="C127" s="22">
        <f t="shared" si="1"/>
        <v>127</v>
      </c>
    </row>
    <row r="128" spans="1:3" x14ac:dyDescent="0.25">
      <c r="A128">
        <v>128</v>
      </c>
      <c r="B128" t="s">
        <v>122</v>
      </c>
      <c r="C128" s="22">
        <f t="shared" si="1"/>
        <v>128</v>
      </c>
    </row>
    <row r="129" spans="1:3" x14ac:dyDescent="0.25">
      <c r="A129">
        <v>129</v>
      </c>
      <c r="B129" t="s">
        <v>124</v>
      </c>
      <c r="C129" s="22">
        <f t="shared" si="1"/>
        <v>129</v>
      </c>
    </row>
    <row r="130" spans="1:3" x14ac:dyDescent="0.25">
      <c r="A130">
        <v>130</v>
      </c>
      <c r="B130" t="s">
        <v>126</v>
      </c>
      <c r="C130" s="22">
        <f t="shared" ref="C130:C193" si="2">+A130</f>
        <v>130</v>
      </c>
    </row>
    <row r="131" spans="1:3" x14ac:dyDescent="0.25">
      <c r="A131">
        <v>131</v>
      </c>
      <c r="B131" t="s">
        <v>128</v>
      </c>
      <c r="C131" s="22">
        <f t="shared" si="2"/>
        <v>131</v>
      </c>
    </row>
    <row r="132" spans="1:3" x14ac:dyDescent="0.25">
      <c r="A132">
        <v>132</v>
      </c>
      <c r="B132" t="s">
        <v>130</v>
      </c>
      <c r="C132" s="22">
        <f t="shared" si="2"/>
        <v>132</v>
      </c>
    </row>
    <row r="133" spans="1:3" x14ac:dyDescent="0.25">
      <c r="A133">
        <v>133</v>
      </c>
      <c r="B133" t="s">
        <v>132</v>
      </c>
      <c r="C133" s="22">
        <f t="shared" si="2"/>
        <v>133</v>
      </c>
    </row>
    <row r="134" spans="1:3" x14ac:dyDescent="0.25">
      <c r="A134">
        <v>134</v>
      </c>
      <c r="B134" t="s">
        <v>134</v>
      </c>
      <c r="C134" s="22">
        <f t="shared" si="2"/>
        <v>134</v>
      </c>
    </row>
    <row r="135" spans="1:3" x14ac:dyDescent="0.25">
      <c r="A135">
        <v>135</v>
      </c>
      <c r="B135" t="s">
        <v>183</v>
      </c>
      <c r="C135" s="22">
        <f t="shared" si="2"/>
        <v>135</v>
      </c>
    </row>
    <row r="136" spans="1:3" x14ac:dyDescent="0.25">
      <c r="A136">
        <v>136</v>
      </c>
      <c r="B136" t="s">
        <v>184</v>
      </c>
      <c r="C136" s="22">
        <f t="shared" si="2"/>
        <v>136</v>
      </c>
    </row>
    <row r="137" spans="1:3" x14ac:dyDescent="0.25">
      <c r="A137">
        <v>137</v>
      </c>
      <c r="B137" t="s">
        <v>185</v>
      </c>
      <c r="C137" s="22">
        <f t="shared" si="2"/>
        <v>137</v>
      </c>
    </row>
    <row r="138" spans="1:3" x14ac:dyDescent="0.25">
      <c r="A138">
        <v>138</v>
      </c>
      <c r="B138" t="s">
        <v>186</v>
      </c>
      <c r="C138" s="22">
        <f t="shared" si="2"/>
        <v>138</v>
      </c>
    </row>
    <row r="139" spans="1:3" x14ac:dyDescent="0.25">
      <c r="A139">
        <v>139</v>
      </c>
      <c r="B139" t="s">
        <v>139</v>
      </c>
      <c r="C139" s="22">
        <f t="shared" si="2"/>
        <v>139</v>
      </c>
    </row>
    <row r="140" spans="1:3" x14ac:dyDescent="0.25">
      <c r="A140">
        <v>140</v>
      </c>
      <c r="B140" t="s">
        <v>140</v>
      </c>
      <c r="C140" s="22">
        <f t="shared" si="2"/>
        <v>140</v>
      </c>
    </row>
    <row r="141" spans="1:3" x14ac:dyDescent="0.25">
      <c r="A141">
        <v>141</v>
      </c>
      <c r="B141" t="s">
        <v>142</v>
      </c>
      <c r="C141" s="22">
        <f t="shared" si="2"/>
        <v>141</v>
      </c>
    </row>
    <row r="142" spans="1:3" x14ac:dyDescent="0.25">
      <c r="A142">
        <v>142</v>
      </c>
      <c r="B142" t="s">
        <v>144</v>
      </c>
      <c r="C142" s="22">
        <f t="shared" si="2"/>
        <v>142</v>
      </c>
    </row>
    <row r="143" spans="1:3" x14ac:dyDescent="0.25">
      <c r="A143">
        <v>143</v>
      </c>
      <c r="B143" t="s">
        <v>146</v>
      </c>
      <c r="C143" s="22">
        <f t="shared" si="2"/>
        <v>143</v>
      </c>
    </row>
    <row r="144" spans="1:3" x14ac:dyDescent="0.25">
      <c r="A144">
        <v>144</v>
      </c>
      <c r="B144" t="s">
        <v>148</v>
      </c>
      <c r="C144" s="22">
        <f t="shared" si="2"/>
        <v>144</v>
      </c>
    </row>
    <row r="145" spans="1:3" x14ac:dyDescent="0.25">
      <c r="A145">
        <v>145</v>
      </c>
      <c r="B145" t="s">
        <v>150</v>
      </c>
      <c r="C145" s="22">
        <f t="shared" si="2"/>
        <v>145</v>
      </c>
    </row>
    <row r="146" spans="1:3" x14ac:dyDescent="0.25">
      <c r="A146">
        <v>146</v>
      </c>
      <c r="B146" t="s">
        <v>151</v>
      </c>
      <c r="C146" s="22">
        <f t="shared" si="2"/>
        <v>146</v>
      </c>
    </row>
    <row r="147" spans="1:3" x14ac:dyDescent="0.25">
      <c r="A147">
        <v>147</v>
      </c>
      <c r="B147" t="s">
        <v>153</v>
      </c>
      <c r="C147" s="22">
        <f t="shared" si="2"/>
        <v>147</v>
      </c>
    </row>
    <row r="148" spans="1:3" x14ac:dyDescent="0.25">
      <c r="A148">
        <v>148</v>
      </c>
      <c r="B148" t="s">
        <v>154</v>
      </c>
      <c r="C148" s="22">
        <f t="shared" si="2"/>
        <v>148</v>
      </c>
    </row>
    <row r="149" spans="1:3" x14ac:dyDescent="0.25">
      <c r="A149">
        <v>149</v>
      </c>
      <c r="B149" t="s">
        <v>156</v>
      </c>
      <c r="C149" s="22">
        <f t="shared" si="2"/>
        <v>149</v>
      </c>
    </row>
    <row r="150" spans="1:3" x14ac:dyDescent="0.25">
      <c r="A150">
        <v>150</v>
      </c>
      <c r="B150" t="s">
        <v>158</v>
      </c>
      <c r="C150" s="22">
        <f t="shared" si="2"/>
        <v>150</v>
      </c>
    </row>
    <row r="151" spans="1:3" x14ac:dyDescent="0.25">
      <c r="A151">
        <v>151</v>
      </c>
      <c r="B151" t="s">
        <v>160</v>
      </c>
      <c r="C151" s="22">
        <f t="shared" si="2"/>
        <v>151</v>
      </c>
    </row>
    <row r="152" spans="1:3" x14ac:dyDescent="0.25">
      <c r="A152">
        <v>152</v>
      </c>
      <c r="B152" t="s">
        <v>162</v>
      </c>
      <c r="C152" s="22">
        <f t="shared" si="2"/>
        <v>152</v>
      </c>
    </row>
    <row r="153" spans="1:3" x14ac:dyDescent="0.25">
      <c r="A153">
        <v>153</v>
      </c>
      <c r="B153" t="s">
        <v>164</v>
      </c>
      <c r="C153" s="22">
        <f t="shared" si="2"/>
        <v>153</v>
      </c>
    </row>
    <row r="154" spans="1:3" x14ac:dyDescent="0.25">
      <c r="A154">
        <v>154</v>
      </c>
      <c r="B154" t="s">
        <v>165</v>
      </c>
      <c r="C154" s="22">
        <f t="shared" si="2"/>
        <v>154</v>
      </c>
    </row>
    <row r="155" spans="1:3" x14ac:dyDescent="0.25">
      <c r="A155">
        <v>155</v>
      </c>
      <c r="B155" t="s">
        <v>167</v>
      </c>
      <c r="C155" s="22">
        <f t="shared" si="2"/>
        <v>155</v>
      </c>
    </row>
    <row r="156" spans="1:3" x14ac:dyDescent="0.25">
      <c r="A156">
        <v>156</v>
      </c>
      <c r="B156" t="s">
        <v>169</v>
      </c>
      <c r="C156" s="22">
        <f t="shared" si="2"/>
        <v>156</v>
      </c>
    </row>
    <row r="157" spans="1:3" x14ac:dyDescent="0.25">
      <c r="A157">
        <v>157</v>
      </c>
      <c r="B157" t="s">
        <v>171</v>
      </c>
      <c r="C157" s="22">
        <f t="shared" si="2"/>
        <v>157</v>
      </c>
    </row>
    <row r="158" spans="1:3" x14ac:dyDescent="0.25">
      <c r="A158">
        <v>158</v>
      </c>
      <c r="B158" t="s">
        <v>187</v>
      </c>
      <c r="C158" s="22">
        <f t="shared" si="2"/>
        <v>158</v>
      </c>
    </row>
    <row r="159" spans="1:3" x14ac:dyDescent="0.25">
      <c r="A159">
        <v>159</v>
      </c>
      <c r="B159" t="s">
        <v>188</v>
      </c>
      <c r="C159" s="22">
        <f t="shared" si="2"/>
        <v>159</v>
      </c>
    </row>
    <row r="160" spans="1:3" x14ac:dyDescent="0.25">
      <c r="A160">
        <v>160</v>
      </c>
      <c r="B160" t="s">
        <v>175</v>
      </c>
      <c r="C160" s="22">
        <f t="shared" si="2"/>
        <v>160</v>
      </c>
    </row>
    <row r="161" spans="1:3" x14ac:dyDescent="0.25">
      <c r="A161">
        <v>161</v>
      </c>
      <c r="B161" t="s">
        <v>189</v>
      </c>
      <c r="C161" s="22">
        <f t="shared" si="2"/>
        <v>161</v>
      </c>
    </row>
    <row r="162" spans="1:3" x14ac:dyDescent="0.25">
      <c r="A162">
        <v>162</v>
      </c>
      <c r="B162" t="s">
        <v>191</v>
      </c>
      <c r="C162" s="22">
        <f t="shared" si="2"/>
        <v>162</v>
      </c>
    </row>
    <row r="163" spans="1:3" x14ac:dyDescent="0.25">
      <c r="A163">
        <v>163</v>
      </c>
      <c r="B163" t="s">
        <v>193</v>
      </c>
      <c r="C163" s="22">
        <f t="shared" si="2"/>
        <v>163</v>
      </c>
    </row>
    <row r="164" spans="1:3" x14ac:dyDescent="0.25">
      <c r="A164">
        <v>164</v>
      </c>
      <c r="B164" t="s">
        <v>243</v>
      </c>
      <c r="C164" s="22">
        <f t="shared" si="2"/>
        <v>164</v>
      </c>
    </row>
    <row r="165" spans="1:3" x14ac:dyDescent="0.25">
      <c r="A165">
        <v>165</v>
      </c>
      <c r="B165" t="s">
        <v>244</v>
      </c>
      <c r="C165" s="22">
        <f t="shared" si="2"/>
        <v>165</v>
      </c>
    </row>
    <row r="166" spans="1:3" x14ac:dyDescent="0.25">
      <c r="A166">
        <v>166</v>
      </c>
      <c r="B166" t="s">
        <v>197</v>
      </c>
      <c r="C166" s="22">
        <f t="shared" si="2"/>
        <v>166</v>
      </c>
    </row>
    <row r="167" spans="1:3" x14ac:dyDescent="0.25">
      <c r="A167">
        <v>167</v>
      </c>
      <c r="B167" t="s">
        <v>198</v>
      </c>
      <c r="C167" s="22">
        <f t="shared" si="2"/>
        <v>167</v>
      </c>
    </row>
    <row r="168" spans="1:3" x14ac:dyDescent="0.25">
      <c r="A168">
        <v>168</v>
      </c>
      <c r="B168" t="s">
        <v>200</v>
      </c>
      <c r="C168" s="22">
        <f t="shared" si="2"/>
        <v>168</v>
      </c>
    </row>
    <row r="169" spans="1:3" x14ac:dyDescent="0.25">
      <c r="A169">
        <v>169</v>
      </c>
      <c r="B169" t="s">
        <v>202</v>
      </c>
      <c r="C169" s="22">
        <f t="shared" si="2"/>
        <v>169</v>
      </c>
    </row>
    <row r="170" spans="1:3" x14ac:dyDescent="0.25">
      <c r="A170">
        <v>170</v>
      </c>
      <c r="B170" t="s">
        <v>203</v>
      </c>
      <c r="C170" s="22">
        <f t="shared" si="2"/>
        <v>170</v>
      </c>
    </row>
    <row r="171" spans="1:3" x14ac:dyDescent="0.25">
      <c r="A171">
        <v>171</v>
      </c>
      <c r="B171" t="s">
        <v>245</v>
      </c>
      <c r="C171" s="22">
        <f t="shared" si="2"/>
        <v>171</v>
      </c>
    </row>
    <row r="172" spans="1:3" x14ac:dyDescent="0.25">
      <c r="A172">
        <v>172</v>
      </c>
      <c r="B172" t="s">
        <v>206</v>
      </c>
      <c r="C172" s="22">
        <f t="shared" si="2"/>
        <v>172</v>
      </c>
    </row>
    <row r="173" spans="1:3" x14ac:dyDescent="0.25">
      <c r="A173">
        <v>173</v>
      </c>
      <c r="B173" t="s">
        <v>208</v>
      </c>
      <c r="C173" s="22">
        <f t="shared" si="2"/>
        <v>173</v>
      </c>
    </row>
    <row r="174" spans="1:3" x14ac:dyDescent="0.25">
      <c r="A174">
        <v>174</v>
      </c>
      <c r="B174" t="s">
        <v>210</v>
      </c>
      <c r="C174" s="22">
        <f t="shared" si="2"/>
        <v>174</v>
      </c>
    </row>
    <row r="175" spans="1:3" x14ac:dyDescent="0.25">
      <c r="A175">
        <v>175</v>
      </c>
      <c r="B175" t="s">
        <v>212</v>
      </c>
      <c r="C175" s="22">
        <f t="shared" si="2"/>
        <v>175</v>
      </c>
    </row>
    <row r="176" spans="1:3" x14ac:dyDescent="0.25">
      <c r="A176">
        <v>176</v>
      </c>
      <c r="B176" t="s">
        <v>214</v>
      </c>
      <c r="C176" s="22">
        <f t="shared" si="2"/>
        <v>176</v>
      </c>
    </row>
    <row r="177" spans="1:3" x14ac:dyDescent="0.25">
      <c r="A177">
        <v>177</v>
      </c>
      <c r="B177" t="s">
        <v>216</v>
      </c>
      <c r="C177" s="22">
        <f t="shared" si="2"/>
        <v>177</v>
      </c>
    </row>
    <row r="178" spans="1:3" x14ac:dyDescent="0.25">
      <c r="A178">
        <v>178</v>
      </c>
      <c r="B178" t="s">
        <v>218</v>
      </c>
      <c r="C178" s="22">
        <f t="shared" si="2"/>
        <v>178</v>
      </c>
    </row>
    <row r="179" spans="1:3" x14ac:dyDescent="0.25">
      <c r="A179">
        <v>179</v>
      </c>
      <c r="B179" t="s">
        <v>219</v>
      </c>
      <c r="C179" s="22">
        <f t="shared" si="2"/>
        <v>179</v>
      </c>
    </row>
    <row r="180" spans="1:3" x14ac:dyDescent="0.25">
      <c r="A180">
        <v>180</v>
      </c>
      <c r="B180" t="s">
        <v>221</v>
      </c>
      <c r="C180" s="22">
        <f t="shared" si="2"/>
        <v>180</v>
      </c>
    </row>
    <row r="181" spans="1:3" x14ac:dyDescent="0.25">
      <c r="A181">
        <v>181</v>
      </c>
      <c r="B181" t="s">
        <v>223</v>
      </c>
      <c r="C181" s="22">
        <f t="shared" si="2"/>
        <v>181</v>
      </c>
    </row>
    <row r="182" spans="1:3" x14ac:dyDescent="0.25">
      <c r="A182">
        <v>182</v>
      </c>
      <c r="B182" t="s">
        <v>246</v>
      </c>
      <c r="C182" s="22">
        <f t="shared" si="2"/>
        <v>182</v>
      </c>
    </row>
    <row r="183" spans="1:3" x14ac:dyDescent="0.25">
      <c r="A183">
        <v>183</v>
      </c>
      <c r="B183" t="s">
        <v>226</v>
      </c>
      <c r="C183" s="22">
        <f t="shared" si="2"/>
        <v>183</v>
      </c>
    </row>
    <row r="184" spans="1:3" x14ac:dyDescent="0.25">
      <c r="A184">
        <v>184</v>
      </c>
      <c r="B184" t="s">
        <v>228</v>
      </c>
      <c r="C184" s="22">
        <f t="shared" si="2"/>
        <v>184</v>
      </c>
    </row>
    <row r="185" spans="1:3" x14ac:dyDescent="0.25">
      <c r="A185">
        <v>185</v>
      </c>
      <c r="B185" t="s">
        <v>230</v>
      </c>
      <c r="C185" s="22">
        <f t="shared" si="2"/>
        <v>185</v>
      </c>
    </row>
    <row r="186" spans="1:3" x14ac:dyDescent="0.25">
      <c r="A186">
        <v>186</v>
      </c>
      <c r="B186" t="s">
        <v>231</v>
      </c>
      <c r="C186" s="22">
        <f t="shared" si="2"/>
        <v>186</v>
      </c>
    </row>
    <row r="187" spans="1:3" x14ac:dyDescent="0.25">
      <c r="A187">
        <v>187</v>
      </c>
      <c r="B187" t="s">
        <v>247</v>
      </c>
      <c r="C187" s="22">
        <f t="shared" si="2"/>
        <v>187</v>
      </c>
    </row>
    <row r="188" spans="1:3" x14ac:dyDescent="0.25">
      <c r="A188">
        <v>188</v>
      </c>
      <c r="B188" t="s">
        <v>248</v>
      </c>
      <c r="C188" s="22">
        <f t="shared" si="2"/>
        <v>188</v>
      </c>
    </row>
    <row r="189" spans="1:3" x14ac:dyDescent="0.25">
      <c r="A189">
        <v>189</v>
      </c>
      <c r="B189" t="s">
        <v>249</v>
      </c>
      <c r="C189" s="22">
        <f t="shared" si="2"/>
        <v>189</v>
      </c>
    </row>
    <row r="190" spans="1:3" x14ac:dyDescent="0.25">
      <c r="A190">
        <v>190</v>
      </c>
      <c r="B190" t="s">
        <v>232</v>
      </c>
      <c r="C190" s="22">
        <f t="shared" si="2"/>
        <v>190</v>
      </c>
    </row>
    <row r="191" spans="1:3" x14ac:dyDescent="0.25">
      <c r="A191">
        <v>191</v>
      </c>
      <c r="B191" t="s">
        <v>250</v>
      </c>
      <c r="C191" s="22">
        <f t="shared" si="2"/>
        <v>191</v>
      </c>
    </row>
    <row r="192" spans="1:3" x14ac:dyDescent="0.25">
      <c r="A192">
        <v>192</v>
      </c>
      <c r="B192" t="s">
        <v>233</v>
      </c>
      <c r="C192" s="22">
        <f t="shared" si="2"/>
        <v>192</v>
      </c>
    </row>
    <row r="193" spans="1:3" x14ac:dyDescent="0.25">
      <c r="A193">
        <v>193</v>
      </c>
      <c r="B193" t="s">
        <v>251</v>
      </c>
      <c r="C193" s="22">
        <f t="shared" si="2"/>
        <v>193</v>
      </c>
    </row>
    <row r="194" spans="1:3" x14ac:dyDescent="0.25">
      <c r="A194">
        <v>194</v>
      </c>
      <c r="B194" t="s">
        <v>234</v>
      </c>
      <c r="C194" s="22">
        <f t="shared" ref="C194:C257" si="3">+A194</f>
        <v>194</v>
      </c>
    </row>
    <row r="195" spans="1:3" x14ac:dyDescent="0.25">
      <c r="A195">
        <v>195</v>
      </c>
      <c r="B195" t="s">
        <v>235</v>
      </c>
      <c r="C195" s="22">
        <f t="shared" si="3"/>
        <v>195</v>
      </c>
    </row>
    <row r="196" spans="1:3" x14ac:dyDescent="0.25">
      <c r="A196">
        <v>196</v>
      </c>
      <c r="B196" t="s">
        <v>252</v>
      </c>
      <c r="C196" s="22">
        <f t="shared" si="3"/>
        <v>196</v>
      </c>
    </row>
    <row r="197" spans="1:3" x14ac:dyDescent="0.25">
      <c r="A197">
        <v>197</v>
      </c>
      <c r="B197" t="s">
        <v>236</v>
      </c>
      <c r="C197" s="22">
        <f t="shared" si="3"/>
        <v>197</v>
      </c>
    </row>
    <row r="198" spans="1:3" x14ac:dyDescent="0.25">
      <c r="A198">
        <v>198</v>
      </c>
      <c r="B198" t="s">
        <v>237</v>
      </c>
      <c r="C198" s="22">
        <f t="shared" si="3"/>
        <v>198</v>
      </c>
    </row>
    <row r="199" spans="1:3" x14ac:dyDescent="0.25">
      <c r="A199">
        <v>199</v>
      </c>
      <c r="B199" t="s">
        <v>239</v>
      </c>
      <c r="C199" s="22">
        <f t="shared" si="3"/>
        <v>199</v>
      </c>
    </row>
    <row r="200" spans="1:3" x14ac:dyDescent="0.25">
      <c r="A200">
        <v>200</v>
      </c>
      <c r="B200" t="s">
        <v>241</v>
      </c>
      <c r="C200" s="22">
        <f t="shared" si="3"/>
        <v>200</v>
      </c>
    </row>
    <row r="201" spans="1:3" x14ac:dyDescent="0.25">
      <c r="A201">
        <v>201</v>
      </c>
      <c r="B201" t="s">
        <v>190</v>
      </c>
      <c r="C201" s="22">
        <f t="shared" si="3"/>
        <v>201</v>
      </c>
    </row>
    <row r="202" spans="1:3" x14ac:dyDescent="0.25">
      <c r="A202">
        <v>202</v>
      </c>
      <c r="B202" t="s">
        <v>192</v>
      </c>
      <c r="C202" s="22">
        <f t="shared" si="3"/>
        <v>202</v>
      </c>
    </row>
    <row r="203" spans="1:3" x14ac:dyDescent="0.25">
      <c r="A203">
        <v>203</v>
      </c>
      <c r="B203" t="s">
        <v>194</v>
      </c>
      <c r="C203" s="22">
        <f t="shared" si="3"/>
        <v>203</v>
      </c>
    </row>
    <row r="204" spans="1:3" x14ac:dyDescent="0.25">
      <c r="A204">
        <v>204</v>
      </c>
      <c r="B204" t="s">
        <v>195</v>
      </c>
      <c r="C204" s="22">
        <f t="shared" si="3"/>
        <v>204</v>
      </c>
    </row>
    <row r="205" spans="1:3" x14ac:dyDescent="0.25">
      <c r="A205">
        <v>205</v>
      </c>
      <c r="B205" t="s">
        <v>196</v>
      </c>
      <c r="C205" s="22">
        <f t="shared" si="3"/>
        <v>205</v>
      </c>
    </row>
    <row r="206" spans="1:3" x14ac:dyDescent="0.25">
      <c r="A206">
        <v>206</v>
      </c>
      <c r="B206" t="s">
        <v>253</v>
      </c>
      <c r="C206" s="22">
        <f t="shared" si="3"/>
        <v>206</v>
      </c>
    </row>
    <row r="207" spans="1:3" x14ac:dyDescent="0.25">
      <c r="A207">
        <v>207</v>
      </c>
      <c r="B207" t="s">
        <v>199</v>
      </c>
      <c r="C207" s="22">
        <f t="shared" si="3"/>
        <v>207</v>
      </c>
    </row>
    <row r="208" spans="1:3" x14ac:dyDescent="0.25">
      <c r="A208">
        <v>208</v>
      </c>
      <c r="B208" t="s">
        <v>201</v>
      </c>
      <c r="C208" s="22">
        <f t="shared" si="3"/>
        <v>208</v>
      </c>
    </row>
    <row r="209" spans="1:3" x14ac:dyDescent="0.25">
      <c r="A209">
        <v>209</v>
      </c>
      <c r="B209" t="s">
        <v>53</v>
      </c>
      <c r="C209" s="22">
        <f t="shared" si="3"/>
        <v>209</v>
      </c>
    </row>
    <row r="210" spans="1:3" x14ac:dyDescent="0.25">
      <c r="A210">
        <v>210</v>
      </c>
      <c r="B210" t="s">
        <v>204</v>
      </c>
      <c r="C210" s="22">
        <f t="shared" si="3"/>
        <v>210</v>
      </c>
    </row>
    <row r="211" spans="1:3" x14ac:dyDescent="0.25">
      <c r="A211">
        <v>211</v>
      </c>
      <c r="B211" t="s">
        <v>205</v>
      </c>
      <c r="C211" s="22">
        <f t="shared" si="3"/>
        <v>211</v>
      </c>
    </row>
    <row r="212" spans="1:3" x14ac:dyDescent="0.25">
      <c r="A212">
        <v>212</v>
      </c>
      <c r="B212" t="s">
        <v>207</v>
      </c>
      <c r="C212" s="22">
        <f t="shared" si="3"/>
        <v>212</v>
      </c>
    </row>
    <row r="213" spans="1:3" x14ac:dyDescent="0.25">
      <c r="A213">
        <v>213</v>
      </c>
      <c r="B213" t="s">
        <v>209</v>
      </c>
      <c r="C213" s="22">
        <f t="shared" si="3"/>
        <v>213</v>
      </c>
    </row>
    <row r="214" spans="1:3" x14ac:dyDescent="0.25">
      <c r="A214">
        <v>214</v>
      </c>
      <c r="B214" t="s">
        <v>211</v>
      </c>
      <c r="C214" s="22">
        <f t="shared" si="3"/>
        <v>214</v>
      </c>
    </row>
    <row r="215" spans="1:3" x14ac:dyDescent="0.25">
      <c r="A215">
        <v>215</v>
      </c>
      <c r="B215" t="s">
        <v>213</v>
      </c>
      <c r="C215" s="22">
        <f t="shared" si="3"/>
        <v>215</v>
      </c>
    </row>
    <row r="216" spans="1:3" x14ac:dyDescent="0.25">
      <c r="A216">
        <v>216</v>
      </c>
      <c r="B216" t="s">
        <v>215</v>
      </c>
      <c r="C216" s="22">
        <f t="shared" si="3"/>
        <v>216</v>
      </c>
    </row>
    <row r="217" spans="1:3" x14ac:dyDescent="0.25">
      <c r="A217">
        <v>217</v>
      </c>
      <c r="B217" t="s">
        <v>217</v>
      </c>
      <c r="C217" s="22">
        <f t="shared" si="3"/>
        <v>217</v>
      </c>
    </row>
    <row r="218" spans="1:3" x14ac:dyDescent="0.25">
      <c r="A218">
        <v>218</v>
      </c>
      <c r="B218" t="s">
        <v>254</v>
      </c>
      <c r="C218" s="22">
        <f t="shared" si="3"/>
        <v>218</v>
      </c>
    </row>
    <row r="219" spans="1:3" x14ac:dyDescent="0.25">
      <c r="A219">
        <v>219</v>
      </c>
      <c r="B219" t="s">
        <v>220</v>
      </c>
      <c r="C219" s="22">
        <f t="shared" si="3"/>
        <v>219</v>
      </c>
    </row>
    <row r="220" spans="1:3" x14ac:dyDescent="0.25">
      <c r="A220">
        <v>220</v>
      </c>
      <c r="B220" t="s">
        <v>222</v>
      </c>
      <c r="C220" s="22">
        <f t="shared" si="3"/>
        <v>220</v>
      </c>
    </row>
    <row r="221" spans="1:3" x14ac:dyDescent="0.25">
      <c r="A221">
        <v>221</v>
      </c>
      <c r="B221" t="s">
        <v>224</v>
      </c>
      <c r="C221" s="22">
        <f t="shared" si="3"/>
        <v>221</v>
      </c>
    </row>
    <row r="222" spans="1:3" x14ac:dyDescent="0.25">
      <c r="A222">
        <v>222</v>
      </c>
      <c r="B222" t="s">
        <v>225</v>
      </c>
      <c r="C222" s="22">
        <f t="shared" si="3"/>
        <v>222</v>
      </c>
    </row>
    <row r="223" spans="1:3" x14ac:dyDescent="0.25">
      <c r="A223">
        <v>223</v>
      </c>
      <c r="B223" t="s">
        <v>227</v>
      </c>
      <c r="C223" s="22">
        <f t="shared" si="3"/>
        <v>223</v>
      </c>
    </row>
    <row r="224" spans="1:3" x14ac:dyDescent="0.25">
      <c r="A224">
        <v>224</v>
      </c>
      <c r="B224" t="s">
        <v>229</v>
      </c>
      <c r="C224" s="22">
        <f t="shared" si="3"/>
        <v>224</v>
      </c>
    </row>
    <row r="225" spans="1:3" x14ac:dyDescent="0.25">
      <c r="A225">
        <v>225</v>
      </c>
      <c r="B225" t="s">
        <v>255</v>
      </c>
      <c r="C225" s="22">
        <f t="shared" si="3"/>
        <v>225</v>
      </c>
    </row>
    <row r="226" spans="1:3" x14ac:dyDescent="0.25">
      <c r="A226">
        <v>226</v>
      </c>
      <c r="B226" t="s">
        <v>256</v>
      </c>
      <c r="C226" s="22">
        <f t="shared" si="3"/>
        <v>226</v>
      </c>
    </row>
    <row r="227" spans="1:3" x14ac:dyDescent="0.25">
      <c r="A227">
        <v>227</v>
      </c>
      <c r="B227" t="s">
        <v>257</v>
      </c>
      <c r="C227" s="22">
        <f t="shared" si="3"/>
        <v>227</v>
      </c>
    </row>
    <row r="228" spans="1:3" x14ac:dyDescent="0.25">
      <c r="A228">
        <v>228</v>
      </c>
      <c r="B228" t="s">
        <v>258</v>
      </c>
      <c r="C228" s="22">
        <f t="shared" si="3"/>
        <v>228</v>
      </c>
    </row>
    <row r="229" spans="1:3" x14ac:dyDescent="0.25">
      <c r="A229">
        <v>229</v>
      </c>
      <c r="B229" t="s">
        <v>259</v>
      </c>
      <c r="C229" s="22">
        <f t="shared" si="3"/>
        <v>229</v>
      </c>
    </row>
    <row r="230" spans="1:3" x14ac:dyDescent="0.25">
      <c r="A230">
        <v>230</v>
      </c>
      <c r="B230" t="s">
        <v>260</v>
      </c>
      <c r="C230" s="22">
        <f t="shared" si="3"/>
        <v>230</v>
      </c>
    </row>
    <row r="231" spans="1:3" x14ac:dyDescent="0.25">
      <c r="A231">
        <v>231</v>
      </c>
      <c r="B231" t="s">
        <v>261</v>
      </c>
      <c r="C231" s="22">
        <f t="shared" si="3"/>
        <v>231</v>
      </c>
    </row>
    <row r="232" spans="1:3" x14ac:dyDescent="0.25">
      <c r="A232">
        <v>232</v>
      </c>
      <c r="B232" t="s">
        <v>262</v>
      </c>
      <c r="C232" s="22">
        <f t="shared" si="3"/>
        <v>232</v>
      </c>
    </row>
    <row r="233" spans="1:3" x14ac:dyDescent="0.25">
      <c r="A233">
        <v>233</v>
      </c>
      <c r="B233" t="s">
        <v>263</v>
      </c>
      <c r="C233" s="22">
        <f t="shared" si="3"/>
        <v>233</v>
      </c>
    </row>
    <row r="234" spans="1:3" x14ac:dyDescent="0.25">
      <c r="A234">
        <v>234</v>
      </c>
      <c r="B234" t="s">
        <v>264</v>
      </c>
      <c r="C234" s="22">
        <f t="shared" si="3"/>
        <v>234</v>
      </c>
    </row>
    <row r="235" spans="1:3" x14ac:dyDescent="0.25">
      <c r="A235">
        <v>235</v>
      </c>
      <c r="B235" t="s">
        <v>265</v>
      </c>
      <c r="C235" s="22">
        <f t="shared" si="3"/>
        <v>235</v>
      </c>
    </row>
    <row r="236" spans="1:3" x14ac:dyDescent="0.25">
      <c r="A236">
        <v>236</v>
      </c>
      <c r="B236" t="s">
        <v>266</v>
      </c>
      <c r="C236" s="22">
        <f t="shared" si="3"/>
        <v>236</v>
      </c>
    </row>
    <row r="237" spans="1:3" x14ac:dyDescent="0.25">
      <c r="A237">
        <v>237</v>
      </c>
      <c r="B237" t="s">
        <v>267</v>
      </c>
      <c r="C237" s="22">
        <f t="shared" si="3"/>
        <v>237</v>
      </c>
    </row>
    <row r="238" spans="1:3" x14ac:dyDescent="0.25">
      <c r="A238">
        <v>238</v>
      </c>
      <c r="B238" t="s">
        <v>238</v>
      </c>
      <c r="C238" s="22">
        <f t="shared" si="3"/>
        <v>238</v>
      </c>
    </row>
    <row r="239" spans="1:3" x14ac:dyDescent="0.25">
      <c r="A239">
        <v>239</v>
      </c>
      <c r="B239" t="s">
        <v>240</v>
      </c>
      <c r="C239" s="22">
        <f t="shared" si="3"/>
        <v>239</v>
      </c>
    </row>
    <row r="240" spans="1:3" x14ac:dyDescent="0.25">
      <c r="A240">
        <v>240</v>
      </c>
      <c r="B240" t="s">
        <v>242</v>
      </c>
      <c r="C240" s="22">
        <f t="shared" si="3"/>
        <v>240</v>
      </c>
    </row>
    <row r="241" spans="1:3" x14ac:dyDescent="0.25">
      <c r="A241">
        <v>241</v>
      </c>
      <c r="B241" t="s">
        <v>268</v>
      </c>
      <c r="C241" s="22">
        <f t="shared" si="3"/>
        <v>241</v>
      </c>
    </row>
    <row r="242" spans="1:3" x14ac:dyDescent="0.25">
      <c r="A242">
        <v>242</v>
      </c>
      <c r="B242" t="s">
        <v>269</v>
      </c>
      <c r="C242" s="22">
        <f t="shared" si="3"/>
        <v>242</v>
      </c>
    </row>
    <row r="243" spans="1:3" x14ac:dyDescent="0.25">
      <c r="A243">
        <v>243</v>
      </c>
      <c r="B243" t="s">
        <v>270</v>
      </c>
      <c r="C243" s="22">
        <f t="shared" si="3"/>
        <v>243</v>
      </c>
    </row>
    <row r="244" spans="1:3" x14ac:dyDescent="0.25">
      <c r="A244">
        <v>244</v>
      </c>
      <c r="B244" t="s">
        <v>271</v>
      </c>
      <c r="C244" s="22">
        <f t="shared" si="3"/>
        <v>244</v>
      </c>
    </row>
    <row r="245" spans="1:3" x14ac:dyDescent="0.25">
      <c r="A245">
        <v>245</v>
      </c>
      <c r="B245" t="s">
        <v>272</v>
      </c>
      <c r="C245" s="22">
        <f t="shared" si="3"/>
        <v>245</v>
      </c>
    </row>
    <row r="246" spans="1:3" x14ac:dyDescent="0.25">
      <c r="A246">
        <v>246</v>
      </c>
      <c r="B246" t="s">
        <v>273</v>
      </c>
      <c r="C246" s="22">
        <f t="shared" si="3"/>
        <v>246</v>
      </c>
    </row>
    <row r="247" spans="1:3" x14ac:dyDescent="0.25">
      <c r="A247">
        <v>247</v>
      </c>
      <c r="B247" t="s">
        <v>274</v>
      </c>
      <c r="C247" s="22">
        <f t="shared" si="3"/>
        <v>247</v>
      </c>
    </row>
    <row r="248" spans="1:3" x14ac:dyDescent="0.25">
      <c r="A248">
        <v>248</v>
      </c>
      <c r="B248" t="s">
        <v>296</v>
      </c>
      <c r="C248" s="22">
        <f t="shared" si="3"/>
        <v>248</v>
      </c>
    </row>
    <row r="249" spans="1:3" x14ac:dyDescent="0.25">
      <c r="A249">
        <v>249</v>
      </c>
      <c r="B249" t="s">
        <v>297</v>
      </c>
      <c r="C249" s="22">
        <f t="shared" si="3"/>
        <v>249</v>
      </c>
    </row>
    <row r="250" spans="1:3" x14ac:dyDescent="0.25">
      <c r="A250">
        <v>250</v>
      </c>
      <c r="B250" t="s">
        <v>275</v>
      </c>
      <c r="C250" s="22">
        <f t="shared" si="3"/>
        <v>250</v>
      </c>
    </row>
    <row r="251" spans="1:3" x14ac:dyDescent="0.25">
      <c r="A251">
        <v>251</v>
      </c>
      <c r="B251" t="s">
        <v>276</v>
      </c>
      <c r="C251" s="22">
        <f t="shared" si="3"/>
        <v>251</v>
      </c>
    </row>
    <row r="252" spans="1:3" x14ac:dyDescent="0.25">
      <c r="A252">
        <v>252</v>
      </c>
      <c r="B252" t="s">
        <v>277</v>
      </c>
      <c r="C252" s="22">
        <f t="shared" si="3"/>
        <v>252</v>
      </c>
    </row>
    <row r="253" spans="1:3" x14ac:dyDescent="0.25">
      <c r="A253">
        <v>253</v>
      </c>
      <c r="B253" t="s">
        <v>298</v>
      </c>
      <c r="C253" s="22">
        <f t="shared" si="3"/>
        <v>253</v>
      </c>
    </row>
    <row r="254" spans="1:3" x14ac:dyDescent="0.25">
      <c r="A254">
        <v>254</v>
      </c>
      <c r="B254" t="s">
        <v>278</v>
      </c>
      <c r="C254" s="22">
        <f t="shared" si="3"/>
        <v>254</v>
      </c>
    </row>
    <row r="255" spans="1:3" x14ac:dyDescent="0.25">
      <c r="A255">
        <v>255</v>
      </c>
      <c r="B255" t="s">
        <v>299</v>
      </c>
      <c r="C255" s="22">
        <f t="shared" si="3"/>
        <v>255</v>
      </c>
    </row>
    <row r="256" spans="1:3" x14ac:dyDescent="0.25">
      <c r="A256">
        <v>256</v>
      </c>
      <c r="B256" t="s">
        <v>300</v>
      </c>
      <c r="C256" s="22">
        <f t="shared" si="3"/>
        <v>256</v>
      </c>
    </row>
    <row r="257" spans="1:3" x14ac:dyDescent="0.25">
      <c r="A257">
        <v>257</v>
      </c>
      <c r="B257" t="s">
        <v>279</v>
      </c>
      <c r="C257" s="22">
        <f t="shared" si="3"/>
        <v>257</v>
      </c>
    </row>
    <row r="258" spans="1:3" x14ac:dyDescent="0.25">
      <c r="A258">
        <v>258</v>
      </c>
      <c r="B258" t="s">
        <v>280</v>
      </c>
      <c r="C258" s="22">
        <f t="shared" ref="C258:C281" si="4">+A258</f>
        <v>258</v>
      </c>
    </row>
    <row r="259" spans="1:3" x14ac:dyDescent="0.25">
      <c r="A259">
        <v>259</v>
      </c>
      <c r="B259" t="s">
        <v>281</v>
      </c>
      <c r="C259" s="22">
        <f t="shared" si="4"/>
        <v>259</v>
      </c>
    </row>
    <row r="260" spans="1:3" x14ac:dyDescent="0.25">
      <c r="A260">
        <v>260</v>
      </c>
      <c r="B260" t="s">
        <v>282</v>
      </c>
      <c r="C260" s="22">
        <f t="shared" si="4"/>
        <v>260</v>
      </c>
    </row>
    <row r="261" spans="1:3" x14ac:dyDescent="0.25">
      <c r="A261">
        <v>261</v>
      </c>
      <c r="B261" t="s">
        <v>283</v>
      </c>
      <c r="C261" s="22">
        <f t="shared" si="4"/>
        <v>261</v>
      </c>
    </row>
    <row r="262" spans="1:3" x14ac:dyDescent="0.25">
      <c r="A262">
        <v>262</v>
      </c>
      <c r="B262" t="s">
        <v>301</v>
      </c>
      <c r="C262" s="22">
        <f t="shared" si="4"/>
        <v>262</v>
      </c>
    </row>
    <row r="263" spans="1:3" x14ac:dyDescent="0.25">
      <c r="A263">
        <v>263</v>
      </c>
      <c r="B263" t="s">
        <v>302</v>
      </c>
      <c r="C263" s="22">
        <f t="shared" si="4"/>
        <v>263</v>
      </c>
    </row>
    <row r="264" spans="1:3" x14ac:dyDescent="0.25">
      <c r="A264">
        <v>264</v>
      </c>
      <c r="B264" t="s">
        <v>284</v>
      </c>
      <c r="C264" s="22">
        <f t="shared" si="4"/>
        <v>264</v>
      </c>
    </row>
    <row r="265" spans="1:3" x14ac:dyDescent="0.25">
      <c r="A265">
        <v>265</v>
      </c>
      <c r="B265" t="s">
        <v>285</v>
      </c>
      <c r="C265" s="22">
        <f t="shared" si="4"/>
        <v>265</v>
      </c>
    </row>
    <row r="266" spans="1:3" x14ac:dyDescent="0.25">
      <c r="A266">
        <v>266</v>
      </c>
      <c r="B266" t="s">
        <v>286</v>
      </c>
      <c r="C266" s="22">
        <f t="shared" si="4"/>
        <v>266</v>
      </c>
    </row>
    <row r="267" spans="1:3" x14ac:dyDescent="0.25">
      <c r="A267">
        <v>267</v>
      </c>
      <c r="B267" t="s">
        <v>287</v>
      </c>
      <c r="C267" s="22">
        <f t="shared" si="4"/>
        <v>267</v>
      </c>
    </row>
    <row r="268" spans="1:3" x14ac:dyDescent="0.25">
      <c r="A268">
        <v>268</v>
      </c>
      <c r="B268" t="s">
        <v>288</v>
      </c>
      <c r="C268" s="22">
        <f t="shared" si="4"/>
        <v>268</v>
      </c>
    </row>
    <row r="269" spans="1:3" x14ac:dyDescent="0.25">
      <c r="A269">
        <v>269</v>
      </c>
      <c r="B269" t="s">
        <v>289</v>
      </c>
      <c r="C269" s="22">
        <f t="shared" si="4"/>
        <v>269</v>
      </c>
    </row>
    <row r="270" spans="1:3" x14ac:dyDescent="0.25">
      <c r="A270">
        <v>270</v>
      </c>
      <c r="B270" t="s">
        <v>290</v>
      </c>
      <c r="C270" s="22">
        <f t="shared" si="4"/>
        <v>270</v>
      </c>
    </row>
    <row r="271" spans="1:3" x14ac:dyDescent="0.25">
      <c r="A271">
        <v>271</v>
      </c>
      <c r="B271" t="s">
        <v>291</v>
      </c>
      <c r="C271" s="22">
        <f t="shared" si="4"/>
        <v>271</v>
      </c>
    </row>
    <row r="272" spans="1:3" x14ac:dyDescent="0.25">
      <c r="A272">
        <v>272</v>
      </c>
      <c r="B272" t="s">
        <v>292</v>
      </c>
      <c r="C272" s="22">
        <f t="shared" si="4"/>
        <v>272</v>
      </c>
    </row>
    <row r="273" spans="1:3" x14ac:dyDescent="0.25">
      <c r="A273">
        <v>273</v>
      </c>
      <c r="B273" t="s">
        <v>303</v>
      </c>
      <c r="C273" s="22">
        <f t="shared" si="4"/>
        <v>273</v>
      </c>
    </row>
    <row r="274" spans="1:3" x14ac:dyDescent="0.25">
      <c r="A274">
        <v>274</v>
      </c>
      <c r="B274" t="s">
        <v>304</v>
      </c>
      <c r="C274" s="22">
        <f t="shared" si="4"/>
        <v>274</v>
      </c>
    </row>
    <row r="275" spans="1:3" x14ac:dyDescent="0.25">
      <c r="A275">
        <v>275</v>
      </c>
      <c r="B275" t="s">
        <v>305</v>
      </c>
      <c r="C275" s="22">
        <f t="shared" si="4"/>
        <v>275</v>
      </c>
    </row>
    <row r="276" spans="1:3" x14ac:dyDescent="0.25">
      <c r="A276">
        <v>276</v>
      </c>
      <c r="B276" t="s">
        <v>293</v>
      </c>
      <c r="C276" s="22">
        <f t="shared" si="4"/>
        <v>276</v>
      </c>
    </row>
    <row r="277" spans="1:3" x14ac:dyDescent="0.25">
      <c r="A277">
        <v>277</v>
      </c>
      <c r="B277" t="s">
        <v>294</v>
      </c>
      <c r="C277" s="22">
        <f t="shared" si="4"/>
        <v>277</v>
      </c>
    </row>
    <row r="278" spans="1:3" x14ac:dyDescent="0.25">
      <c r="A278">
        <v>278</v>
      </c>
      <c r="B278" t="s">
        <v>306</v>
      </c>
      <c r="C278" s="22">
        <f t="shared" si="4"/>
        <v>278</v>
      </c>
    </row>
    <row r="279" spans="1:3" x14ac:dyDescent="0.25">
      <c r="A279">
        <v>279</v>
      </c>
      <c r="B279" t="s">
        <v>307</v>
      </c>
      <c r="C279" s="22">
        <f t="shared" si="4"/>
        <v>279</v>
      </c>
    </row>
    <row r="280" spans="1:3" x14ac:dyDescent="0.25">
      <c r="A280">
        <v>280</v>
      </c>
      <c r="B280" t="s">
        <v>308</v>
      </c>
      <c r="C280" s="22">
        <f t="shared" si="4"/>
        <v>280</v>
      </c>
    </row>
    <row r="281" spans="1:3" x14ac:dyDescent="0.25">
      <c r="A281">
        <v>281</v>
      </c>
      <c r="B281" t="s">
        <v>295</v>
      </c>
      <c r="C281" s="22">
        <f t="shared" si="4"/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9" sqref="C19"/>
    </sheetView>
  </sheetViews>
  <sheetFormatPr defaultRowHeight="15" x14ac:dyDescent="0.25"/>
  <sheetData>
    <row r="1" spans="1:2" x14ac:dyDescent="0.25">
      <c r="A1" t="s">
        <v>23</v>
      </c>
    </row>
    <row r="2" spans="1:2" x14ac:dyDescent="0.25">
      <c r="A2">
        <v>1</v>
      </c>
      <c r="B2" t="s">
        <v>24</v>
      </c>
    </row>
    <row r="3" spans="1:2" x14ac:dyDescent="0.25">
      <c r="A3">
        <v>2</v>
      </c>
      <c r="B3" t="s">
        <v>25</v>
      </c>
    </row>
    <row r="6" spans="1:2" x14ac:dyDescent="0.25">
      <c r="A6" t="s">
        <v>6</v>
      </c>
    </row>
    <row r="7" spans="1:2" x14ac:dyDescent="0.25">
      <c r="A7">
        <v>1</v>
      </c>
      <c r="B7" s="7">
        <v>0.05</v>
      </c>
    </row>
    <row r="8" spans="1:2" x14ac:dyDescent="0.25">
      <c r="A8">
        <v>2</v>
      </c>
      <c r="B8" s="7">
        <v>0.30009999999999998</v>
      </c>
    </row>
    <row r="11" spans="1:2" x14ac:dyDescent="0.25">
      <c r="A11" t="s">
        <v>0</v>
      </c>
    </row>
    <row r="12" spans="1:2" x14ac:dyDescent="0.25">
      <c r="A12">
        <v>1</v>
      </c>
      <c r="B12" t="s">
        <v>26</v>
      </c>
    </row>
    <row r="13" spans="1:2" x14ac:dyDescent="0.25">
      <c r="A13">
        <v>2</v>
      </c>
      <c r="B13" t="s">
        <v>27</v>
      </c>
    </row>
    <row r="16" spans="1:2" x14ac:dyDescent="0.25">
      <c r="A16" t="s">
        <v>20</v>
      </c>
    </row>
    <row r="17" spans="1:3" x14ac:dyDescent="0.25">
      <c r="A17">
        <v>1</v>
      </c>
      <c r="B17" t="s">
        <v>598</v>
      </c>
      <c r="C17" s="9">
        <v>0.06</v>
      </c>
    </row>
    <row r="18" spans="1:3" x14ac:dyDescent="0.25">
      <c r="A18">
        <v>2</v>
      </c>
      <c r="B18" t="s">
        <v>599</v>
      </c>
      <c r="C18" s="9">
        <v>0.11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workbookViewId="0">
      <selection activeCell="C226" sqref="C226"/>
    </sheetView>
  </sheetViews>
  <sheetFormatPr defaultRowHeight="15" x14ac:dyDescent="0.25"/>
  <sheetData>
    <row r="1" spans="1:7" x14ac:dyDescent="0.25">
      <c r="A1" t="s">
        <v>596</v>
      </c>
      <c r="B1" t="s">
        <v>309</v>
      </c>
      <c r="C1" t="s">
        <v>310</v>
      </c>
      <c r="D1" t="s">
        <v>9</v>
      </c>
      <c r="E1" t="s">
        <v>311</v>
      </c>
      <c r="F1" t="s">
        <v>10</v>
      </c>
      <c r="G1" t="s">
        <v>312</v>
      </c>
    </row>
    <row r="2" spans="1:7" x14ac:dyDescent="0.25">
      <c r="A2" t="str">
        <f>+D2&amp;F2</f>
        <v>11</v>
      </c>
      <c r="B2">
        <v>4</v>
      </c>
      <c r="C2" t="s">
        <v>313</v>
      </c>
      <c r="D2" s="8">
        <v>1</v>
      </c>
      <c r="E2" t="s">
        <v>314</v>
      </c>
      <c r="F2" s="8">
        <v>1</v>
      </c>
      <c r="G2" t="s">
        <v>315</v>
      </c>
    </row>
    <row r="3" spans="1:7" x14ac:dyDescent="0.25">
      <c r="A3" t="str">
        <f t="shared" ref="A3:A66" si="0">+D3&amp;F3</f>
        <v>12</v>
      </c>
      <c r="B3">
        <v>4</v>
      </c>
      <c r="C3" t="s">
        <v>313</v>
      </c>
      <c r="D3" s="8">
        <v>1</v>
      </c>
      <c r="E3" t="s">
        <v>314</v>
      </c>
      <c r="F3" s="8">
        <v>2</v>
      </c>
      <c r="G3" t="s">
        <v>316</v>
      </c>
    </row>
    <row r="4" spans="1:7" x14ac:dyDescent="0.25">
      <c r="A4" t="str">
        <f t="shared" si="0"/>
        <v>13</v>
      </c>
      <c r="B4">
        <v>4</v>
      </c>
      <c r="C4" t="s">
        <v>313</v>
      </c>
      <c r="D4" s="8">
        <v>1</v>
      </c>
      <c r="E4" t="s">
        <v>314</v>
      </c>
      <c r="F4" s="8">
        <v>3</v>
      </c>
      <c r="G4" t="s">
        <v>317</v>
      </c>
    </row>
    <row r="5" spans="1:7" x14ac:dyDescent="0.25">
      <c r="A5" t="str">
        <f t="shared" si="0"/>
        <v>14</v>
      </c>
      <c r="B5">
        <v>4</v>
      </c>
      <c r="C5" t="s">
        <v>313</v>
      </c>
      <c r="D5" s="8">
        <v>1</v>
      </c>
      <c r="E5" t="s">
        <v>314</v>
      </c>
      <c r="F5" s="8">
        <v>4</v>
      </c>
      <c r="G5" t="s">
        <v>318</v>
      </c>
    </row>
    <row r="6" spans="1:7" x14ac:dyDescent="0.25">
      <c r="A6" t="str">
        <f t="shared" si="0"/>
        <v>15</v>
      </c>
      <c r="B6">
        <v>2</v>
      </c>
      <c r="C6" t="s">
        <v>319</v>
      </c>
      <c r="D6" s="8">
        <v>1</v>
      </c>
      <c r="E6" t="s">
        <v>314</v>
      </c>
      <c r="F6" s="8">
        <v>5</v>
      </c>
      <c r="G6" t="s">
        <v>314</v>
      </c>
    </row>
    <row r="7" spans="1:7" x14ac:dyDescent="0.25">
      <c r="A7" t="str">
        <f t="shared" si="0"/>
        <v>16</v>
      </c>
      <c r="B7">
        <v>4</v>
      </c>
      <c r="C7" t="s">
        <v>313</v>
      </c>
      <c r="D7" s="8">
        <v>1</v>
      </c>
      <c r="E7" t="s">
        <v>314</v>
      </c>
      <c r="F7" s="8">
        <v>6</v>
      </c>
      <c r="G7" t="s">
        <v>320</v>
      </c>
    </row>
    <row r="8" spans="1:7" x14ac:dyDescent="0.25">
      <c r="A8" t="str">
        <f t="shared" si="0"/>
        <v>17</v>
      </c>
      <c r="B8">
        <v>2</v>
      </c>
      <c r="C8" t="s">
        <v>319</v>
      </c>
      <c r="D8" s="8">
        <v>1</v>
      </c>
      <c r="E8" t="s">
        <v>314</v>
      </c>
      <c r="F8" s="8">
        <v>7</v>
      </c>
      <c r="G8" t="s">
        <v>321</v>
      </c>
    </row>
    <row r="9" spans="1:7" x14ac:dyDescent="0.25">
      <c r="A9" t="str">
        <f t="shared" si="0"/>
        <v>18</v>
      </c>
      <c r="B9">
        <v>2</v>
      </c>
      <c r="C9" t="s">
        <v>319</v>
      </c>
      <c r="D9" s="8">
        <v>1</v>
      </c>
      <c r="E9" t="s">
        <v>314</v>
      </c>
      <c r="F9" s="8">
        <v>8</v>
      </c>
      <c r="G9" t="s">
        <v>322</v>
      </c>
    </row>
    <row r="10" spans="1:7" x14ac:dyDescent="0.25">
      <c r="A10" t="str">
        <f t="shared" si="0"/>
        <v>19</v>
      </c>
      <c r="B10">
        <v>2</v>
      </c>
      <c r="C10" t="s">
        <v>319</v>
      </c>
      <c r="D10" s="8">
        <v>1</v>
      </c>
      <c r="E10" t="s">
        <v>314</v>
      </c>
      <c r="F10" s="8">
        <v>9</v>
      </c>
      <c r="G10" t="s">
        <v>323</v>
      </c>
    </row>
    <row r="11" spans="1:7" x14ac:dyDescent="0.25">
      <c r="A11" t="str">
        <f t="shared" si="0"/>
        <v>110</v>
      </c>
      <c r="B11">
        <v>2</v>
      </c>
      <c r="C11" t="s">
        <v>319</v>
      </c>
      <c r="D11" s="8">
        <v>1</v>
      </c>
      <c r="E11" t="s">
        <v>314</v>
      </c>
      <c r="F11" s="8">
        <v>10</v>
      </c>
      <c r="G11" t="s">
        <v>324</v>
      </c>
    </row>
    <row r="12" spans="1:7" x14ac:dyDescent="0.25">
      <c r="A12" t="str">
        <f t="shared" si="0"/>
        <v>111</v>
      </c>
      <c r="B12">
        <v>4</v>
      </c>
      <c r="C12" t="s">
        <v>313</v>
      </c>
      <c r="D12" s="8">
        <v>1</v>
      </c>
      <c r="E12" t="s">
        <v>314</v>
      </c>
      <c r="F12" s="8">
        <v>11</v>
      </c>
      <c r="G12" t="s">
        <v>325</v>
      </c>
    </row>
    <row r="13" spans="1:7" x14ac:dyDescent="0.25">
      <c r="A13" t="str">
        <f t="shared" si="0"/>
        <v>112</v>
      </c>
      <c r="B13">
        <v>2</v>
      </c>
      <c r="C13" t="s">
        <v>319</v>
      </c>
      <c r="D13" s="8">
        <v>1</v>
      </c>
      <c r="E13" t="s">
        <v>314</v>
      </c>
      <c r="F13" s="8">
        <v>12</v>
      </c>
      <c r="G13" t="s">
        <v>326</v>
      </c>
    </row>
    <row r="14" spans="1:7" x14ac:dyDescent="0.25">
      <c r="A14" t="str">
        <f t="shared" si="0"/>
        <v>113</v>
      </c>
      <c r="B14">
        <v>2</v>
      </c>
      <c r="C14" t="s">
        <v>319</v>
      </c>
      <c r="D14" s="8">
        <v>1</v>
      </c>
      <c r="E14" t="s">
        <v>314</v>
      </c>
      <c r="F14" s="8">
        <v>13</v>
      </c>
      <c r="G14" t="s">
        <v>327</v>
      </c>
    </row>
    <row r="15" spans="1:7" x14ac:dyDescent="0.25">
      <c r="A15" t="str">
        <f t="shared" si="0"/>
        <v>114</v>
      </c>
      <c r="B15">
        <v>4</v>
      </c>
      <c r="C15" t="s">
        <v>313</v>
      </c>
      <c r="D15" s="8">
        <v>1</v>
      </c>
      <c r="E15" t="s">
        <v>314</v>
      </c>
      <c r="F15" s="8">
        <v>14</v>
      </c>
      <c r="G15" t="s">
        <v>328</v>
      </c>
    </row>
    <row r="16" spans="1:7" x14ac:dyDescent="0.25">
      <c r="A16" t="str">
        <f t="shared" si="0"/>
        <v>115</v>
      </c>
      <c r="B16">
        <v>2</v>
      </c>
      <c r="C16" t="s">
        <v>319</v>
      </c>
      <c r="D16" s="8">
        <v>1</v>
      </c>
      <c r="E16" t="s">
        <v>314</v>
      </c>
      <c r="F16" s="8">
        <v>15</v>
      </c>
      <c r="G16" t="s">
        <v>329</v>
      </c>
    </row>
    <row r="17" spans="1:7" x14ac:dyDescent="0.25">
      <c r="A17" t="str">
        <f t="shared" si="0"/>
        <v>116</v>
      </c>
      <c r="B17">
        <v>2</v>
      </c>
      <c r="C17" t="s">
        <v>319</v>
      </c>
      <c r="D17" s="8">
        <v>1</v>
      </c>
      <c r="E17" t="s">
        <v>314</v>
      </c>
      <c r="F17" s="8">
        <v>16</v>
      </c>
      <c r="G17" t="s">
        <v>330</v>
      </c>
    </row>
    <row r="18" spans="1:7" x14ac:dyDescent="0.25">
      <c r="A18" t="str">
        <f t="shared" si="0"/>
        <v>117</v>
      </c>
      <c r="B18">
        <v>4</v>
      </c>
      <c r="C18" t="s">
        <v>313</v>
      </c>
      <c r="D18" s="8">
        <v>1</v>
      </c>
      <c r="E18" t="s">
        <v>314</v>
      </c>
      <c r="F18" s="8">
        <v>17</v>
      </c>
      <c r="G18" t="s">
        <v>331</v>
      </c>
    </row>
    <row r="19" spans="1:7" x14ac:dyDescent="0.25">
      <c r="A19" t="str">
        <f t="shared" si="0"/>
        <v>118</v>
      </c>
      <c r="B19">
        <v>2</v>
      </c>
      <c r="C19" t="s">
        <v>319</v>
      </c>
      <c r="D19" s="8">
        <v>1</v>
      </c>
      <c r="E19" t="s">
        <v>314</v>
      </c>
      <c r="F19" s="8">
        <v>18</v>
      </c>
      <c r="G19" t="s">
        <v>332</v>
      </c>
    </row>
    <row r="20" spans="1:7" x14ac:dyDescent="0.25">
      <c r="A20" t="str">
        <f t="shared" si="0"/>
        <v>119</v>
      </c>
      <c r="B20">
        <v>4</v>
      </c>
      <c r="C20" t="s">
        <v>313</v>
      </c>
      <c r="D20" s="8">
        <v>1</v>
      </c>
      <c r="E20" t="s">
        <v>314</v>
      </c>
      <c r="F20" s="8">
        <v>19</v>
      </c>
      <c r="G20" t="s">
        <v>333</v>
      </c>
    </row>
    <row r="21" spans="1:7" x14ac:dyDescent="0.25">
      <c r="A21" t="str">
        <f t="shared" si="0"/>
        <v>21</v>
      </c>
      <c r="B21">
        <v>3</v>
      </c>
      <c r="C21" t="s">
        <v>334</v>
      </c>
      <c r="D21" s="8">
        <v>2</v>
      </c>
      <c r="E21" t="s">
        <v>335</v>
      </c>
      <c r="F21" s="8">
        <v>1</v>
      </c>
      <c r="G21" t="s">
        <v>336</v>
      </c>
    </row>
    <row r="22" spans="1:7" x14ac:dyDescent="0.25">
      <c r="A22" t="str">
        <f t="shared" si="0"/>
        <v>22</v>
      </c>
      <c r="B22">
        <v>3</v>
      </c>
      <c r="C22" t="s">
        <v>334</v>
      </c>
      <c r="D22" s="8">
        <v>2</v>
      </c>
      <c r="E22" t="s">
        <v>335</v>
      </c>
      <c r="F22" s="8">
        <v>2</v>
      </c>
      <c r="G22" t="s">
        <v>337</v>
      </c>
    </row>
    <row r="23" spans="1:7" x14ac:dyDescent="0.25">
      <c r="A23" t="str">
        <f t="shared" si="0"/>
        <v>23</v>
      </c>
      <c r="B23">
        <v>3</v>
      </c>
      <c r="C23" t="s">
        <v>334</v>
      </c>
      <c r="D23" s="8">
        <v>2</v>
      </c>
      <c r="E23" t="s">
        <v>335</v>
      </c>
      <c r="F23" s="8">
        <v>3</v>
      </c>
      <c r="G23" t="s">
        <v>338</v>
      </c>
    </row>
    <row r="24" spans="1:7" x14ac:dyDescent="0.25">
      <c r="A24" t="str">
        <f t="shared" si="0"/>
        <v>24</v>
      </c>
      <c r="B24">
        <v>3</v>
      </c>
      <c r="C24" t="s">
        <v>334</v>
      </c>
      <c r="D24" s="8">
        <v>2</v>
      </c>
      <c r="E24" t="s">
        <v>335</v>
      </c>
      <c r="F24" s="8">
        <v>4</v>
      </c>
      <c r="G24" t="s">
        <v>339</v>
      </c>
    </row>
    <row r="25" spans="1:7" x14ac:dyDescent="0.25">
      <c r="A25" t="str">
        <f t="shared" si="0"/>
        <v>25</v>
      </c>
      <c r="B25">
        <v>3</v>
      </c>
      <c r="C25" t="s">
        <v>334</v>
      </c>
      <c r="D25" s="8">
        <v>2</v>
      </c>
      <c r="E25" t="s">
        <v>335</v>
      </c>
      <c r="F25" s="8">
        <v>5</v>
      </c>
      <c r="G25" t="s">
        <v>335</v>
      </c>
    </row>
    <row r="26" spans="1:7" x14ac:dyDescent="0.25">
      <c r="A26" t="str">
        <f t="shared" si="0"/>
        <v>26</v>
      </c>
      <c r="B26">
        <v>3</v>
      </c>
      <c r="C26" t="s">
        <v>334</v>
      </c>
      <c r="D26" s="8">
        <v>2</v>
      </c>
      <c r="E26" t="s">
        <v>335</v>
      </c>
      <c r="F26" s="8">
        <v>6</v>
      </c>
      <c r="G26" t="s">
        <v>340</v>
      </c>
    </row>
    <row r="27" spans="1:7" x14ac:dyDescent="0.25">
      <c r="A27" t="str">
        <f t="shared" si="0"/>
        <v>27</v>
      </c>
      <c r="B27">
        <v>3</v>
      </c>
      <c r="C27" t="s">
        <v>334</v>
      </c>
      <c r="D27" s="8">
        <v>2</v>
      </c>
      <c r="E27" t="s">
        <v>335</v>
      </c>
      <c r="F27" s="8">
        <v>7</v>
      </c>
      <c r="G27" t="s">
        <v>341</v>
      </c>
    </row>
    <row r="28" spans="1:7" x14ac:dyDescent="0.25">
      <c r="A28" t="str">
        <f t="shared" si="0"/>
        <v>28</v>
      </c>
      <c r="B28">
        <v>3</v>
      </c>
      <c r="C28" t="s">
        <v>334</v>
      </c>
      <c r="D28" s="8">
        <v>2</v>
      </c>
      <c r="E28" t="s">
        <v>335</v>
      </c>
      <c r="F28" s="8">
        <v>8</v>
      </c>
      <c r="G28" t="s">
        <v>342</v>
      </c>
    </row>
    <row r="29" spans="1:7" x14ac:dyDescent="0.25">
      <c r="A29" t="str">
        <f t="shared" si="0"/>
        <v>29</v>
      </c>
      <c r="B29">
        <v>3</v>
      </c>
      <c r="C29" t="s">
        <v>334</v>
      </c>
      <c r="D29" s="8">
        <v>2</v>
      </c>
      <c r="E29" t="s">
        <v>335</v>
      </c>
      <c r="F29" s="8">
        <v>9</v>
      </c>
      <c r="G29" t="s">
        <v>343</v>
      </c>
    </row>
    <row r="30" spans="1:7" x14ac:dyDescent="0.25">
      <c r="A30" t="str">
        <f t="shared" si="0"/>
        <v>210</v>
      </c>
      <c r="B30">
        <v>3</v>
      </c>
      <c r="C30" t="s">
        <v>334</v>
      </c>
      <c r="D30" s="8">
        <v>2</v>
      </c>
      <c r="E30" t="s">
        <v>335</v>
      </c>
      <c r="F30" s="8">
        <v>10</v>
      </c>
      <c r="G30" t="s">
        <v>344</v>
      </c>
    </row>
    <row r="31" spans="1:7" x14ac:dyDescent="0.25">
      <c r="A31" t="str">
        <f t="shared" si="0"/>
        <v>211</v>
      </c>
      <c r="B31">
        <v>2</v>
      </c>
      <c r="C31" t="s">
        <v>319</v>
      </c>
      <c r="D31" s="8">
        <v>2</v>
      </c>
      <c r="E31" t="s">
        <v>335</v>
      </c>
      <c r="F31" s="8">
        <v>11</v>
      </c>
      <c r="G31" t="s">
        <v>345</v>
      </c>
    </row>
    <row r="32" spans="1:7" x14ac:dyDescent="0.25">
      <c r="A32" t="str">
        <f t="shared" si="0"/>
        <v>212</v>
      </c>
      <c r="B32">
        <v>3</v>
      </c>
      <c r="C32" t="s">
        <v>334</v>
      </c>
      <c r="D32" s="8">
        <v>2</v>
      </c>
      <c r="E32" t="s">
        <v>335</v>
      </c>
      <c r="F32" s="8">
        <v>12</v>
      </c>
      <c r="G32" t="s">
        <v>346</v>
      </c>
    </row>
    <row r="33" spans="1:7" x14ac:dyDescent="0.25">
      <c r="A33" t="str">
        <f t="shared" si="0"/>
        <v>213</v>
      </c>
      <c r="B33">
        <v>3</v>
      </c>
      <c r="C33" t="s">
        <v>334</v>
      </c>
      <c r="D33" s="8">
        <v>2</v>
      </c>
      <c r="E33" t="s">
        <v>335</v>
      </c>
      <c r="F33" s="8">
        <v>13</v>
      </c>
      <c r="G33" t="s">
        <v>347</v>
      </c>
    </row>
    <row r="34" spans="1:7" x14ac:dyDescent="0.25">
      <c r="A34" t="str">
        <f t="shared" si="0"/>
        <v>214</v>
      </c>
      <c r="B34">
        <v>3</v>
      </c>
      <c r="C34" t="s">
        <v>334</v>
      </c>
      <c r="D34" s="8">
        <v>2</v>
      </c>
      <c r="E34" t="s">
        <v>335</v>
      </c>
      <c r="F34" s="8">
        <v>14</v>
      </c>
      <c r="G34" t="s">
        <v>348</v>
      </c>
    </row>
    <row r="35" spans="1:7" x14ac:dyDescent="0.25">
      <c r="A35" t="str">
        <f t="shared" si="0"/>
        <v>31</v>
      </c>
      <c r="B35">
        <v>4</v>
      </c>
      <c r="C35" t="s">
        <v>313</v>
      </c>
      <c r="D35" s="8">
        <v>3</v>
      </c>
      <c r="E35" t="s">
        <v>349</v>
      </c>
      <c r="F35" s="8">
        <v>1</v>
      </c>
      <c r="G35" t="s">
        <v>350</v>
      </c>
    </row>
    <row r="36" spans="1:7" x14ac:dyDescent="0.25">
      <c r="A36" t="str">
        <f t="shared" si="0"/>
        <v>32</v>
      </c>
      <c r="B36">
        <v>4</v>
      </c>
      <c r="C36" t="s">
        <v>313</v>
      </c>
      <c r="D36" s="8">
        <v>3</v>
      </c>
      <c r="E36" t="s">
        <v>349</v>
      </c>
      <c r="F36" s="8">
        <v>2</v>
      </c>
      <c r="G36" t="s">
        <v>351</v>
      </c>
    </row>
    <row r="37" spans="1:7" x14ac:dyDescent="0.25">
      <c r="A37" t="str">
        <f t="shared" si="0"/>
        <v>33</v>
      </c>
      <c r="B37">
        <v>4</v>
      </c>
      <c r="C37" t="s">
        <v>313</v>
      </c>
      <c r="D37" s="8">
        <v>3</v>
      </c>
      <c r="E37" t="s">
        <v>349</v>
      </c>
      <c r="F37" s="8">
        <v>3</v>
      </c>
      <c r="G37" t="s">
        <v>349</v>
      </c>
    </row>
    <row r="38" spans="1:7" x14ac:dyDescent="0.25">
      <c r="A38" t="str">
        <f t="shared" si="0"/>
        <v>34</v>
      </c>
      <c r="B38">
        <v>4</v>
      </c>
      <c r="C38" t="s">
        <v>313</v>
      </c>
      <c r="D38" s="8">
        <v>3</v>
      </c>
      <c r="E38" t="s">
        <v>349</v>
      </c>
      <c r="F38" s="8">
        <v>4</v>
      </c>
      <c r="G38" t="s">
        <v>352</v>
      </c>
    </row>
    <row r="39" spans="1:7" x14ac:dyDescent="0.25">
      <c r="A39" t="str">
        <f t="shared" si="0"/>
        <v>35</v>
      </c>
      <c r="B39">
        <v>4</v>
      </c>
      <c r="C39" t="s">
        <v>313</v>
      </c>
      <c r="D39" s="8">
        <v>3</v>
      </c>
      <c r="E39" t="s">
        <v>349</v>
      </c>
      <c r="F39" s="8">
        <v>5</v>
      </c>
      <c r="G39" t="s">
        <v>353</v>
      </c>
    </row>
    <row r="40" spans="1:7" x14ac:dyDescent="0.25">
      <c r="A40" t="str">
        <f t="shared" si="0"/>
        <v>36</v>
      </c>
      <c r="B40">
        <v>2</v>
      </c>
      <c r="C40" t="s">
        <v>319</v>
      </c>
      <c r="D40" s="8">
        <v>3</v>
      </c>
      <c r="E40" t="s">
        <v>349</v>
      </c>
      <c r="F40" s="8">
        <v>6</v>
      </c>
      <c r="G40" t="s">
        <v>354</v>
      </c>
    </row>
    <row r="41" spans="1:7" x14ac:dyDescent="0.25">
      <c r="A41" t="str">
        <f t="shared" si="0"/>
        <v>37</v>
      </c>
      <c r="B41">
        <v>4</v>
      </c>
      <c r="C41" t="s">
        <v>313</v>
      </c>
      <c r="D41" s="8">
        <v>3</v>
      </c>
      <c r="E41" t="s">
        <v>349</v>
      </c>
      <c r="F41" s="8">
        <v>7</v>
      </c>
      <c r="G41" t="s">
        <v>355</v>
      </c>
    </row>
    <row r="42" spans="1:7" x14ac:dyDescent="0.25">
      <c r="A42" t="str">
        <f t="shared" si="0"/>
        <v>38</v>
      </c>
      <c r="B42">
        <v>4</v>
      </c>
      <c r="C42" t="s">
        <v>313</v>
      </c>
      <c r="D42" s="8">
        <v>3</v>
      </c>
      <c r="E42" t="s">
        <v>349</v>
      </c>
      <c r="F42" s="8">
        <v>8</v>
      </c>
      <c r="G42" t="s">
        <v>356</v>
      </c>
    </row>
    <row r="43" spans="1:7" x14ac:dyDescent="0.25">
      <c r="A43" t="str">
        <f t="shared" si="0"/>
        <v>39</v>
      </c>
      <c r="B43">
        <v>4</v>
      </c>
      <c r="C43" t="s">
        <v>313</v>
      </c>
      <c r="D43" s="8">
        <v>3</v>
      </c>
      <c r="E43" t="s">
        <v>349</v>
      </c>
      <c r="F43" s="8">
        <v>9</v>
      </c>
      <c r="G43" t="s">
        <v>357</v>
      </c>
    </row>
    <row r="44" spans="1:7" x14ac:dyDescent="0.25">
      <c r="A44" t="str">
        <f t="shared" si="0"/>
        <v>310</v>
      </c>
      <c r="B44">
        <v>4</v>
      </c>
      <c r="C44" t="s">
        <v>313</v>
      </c>
      <c r="D44" s="8">
        <v>3</v>
      </c>
      <c r="E44" t="s">
        <v>349</v>
      </c>
      <c r="F44" s="8">
        <v>10</v>
      </c>
      <c r="G44" t="s">
        <v>358</v>
      </c>
    </row>
    <row r="45" spans="1:7" x14ac:dyDescent="0.25">
      <c r="A45" t="str">
        <f t="shared" si="0"/>
        <v>311</v>
      </c>
      <c r="B45">
        <v>4</v>
      </c>
      <c r="C45" t="s">
        <v>313</v>
      </c>
      <c r="D45" s="8">
        <v>3</v>
      </c>
      <c r="E45" t="s">
        <v>349</v>
      </c>
      <c r="F45" s="8">
        <v>11</v>
      </c>
      <c r="G45" t="s">
        <v>359</v>
      </c>
    </row>
    <row r="46" spans="1:7" x14ac:dyDescent="0.25">
      <c r="A46" t="str">
        <f t="shared" si="0"/>
        <v>312</v>
      </c>
      <c r="B46">
        <v>4</v>
      </c>
      <c r="C46" t="s">
        <v>313</v>
      </c>
      <c r="D46" s="8">
        <v>3</v>
      </c>
      <c r="E46" t="s">
        <v>349</v>
      </c>
      <c r="F46" s="8">
        <v>12</v>
      </c>
      <c r="G46" t="s">
        <v>360</v>
      </c>
    </row>
    <row r="47" spans="1:7" x14ac:dyDescent="0.25">
      <c r="A47" t="str">
        <f t="shared" si="0"/>
        <v>313</v>
      </c>
      <c r="B47">
        <v>4</v>
      </c>
      <c r="C47" t="s">
        <v>313</v>
      </c>
      <c r="D47" s="8">
        <v>3</v>
      </c>
      <c r="E47" t="s">
        <v>349</v>
      </c>
      <c r="F47" s="8">
        <v>13</v>
      </c>
      <c r="G47" t="s">
        <v>361</v>
      </c>
    </row>
    <row r="48" spans="1:7" x14ac:dyDescent="0.25">
      <c r="A48" t="str">
        <f t="shared" si="0"/>
        <v>314</v>
      </c>
      <c r="B48">
        <v>4</v>
      </c>
      <c r="C48" t="s">
        <v>313</v>
      </c>
      <c r="D48" s="8">
        <v>3</v>
      </c>
      <c r="E48" t="s">
        <v>349</v>
      </c>
      <c r="F48" s="8">
        <v>14</v>
      </c>
      <c r="G48" t="s">
        <v>362</v>
      </c>
    </row>
    <row r="49" spans="1:7" x14ac:dyDescent="0.25">
      <c r="A49" t="str">
        <f t="shared" si="0"/>
        <v>41</v>
      </c>
      <c r="B49">
        <v>4</v>
      </c>
      <c r="C49" t="s">
        <v>313</v>
      </c>
      <c r="D49" s="8">
        <v>4</v>
      </c>
      <c r="E49" t="s">
        <v>363</v>
      </c>
      <c r="F49" s="8">
        <v>1</v>
      </c>
      <c r="G49" t="s">
        <v>364</v>
      </c>
    </row>
    <row r="50" spans="1:7" x14ac:dyDescent="0.25">
      <c r="A50" t="str">
        <f t="shared" si="0"/>
        <v>42</v>
      </c>
      <c r="B50">
        <v>5</v>
      </c>
      <c r="C50" t="s">
        <v>365</v>
      </c>
      <c r="D50" s="8">
        <v>4</v>
      </c>
      <c r="E50" t="s">
        <v>363</v>
      </c>
      <c r="F50" s="8">
        <v>2</v>
      </c>
      <c r="G50" t="s">
        <v>363</v>
      </c>
    </row>
    <row r="51" spans="1:7" x14ac:dyDescent="0.25">
      <c r="A51" t="str">
        <f t="shared" si="0"/>
        <v>43</v>
      </c>
      <c r="B51">
        <v>5</v>
      </c>
      <c r="C51" t="s">
        <v>365</v>
      </c>
      <c r="D51" s="8">
        <v>4</v>
      </c>
      <c r="E51" t="s">
        <v>363</v>
      </c>
      <c r="F51" s="8">
        <v>3</v>
      </c>
      <c r="G51" t="s">
        <v>366</v>
      </c>
    </row>
    <row r="52" spans="1:7" x14ac:dyDescent="0.25">
      <c r="A52" t="str">
        <f t="shared" si="0"/>
        <v>44</v>
      </c>
      <c r="B52">
        <v>5</v>
      </c>
      <c r="C52" t="s">
        <v>365</v>
      </c>
      <c r="D52" s="8">
        <v>4</v>
      </c>
      <c r="E52" t="s">
        <v>363</v>
      </c>
      <c r="F52" s="8">
        <v>4</v>
      </c>
      <c r="G52" t="s">
        <v>367</v>
      </c>
    </row>
    <row r="53" spans="1:7" x14ac:dyDescent="0.25">
      <c r="A53" t="str">
        <f t="shared" si="0"/>
        <v>45</v>
      </c>
      <c r="B53">
        <v>5</v>
      </c>
      <c r="C53" t="s">
        <v>365</v>
      </c>
      <c r="D53" s="8">
        <v>4</v>
      </c>
      <c r="E53" t="s">
        <v>363</v>
      </c>
      <c r="F53" s="8">
        <v>5</v>
      </c>
      <c r="G53" t="s">
        <v>368</v>
      </c>
    </row>
    <row r="54" spans="1:7" x14ac:dyDescent="0.25">
      <c r="A54" t="str">
        <f t="shared" si="0"/>
        <v>46</v>
      </c>
      <c r="B54">
        <v>5</v>
      </c>
      <c r="C54" t="s">
        <v>365</v>
      </c>
      <c r="D54" s="8">
        <v>4</v>
      </c>
      <c r="E54" t="s">
        <v>363</v>
      </c>
      <c r="F54" s="8">
        <v>6</v>
      </c>
      <c r="G54" t="s">
        <v>369</v>
      </c>
    </row>
    <row r="55" spans="1:7" x14ac:dyDescent="0.25">
      <c r="A55" t="str">
        <f t="shared" si="0"/>
        <v>47</v>
      </c>
      <c r="B55">
        <v>4</v>
      </c>
      <c r="C55" t="s">
        <v>313</v>
      </c>
      <c r="D55" s="8">
        <v>4</v>
      </c>
      <c r="E55" t="s">
        <v>363</v>
      </c>
      <c r="F55" s="8">
        <v>7</v>
      </c>
      <c r="G55" t="s">
        <v>370</v>
      </c>
    </row>
    <row r="56" spans="1:7" x14ac:dyDescent="0.25">
      <c r="A56" t="str">
        <f t="shared" si="0"/>
        <v>48</v>
      </c>
      <c r="B56">
        <v>5</v>
      </c>
      <c r="C56" t="s">
        <v>365</v>
      </c>
      <c r="D56" s="8">
        <v>4</v>
      </c>
      <c r="E56" t="s">
        <v>363</v>
      </c>
      <c r="F56" s="8">
        <v>8</v>
      </c>
      <c r="G56" t="s">
        <v>371</v>
      </c>
    </row>
    <row r="57" spans="1:7" x14ac:dyDescent="0.25">
      <c r="A57" t="str">
        <f t="shared" si="0"/>
        <v>49</v>
      </c>
      <c r="B57">
        <v>5</v>
      </c>
      <c r="C57" t="s">
        <v>365</v>
      </c>
      <c r="D57" s="8">
        <v>4</v>
      </c>
      <c r="E57" t="s">
        <v>363</v>
      </c>
      <c r="F57" s="8">
        <v>9</v>
      </c>
      <c r="G57" t="s">
        <v>372</v>
      </c>
    </row>
    <row r="58" spans="1:7" x14ac:dyDescent="0.25">
      <c r="A58" t="str">
        <f t="shared" si="0"/>
        <v>410</v>
      </c>
      <c r="B58">
        <v>4</v>
      </c>
      <c r="C58" t="s">
        <v>313</v>
      </c>
      <c r="D58" s="8">
        <v>4</v>
      </c>
      <c r="E58" t="s">
        <v>363</v>
      </c>
      <c r="F58" s="8">
        <v>10</v>
      </c>
      <c r="G58" t="s">
        <v>373</v>
      </c>
    </row>
    <row r="59" spans="1:7" x14ac:dyDescent="0.25">
      <c r="A59" t="str">
        <f t="shared" si="0"/>
        <v>411</v>
      </c>
      <c r="B59">
        <v>5</v>
      </c>
      <c r="C59" t="s">
        <v>365</v>
      </c>
      <c r="D59" s="8">
        <v>4</v>
      </c>
      <c r="E59" t="s">
        <v>363</v>
      </c>
      <c r="F59" s="8">
        <v>11</v>
      </c>
      <c r="G59" t="s">
        <v>374</v>
      </c>
    </row>
    <row r="60" spans="1:7" x14ac:dyDescent="0.25">
      <c r="A60" t="str">
        <f t="shared" si="0"/>
        <v>412</v>
      </c>
      <c r="B60">
        <v>5</v>
      </c>
      <c r="C60" t="s">
        <v>365</v>
      </c>
      <c r="D60" s="8">
        <v>4</v>
      </c>
      <c r="E60" t="s">
        <v>363</v>
      </c>
      <c r="F60" s="8">
        <v>12</v>
      </c>
      <c r="G60" t="s">
        <v>375</v>
      </c>
    </row>
    <row r="61" spans="1:7" x14ac:dyDescent="0.25">
      <c r="A61" t="str">
        <f t="shared" si="0"/>
        <v>51</v>
      </c>
      <c r="B61">
        <v>4</v>
      </c>
      <c r="C61" t="s">
        <v>313</v>
      </c>
      <c r="D61" s="8">
        <v>5</v>
      </c>
      <c r="E61" t="s">
        <v>376</v>
      </c>
      <c r="F61" s="8">
        <v>1</v>
      </c>
      <c r="G61" t="s">
        <v>377</v>
      </c>
    </row>
    <row r="62" spans="1:7" x14ac:dyDescent="0.25">
      <c r="A62" t="str">
        <f t="shared" si="0"/>
        <v>52</v>
      </c>
      <c r="B62">
        <v>4</v>
      </c>
      <c r="C62" t="s">
        <v>313</v>
      </c>
      <c r="D62" s="8">
        <v>5</v>
      </c>
      <c r="E62" t="s">
        <v>376</v>
      </c>
      <c r="F62" s="8">
        <v>2</v>
      </c>
      <c r="G62" t="s">
        <v>376</v>
      </c>
    </row>
    <row r="63" spans="1:7" x14ac:dyDescent="0.25">
      <c r="A63" t="str">
        <f t="shared" si="0"/>
        <v>53</v>
      </c>
      <c r="B63">
        <v>4</v>
      </c>
      <c r="C63" t="s">
        <v>313</v>
      </c>
      <c r="D63" s="8">
        <v>5</v>
      </c>
      <c r="E63" t="s">
        <v>376</v>
      </c>
      <c r="F63" s="8">
        <v>3</v>
      </c>
      <c r="G63" t="s">
        <v>378</v>
      </c>
    </row>
    <row r="64" spans="1:7" x14ac:dyDescent="0.25">
      <c r="A64" t="str">
        <f t="shared" si="0"/>
        <v>54</v>
      </c>
      <c r="B64">
        <v>4</v>
      </c>
      <c r="C64" t="s">
        <v>313</v>
      </c>
      <c r="D64" s="8">
        <v>5</v>
      </c>
      <c r="E64" t="s">
        <v>376</v>
      </c>
      <c r="F64" s="8">
        <v>4</v>
      </c>
      <c r="G64" t="s">
        <v>379</v>
      </c>
    </row>
    <row r="65" spans="1:7" x14ac:dyDescent="0.25">
      <c r="A65" t="str">
        <f t="shared" si="0"/>
        <v>55</v>
      </c>
      <c r="B65">
        <v>4</v>
      </c>
      <c r="C65" t="s">
        <v>313</v>
      </c>
      <c r="D65" s="8">
        <v>5</v>
      </c>
      <c r="E65" t="s">
        <v>376</v>
      </c>
      <c r="F65" s="8">
        <v>5</v>
      </c>
      <c r="G65" t="s">
        <v>380</v>
      </c>
    </row>
    <row r="66" spans="1:7" x14ac:dyDescent="0.25">
      <c r="A66" t="str">
        <f t="shared" si="0"/>
        <v>56</v>
      </c>
      <c r="B66">
        <v>4</v>
      </c>
      <c r="C66" t="s">
        <v>313</v>
      </c>
      <c r="D66" s="8">
        <v>5</v>
      </c>
      <c r="E66" t="s">
        <v>376</v>
      </c>
      <c r="F66" s="8">
        <v>6</v>
      </c>
      <c r="G66" t="s">
        <v>381</v>
      </c>
    </row>
    <row r="67" spans="1:7" x14ac:dyDescent="0.25">
      <c r="A67" t="str">
        <f t="shared" ref="A67:A130" si="1">+D67&amp;F67</f>
        <v>57</v>
      </c>
      <c r="B67">
        <v>4</v>
      </c>
      <c r="C67" t="s">
        <v>313</v>
      </c>
      <c r="D67" s="8">
        <v>5</v>
      </c>
      <c r="E67" t="s">
        <v>376</v>
      </c>
      <c r="F67" s="8">
        <v>7</v>
      </c>
      <c r="G67" t="s">
        <v>382</v>
      </c>
    </row>
    <row r="68" spans="1:7" x14ac:dyDescent="0.25">
      <c r="A68" t="str">
        <f t="shared" si="1"/>
        <v>58</v>
      </c>
      <c r="B68">
        <v>4</v>
      </c>
      <c r="C68" t="s">
        <v>313</v>
      </c>
      <c r="D68" s="8">
        <v>5</v>
      </c>
      <c r="E68" t="s">
        <v>376</v>
      </c>
      <c r="F68" s="8">
        <v>8</v>
      </c>
      <c r="G68" t="s">
        <v>383</v>
      </c>
    </row>
    <row r="69" spans="1:7" x14ac:dyDescent="0.25">
      <c r="A69" t="str">
        <f t="shared" si="1"/>
        <v>59</v>
      </c>
      <c r="B69">
        <v>4</v>
      </c>
      <c r="C69" t="s">
        <v>313</v>
      </c>
      <c r="D69" s="8">
        <v>5</v>
      </c>
      <c r="E69" t="s">
        <v>376</v>
      </c>
      <c r="F69" s="8">
        <v>9</v>
      </c>
      <c r="G69" t="s">
        <v>384</v>
      </c>
    </row>
    <row r="70" spans="1:7" x14ac:dyDescent="0.25">
      <c r="A70" t="str">
        <f t="shared" si="1"/>
        <v>510</v>
      </c>
      <c r="B70">
        <v>4</v>
      </c>
      <c r="C70" t="s">
        <v>313</v>
      </c>
      <c r="D70" s="8">
        <v>5</v>
      </c>
      <c r="E70" t="s">
        <v>376</v>
      </c>
      <c r="F70" s="8">
        <v>10</v>
      </c>
      <c r="G70" t="s">
        <v>385</v>
      </c>
    </row>
    <row r="71" spans="1:7" x14ac:dyDescent="0.25">
      <c r="A71" t="str">
        <f t="shared" si="1"/>
        <v>511</v>
      </c>
      <c r="B71">
        <v>4</v>
      </c>
      <c r="C71" t="s">
        <v>313</v>
      </c>
      <c r="D71" s="8">
        <v>5</v>
      </c>
      <c r="E71" t="s">
        <v>376</v>
      </c>
      <c r="F71" s="8">
        <v>11</v>
      </c>
      <c r="G71" t="s">
        <v>386</v>
      </c>
    </row>
    <row r="72" spans="1:7" x14ac:dyDescent="0.25">
      <c r="A72" t="str">
        <f t="shared" si="1"/>
        <v>61</v>
      </c>
      <c r="B72">
        <v>4</v>
      </c>
      <c r="C72" t="s">
        <v>313</v>
      </c>
      <c r="D72" s="8">
        <v>6</v>
      </c>
      <c r="E72" t="s">
        <v>387</v>
      </c>
      <c r="F72" s="8">
        <v>1</v>
      </c>
      <c r="G72" t="s">
        <v>388</v>
      </c>
    </row>
    <row r="73" spans="1:7" x14ac:dyDescent="0.25">
      <c r="A73" t="str">
        <f t="shared" si="1"/>
        <v>62</v>
      </c>
      <c r="B73">
        <v>4</v>
      </c>
      <c r="C73" t="s">
        <v>313</v>
      </c>
      <c r="D73" s="8">
        <v>6</v>
      </c>
      <c r="E73" t="s">
        <v>387</v>
      </c>
      <c r="F73" s="8">
        <v>2</v>
      </c>
      <c r="G73" t="s">
        <v>389</v>
      </c>
    </row>
    <row r="74" spans="1:7" x14ac:dyDescent="0.25">
      <c r="A74" t="str">
        <f t="shared" si="1"/>
        <v>63</v>
      </c>
      <c r="B74">
        <v>4</v>
      </c>
      <c r="C74" t="s">
        <v>313</v>
      </c>
      <c r="D74" s="8">
        <v>6</v>
      </c>
      <c r="E74" t="s">
        <v>387</v>
      </c>
      <c r="F74" s="8">
        <v>3</v>
      </c>
      <c r="G74" t="s">
        <v>387</v>
      </c>
    </row>
    <row r="75" spans="1:7" x14ac:dyDescent="0.25">
      <c r="A75" t="str">
        <f t="shared" si="1"/>
        <v>64</v>
      </c>
      <c r="B75">
        <v>4</v>
      </c>
      <c r="C75" t="s">
        <v>313</v>
      </c>
      <c r="D75" s="8">
        <v>6</v>
      </c>
      <c r="E75" t="s">
        <v>387</v>
      </c>
      <c r="F75" s="8">
        <v>4</v>
      </c>
      <c r="G75" t="s">
        <v>390</v>
      </c>
    </row>
    <row r="76" spans="1:7" x14ac:dyDescent="0.25">
      <c r="A76" t="str">
        <f t="shared" si="1"/>
        <v>65</v>
      </c>
      <c r="B76">
        <v>2</v>
      </c>
      <c r="C76" t="s">
        <v>319</v>
      </c>
      <c r="D76" s="8">
        <v>6</v>
      </c>
      <c r="E76" t="s">
        <v>387</v>
      </c>
      <c r="F76" s="8">
        <v>5</v>
      </c>
      <c r="G76" t="s">
        <v>391</v>
      </c>
    </row>
    <row r="77" spans="1:7" x14ac:dyDescent="0.25">
      <c r="A77" t="str">
        <f t="shared" si="1"/>
        <v>66</v>
      </c>
      <c r="B77">
        <v>4</v>
      </c>
      <c r="C77" t="s">
        <v>313</v>
      </c>
      <c r="D77" s="8">
        <v>6</v>
      </c>
      <c r="E77" t="s">
        <v>387</v>
      </c>
      <c r="F77" s="8">
        <v>6</v>
      </c>
      <c r="G77" t="s">
        <v>392</v>
      </c>
    </row>
    <row r="78" spans="1:7" x14ac:dyDescent="0.25">
      <c r="A78" t="str">
        <f t="shared" si="1"/>
        <v>67</v>
      </c>
      <c r="B78">
        <v>4</v>
      </c>
      <c r="C78" t="s">
        <v>313</v>
      </c>
      <c r="D78" s="8">
        <v>6</v>
      </c>
      <c r="E78" t="s">
        <v>387</v>
      </c>
      <c r="F78" s="8">
        <v>7</v>
      </c>
      <c r="G78" t="s">
        <v>393</v>
      </c>
    </row>
    <row r="79" spans="1:7" x14ac:dyDescent="0.25">
      <c r="A79" t="str">
        <f t="shared" si="1"/>
        <v>68</v>
      </c>
      <c r="B79">
        <v>2</v>
      </c>
      <c r="C79" t="s">
        <v>319</v>
      </c>
      <c r="D79" s="8">
        <v>6</v>
      </c>
      <c r="E79" t="s">
        <v>387</v>
      </c>
      <c r="F79" s="8">
        <v>8</v>
      </c>
      <c r="G79" t="s">
        <v>394</v>
      </c>
    </row>
    <row r="80" spans="1:7" x14ac:dyDescent="0.25">
      <c r="A80" t="str">
        <f t="shared" si="1"/>
        <v>69</v>
      </c>
      <c r="B80">
        <v>4</v>
      </c>
      <c r="C80" t="s">
        <v>313</v>
      </c>
      <c r="D80" s="8">
        <v>6</v>
      </c>
      <c r="E80" t="s">
        <v>387</v>
      </c>
      <c r="F80" s="8">
        <v>9</v>
      </c>
      <c r="G80" t="s">
        <v>395</v>
      </c>
    </row>
    <row r="81" spans="1:7" x14ac:dyDescent="0.25">
      <c r="A81" t="str">
        <f t="shared" si="1"/>
        <v>610</v>
      </c>
      <c r="B81">
        <v>2</v>
      </c>
      <c r="C81" t="s">
        <v>319</v>
      </c>
      <c r="D81" s="8">
        <v>6</v>
      </c>
      <c r="E81" t="s">
        <v>387</v>
      </c>
      <c r="F81" s="8">
        <v>10</v>
      </c>
      <c r="G81" t="s">
        <v>396</v>
      </c>
    </row>
    <row r="82" spans="1:7" x14ac:dyDescent="0.25">
      <c r="A82" t="str">
        <f t="shared" si="1"/>
        <v>611</v>
      </c>
      <c r="B82">
        <v>4</v>
      </c>
      <c r="C82" t="s">
        <v>313</v>
      </c>
      <c r="D82" s="8">
        <v>6</v>
      </c>
      <c r="E82" t="s">
        <v>387</v>
      </c>
      <c r="F82" s="8">
        <v>11</v>
      </c>
      <c r="G82" t="s">
        <v>397</v>
      </c>
    </row>
    <row r="83" spans="1:7" x14ac:dyDescent="0.25">
      <c r="A83" t="str">
        <f t="shared" si="1"/>
        <v>612</v>
      </c>
      <c r="B83">
        <v>4</v>
      </c>
      <c r="C83" t="s">
        <v>313</v>
      </c>
      <c r="D83" s="8">
        <v>6</v>
      </c>
      <c r="E83" t="s">
        <v>387</v>
      </c>
      <c r="F83" s="8">
        <v>12</v>
      </c>
      <c r="G83" t="s">
        <v>398</v>
      </c>
    </row>
    <row r="84" spans="1:7" x14ac:dyDescent="0.25">
      <c r="A84" t="str">
        <f t="shared" si="1"/>
        <v>613</v>
      </c>
      <c r="B84">
        <v>4</v>
      </c>
      <c r="C84" t="s">
        <v>313</v>
      </c>
      <c r="D84" s="8">
        <v>6</v>
      </c>
      <c r="E84" t="s">
        <v>387</v>
      </c>
      <c r="F84" s="8">
        <v>13</v>
      </c>
      <c r="G84" t="s">
        <v>399</v>
      </c>
    </row>
    <row r="85" spans="1:7" x14ac:dyDescent="0.25">
      <c r="A85" t="str">
        <f t="shared" si="1"/>
        <v>614</v>
      </c>
      <c r="B85">
        <v>4</v>
      </c>
      <c r="C85" t="s">
        <v>313</v>
      </c>
      <c r="D85" s="8">
        <v>6</v>
      </c>
      <c r="E85" t="s">
        <v>387</v>
      </c>
      <c r="F85" s="8">
        <v>14</v>
      </c>
      <c r="G85" t="s">
        <v>400</v>
      </c>
    </row>
    <row r="86" spans="1:7" x14ac:dyDescent="0.25">
      <c r="A86" t="str">
        <f t="shared" si="1"/>
        <v>615</v>
      </c>
      <c r="B86">
        <v>2</v>
      </c>
      <c r="C86" t="s">
        <v>319</v>
      </c>
      <c r="D86" s="8">
        <v>6</v>
      </c>
      <c r="E86" t="s">
        <v>387</v>
      </c>
      <c r="F86" s="8">
        <v>15</v>
      </c>
      <c r="G86" t="s">
        <v>401</v>
      </c>
    </row>
    <row r="87" spans="1:7" x14ac:dyDescent="0.25">
      <c r="A87" t="str">
        <f t="shared" si="1"/>
        <v>616</v>
      </c>
      <c r="B87">
        <v>4</v>
      </c>
      <c r="C87" t="s">
        <v>313</v>
      </c>
      <c r="D87" s="8">
        <v>6</v>
      </c>
      <c r="E87" t="s">
        <v>387</v>
      </c>
      <c r="F87" s="8">
        <v>16</v>
      </c>
      <c r="G87" t="s">
        <v>402</v>
      </c>
    </row>
    <row r="88" spans="1:7" x14ac:dyDescent="0.25">
      <c r="A88" t="str">
        <f t="shared" si="1"/>
        <v>617</v>
      </c>
      <c r="B88">
        <v>4</v>
      </c>
      <c r="C88" t="s">
        <v>313</v>
      </c>
      <c r="D88" s="8">
        <v>6</v>
      </c>
      <c r="E88" t="s">
        <v>387</v>
      </c>
      <c r="F88" s="8">
        <v>17</v>
      </c>
      <c r="G88" t="s">
        <v>403</v>
      </c>
    </row>
    <row r="89" spans="1:7" x14ac:dyDescent="0.25">
      <c r="A89" t="str">
        <f t="shared" si="1"/>
        <v>71</v>
      </c>
      <c r="B89">
        <v>3</v>
      </c>
      <c r="C89" t="s">
        <v>334</v>
      </c>
      <c r="D89" s="8">
        <v>7</v>
      </c>
      <c r="E89" t="s">
        <v>404</v>
      </c>
      <c r="F89" s="8">
        <v>1</v>
      </c>
      <c r="G89" t="s">
        <v>405</v>
      </c>
    </row>
    <row r="90" spans="1:7" x14ac:dyDescent="0.25">
      <c r="A90" t="str">
        <f t="shared" si="1"/>
        <v>72</v>
      </c>
      <c r="B90">
        <v>3</v>
      </c>
      <c r="C90" t="s">
        <v>334</v>
      </c>
      <c r="D90" s="8">
        <v>7</v>
      </c>
      <c r="E90" t="s">
        <v>404</v>
      </c>
      <c r="F90" s="8">
        <v>2</v>
      </c>
      <c r="G90" t="s">
        <v>406</v>
      </c>
    </row>
    <row r="91" spans="1:7" x14ac:dyDescent="0.25">
      <c r="A91" t="str">
        <f t="shared" si="1"/>
        <v>73</v>
      </c>
      <c r="B91">
        <v>3</v>
      </c>
      <c r="C91" t="s">
        <v>334</v>
      </c>
      <c r="D91" s="8">
        <v>7</v>
      </c>
      <c r="E91" t="s">
        <v>404</v>
      </c>
      <c r="F91" s="8">
        <v>3</v>
      </c>
      <c r="G91" t="s">
        <v>407</v>
      </c>
    </row>
    <row r="92" spans="1:7" x14ac:dyDescent="0.25">
      <c r="A92" t="str">
        <f t="shared" si="1"/>
        <v>74</v>
      </c>
      <c r="B92">
        <v>3</v>
      </c>
      <c r="C92" t="s">
        <v>334</v>
      </c>
      <c r="D92" s="8">
        <v>7</v>
      </c>
      <c r="E92" t="s">
        <v>404</v>
      </c>
      <c r="F92" s="8">
        <v>4</v>
      </c>
      <c r="G92" t="s">
        <v>408</v>
      </c>
    </row>
    <row r="93" spans="1:7" x14ac:dyDescent="0.25">
      <c r="A93" t="str">
        <f t="shared" si="1"/>
        <v>75</v>
      </c>
      <c r="B93">
        <v>3</v>
      </c>
      <c r="C93" t="s">
        <v>334</v>
      </c>
      <c r="D93" s="8">
        <v>7</v>
      </c>
      <c r="E93" t="s">
        <v>404</v>
      </c>
      <c r="F93" s="8">
        <v>5</v>
      </c>
      <c r="G93" t="s">
        <v>404</v>
      </c>
    </row>
    <row r="94" spans="1:7" x14ac:dyDescent="0.25">
      <c r="A94" t="str">
        <f t="shared" si="1"/>
        <v>76</v>
      </c>
      <c r="B94">
        <v>3</v>
      </c>
      <c r="C94" t="s">
        <v>334</v>
      </c>
      <c r="D94" s="8">
        <v>7</v>
      </c>
      <c r="E94" t="s">
        <v>404</v>
      </c>
      <c r="F94" s="8">
        <v>6</v>
      </c>
      <c r="G94" t="s">
        <v>409</v>
      </c>
    </row>
    <row r="95" spans="1:7" x14ac:dyDescent="0.25">
      <c r="A95" t="str">
        <f t="shared" si="1"/>
        <v>77</v>
      </c>
      <c r="B95">
        <v>3</v>
      </c>
      <c r="C95" t="s">
        <v>334</v>
      </c>
      <c r="D95" s="8">
        <v>7</v>
      </c>
      <c r="E95" t="s">
        <v>404</v>
      </c>
      <c r="F95" s="8">
        <v>7</v>
      </c>
      <c r="G95" t="s">
        <v>410</v>
      </c>
    </row>
    <row r="96" spans="1:7" x14ac:dyDescent="0.25">
      <c r="A96" t="str">
        <f t="shared" si="1"/>
        <v>78</v>
      </c>
      <c r="B96">
        <v>3</v>
      </c>
      <c r="C96" t="s">
        <v>334</v>
      </c>
      <c r="D96" s="8">
        <v>7</v>
      </c>
      <c r="E96" t="s">
        <v>404</v>
      </c>
      <c r="F96" s="8">
        <v>8</v>
      </c>
      <c r="G96" t="s">
        <v>411</v>
      </c>
    </row>
    <row r="97" spans="1:7" x14ac:dyDescent="0.25">
      <c r="A97" t="str">
        <f t="shared" si="1"/>
        <v>79</v>
      </c>
      <c r="B97">
        <v>3</v>
      </c>
      <c r="C97" t="s">
        <v>334</v>
      </c>
      <c r="D97" s="8">
        <v>7</v>
      </c>
      <c r="E97" t="s">
        <v>404</v>
      </c>
      <c r="F97" s="8">
        <v>9</v>
      </c>
      <c r="G97" t="s">
        <v>412</v>
      </c>
    </row>
    <row r="98" spans="1:7" x14ac:dyDescent="0.25">
      <c r="A98" t="str">
        <f t="shared" si="1"/>
        <v>710</v>
      </c>
      <c r="B98">
        <v>3</v>
      </c>
      <c r="C98" t="s">
        <v>334</v>
      </c>
      <c r="D98" s="8">
        <v>7</v>
      </c>
      <c r="E98" t="s">
        <v>404</v>
      </c>
      <c r="F98" s="8">
        <v>10</v>
      </c>
      <c r="G98" t="s">
        <v>413</v>
      </c>
    </row>
    <row r="99" spans="1:7" x14ac:dyDescent="0.25">
      <c r="A99" t="str">
        <f t="shared" si="1"/>
        <v>711</v>
      </c>
      <c r="B99">
        <v>3</v>
      </c>
      <c r="C99" t="s">
        <v>334</v>
      </c>
      <c r="D99" s="8">
        <v>7</v>
      </c>
      <c r="E99" t="s">
        <v>404</v>
      </c>
      <c r="F99" s="8">
        <v>11</v>
      </c>
      <c r="G99" t="s">
        <v>414</v>
      </c>
    </row>
    <row r="100" spans="1:7" x14ac:dyDescent="0.25">
      <c r="A100" t="str">
        <f t="shared" si="1"/>
        <v>712</v>
      </c>
      <c r="B100">
        <v>3</v>
      </c>
      <c r="C100" t="s">
        <v>334</v>
      </c>
      <c r="D100" s="8">
        <v>7</v>
      </c>
      <c r="E100" t="s">
        <v>404</v>
      </c>
      <c r="F100" s="8">
        <v>12</v>
      </c>
      <c r="G100" t="s">
        <v>415</v>
      </c>
    </row>
    <row r="101" spans="1:7" x14ac:dyDescent="0.25">
      <c r="A101" t="str">
        <f t="shared" si="1"/>
        <v>713</v>
      </c>
      <c r="B101">
        <v>3</v>
      </c>
      <c r="C101" t="s">
        <v>334</v>
      </c>
      <c r="D101" s="8">
        <v>7</v>
      </c>
      <c r="E101" t="s">
        <v>404</v>
      </c>
      <c r="F101" s="8">
        <v>13</v>
      </c>
      <c r="G101" t="s">
        <v>416</v>
      </c>
    </row>
    <row r="102" spans="1:7" x14ac:dyDescent="0.25">
      <c r="A102" t="str">
        <f t="shared" si="1"/>
        <v>714</v>
      </c>
      <c r="B102">
        <v>3</v>
      </c>
      <c r="C102" t="s">
        <v>334</v>
      </c>
      <c r="D102" s="8">
        <v>7</v>
      </c>
      <c r="E102" t="s">
        <v>404</v>
      </c>
      <c r="F102" s="8">
        <v>14</v>
      </c>
      <c r="G102" t="s">
        <v>417</v>
      </c>
    </row>
    <row r="103" spans="1:7" x14ac:dyDescent="0.25">
      <c r="A103" t="str">
        <f t="shared" si="1"/>
        <v>81</v>
      </c>
      <c r="B103">
        <v>1</v>
      </c>
      <c r="C103" t="s">
        <v>418</v>
      </c>
      <c r="D103" s="8">
        <v>8</v>
      </c>
      <c r="E103" t="s">
        <v>419</v>
      </c>
      <c r="F103" s="8">
        <v>1</v>
      </c>
      <c r="G103" t="s">
        <v>420</v>
      </c>
    </row>
    <row r="104" spans="1:7" x14ac:dyDescent="0.25">
      <c r="A104" t="str">
        <f t="shared" si="1"/>
        <v>82</v>
      </c>
      <c r="B104">
        <v>1</v>
      </c>
      <c r="C104" t="s">
        <v>418</v>
      </c>
      <c r="D104" s="8">
        <v>8</v>
      </c>
      <c r="E104" t="s">
        <v>419</v>
      </c>
      <c r="F104" s="8">
        <v>2</v>
      </c>
      <c r="G104" t="s">
        <v>421</v>
      </c>
    </row>
    <row r="105" spans="1:7" x14ac:dyDescent="0.25">
      <c r="A105" t="str">
        <f t="shared" si="1"/>
        <v>83</v>
      </c>
      <c r="B105">
        <v>1</v>
      </c>
      <c r="C105" t="s">
        <v>418</v>
      </c>
      <c r="D105" s="8">
        <v>8</v>
      </c>
      <c r="E105" t="s">
        <v>419</v>
      </c>
      <c r="F105" s="8">
        <v>3</v>
      </c>
      <c r="G105" t="s">
        <v>422</v>
      </c>
    </row>
    <row r="106" spans="1:7" x14ac:dyDescent="0.25">
      <c r="A106" t="str">
        <f t="shared" si="1"/>
        <v>84</v>
      </c>
      <c r="B106">
        <v>1</v>
      </c>
      <c r="C106" t="s">
        <v>418</v>
      </c>
      <c r="D106" s="8">
        <v>8</v>
      </c>
      <c r="E106" t="s">
        <v>419</v>
      </c>
      <c r="F106" s="8">
        <v>4</v>
      </c>
      <c r="G106" t="s">
        <v>423</v>
      </c>
    </row>
    <row r="107" spans="1:7" x14ac:dyDescent="0.25">
      <c r="A107" t="str">
        <f t="shared" si="1"/>
        <v>85</v>
      </c>
      <c r="B107">
        <v>1</v>
      </c>
      <c r="C107" t="s">
        <v>418</v>
      </c>
      <c r="D107" s="8">
        <v>8</v>
      </c>
      <c r="E107" t="s">
        <v>419</v>
      </c>
      <c r="F107" s="8">
        <v>5</v>
      </c>
      <c r="G107" t="s">
        <v>419</v>
      </c>
    </row>
    <row r="108" spans="1:7" x14ac:dyDescent="0.25">
      <c r="A108" t="str">
        <f t="shared" si="1"/>
        <v>86</v>
      </c>
      <c r="B108">
        <v>1</v>
      </c>
      <c r="C108" t="s">
        <v>418</v>
      </c>
      <c r="D108" s="8">
        <v>8</v>
      </c>
      <c r="E108" t="s">
        <v>419</v>
      </c>
      <c r="F108" s="8">
        <v>6</v>
      </c>
      <c r="G108" t="s">
        <v>424</v>
      </c>
    </row>
    <row r="109" spans="1:7" x14ac:dyDescent="0.25">
      <c r="A109" t="str">
        <f t="shared" si="1"/>
        <v>87</v>
      </c>
      <c r="B109">
        <v>1</v>
      </c>
      <c r="C109" t="s">
        <v>418</v>
      </c>
      <c r="D109" s="8">
        <v>8</v>
      </c>
      <c r="E109" t="s">
        <v>419</v>
      </c>
      <c r="F109" s="8">
        <v>7</v>
      </c>
      <c r="G109" t="s">
        <v>425</v>
      </c>
    </row>
    <row r="110" spans="1:7" x14ac:dyDescent="0.25">
      <c r="A110" t="str">
        <f t="shared" si="1"/>
        <v>88</v>
      </c>
      <c r="B110">
        <v>1</v>
      </c>
      <c r="C110" t="s">
        <v>418</v>
      </c>
      <c r="D110" s="8">
        <v>8</v>
      </c>
      <c r="E110" t="s">
        <v>419</v>
      </c>
      <c r="F110" s="8">
        <v>8</v>
      </c>
      <c r="G110" t="s">
        <v>426</v>
      </c>
    </row>
    <row r="111" spans="1:7" x14ac:dyDescent="0.25">
      <c r="A111" t="str">
        <f t="shared" si="1"/>
        <v>89</v>
      </c>
      <c r="B111">
        <v>1</v>
      </c>
      <c r="C111" t="s">
        <v>418</v>
      </c>
      <c r="D111" s="8">
        <v>8</v>
      </c>
      <c r="E111" t="s">
        <v>419</v>
      </c>
      <c r="F111" s="8">
        <v>9</v>
      </c>
      <c r="G111" t="s">
        <v>427</v>
      </c>
    </row>
    <row r="112" spans="1:7" x14ac:dyDescent="0.25">
      <c r="A112" t="str">
        <f t="shared" si="1"/>
        <v>810</v>
      </c>
      <c r="B112">
        <v>1</v>
      </c>
      <c r="C112" t="s">
        <v>418</v>
      </c>
      <c r="D112" s="8">
        <v>8</v>
      </c>
      <c r="E112" t="s">
        <v>419</v>
      </c>
      <c r="F112" s="8">
        <v>10</v>
      </c>
      <c r="G112" t="s">
        <v>428</v>
      </c>
    </row>
    <row r="113" spans="1:7" x14ac:dyDescent="0.25">
      <c r="A113" t="str">
        <f t="shared" si="1"/>
        <v>811</v>
      </c>
      <c r="B113">
        <v>1</v>
      </c>
      <c r="C113" t="s">
        <v>418</v>
      </c>
      <c r="D113" s="8">
        <v>8</v>
      </c>
      <c r="E113" t="s">
        <v>419</v>
      </c>
      <c r="F113" s="8">
        <v>11</v>
      </c>
      <c r="G113" t="s">
        <v>429</v>
      </c>
    </row>
    <row r="114" spans="1:7" x14ac:dyDescent="0.25">
      <c r="A114" t="str">
        <f t="shared" si="1"/>
        <v>812</v>
      </c>
      <c r="B114">
        <v>1</v>
      </c>
      <c r="C114" t="s">
        <v>418</v>
      </c>
      <c r="D114" s="8">
        <v>8</v>
      </c>
      <c r="E114" t="s">
        <v>419</v>
      </c>
      <c r="F114" s="8">
        <v>12</v>
      </c>
      <c r="G114" t="s">
        <v>430</v>
      </c>
    </row>
    <row r="115" spans="1:7" x14ac:dyDescent="0.25">
      <c r="A115" t="str">
        <f t="shared" si="1"/>
        <v>813</v>
      </c>
      <c r="B115">
        <v>1</v>
      </c>
      <c r="C115" t="s">
        <v>418</v>
      </c>
      <c r="D115" s="8">
        <v>8</v>
      </c>
      <c r="E115" t="s">
        <v>419</v>
      </c>
      <c r="F115" s="8">
        <v>13</v>
      </c>
      <c r="G115" t="s">
        <v>431</v>
      </c>
    </row>
    <row r="116" spans="1:7" x14ac:dyDescent="0.25">
      <c r="A116" t="str">
        <f t="shared" si="1"/>
        <v>814</v>
      </c>
      <c r="B116">
        <v>1</v>
      </c>
      <c r="C116" t="s">
        <v>418</v>
      </c>
      <c r="D116" s="8">
        <v>8</v>
      </c>
      <c r="E116" t="s">
        <v>419</v>
      </c>
      <c r="F116" s="8">
        <v>14</v>
      </c>
      <c r="G116" t="s">
        <v>432</v>
      </c>
    </row>
    <row r="117" spans="1:7" x14ac:dyDescent="0.25">
      <c r="A117" t="str">
        <f t="shared" si="1"/>
        <v>815</v>
      </c>
      <c r="B117">
        <v>1</v>
      </c>
      <c r="C117" t="s">
        <v>418</v>
      </c>
      <c r="D117" s="8">
        <v>8</v>
      </c>
      <c r="E117" t="s">
        <v>419</v>
      </c>
      <c r="F117" s="8">
        <v>15</v>
      </c>
      <c r="G117" t="s">
        <v>433</v>
      </c>
    </row>
    <row r="118" spans="1:7" x14ac:dyDescent="0.25">
      <c r="A118" t="str">
        <f t="shared" si="1"/>
        <v>816</v>
      </c>
      <c r="B118">
        <v>1</v>
      </c>
      <c r="C118" t="s">
        <v>418</v>
      </c>
      <c r="D118" s="8">
        <v>8</v>
      </c>
      <c r="E118" t="s">
        <v>419</v>
      </c>
      <c r="F118" s="8">
        <v>16</v>
      </c>
      <c r="G118" t="s">
        <v>434</v>
      </c>
    </row>
    <row r="119" spans="1:7" x14ac:dyDescent="0.25">
      <c r="A119" t="str">
        <f t="shared" si="1"/>
        <v>91</v>
      </c>
      <c r="B119">
        <v>5</v>
      </c>
      <c r="C119" t="s">
        <v>365</v>
      </c>
      <c r="D119" s="8">
        <v>9</v>
      </c>
      <c r="E119" t="s">
        <v>435</v>
      </c>
      <c r="F119" s="8">
        <v>1</v>
      </c>
      <c r="G119" t="s">
        <v>436</v>
      </c>
    </row>
    <row r="120" spans="1:7" x14ac:dyDescent="0.25">
      <c r="A120" t="str">
        <f t="shared" si="1"/>
        <v>92</v>
      </c>
      <c r="B120">
        <v>5</v>
      </c>
      <c r="C120" t="s">
        <v>365</v>
      </c>
      <c r="D120" s="8">
        <v>9</v>
      </c>
      <c r="E120" t="s">
        <v>435</v>
      </c>
      <c r="F120" s="8">
        <v>2</v>
      </c>
      <c r="G120" t="s">
        <v>437</v>
      </c>
    </row>
    <row r="121" spans="1:7" x14ac:dyDescent="0.25">
      <c r="A121" t="str">
        <f t="shared" si="1"/>
        <v>93</v>
      </c>
      <c r="B121">
        <v>5</v>
      </c>
      <c r="C121" t="s">
        <v>365</v>
      </c>
      <c r="D121" s="8">
        <v>9</v>
      </c>
      <c r="E121" t="s">
        <v>435</v>
      </c>
      <c r="F121" s="8">
        <v>3</v>
      </c>
      <c r="G121" t="s">
        <v>438</v>
      </c>
    </row>
    <row r="122" spans="1:7" x14ac:dyDescent="0.25">
      <c r="A122" t="str">
        <f t="shared" si="1"/>
        <v>94</v>
      </c>
      <c r="B122">
        <v>5</v>
      </c>
      <c r="C122" t="s">
        <v>365</v>
      </c>
      <c r="D122" s="8">
        <v>9</v>
      </c>
      <c r="E122" t="s">
        <v>435</v>
      </c>
      <c r="F122" s="8">
        <v>4</v>
      </c>
      <c r="G122" t="s">
        <v>439</v>
      </c>
    </row>
    <row r="123" spans="1:7" x14ac:dyDescent="0.25">
      <c r="A123" t="str">
        <f t="shared" si="1"/>
        <v>95</v>
      </c>
      <c r="B123">
        <v>5</v>
      </c>
      <c r="C123" t="s">
        <v>365</v>
      </c>
      <c r="D123" s="8">
        <v>9</v>
      </c>
      <c r="E123" t="s">
        <v>435</v>
      </c>
      <c r="F123" s="8">
        <v>5</v>
      </c>
      <c r="G123" t="s">
        <v>440</v>
      </c>
    </row>
    <row r="124" spans="1:7" x14ac:dyDescent="0.25">
      <c r="A124" t="str">
        <f t="shared" si="1"/>
        <v>96</v>
      </c>
      <c r="B124">
        <v>4</v>
      </c>
      <c r="C124" t="s">
        <v>313</v>
      </c>
      <c r="D124" s="8">
        <v>9</v>
      </c>
      <c r="E124" t="s">
        <v>435</v>
      </c>
      <c r="F124" s="8">
        <v>6</v>
      </c>
      <c r="G124" t="s">
        <v>441</v>
      </c>
    </row>
    <row r="125" spans="1:7" x14ac:dyDescent="0.25">
      <c r="A125" t="str">
        <f t="shared" si="1"/>
        <v>97</v>
      </c>
      <c r="B125">
        <v>5</v>
      </c>
      <c r="C125" t="s">
        <v>365</v>
      </c>
      <c r="D125" s="8">
        <v>9</v>
      </c>
      <c r="E125" t="s">
        <v>435</v>
      </c>
      <c r="F125" s="8">
        <v>7</v>
      </c>
      <c r="G125" t="s">
        <v>435</v>
      </c>
    </row>
    <row r="126" spans="1:7" x14ac:dyDescent="0.25">
      <c r="A126" t="str">
        <f t="shared" si="1"/>
        <v>98</v>
      </c>
      <c r="B126">
        <v>5</v>
      </c>
      <c r="C126" t="s">
        <v>365</v>
      </c>
      <c r="D126" s="8">
        <v>9</v>
      </c>
      <c r="E126" t="s">
        <v>435</v>
      </c>
      <c r="F126" s="8">
        <v>8</v>
      </c>
      <c r="G126" t="s">
        <v>442</v>
      </c>
    </row>
    <row r="127" spans="1:7" x14ac:dyDescent="0.25">
      <c r="A127" t="str">
        <f t="shared" si="1"/>
        <v>99</v>
      </c>
      <c r="B127">
        <v>4</v>
      </c>
      <c r="C127" t="s">
        <v>313</v>
      </c>
      <c r="D127" s="8">
        <v>9</v>
      </c>
      <c r="E127" t="s">
        <v>435</v>
      </c>
      <c r="F127" s="8">
        <v>9</v>
      </c>
      <c r="G127" t="s">
        <v>443</v>
      </c>
    </row>
    <row r="128" spans="1:7" x14ac:dyDescent="0.25">
      <c r="A128" t="str">
        <f t="shared" si="1"/>
        <v>910</v>
      </c>
      <c r="B128">
        <v>5</v>
      </c>
      <c r="C128" t="s">
        <v>365</v>
      </c>
      <c r="D128" s="8">
        <v>9</v>
      </c>
      <c r="E128" t="s">
        <v>435</v>
      </c>
      <c r="F128" s="8">
        <v>10</v>
      </c>
      <c r="G128" t="s">
        <v>444</v>
      </c>
    </row>
    <row r="129" spans="1:7" x14ac:dyDescent="0.25">
      <c r="A129" t="str">
        <f t="shared" si="1"/>
        <v>911</v>
      </c>
      <c r="B129">
        <v>4</v>
      </c>
      <c r="C129" t="s">
        <v>313</v>
      </c>
      <c r="D129" s="8">
        <v>9</v>
      </c>
      <c r="E129" t="s">
        <v>435</v>
      </c>
      <c r="F129" s="8">
        <v>11</v>
      </c>
      <c r="G129" t="s">
        <v>445</v>
      </c>
    </row>
    <row r="130" spans="1:7" x14ac:dyDescent="0.25">
      <c r="A130" t="str">
        <f t="shared" si="1"/>
        <v>912</v>
      </c>
      <c r="B130">
        <v>4</v>
      </c>
      <c r="C130" t="s">
        <v>313</v>
      </c>
      <c r="D130" s="8">
        <v>9</v>
      </c>
      <c r="E130" t="s">
        <v>435</v>
      </c>
      <c r="F130" s="8">
        <v>12</v>
      </c>
      <c r="G130" t="s">
        <v>446</v>
      </c>
    </row>
    <row r="131" spans="1:7" x14ac:dyDescent="0.25">
      <c r="A131" t="str">
        <f t="shared" ref="A131:A194" si="2">+D131&amp;F131</f>
        <v>913</v>
      </c>
      <c r="B131">
        <v>5</v>
      </c>
      <c r="C131" t="s">
        <v>365</v>
      </c>
      <c r="D131" s="8">
        <v>9</v>
      </c>
      <c r="E131" t="s">
        <v>435</v>
      </c>
      <c r="F131" s="8">
        <v>13</v>
      </c>
      <c r="G131" t="s">
        <v>447</v>
      </c>
    </row>
    <row r="132" spans="1:7" x14ac:dyDescent="0.25">
      <c r="A132" t="str">
        <f t="shared" si="2"/>
        <v>914</v>
      </c>
      <c r="B132">
        <v>4</v>
      </c>
      <c r="C132" t="s">
        <v>313</v>
      </c>
      <c r="D132" s="8">
        <v>9</v>
      </c>
      <c r="E132" t="s">
        <v>435</v>
      </c>
      <c r="F132" s="8">
        <v>14</v>
      </c>
      <c r="G132" t="s">
        <v>448</v>
      </c>
    </row>
    <row r="133" spans="1:7" x14ac:dyDescent="0.25">
      <c r="A133" t="str">
        <f t="shared" si="2"/>
        <v>101</v>
      </c>
      <c r="B133">
        <v>2</v>
      </c>
      <c r="C133" t="s">
        <v>319</v>
      </c>
      <c r="D133" s="8">
        <v>10</v>
      </c>
      <c r="E133" t="s">
        <v>449</v>
      </c>
      <c r="F133" s="8">
        <v>1</v>
      </c>
      <c r="G133" t="s">
        <v>450</v>
      </c>
    </row>
    <row r="134" spans="1:7" x14ac:dyDescent="0.25">
      <c r="A134" t="str">
        <f t="shared" si="2"/>
        <v>102</v>
      </c>
      <c r="B134">
        <v>4</v>
      </c>
      <c r="C134" t="s">
        <v>313</v>
      </c>
      <c r="D134" s="8">
        <v>10</v>
      </c>
      <c r="E134" t="s">
        <v>449</v>
      </c>
      <c r="F134" s="8">
        <v>2</v>
      </c>
      <c r="G134" t="s">
        <v>451</v>
      </c>
    </row>
    <row r="135" spans="1:7" x14ac:dyDescent="0.25">
      <c r="A135" t="str">
        <f t="shared" si="2"/>
        <v>103</v>
      </c>
      <c r="B135">
        <v>4</v>
      </c>
      <c r="C135" t="s">
        <v>313</v>
      </c>
      <c r="D135" s="8">
        <v>10</v>
      </c>
      <c r="E135" t="s">
        <v>449</v>
      </c>
      <c r="F135" s="8">
        <v>3</v>
      </c>
      <c r="G135" t="s">
        <v>452</v>
      </c>
    </row>
    <row r="136" spans="1:7" x14ac:dyDescent="0.25">
      <c r="A136" t="str">
        <f t="shared" si="2"/>
        <v>104</v>
      </c>
      <c r="B136">
        <v>3</v>
      </c>
      <c r="C136" t="s">
        <v>334</v>
      </c>
      <c r="D136" s="8">
        <v>10</v>
      </c>
      <c r="E136" t="s">
        <v>449</v>
      </c>
      <c r="F136" s="8">
        <v>4</v>
      </c>
      <c r="G136" t="s">
        <v>453</v>
      </c>
    </row>
    <row r="137" spans="1:7" x14ac:dyDescent="0.25">
      <c r="A137" t="str">
        <f t="shared" si="2"/>
        <v>105</v>
      </c>
      <c r="B137">
        <v>2</v>
      </c>
      <c r="C137" t="s">
        <v>319</v>
      </c>
      <c r="D137" s="8">
        <v>10</v>
      </c>
      <c r="E137" t="s">
        <v>449</v>
      </c>
      <c r="F137" s="8">
        <v>5</v>
      </c>
      <c r="G137" t="s">
        <v>454</v>
      </c>
    </row>
    <row r="138" spans="1:7" x14ac:dyDescent="0.25">
      <c r="A138" t="str">
        <f t="shared" si="2"/>
        <v>106</v>
      </c>
      <c r="B138">
        <v>2</v>
      </c>
      <c r="C138" t="s">
        <v>319</v>
      </c>
      <c r="D138" s="8">
        <v>10</v>
      </c>
      <c r="E138" t="s">
        <v>449</v>
      </c>
      <c r="F138" s="8">
        <v>6</v>
      </c>
      <c r="G138" t="s">
        <v>455</v>
      </c>
    </row>
    <row r="139" spans="1:7" x14ac:dyDescent="0.25">
      <c r="A139" t="str">
        <f t="shared" si="2"/>
        <v>107</v>
      </c>
      <c r="B139">
        <v>4</v>
      </c>
      <c r="C139" t="s">
        <v>313</v>
      </c>
      <c r="D139" s="8">
        <v>10</v>
      </c>
      <c r="E139" t="s">
        <v>449</v>
      </c>
      <c r="F139" s="8">
        <v>7</v>
      </c>
      <c r="G139" t="s">
        <v>456</v>
      </c>
    </row>
    <row r="140" spans="1:7" x14ac:dyDescent="0.25">
      <c r="A140" t="str">
        <f t="shared" si="2"/>
        <v>108</v>
      </c>
      <c r="B140">
        <v>4</v>
      </c>
      <c r="C140" t="s">
        <v>313</v>
      </c>
      <c r="D140" s="8">
        <v>10</v>
      </c>
      <c r="E140" t="s">
        <v>449</v>
      </c>
      <c r="F140" s="8">
        <v>8</v>
      </c>
      <c r="G140" t="s">
        <v>457</v>
      </c>
    </row>
    <row r="141" spans="1:7" x14ac:dyDescent="0.25">
      <c r="A141" t="str">
        <f t="shared" si="2"/>
        <v>109</v>
      </c>
      <c r="B141">
        <v>2</v>
      </c>
      <c r="C141" t="s">
        <v>319</v>
      </c>
      <c r="D141" s="8">
        <v>10</v>
      </c>
      <c r="E141" t="s">
        <v>449</v>
      </c>
      <c r="F141" s="8">
        <v>9</v>
      </c>
      <c r="G141" t="s">
        <v>449</v>
      </c>
    </row>
    <row r="142" spans="1:7" x14ac:dyDescent="0.25">
      <c r="A142" t="str">
        <f t="shared" si="2"/>
        <v>1010</v>
      </c>
      <c r="B142">
        <v>2</v>
      </c>
      <c r="C142" t="s">
        <v>319</v>
      </c>
      <c r="D142" s="8">
        <v>10</v>
      </c>
      <c r="E142" t="s">
        <v>449</v>
      </c>
      <c r="F142" s="8">
        <v>10</v>
      </c>
      <c r="G142" t="s">
        <v>458</v>
      </c>
    </row>
    <row r="143" spans="1:7" x14ac:dyDescent="0.25">
      <c r="A143" t="str">
        <f t="shared" si="2"/>
        <v>1011</v>
      </c>
      <c r="B143">
        <v>2</v>
      </c>
      <c r="C143" t="s">
        <v>319</v>
      </c>
      <c r="D143" s="8">
        <v>10</v>
      </c>
      <c r="E143" t="s">
        <v>449</v>
      </c>
      <c r="F143" s="8">
        <v>11</v>
      </c>
      <c r="G143" t="s">
        <v>459</v>
      </c>
    </row>
    <row r="144" spans="1:7" x14ac:dyDescent="0.25">
      <c r="A144" t="str">
        <f t="shared" si="2"/>
        <v>1012</v>
      </c>
      <c r="B144">
        <v>2</v>
      </c>
      <c r="C144" t="s">
        <v>319</v>
      </c>
      <c r="D144" s="8">
        <v>10</v>
      </c>
      <c r="E144" t="s">
        <v>449</v>
      </c>
      <c r="F144" s="8">
        <v>12</v>
      </c>
      <c r="G144" t="s">
        <v>460</v>
      </c>
    </row>
    <row r="145" spans="1:7" x14ac:dyDescent="0.25">
      <c r="A145" t="str">
        <f t="shared" si="2"/>
        <v>1013</v>
      </c>
      <c r="B145">
        <v>4</v>
      </c>
      <c r="C145" t="s">
        <v>313</v>
      </c>
      <c r="D145" s="8">
        <v>10</v>
      </c>
      <c r="E145" t="s">
        <v>449</v>
      </c>
      <c r="F145" s="8">
        <v>13</v>
      </c>
      <c r="G145" t="s">
        <v>461</v>
      </c>
    </row>
    <row r="146" spans="1:7" x14ac:dyDescent="0.25">
      <c r="A146" t="str">
        <f t="shared" si="2"/>
        <v>1014</v>
      </c>
      <c r="B146">
        <v>2</v>
      </c>
      <c r="C146" t="s">
        <v>319</v>
      </c>
      <c r="D146" s="8">
        <v>10</v>
      </c>
      <c r="E146" t="s">
        <v>449</v>
      </c>
      <c r="F146" s="8">
        <v>14</v>
      </c>
      <c r="G146" t="s">
        <v>462</v>
      </c>
    </row>
    <row r="147" spans="1:7" x14ac:dyDescent="0.25">
      <c r="A147" t="str">
        <f t="shared" si="2"/>
        <v>1015</v>
      </c>
      <c r="B147">
        <v>2</v>
      </c>
      <c r="C147" t="s">
        <v>319</v>
      </c>
      <c r="D147" s="8">
        <v>10</v>
      </c>
      <c r="E147" t="s">
        <v>449</v>
      </c>
      <c r="F147" s="8">
        <v>15</v>
      </c>
      <c r="G147" t="s">
        <v>463</v>
      </c>
    </row>
    <row r="148" spans="1:7" x14ac:dyDescent="0.25">
      <c r="A148" t="str">
        <f t="shared" si="2"/>
        <v>1016</v>
      </c>
      <c r="B148">
        <v>2</v>
      </c>
      <c r="C148" t="s">
        <v>319</v>
      </c>
      <c r="D148" s="8">
        <v>10</v>
      </c>
      <c r="E148" t="s">
        <v>449</v>
      </c>
      <c r="F148" s="8">
        <v>16</v>
      </c>
      <c r="G148" t="s">
        <v>464</v>
      </c>
    </row>
    <row r="149" spans="1:7" x14ac:dyDescent="0.25">
      <c r="A149" t="str">
        <f t="shared" si="2"/>
        <v>111</v>
      </c>
      <c r="B149">
        <v>2</v>
      </c>
      <c r="C149" t="s">
        <v>319</v>
      </c>
      <c r="D149" s="8">
        <v>11</v>
      </c>
      <c r="E149" t="s">
        <v>465</v>
      </c>
      <c r="F149" s="8">
        <v>1</v>
      </c>
      <c r="G149" t="s">
        <v>466</v>
      </c>
    </row>
    <row r="150" spans="1:7" x14ac:dyDescent="0.25">
      <c r="A150" t="str">
        <f t="shared" si="2"/>
        <v>112</v>
      </c>
      <c r="B150">
        <v>2</v>
      </c>
      <c r="C150" t="s">
        <v>319</v>
      </c>
      <c r="D150" s="8">
        <v>11</v>
      </c>
      <c r="E150" t="s">
        <v>465</v>
      </c>
      <c r="F150" s="8">
        <v>2</v>
      </c>
      <c r="G150" t="s">
        <v>467</v>
      </c>
    </row>
    <row r="151" spans="1:7" x14ac:dyDescent="0.25">
      <c r="A151" t="str">
        <f t="shared" si="2"/>
        <v>113</v>
      </c>
      <c r="B151">
        <v>2</v>
      </c>
      <c r="C151" t="s">
        <v>319</v>
      </c>
      <c r="D151" s="8">
        <v>11</v>
      </c>
      <c r="E151" t="s">
        <v>465</v>
      </c>
      <c r="F151" s="8">
        <v>3</v>
      </c>
      <c r="G151" t="s">
        <v>468</v>
      </c>
    </row>
    <row r="152" spans="1:7" x14ac:dyDescent="0.25">
      <c r="A152" t="str">
        <f t="shared" si="2"/>
        <v>114</v>
      </c>
      <c r="B152">
        <v>2</v>
      </c>
      <c r="C152" t="s">
        <v>319</v>
      </c>
      <c r="D152" s="8">
        <v>11</v>
      </c>
      <c r="E152" t="s">
        <v>465</v>
      </c>
      <c r="F152" s="8">
        <v>4</v>
      </c>
      <c r="G152" t="s">
        <v>469</v>
      </c>
    </row>
    <row r="153" spans="1:7" x14ac:dyDescent="0.25">
      <c r="A153" t="str">
        <f t="shared" si="2"/>
        <v>115</v>
      </c>
      <c r="B153">
        <v>1</v>
      </c>
      <c r="C153" t="s">
        <v>418</v>
      </c>
      <c r="D153" s="8">
        <v>11</v>
      </c>
      <c r="E153" t="s">
        <v>465</v>
      </c>
      <c r="F153" s="8">
        <v>5</v>
      </c>
      <c r="G153" t="s">
        <v>470</v>
      </c>
    </row>
    <row r="154" spans="1:7" x14ac:dyDescent="0.25">
      <c r="A154" t="str">
        <f t="shared" si="2"/>
        <v>116</v>
      </c>
      <c r="B154">
        <v>1</v>
      </c>
      <c r="C154" t="s">
        <v>418</v>
      </c>
      <c r="D154" s="8">
        <v>11</v>
      </c>
      <c r="E154" t="s">
        <v>465</v>
      </c>
      <c r="F154" s="8">
        <v>6</v>
      </c>
      <c r="G154" t="s">
        <v>465</v>
      </c>
    </row>
    <row r="155" spans="1:7" x14ac:dyDescent="0.25">
      <c r="A155" t="str">
        <f t="shared" si="2"/>
        <v>117</v>
      </c>
      <c r="B155">
        <v>1</v>
      </c>
      <c r="C155" t="s">
        <v>418</v>
      </c>
      <c r="D155" s="8">
        <v>11</v>
      </c>
      <c r="E155" t="s">
        <v>465</v>
      </c>
      <c r="F155" s="8">
        <v>7</v>
      </c>
      <c r="G155" t="s">
        <v>471</v>
      </c>
    </row>
    <row r="156" spans="1:7" x14ac:dyDescent="0.25">
      <c r="A156" t="str">
        <f t="shared" si="2"/>
        <v>118</v>
      </c>
      <c r="B156">
        <v>1</v>
      </c>
      <c r="C156" t="s">
        <v>418</v>
      </c>
      <c r="D156" s="8">
        <v>11</v>
      </c>
      <c r="E156" t="s">
        <v>465</v>
      </c>
      <c r="F156" s="8">
        <v>8</v>
      </c>
      <c r="G156" t="s">
        <v>472</v>
      </c>
    </row>
    <row r="157" spans="1:7" x14ac:dyDescent="0.25">
      <c r="A157" t="str">
        <f t="shared" si="2"/>
        <v>119</v>
      </c>
      <c r="B157">
        <v>1</v>
      </c>
      <c r="C157" t="s">
        <v>418</v>
      </c>
      <c r="D157" s="8">
        <v>11</v>
      </c>
      <c r="E157" t="s">
        <v>465</v>
      </c>
      <c r="F157" s="8">
        <v>9</v>
      </c>
      <c r="G157" t="s">
        <v>473</v>
      </c>
    </row>
    <row r="158" spans="1:7" x14ac:dyDescent="0.25">
      <c r="A158" t="str">
        <f t="shared" si="2"/>
        <v>1110</v>
      </c>
      <c r="B158">
        <v>1</v>
      </c>
      <c r="C158" t="s">
        <v>418</v>
      </c>
      <c r="D158" s="8">
        <v>11</v>
      </c>
      <c r="E158" t="s">
        <v>465</v>
      </c>
      <c r="F158" s="8">
        <v>10</v>
      </c>
      <c r="G158" t="s">
        <v>474</v>
      </c>
    </row>
    <row r="159" spans="1:7" x14ac:dyDescent="0.25">
      <c r="A159" t="str">
        <f t="shared" si="2"/>
        <v>1111</v>
      </c>
      <c r="B159">
        <v>1</v>
      </c>
      <c r="C159" t="s">
        <v>418</v>
      </c>
      <c r="D159" s="8">
        <v>11</v>
      </c>
      <c r="E159" t="s">
        <v>465</v>
      </c>
      <c r="F159" s="8">
        <v>11</v>
      </c>
      <c r="G159" t="s">
        <v>475</v>
      </c>
    </row>
    <row r="160" spans="1:7" x14ac:dyDescent="0.25">
      <c r="A160" t="str">
        <f t="shared" si="2"/>
        <v>1112</v>
      </c>
      <c r="B160">
        <v>2</v>
      </c>
      <c r="C160" t="s">
        <v>319</v>
      </c>
      <c r="D160" s="8">
        <v>11</v>
      </c>
      <c r="E160" t="s">
        <v>465</v>
      </c>
      <c r="F160" s="8">
        <v>12</v>
      </c>
      <c r="G160" t="s">
        <v>476</v>
      </c>
    </row>
    <row r="161" spans="1:7" x14ac:dyDescent="0.25">
      <c r="A161" t="str">
        <f t="shared" si="2"/>
        <v>1113</v>
      </c>
      <c r="B161">
        <v>1</v>
      </c>
      <c r="C161" t="s">
        <v>418</v>
      </c>
      <c r="D161" s="8">
        <v>11</v>
      </c>
      <c r="E161" t="s">
        <v>465</v>
      </c>
      <c r="F161" s="8">
        <v>13</v>
      </c>
      <c r="G161" t="s">
        <v>477</v>
      </c>
    </row>
    <row r="162" spans="1:7" x14ac:dyDescent="0.25">
      <c r="A162" t="str">
        <f t="shared" si="2"/>
        <v>1114</v>
      </c>
      <c r="B162">
        <v>2</v>
      </c>
      <c r="C162" t="s">
        <v>319</v>
      </c>
      <c r="D162" s="8">
        <v>11</v>
      </c>
      <c r="E162" t="s">
        <v>465</v>
      </c>
      <c r="F162" s="8">
        <v>14</v>
      </c>
      <c r="G162" t="s">
        <v>478</v>
      </c>
    </row>
    <row r="163" spans="1:7" x14ac:dyDescent="0.25">
      <c r="A163" t="str">
        <f t="shared" si="2"/>
        <v>1115</v>
      </c>
      <c r="B163">
        <v>1</v>
      </c>
      <c r="C163" t="s">
        <v>418</v>
      </c>
      <c r="D163" s="8">
        <v>11</v>
      </c>
      <c r="E163" t="s">
        <v>465</v>
      </c>
      <c r="F163" s="8">
        <v>15</v>
      </c>
      <c r="G163" t="s">
        <v>479</v>
      </c>
    </row>
    <row r="164" spans="1:7" x14ac:dyDescent="0.25">
      <c r="A164" t="str">
        <f t="shared" si="2"/>
        <v>1116</v>
      </c>
      <c r="B164">
        <v>1</v>
      </c>
      <c r="C164" t="s">
        <v>418</v>
      </c>
      <c r="D164" s="8">
        <v>11</v>
      </c>
      <c r="E164" t="s">
        <v>465</v>
      </c>
      <c r="F164" s="8">
        <v>16</v>
      </c>
      <c r="G164" t="s">
        <v>480</v>
      </c>
    </row>
    <row r="165" spans="1:7" x14ac:dyDescent="0.25">
      <c r="A165" t="str">
        <f t="shared" si="2"/>
        <v>121</v>
      </c>
      <c r="B165">
        <v>3</v>
      </c>
      <c r="C165" t="s">
        <v>334</v>
      </c>
      <c r="D165" s="8">
        <v>12</v>
      </c>
      <c r="E165" t="s">
        <v>481</v>
      </c>
      <c r="F165" s="8">
        <v>1</v>
      </c>
      <c r="G165" t="s">
        <v>482</v>
      </c>
    </row>
    <row r="166" spans="1:7" x14ac:dyDescent="0.25">
      <c r="A166" t="str">
        <f t="shared" si="2"/>
        <v>122</v>
      </c>
      <c r="B166">
        <v>3</v>
      </c>
      <c r="C166" t="s">
        <v>334</v>
      </c>
      <c r="D166" s="8">
        <v>12</v>
      </c>
      <c r="E166" t="s">
        <v>481</v>
      </c>
      <c r="F166" s="8">
        <v>2</v>
      </c>
      <c r="G166" t="s">
        <v>483</v>
      </c>
    </row>
    <row r="167" spans="1:7" x14ac:dyDescent="0.25">
      <c r="A167" t="str">
        <f t="shared" si="2"/>
        <v>123</v>
      </c>
      <c r="B167">
        <v>3</v>
      </c>
      <c r="C167" t="s">
        <v>334</v>
      </c>
      <c r="D167" s="8">
        <v>12</v>
      </c>
      <c r="E167" t="s">
        <v>481</v>
      </c>
      <c r="F167" s="8">
        <v>3</v>
      </c>
      <c r="G167" t="s">
        <v>484</v>
      </c>
    </row>
    <row r="168" spans="1:7" x14ac:dyDescent="0.25">
      <c r="A168" t="str">
        <f t="shared" si="2"/>
        <v>124</v>
      </c>
      <c r="B168">
        <v>3</v>
      </c>
      <c r="C168" t="s">
        <v>334</v>
      </c>
      <c r="D168" s="8">
        <v>12</v>
      </c>
      <c r="E168" t="s">
        <v>481</v>
      </c>
      <c r="F168" s="8">
        <v>4</v>
      </c>
      <c r="G168" t="s">
        <v>485</v>
      </c>
    </row>
    <row r="169" spans="1:7" x14ac:dyDescent="0.25">
      <c r="A169" t="str">
        <f t="shared" si="2"/>
        <v>125</v>
      </c>
      <c r="B169">
        <v>3</v>
      </c>
      <c r="C169" t="s">
        <v>334</v>
      </c>
      <c r="D169" s="8">
        <v>12</v>
      </c>
      <c r="E169" t="s">
        <v>481</v>
      </c>
      <c r="F169" s="8">
        <v>5</v>
      </c>
      <c r="G169" t="s">
        <v>486</v>
      </c>
    </row>
    <row r="170" spans="1:7" x14ac:dyDescent="0.25">
      <c r="A170" t="str">
        <f t="shared" si="2"/>
        <v>126</v>
      </c>
      <c r="B170">
        <v>3</v>
      </c>
      <c r="C170" t="s">
        <v>334</v>
      </c>
      <c r="D170" s="8">
        <v>12</v>
      </c>
      <c r="E170" t="s">
        <v>481</v>
      </c>
      <c r="F170" s="8">
        <v>6</v>
      </c>
      <c r="G170" t="s">
        <v>487</v>
      </c>
    </row>
    <row r="171" spans="1:7" x14ac:dyDescent="0.25">
      <c r="A171" t="str">
        <f t="shared" si="2"/>
        <v>127</v>
      </c>
      <c r="B171">
        <v>3</v>
      </c>
      <c r="C171" t="s">
        <v>334</v>
      </c>
      <c r="D171" s="8">
        <v>12</v>
      </c>
      <c r="E171" t="s">
        <v>481</v>
      </c>
      <c r="F171" s="8">
        <v>7</v>
      </c>
      <c r="G171" t="s">
        <v>488</v>
      </c>
    </row>
    <row r="172" spans="1:7" x14ac:dyDescent="0.25">
      <c r="A172" t="str">
        <f t="shared" si="2"/>
        <v>128</v>
      </c>
      <c r="B172">
        <v>3</v>
      </c>
      <c r="C172" t="s">
        <v>334</v>
      </c>
      <c r="D172" s="8">
        <v>12</v>
      </c>
      <c r="E172" t="s">
        <v>481</v>
      </c>
      <c r="F172" s="8">
        <v>8</v>
      </c>
      <c r="G172" t="s">
        <v>489</v>
      </c>
    </row>
    <row r="173" spans="1:7" x14ac:dyDescent="0.25">
      <c r="A173" t="str">
        <f t="shared" si="2"/>
        <v>129</v>
      </c>
      <c r="B173">
        <v>3</v>
      </c>
      <c r="C173" t="s">
        <v>334</v>
      </c>
      <c r="D173" s="8">
        <v>12</v>
      </c>
      <c r="E173" t="s">
        <v>481</v>
      </c>
      <c r="F173" s="8">
        <v>9</v>
      </c>
      <c r="G173" t="s">
        <v>490</v>
      </c>
    </row>
    <row r="174" spans="1:7" x14ac:dyDescent="0.25">
      <c r="A174" t="str">
        <f t="shared" si="2"/>
        <v>1210</v>
      </c>
      <c r="B174">
        <v>3</v>
      </c>
      <c r="C174" t="s">
        <v>334</v>
      </c>
      <c r="D174" s="8">
        <v>12</v>
      </c>
      <c r="E174" t="s">
        <v>481</v>
      </c>
      <c r="F174" s="8">
        <v>10</v>
      </c>
      <c r="G174" t="s">
        <v>491</v>
      </c>
    </row>
    <row r="175" spans="1:7" x14ac:dyDescent="0.25">
      <c r="A175" t="str">
        <f t="shared" si="2"/>
        <v>1211</v>
      </c>
      <c r="B175">
        <v>3</v>
      </c>
      <c r="C175" t="s">
        <v>334</v>
      </c>
      <c r="D175" s="8">
        <v>12</v>
      </c>
      <c r="E175" t="s">
        <v>481</v>
      </c>
      <c r="F175" s="8">
        <v>11</v>
      </c>
      <c r="G175" t="s">
        <v>492</v>
      </c>
    </row>
    <row r="176" spans="1:7" x14ac:dyDescent="0.25">
      <c r="A176" t="str">
        <f t="shared" si="2"/>
        <v>1212</v>
      </c>
      <c r="B176">
        <v>3</v>
      </c>
      <c r="C176" t="s">
        <v>334</v>
      </c>
      <c r="D176" s="8">
        <v>12</v>
      </c>
      <c r="E176" t="s">
        <v>481</v>
      </c>
      <c r="F176" s="8">
        <v>12</v>
      </c>
      <c r="G176" t="s">
        <v>493</v>
      </c>
    </row>
    <row r="177" spans="1:7" x14ac:dyDescent="0.25">
      <c r="A177" t="str">
        <f t="shared" si="2"/>
        <v>1213</v>
      </c>
      <c r="B177">
        <v>3</v>
      </c>
      <c r="C177" t="s">
        <v>334</v>
      </c>
      <c r="D177" s="8">
        <v>12</v>
      </c>
      <c r="E177" t="s">
        <v>481</v>
      </c>
      <c r="F177" s="8">
        <v>13</v>
      </c>
      <c r="G177" t="s">
        <v>494</v>
      </c>
    </row>
    <row r="178" spans="1:7" x14ac:dyDescent="0.25">
      <c r="A178" t="str">
        <f t="shared" si="2"/>
        <v>1214</v>
      </c>
      <c r="B178">
        <v>3</v>
      </c>
      <c r="C178" t="s">
        <v>334</v>
      </c>
      <c r="D178" s="8">
        <v>12</v>
      </c>
      <c r="E178" t="s">
        <v>481</v>
      </c>
      <c r="F178" s="8">
        <v>14</v>
      </c>
      <c r="G178" t="s">
        <v>481</v>
      </c>
    </row>
    <row r="179" spans="1:7" x14ac:dyDescent="0.25">
      <c r="A179" t="str">
        <f t="shared" si="2"/>
        <v>1215</v>
      </c>
      <c r="B179">
        <v>3</v>
      </c>
      <c r="C179" t="s">
        <v>334</v>
      </c>
      <c r="D179" s="8">
        <v>12</v>
      </c>
      <c r="E179" t="s">
        <v>481</v>
      </c>
      <c r="F179" s="8">
        <v>15</v>
      </c>
      <c r="G179" t="s">
        <v>495</v>
      </c>
    </row>
    <row r="180" spans="1:7" x14ac:dyDescent="0.25">
      <c r="A180" t="str">
        <f t="shared" si="2"/>
        <v>131</v>
      </c>
      <c r="B180">
        <v>4</v>
      </c>
      <c r="C180" t="s">
        <v>313</v>
      </c>
      <c r="D180" s="8">
        <v>13</v>
      </c>
      <c r="E180" t="s">
        <v>496</v>
      </c>
      <c r="F180" s="8">
        <v>1</v>
      </c>
      <c r="G180" t="s">
        <v>497</v>
      </c>
    </row>
    <row r="181" spans="1:7" x14ac:dyDescent="0.25">
      <c r="A181" t="str">
        <f t="shared" si="2"/>
        <v>132</v>
      </c>
      <c r="B181">
        <v>4</v>
      </c>
      <c r="C181" t="s">
        <v>313</v>
      </c>
      <c r="D181" s="8">
        <v>13</v>
      </c>
      <c r="E181" t="s">
        <v>496</v>
      </c>
      <c r="F181" s="8">
        <v>2</v>
      </c>
      <c r="G181" t="s">
        <v>498</v>
      </c>
    </row>
    <row r="182" spans="1:7" x14ac:dyDescent="0.25">
      <c r="A182" t="str">
        <f t="shared" si="2"/>
        <v>133</v>
      </c>
      <c r="B182">
        <v>4</v>
      </c>
      <c r="C182" t="s">
        <v>313</v>
      </c>
      <c r="D182" s="8">
        <v>13</v>
      </c>
      <c r="E182" t="s">
        <v>496</v>
      </c>
      <c r="F182" s="8">
        <v>3</v>
      </c>
      <c r="G182" t="s">
        <v>499</v>
      </c>
    </row>
    <row r="183" spans="1:7" x14ac:dyDescent="0.25">
      <c r="A183" t="str">
        <f t="shared" si="2"/>
        <v>134</v>
      </c>
      <c r="B183">
        <v>4</v>
      </c>
      <c r="C183" t="s">
        <v>313</v>
      </c>
      <c r="D183" s="8">
        <v>13</v>
      </c>
      <c r="E183" t="s">
        <v>496</v>
      </c>
      <c r="F183" s="8">
        <v>4</v>
      </c>
      <c r="G183" t="s">
        <v>500</v>
      </c>
    </row>
    <row r="184" spans="1:7" x14ac:dyDescent="0.25">
      <c r="A184" t="str">
        <f t="shared" si="2"/>
        <v>135</v>
      </c>
      <c r="B184">
        <v>4</v>
      </c>
      <c r="C184" t="s">
        <v>313</v>
      </c>
      <c r="D184" s="8">
        <v>13</v>
      </c>
      <c r="E184" t="s">
        <v>496</v>
      </c>
      <c r="F184" s="8">
        <v>5</v>
      </c>
      <c r="G184" t="s">
        <v>501</v>
      </c>
    </row>
    <row r="185" spans="1:7" x14ac:dyDescent="0.25">
      <c r="A185" t="str">
        <f t="shared" si="2"/>
        <v>136</v>
      </c>
      <c r="B185">
        <v>2</v>
      </c>
      <c r="C185" t="s">
        <v>319</v>
      </c>
      <c r="D185" s="8">
        <v>13</v>
      </c>
      <c r="E185" t="s">
        <v>496</v>
      </c>
      <c r="F185" s="8">
        <v>6</v>
      </c>
      <c r="G185" t="s">
        <v>502</v>
      </c>
    </row>
    <row r="186" spans="1:7" x14ac:dyDescent="0.25">
      <c r="A186" t="str">
        <f t="shared" si="2"/>
        <v>137</v>
      </c>
      <c r="B186">
        <v>4</v>
      </c>
      <c r="C186" t="s">
        <v>313</v>
      </c>
      <c r="D186" s="8">
        <v>13</v>
      </c>
      <c r="E186" t="s">
        <v>496</v>
      </c>
      <c r="F186" s="8">
        <v>7</v>
      </c>
      <c r="G186" t="s">
        <v>503</v>
      </c>
    </row>
    <row r="187" spans="1:7" x14ac:dyDescent="0.25">
      <c r="A187" t="str">
        <f t="shared" si="2"/>
        <v>138</v>
      </c>
      <c r="B187">
        <v>2</v>
      </c>
      <c r="C187" t="s">
        <v>319</v>
      </c>
      <c r="D187" s="8">
        <v>13</v>
      </c>
      <c r="E187" t="s">
        <v>496</v>
      </c>
      <c r="F187" s="8">
        <v>8</v>
      </c>
      <c r="G187" t="s">
        <v>504</v>
      </c>
    </row>
    <row r="188" spans="1:7" x14ac:dyDescent="0.25">
      <c r="A188" t="str">
        <f t="shared" si="2"/>
        <v>139</v>
      </c>
      <c r="B188">
        <v>4</v>
      </c>
      <c r="C188" t="s">
        <v>313</v>
      </c>
      <c r="D188" s="8">
        <v>13</v>
      </c>
      <c r="E188" t="s">
        <v>496</v>
      </c>
      <c r="F188" s="8">
        <v>9</v>
      </c>
      <c r="G188" t="s">
        <v>505</v>
      </c>
    </row>
    <row r="189" spans="1:7" x14ac:dyDescent="0.25">
      <c r="A189" t="str">
        <f t="shared" si="2"/>
        <v>1310</v>
      </c>
      <c r="B189">
        <v>4</v>
      </c>
      <c r="C189" t="s">
        <v>313</v>
      </c>
      <c r="D189" s="8">
        <v>13</v>
      </c>
      <c r="E189" t="s">
        <v>496</v>
      </c>
      <c r="F189" s="8">
        <v>10</v>
      </c>
      <c r="G189" t="s">
        <v>506</v>
      </c>
    </row>
    <row r="190" spans="1:7" x14ac:dyDescent="0.25">
      <c r="A190" t="str">
        <f t="shared" si="2"/>
        <v>1311</v>
      </c>
      <c r="B190">
        <v>4</v>
      </c>
      <c r="C190" t="s">
        <v>313</v>
      </c>
      <c r="D190" s="8">
        <v>13</v>
      </c>
      <c r="E190" t="s">
        <v>496</v>
      </c>
      <c r="F190" s="8">
        <v>11</v>
      </c>
      <c r="G190" t="s">
        <v>507</v>
      </c>
    </row>
    <row r="191" spans="1:7" x14ac:dyDescent="0.25">
      <c r="A191" t="str">
        <f t="shared" si="2"/>
        <v>1312</v>
      </c>
      <c r="B191">
        <v>2</v>
      </c>
      <c r="C191" t="s">
        <v>319</v>
      </c>
      <c r="D191" s="8">
        <v>13</v>
      </c>
      <c r="E191" t="s">
        <v>496</v>
      </c>
      <c r="F191" s="8">
        <v>12</v>
      </c>
      <c r="G191" t="s">
        <v>496</v>
      </c>
    </row>
    <row r="192" spans="1:7" x14ac:dyDescent="0.25">
      <c r="A192" t="str">
        <f t="shared" si="2"/>
        <v>1313</v>
      </c>
      <c r="B192">
        <v>2</v>
      </c>
      <c r="C192" t="s">
        <v>319</v>
      </c>
      <c r="D192" s="8">
        <v>13</v>
      </c>
      <c r="E192" t="s">
        <v>496</v>
      </c>
      <c r="F192" s="8">
        <v>13</v>
      </c>
      <c r="G192" t="s">
        <v>508</v>
      </c>
    </row>
    <row r="193" spans="1:7" x14ac:dyDescent="0.25">
      <c r="A193" t="str">
        <f t="shared" si="2"/>
        <v>1314</v>
      </c>
      <c r="B193">
        <v>4</v>
      </c>
      <c r="C193" t="s">
        <v>313</v>
      </c>
      <c r="D193" s="8">
        <v>13</v>
      </c>
      <c r="E193" t="s">
        <v>496</v>
      </c>
      <c r="F193" s="8">
        <v>14</v>
      </c>
      <c r="G193" t="s">
        <v>509</v>
      </c>
    </row>
    <row r="194" spans="1:7" x14ac:dyDescent="0.25">
      <c r="A194" t="str">
        <f t="shared" si="2"/>
        <v>1315</v>
      </c>
      <c r="B194">
        <v>4</v>
      </c>
      <c r="C194" t="s">
        <v>313</v>
      </c>
      <c r="D194" s="8">
        <v>13</v>
      </c>
      <c r="E194" t="s">
        <v>496</v>
      </c>
      <c r="F194" s="8">
        <v>15</v>
      </c>
      <c r="G194" t="s">
        <v>510</v>
      </c>
    </row>
    <row r="195" spans="1:7" x14ac:dyDescent="0.25">
      <c r="A195" t="str">
        <f t="shared" ref="A195:A258" si="3">+D195&amp;F195</f>
        <v>1316</v>
      </c>
      <c r="B195">
        <v>2</v>
      </c>
      <c r="C195" t="s">
        <v>319</v>
      </c>
      <c r="D195" s="8">
        <v>13</v>
      </c>
      <c r="E195" t="s">
        <v>496</v>
      </c>
      <c r="F195" s="8">
        <v>16</v>
      </c>
      <c r="G195" t="s">
        <v>511</v>
      </c>
    </row>
    <row r="196" spans="1:7" x14ac:dyDescent="0.25">
      <c r="A196" t="str">
        <f t="shared" si="3"/>
        <v>1317</v>
      </c>
      <c r="B196">
        <v>2</v>
      </c>
      <c r="C196" t="s">
        <v>319</v>
      </c>
      <c r="D196" s="8">
        <v>13</v>
      </c>
      <c r="E196" t="s">
        <v>496</v>
      </c>
      <c r="F196" s="8">
        <v>17</v>
      </c>
      <c r="G196" t="s">
        <v>512</v>
      </c>
    </row>
    <row r="197" spans="1:7" x14ac:dyDescent="0.25">
      <c r="A197" t="str">
        <f t="shared" si="3"/>
        <v>1318</v>
      </c>
      <c r="B197">
        <v>4</v>
      </c>
      <c r="C197" t="s">
        <v>313</v>
      </c>
      <c r="D197" s="8">
        <v>13</v>
      </c>
      <c r="E197" t="s">
        <v>496</v>
      </c>
      <c r="F197" s="8">
        <v>18</v>
      </c>
      <c r="G197" t="s">
        <v>513</v>
      </c>
    </row>
    <row r="198" spans="1:7" x14ac:dyDescent="0.25">
      <c r="A198" t="str">
        <f t="shared" si="3"/>
        <v>141</v>
      </c>
      <c r="B198">
        <v>4</v>
      </c>
      <c r="C198" t="s">
        <v>313</v>
      </c>
      <c r="D198" s="8">
        <v>14</v>
      </c>
      <c r="E198" t="s">
        <v>514</v>
      </c>
      <c r="F198" s="8">
        <v>1</v>
      </c>
      <c r="G198" t="s">
        <v>515</v>
      </c>
    </row>
    <row r="199" spans="1:7" x14ac:dyDescent="0.25">
      <c r="A199" t="str">
        <f t="shared" si="3"/>
        <v>142</v>
      </c>
      <c r="B199">
        <v>3</v>
      </c>
      <c r="C199" t="s">
        <v>334</v>
      </c>
      <c r="D199" s="8">
        <v>14</v>
      </c>
      <c r="E199" t="s">
        <v>514</v>
      </c>
      <c r="F199" s="8">
        <v>2</v>
      </c>
      <c r="G199" t="s">
        <v>516</v>
      </c>
    </row>
    <row r="200" spans="1:7" x14ac:dyDescent="0.25">
      <c r="A200" t="str">
        <f t="shared" si="3"/>
        <v>143</v>
      </c>
      <c r="B200">
        <v>3</v>
      </c>
      <c r="C200" t="s">
        <v>334</v>
      </c>
      <c r="D200" s="8">
        <v>14</v>
      </c>
      <c r="E200" t="s">
        <v>514</v>
      </c>
      <c r="F200" s="8">
        <v>3</v>
      </c>
      <c r="G200" t="s">
        <v>517</v>
      </c>
    </row>
    <row r="201" spans="1:7" x14ac:dyDescent="0.25">
      <c r="A201" t="str">
        <f t="shared" si="3"/>
        <v>144</v>
      </c>
      <c r="B201">
        <v>3</v>
      </c>
      <c r="C201" t="s">
        <v>334</v>
      </c>
      <c r="D201" s="8">
        <v>14</v>
      </c>
      <c r="E201" t="s">
        <v>514</v>
      </c>
      <c r="F201" s="8">
        <v>4</v>
      </c>
      <c r="G201" t="s">
        <v>518</v>
      </c>
    </row>
    <row r="202" spans="1:7" x14ac:dyDescent="0.25">
      <c r="A202" t="str">
        <f t="shared" si="3"/>
        <v>145</v>
      </c>
      <c r="B202">
        <v>3</v>
      </c>
      <c r="C202" t="s">
        <v>334</v>
      </c>
      <c r="D202" s="8">
        <v>14</v>
      </c>
      <c r="E202" t="s">
        <v>514</v>
      </c>
      <c r="F202" s="8">
        <v>5</v>
      </c>
      <c r="G202" t="s">
        <v>519</v>
      </c>
    </row>
    <row r="203" spans="1:7" x14ac:dyDescent="0.25">
      <c r="A203" t="str">
        <f t="shared" si="3"/>
        <v>146</v>
      </c>
      <c r="B203">
        <v>3</v>
      </c>
      <c r="C203" t="s">
        <v>334</v>
      </c>
      <c r="D203" s="8">
        <v>14</v>
      </c>
      <c r="E203" t="s">
        <v>514</v>
      </c>
      <c r="F203" s="8">
        <v>6</v>
      </c>
      <c r="G203" t="s">
        <v>520</v>
      </c>
    </row>
    <row r="204" spans="1:7" x14ac:dyDescent="0.25">
      <c r="A204" t="str">
        <f t="shared" si="3"/>
        <v>147</v>
      </c>
      <c r="B204">
        <v>3</v>
      </c>
      <c r="C204" t="s">
        <v>334</v>
      </c>
      <c r="D204" s="8">
        <v>14</v>
      </c>
      <c r="E204" t="s">
        <v>514</v>
      </c>
      <c r="F204" s="8">
        <v>7</v>
      </c>
      <c r="G204" t="s">
        <v>521</v>
      </c>
    </row>
    <row r="205" spans="1:7" x14ac:dyDescent="0.25">
      <c r="A205" t="str">
        <f t="shared" si="3"/>
        <v>148</v>
      </c>
      <c r="B205">
        <v>3</v>
      </c>
      <c r="C205" t="s">
        <v>334</v>
      </c>
      <c r="D205" s="8">
        <v>14</v>
      </c>
      <c r="E205" t="s">
        <v>514</v>
      </c>
      <c r="F205" s="8">
        <v>8</v>
      </c>
      <c r="G205" t="s">
        <v>522</v>
      </c>
    </row>
    <row r="206" spans="1:7" x14ac:dyDescent="0.25">
      <c r="A206" t="str">
        <f t="shared" si="3"/>
        <v>149</v>
      </c>
      <c r="B206">
        <v>3</v>
      </c>
      <c r="C206" t="s">
        <v>334</v>
      </c>
      <c r="D206" s="8">
        <v>14</v>
      </c>
      <c r="E206" t="s">
        <v>514</v>
      </c>
      <c r="F206" s="8">
        <v>9</v>
      </c>
      <c r="G206" t="s">
        <v>523</v>
      </c>
    </row>
    <row r="207" spans="1:7" x14ac:dyDescent="0.25">
      <c r="A207" t="str">
        <f t="shared" si="3"/>
        <v>1410</v>
      </c>
      <c r="B207">
        <v>3</v>
      </c>
      <c r="C207" t="s">
        <v>334</v>
      </c>
      <c r="D207" s="8">
        <v>14</v>
      </c>
      <c r="E207" t="s">
        <v>514</v>
      </c>
      <c r="F207" s="8">
        <v>10</v>
      </c>
      <c r="G207" t="s">
        <v>524</v>
      </c>
    </row>
    <row r="208" spans="1:7" x14ac:dyDescent="0.25">
      <c r="A208" t="str">
        <f t="shared" si="3"/>
        <v>1411</v>
      </c>
      <c r="B208">
        <v>4</v>
      </c>
      <c r="C208" t="s">
        <v>313</v>
      </c>
      <c r="D208" s="8">
        <v>14</v>
      </c>
      <c r="E208" t="s">
        <v>514</v>
      </c>
      <c r="F208" s="8">
        <v>11</v>
      </c>
      <c r="G208" t="s">
        <v>525</v>
      </c>
    </row>
    <row r="209" spans="1:7" x14ac:dyDescent="0.25">
      <c r="A209" t="str">
        <f t="shared" si="3"/>
        <v>1412</v>
      </c>
      <c r="B209">
        <v>3</v>
      </c>
      <c r="C209" t="s">
        <v>334</v>
      </c>
      <c r="D209" s="8">
        <v>14</v>
      </c>
      <c r="E209" t="s">
        <v>514</v>
      </c>
      <c r="F209" s="8">
        <v>12</v>
      </c>
      <c r="G209" t="s">
        <v>526</v>
      </c>
    </row>
    <row r="210" spans="1:7" x14ac:dyDescent="0.25">
      <c r="A210" t="str">
        <f t="shared" si="3"/>
        <v>1413</v>
      </c>
      <c r="B210">
        <v>4</v>
      </c>
      <c r="C210" t="s">
        <v>313</v>
      </c>
      <c r="D210" s="8">
        <v>14</v>
      </c>
      <c r="E210" t="s">
        <v>514</v>
      </c>
      <c r="F210" s="8">
        <v>13</v>
      </c>
      <c r="G210" t="s">
        <v>527</v>
      </c>
    </row>
    <row r="211" spans="1:7" x14ac:dyDescent="0.25">
      <c r="A211" t="str">
        <f t="shared" si="3"/>
        <v>1414</v>
      </c>
      <c r="B211">
        <v>2</v>
      </c>
      <c r="C211" t="s">
        <v>319</v>
      </c>
      <c r="D211" s="8">
        <v>14</v>
      </c>
      <c r="E211" t="s">
        <v>514</v>
      </c>
      <c r="F211" s="8">
        <v>14</v>
      </c>
      <c r="G211" t="s">
        <v>528</v>
      </c>
    </row>
    <row r="212" spans="1:7" x14ac:dyDescent="0.25">
      <c r="A212" t="str">
        <f t="shared" si="3"/>
        <v>1415</v>
      </c>
      <c r="B212">
        <v>3</v>
      </c>
      <c r="C212" t="s">
        <v>334</v>
      </c>
      <c r="D212" s="8">
        <v>14</v>
      </c>
      <c r="E212" t="s">
        <v>514</v>
      </c>
      <c r="F212" s="8">
        <v>15</v>
      </c>
      <c r="G212" t="s">
        <v>529</v>
      </c>
    </row>
    <row r="213" spans="1:7" x14ac:dyDescent="0.25">
      <c r="A213" t="str">
        <f t="shared" si="3"/>
        <v>1416</v>
      </c>
      <c r="B213">
        <v>3</v>
      </c>
      <c r="C213" t="s">
        <v>334</v>
      </c>
      <c r="D213" s="8">
        <v>14</v>
      </c>
      <c r="E213" t="s">
        <v>514</v>
      </c>
      <c r="F213" s="8">
        <v>16</v>
      </c>
      <c r="G213" t="s">
        <v>514</v>
      </c>
    </row>
    <row r="214" spans="1:7" x14ac:dyDescent="0.25">
      <c r="A214" t="str">
        <f t="shared" si="3"/>
        <v>1417</v>
      </c>
      <c r="B214">
        <v>4</v>
      </c>
      <c r="C214" t="s">
        <v>313</v>
      </c>
      <c r="D214" s="8">
        <v>14</v>
      </c>
      <c r="E214" t="s">
        <v>514</v>
      </c>
      <c r="F214" s="8">
        <v>17</v>
      </c>
      <c r="G214" t="s">
        <v>530</v>
      </c>
    </row>
    <row r="215" spans="1:7" x14ac:dyDescent="0.25">
      <c r="A215" t="str">
        <f t="shared" si="3"/>
        <v>1418</v>
      </c>
      <c r="B215">
        <v>4</v>
      </c>
      <c r="C215" t="s">
        <v>313</v>
      </c>
      <c r="D215" s="8">
        <v>14</v>
      </c>
      <c r="E215" t="s">
        <v>514</v>
      </c>
      <c r="F215" s="8">
        <v>18</v>
      </c>
      <c r="G215" t="s">
        <v>531</v>
      </c>
    </row>
    <row r="216" spans="1:7" x14ac:dyDescent="0.25">
      <c r="A216" t="str">
        <f t="shared" si="3"/>
        <v>1419</v>
      </c>
      <c r="B216">
        <v>3</v>
      </c>
      <c r="C216" t="s">
        <v>334</v>
      </c>
      <c r="D216" s="8">
        <v>14</v>
      </c>
      <c r="E216" t="s">
        <v>514</v>
      </c>
      <c r="F216" s="8">
        <v>19</v>
      </c>
      <c r="G216" t="s">
        <v>532</v>
      </c>
    </row>
    <row r="217" spans="1:7" x14ac:dyDescent="0.25">
      <c r="A217" t="str">
        <f t="shared" si="3"/>
        <v>1420</v>
      </c>
      <c r="B217">
        <v>3</v>
      </c>
      <c r="C217" t="s">
        <v>334</v>
      </c>
      <c r="D217" s="8">
        <v>14</v>
      </c>
      <c r="E217" t="s">
        <v>514</v>
      </c>
      <c r="F217" s="8">
        <v>20</v>
      </c>
      <c r="G217" t="s">
        <v>533</v>
      </c>
    </row>
    <row r="218" spans="1:7" x14ac:dyDescent="0.25">
      <c r="A218" t="str">
        <f t="shared" si="3"/>
        <v>1421</v>
      </c>
      <c r="B218">
        <v>3</v>
      </c>
      <c r="C218" t="s">
        <v>334</v>
      </c>
      <c r="D218" s="8">
        <v>14</v>
      </c>
      <c r="E218" t="s">
        <v>514</v>
      </c>
      <c r="F218" s="8">
        <v>21</v>
      </c>
      <c r="G218" t="s">
        <v>534</v>
      </c>
    </row>
    <row r="219" spans="1:7" x14ac:dyDescent="0.25">
      <c r="A219" t="str">
        <f t="shared" si="3"/>
        <v>151</v>
      </c>
      <c r="B219">
        <v>2</v>
      </c>
      <c r="C219" t="s">
        <v>319</v>
      </c>
      <c r="D219" s="8">
        <v>15</v>
      </c>
      <c r="E219" t="s">
        <v>535</v>
      </c>
      <c r="F219" s="8">
        <v>1</v>
      </c>
      <c r="G219" t="s">
        <v>536</v>
      </c>
    </row>
    <row r="220" spans="1:7" x14ac:dyDescent="0.25">
      <c r="A220" t="str">
        <f t="shared" si="3"/>
        <v>152</v>
      </c>
      <c r="B220">
        <v>2</v>
      </c>
      <c r="C220" t="s">
        <v>319</v>
      </c>
      <c r="D220" s="8">
        <v>15</v>
      </c>
      <c r="E220" t="s">
        <v>535</v>
      </c>
      <c r="F220" s="8">
        <v>2</v>
      </c>
      <c r="G220" t="s">
        <v>537</v>
      </c>
    </row>
    <row r="221" spans="1:7" x14ac:dyDescent="0.25">
      <c r="A221" t="str">
        <f t="shared" si="3"/>
        <v>153</v>
      </c>
      <c r="B221">
        <v>1</v>
      </c>
      <c r="C221" t="s">
        <v>418</v>
      </c>
      <c r="D221" s="8">
        <v>15</v>
      </c>
      <c r="E221" t="s">
        <v>535</v>
      </c>
      <c r="F221" s="8">
        <v>3</v>
      </c>
      <c r="G221" t="s">
        <v>538</v>
      </c>
    </row>
    <row r="222" spans="1:7" x14ac:dyDescent="0.25">
      <c r="A222" t="str">
        <f t="shared" si="3"/>
        <v>154</v>
      </c>
      <c r="B222">
        <v>2</v>
      </c>
      <c r="C222" t="s">
        <v>319</v>
      </c>
      <c r="D222" s="8">
        <v>15</v>
      </c>
      <c r="E222" t="s">
        <v>535</v>
      </c>
      <c r="F222" s="8">
        <v>4</v>
      </c>
      <c r="G222" t="s">
        <v>539</v>
      </c>
    </row>
    <row r="223" spans="1:7" x14ac:dyDescent="0.25">
      <c r="A223" t="str">
        <f t="shared" si="3"/>
        <v>155</v>
      </c>
      <c r="B223">
        <v>2</v>
      </c>
      <c r="C223" t="s">
        <v>319</v>
      </c>
      <c r="D223" s="8">
        <v>15</v>
      </c>
      <c r="E223" t="s">
        <v>535</v>
      </c>
      <c r="F223" s="8">
        <v>5</v>
      </c>
      <c r="G223" t="s">
        <v>540</v>
      </c>
    </row>
    <row r="224" spans="1:7" x14ac:dyDescent="0.25">
      <c r="A224" t="str">
        <f t="shared" si="3"/>
        <v>156</v>
      </c>
      <c r="B224">
        <v>2</v>
      </c>
      <c r="C224" t="s">
        <v>319</v>
      </c>
      <c r="D224" s="8">
        <v>15</v>
      </c>
      <c r="E224" t="s">
        <v>535</v>
      </c>
      <c r="F224" s="8">
        <v>6</v>
      </c>
      <c r="G224" t="s">
        <v>541</v>
      </c>
    </row>
    <row r="225" spans="1:7" x14ac:dyDescent="0.25">
      <c r="A225" t="str">
        <f t="shared" si="3"/>
        <v>157</v>
      </c>
      <c r="B225">
        <v>2</v>
      </c>
      <c r="C225" t="s">
        <v>319</v>
      </c>
      <c r="D225" s="8">
        <v>15</v>
      </c>
      <c r="E225" t="s">
        <v>535</v>
      </c>
      <c r="F225" s="8">
        <v>7</v>
      </c>
      <c r="G225" t="s">
        <v>542</v>
      </c>
    </row>
    <row r="226" spans="1:7" x14ac:dyDescent="0.25">
      <c r="A226" t="str">
        <f t="shared" si="3"/>
        <v>158</v>
      </c>
      <c r="B226">
        <v>2</v>
      </c>
      <c r="C226" t="s">
        <v>319</v>
      </c>
      <c r="D226" s="8">
        <v>15</v>
      </c>
      <c r="E226" t="s">
        <v>535</v>
      </c>
      <c r="F226" s="8">
        <v>8</v>
      </c>
      <c r="G226" t="s">
        <v>543</v>
      </c>
    </row>
    <row r="227" spans="1:7" x14ac:dyDescent="0.25">
      <c r="A227" t="str">
        <f t="shared" si="3"/>
        <v>159</v>
      </c>
      <c r="B227">
        <v>2</v>
      </c>
      <c r="C227" t="s">
        <v>319</v>
      </c>
      <c r="D227" s="8">
        <v>15</v>
      </c>
      <c r="E227" t="s">
        <v>535</v>
      </c>
      <c r="F227" s="8">
        <v>9</v>
      </c>
      <c r="G227" t="s">
        <v>544</v>
      </c>
    </row>
    <row r="228" spans="1:7" x14ac:dyDescent="0.25">
      <c r="A228" t="str">
        <f t="shared" si="3"/>
        <v>1510</v>
      </c>
      <c r="B228">
        <v>1</v>
      </c>
      <c r="C228" t="s">
        <v>418</v>
      </c>
      <c r="D228" s="8">
        <v>15</v>
      </c>
      <c r="E228" t="s">
        <v>535</v>
      </c>
      <c r="F228" s="8">
        <v>10</v>
      </c>
      <c r="G228" t="s">
        <v>545</v>
      </c>
    </row>
    <row r="229" spans="1:7" x14ac:dyDescent="0.25">
      <c r="A229" t="str">
        <f t="shared" si="3"/>
        <v>1511</v>
      </c>
      <c r="B229">
        <v>1</v>
      </c>
      <c r="C229" t="s">
        <v>418</v>
      </c>
      <c r="D229" s="8">
        <v>15</v>
      </c>
      <c r="E229" t="s">
        <v>535</v>
      </c>
      <c r="F229" s="8">
        <v>11</v>
      </c>
      <c r="G229" t="s">
        <v>546</v>
      </c>
    </row>
    <row r="230" spans="1:7" x14ac:dyDescent="0.25">
      <c r="A230" t="str">
        <f t="shared" si="3"/>
        <v>1512</v>
      </c>
      <c r="B230">
        <v>1</v>
      </c>
      <c r="C230" t="s">
        <v>418</v>
      </c>
      <c r="D230" s="8">
        <v>15</v>
      </c>
      <c r="E230" t="s">
        <v>535</v>
      </c>
      <c r="F230" s="8">
        <v>12</v>
      </c>
      <c r="G230" t="s">
        <v>535</v>
      </c>
    </row>
    <row r="231" spans="1:7" x14ac:dyDescent="0.25">
      <c r="A231" t="str">
        <f t="shared" si="3"/>
        <v>1513</v>
      </c>
      <c r="B231">
        <v>2</v>
      </c>
      <c r="C231" t="s">
        <v>319</v>
      </c>
      <c r="D231" s="8">
        <v>15</v>
      </c>
      <c r="E231" t="s">
        <v>535</v>
      </c>
      <c r="F231" s="8">
        <v>13</v>
      </c>
      <c r="G231" t="s">
        <v>547</v>
      </c>
    </row>
    <row r="232" spans="1:7" x14ac:dyDescent="0.25">
      <c r="A232" t="str">
        <f t="shared" si="3"/>
        <v>161</v>
      </c>
      <c r="B232">
        <v>4</v>
      </c>
      <c r="C232" t="s">
        <v>313</v>
      </c>
      <c r="D232" s="8">
        <v>16</v>
      </c>
      <c r="E232" t="s">
        <v>548</v>
      </c>
      <c r="F232" s="8">
        <v>1</v>
      </c>
      <c r="G232" t="s">
        <v>549</v>
      </c>
    </row>
    <row r="233" spans="1:7" x14ac:dyDescent="0.25">
      <c r="A233" t="str">
        <f t="shared" si="3"/>
        <v>162</v>
      </c>
      <c r="B233">
        <v>2</v>
      </c>
      <c r="C233" t="s">
        <v>319</v>
      </c>
      <c r="D233" s="8">
        <v>16</v>
      </c>
      <c r="E233" t="s">
        <v>548</v>
      </c>
      <c r="F233" s="8">
        <v>2</v>
      </c>
      <c r="G233" t="s">
        <v>550</v>
      </c>
    </row>
    <row r="234" spans="1:7" x14ac:dyDescent="0.25">
      <c r="A234" t="str">
        <f t="shared" si="3"/>
        <v>163</v>
      </c>
      <c r="B234">
        <v>4</v>
      </c>
      <c r="C234" t="s">
        <v>313</v>
      </c>
      <c r="D234" s="8">
        <v>16</v>
      </c>
      <c r="E234" t="s">
        <v>548</v>
      </c>
      <c r="F234" s="8">
        <v>3</v>
      </c>
      <c r="G234" t="s">
        <v>551</v>
      </c>
    </row>
    <row r="235" spans="1:7" x14ac:dyDescent="0.25">
      <c r="A235" t="str">
        <f t="shared" si="3"/>
        <v>164</v>
      </c>
      <c r="B235">
        <v>4</v>
      </c>
      <c r="C235" t="s">
        <v>313</v>
      </c>
      <c r="D235" s="8">
        <v>16</v>
      </c>
      <c r="E235" t="s">
        <v>548</v>
      </c>
      <c r="F235" s="8">
        <v>4</v>
      </c>
      <c r="G235" t="s">
        <v>552</v>
      </c>
    </row>
    <row r="236" spans="1:7" x14ac:dyDescent="0.25">
      <c r="A236" t="str">
        <f t="shared" si="3"/>
        <v>165</v>
      </c>
      <c r="B236">
        <v>4</v>
      </c>
      <c r="C236" t="s">
        <v>313</v>
      </c>
      <c r="D236" s="8">
        <v>16</v>
      </c>
      <c r="E236" t="s">
        <v>548</v>
      </c>
      <c r="F236" s="8">
        <v>5</v>
      </c>
      <c r="G236" t="s">
        <v>553</v>
      </c>
    </row>
    <row r="237" spans="1:7" x14ac:dyDescent="0.25">
      <c r="A237" t="str">
        <f t="shared" si="3"/>
        <v>166</v>
      </c>
      <c r="B237">
        <v>4</v>
      </c>
      <c r="C237" t="s">
        <v>313</v>
      </c>
      <c r="D237" s="8">
        <v>16</v>
      </c>
      <c r="E237" t="s">
        <v>548</v>
      </c>
      <c r="F237" s="8">
        <v>6</v>
      </c>
      <c r="G237" t="s">
        <v>554</v>
      </c>
    </row>
    <row r="238" spans="1:7" x14ac:dyDescent="0.25">
      <c r="A238" t="str">
        <f t="shared" si="3"/>
        <v>167</v>
      </c>
      <c r="B238">
        <v>4</v>
      </c>
      <c r="C238" t="s">
        <v>313</v>
      </c>
      <c r="D238" s="8">
        <v>16</v>
      </c>
      <c r="E238" t="s">
        <v>548</v>
      </c>
      <c r="F238" s="8">
        <v>7</v>
      </c>
      <c r="G238" t="s">
        <v>555</v>
      </c>
    </row>
    <row r="239" spans="1:7" x14ac:dyDescent="0.25">
      <c r="A239" t="str">
        <f t="shared" si="3"/>
        <v>168</v>
      </c>
      <c r="B239">
        <v>4</v>
      </c>
      <c r="C239" t="s">
        <v>313</v>
      </c>
      <c r="D239" s="8">
        <v>16</v>
      </c>
      <c r="E239" t="s">
        <v>548</v>
      </c>
      <c r="F239" s="8">
        <v>8</v>
      </c>
      <c r="G239" t="s">
        <v>556</v>
      </c>
    </row>
    <row r="240" spans="1:7" x14ac:dyDescent="0.25">
      <c r="A240" t="str">
        <f t="shared" si="3"/>
        <v>169</v>
      </c>
      <c r="B240">
        <v>2</v>
      </c>
      <c r="C240" t="s">
        <v>319</v>
      </c>
      <c r="D240" s="8">
        <v>16</v>
      </c>
      <c r="E240" t="s">
        <v>548</v>
      </c>
      <c r="F240" s="8">
        <v>9</v>
      </c>
      <c r="G240" t="s">
        <v>548</v>
      </c>
    </row>
    <row r="241" spans="1:7" x14ac:dyDescent="0.25">
      <c r="A241" t="str">
        <f t="shared" si="3"/>
        <v>1610</v>
      </c>
      <c r="B241">
        <v>4</v>
      </c>
      <c r="C241" t="s">
        <v>313</v>
      </c>
      <c r="D241" s="8">
        <v>16</v>
      </c>
      <c r="E241" t="s">
        <v>548</v>
      </c>
      <c r="F241" s="8">
        <v>10</v>
      </c>
      <c r="G241" t="s">
        <v>557</v>
      </c>
    </row>
    <row r="242" spans="1:7" x14ac:dyDescent="0.25">
      <c r="A242" t="str">
        <f t="shared" si="3"/>
        <v>171</v>
      </c>
      <c r="B242">
        <v>5</v>
      </c>
      <c r="C242" t="s">
        <v>365</v>
      </c>
      <c r="D242" s="8">
        <v>17</v>
      </c>
      <c r="E242" t="s">
        <v>558</v>
      </c>
      <c r="F242" s="8">
        <v>1</v>
      </c>
      <c r="G242" t="s">
        <v>559</v>
      </c>
    </row>
    <row r="243" spans="1:7" x14ac:dyDescent="0.25">
      <c r="A243" t="str">
        <f t="shared" si="3"/>
        <v>172</v>
      </c>
      <c r="B243">
        <v>5</v>
      </c>
      <c r="C243" t="s">
        <v>365</v>
      </c>
      <c r="D243" s="8">
        <v>17</v>
      </c>
      <c r="E243" t="s">
        <v>558</v>
      </c>
      <c r="F243" s="8">
        <v>2</v>
      </c>
      <c r="G243" t="s">
        <v>560</v>
      </c>
    </row>
    <row r="244" spans="1:7" x14ac:dyDescent="0.25">
      <c r="A244" t="str">
        <f t="shared" si="3"/>
        <v>173</v>
      </c>
      <c r="B244">
        <v>5</v>
      </c>
      <c r="C244" t="s">
        <v>365</v>
      </c>
      <c r="D244" s="8">
        <v>17</v>
      </c>
      <c r="E244" t="s">
        <v>558</v>
      </c>
      <c r="F244" s="8">
        <v>3</v>
      </c>
      <c r="G244" t="s">
        <v>561</v>
      </c>
    </row>
    <row r="245" spans="1:7" x14ac:dyDescent="0.25">
      <c r="A245" t="str">
        <f t="shared" si="3"/>
        <v>174</v>
      </c>
      <c r="B245">
        <v>4</v>
      </c>
      <c r="C245" t="s">
        <v>313</v>
      </c>
      <c r="D245" s="8">
        <v>17</v>
      </c>
      <c r="E245" t="s">
        <v>558</v>
      </c>
      <c r="F245" s="8">
        <v>4</v>
      </c>
      <c r="G245" t="s">
        <v>562</v>
      </c>
    </row>
    <row r="246" spans="1:7" x14ac:dyDescent="0.25">
      <c r="A246" t="str">
        <f t="shared" si="3"/>
        <v>175</v>
      </c>
      <c r="B246">
        <v>4</v>
      </c>
      <c r="C246" t="s">
        <v>313</v>
      </c>
      <c r="D246" s="8">
        <v>17</v>
      </c>
      <c r="E246" t="s">
        <v>558</v>
      </c>
      <c r="F246" s="8">
        <v>5</v>
      </c>
      <c r="G246" t="s">
        <v>563</v>
      </c>
    </row>
    <row r="247" spans="1:7" x14ac:dyDescent="0.25">
      <c r="A247" t="str">
        <f t="shared" si="3"/>
        <v>176</v>
      </c>
      <c r="B247">
        <v>5</v>
      </c>
      <c r="C247" t="s">
        <v>365</v>
      </c>
      <c r="D247" s="8">
        <v>17</v>
      </c>
      <c r="E247" t="s">
        <v>558</v>
      </c>
      <c r="F247" s="8">
        <v>6</v>
      </c>
      <c r="G247" t="s">
        <v>564</v>
      </c>
    </row>
    <row r="248" spans="1:7" x14ac:dyDescent="0.25">
      <c r="A248" t="str">
        <f t="shared" si="3"/>
        <v>177</v>
      </c>
      <c r="B248">
        <v>5</v>
      </c>
      <c r="C248" t="s">
        <v>365</v>
      </c>
      <c r="D248" s="8">
        <v>17</v>
      </c>
      <c r="E248" t="s">
        <v>558</v>
      </c>
      <c r="F248" s="8">
        <v>7</v>
      </c>
      <c r="G248" t="s">
        <v>565</v>
      </c>
    </row>
    <row r="249" spans="1:7" x14ac:dyDescent="0.25">
      <c r="A249" t="str">
        <f t="shared" si="3"/>
        <v>178</v>
      </c>
      <c r="B249">
        <v>4</v>
      </c>
      <c r="C249" t="s">
        <v>313</v>
      </c>
      <c r="D249" s="8">
        <v>17</v>
      </c>
      <c r="E249" t="s">
        <v>558</v>
      </c>
      <c r="F249" s="8">
        <v>8</v>
      </c>
      <c r="G249" t="s">
        <v>566</v>
      </c>
    </row>
    <row r="250" spans="1:7" x14ac:dyDescent="0.25">
      <c r="A250" t="str">
        <f t="shared" si="3"/>
        <v>179</v>
      </c>
      <c r="B250">
        <v>5</v>
      </c>
      <c r="C250" t="s">
        <v>365</v>
      </c>
      <c r="D250" s="8">
        <v>17</v>
      </c>
      <c r="E250" t="s">
        <v>558</v>
      </c>
      <c r="F250" s="8">
        <v>9</v>
      </c>
      <c r="G250" t="s">
        <v>567</v>
      </c>
    </row>
    <row r="251" spans="1:7" x14ac:dyDescent="0.25">
      <c r="A251" t="str">
        <f t="shared" si="3"/>
        <v>1710</v>
      </c>
      <c r="B251">
        <v>5</v>
      </c>
      <c r="C251" t="s">
        <v>365</v>
      </c>
      <c r="D251" s="8">
        <v>17</v>
      </c>
      <c r="E251" t="s">
        <v>558</v>
      </c>
      <c r="F251" s="8">
        <v>10</v>
      </c>
      <c r="G251" t="s">
        <v>568</v>
      </c>
    </row>
    <row r="252" spans="1:7" x14ac:dyDescent="0.25">
      <c r="A252" t="str">
        <f t="shared" si="3"/>
        <v>1711</v>
      </c>
      <c r="B252">
        <v>4</v>
      </c>
      <c r="C252" t="s">
        <v>313</v>
      </c>
      <c r="D252" s="8">
        <v>17</v>
      </c>
      <c r="E252" t="s">
        <v>558</v>
      </c>
      <c r="F252" s="8">
        <v>11</v>
      </c>
      <c r="G252" t="s">
        <v>569</v>
      </c>
    </row>
    <row r="253" spans="1:7" x14ac:dyDescent="0.25">
      <c r="A253" t="str">
        <f t="shared" si="3"/>
        <v>1712</v>
      </c>
      <c r="B253">
        <v>4</v>
      </c>
      <c r="C253" t="s">
        <v>313</v>
      </c>
      <c r="D253" s="8">
        <v>17</v>
      </c>
      <c r="E253" t="s">
        <v>558</v>
      </c>
      <c r="F253" s="8">
        <v>12</v>
      </c>
      <c r="G253" t="s">
        <v>570</v>
      </c>
    </row>
    <row r="254" spans="1:7" x14ac:dyDescent="0.25">
      <c r="A254" t="str">
        <f t="shared" si="3"/>
        <v>1713</v>
      </c>
      <c r="B254">
        <v>5</v>
      </c>
      <c r="C254" t="s">
        <v>365</v>
      </c>
      <c r="D254" s="8">
        <v>17</v>
      </c>
      <c r="E254" t="s">
        <v>558</v>
      </c>
      <c r="F254" s="8">
        <v>13</v>
      </c>
      <c r="G254" t="s">
        <v>571</v>
      </c>
    </row>
    <row r="255" spans="1:7" x14ac:dyDescent="0.25">
      <c r="A255" t="str">
        <f t="shared" si="3"/>
        <v>1714</v>
      </c>
      <c r="B255">
        <v>5</v>
      </c>
      <c r="C255" t="s">
        <v>365</v>
      </c>
      <c r="D255" s="8">
        <v>17</v>
      </c>
      <c r="E255" t="s">
        <v>558</v>
      </c>
      <c r="F255" s="8">
        <v>14</v>
      </c>
      <c r="G255" t="s">
        <v>558</v>
      </c>
    </row>
    <row r="256" spans="1:7" x14ac:dyDescent="0.25">
      <c r="A256" t="str">
        <f t="shared" si="3"/>
        <v>181</v>
      </c>
      <c r="B256">
        <v>4</v>
      </c>
      <c r="C256" t="s">
        <v>313</v>
      </c>
      <c r="D256" s="8">
        <v>18</v>
      </c>
      <c r="E256" t="s">
        <v>572</v>
      </c>
      <c r="F256" s="8">
        <v>1</v>
      </c>
      <c r="G256" t="s">
        <v>573</v>
      </c>
    </row>
    <row r="257" spans="1:7" x14ac:dyDescent="0.25">
      <c r="A257" t="str">
        <f t="shared" si="3"/>
        <v>182</v>
      </c>
      <c r="B257">
        <v>4</v>
      </c>
      <c r="C257" t="s">
        <v>313</v>
      </c>
      <c r="D257" s="8">
        <v>18</v>
      </c>
      <c r="E257" t="s">
        <v>572</v>
      </c>
      <c r="F257" s="8">
        <v>2</v>
      </c>
      <c r="G257" t="s">
        <v>574</v>
      </c>
    </row>
    <row r="258" spans="1:7" x14ac:dyDescent="0.25">
      <c r="A258" t="str">
        <f t="shared" si="3"/>
        <v>183</v>
      </c>
      <c r="B258">
        <v>5</v>
      </c>
      <c r="C258" t="s">
        <v>365</v>
      </c>
      <c r="D258" s="8">
        <v>18</v>
      </c>
      <c r="E258" t="s">
        <v>572</v>
      </c>
      <c r="F258" s="8">
        <v>3</v>
      </c>
      <c r="G258" t="s">
        <v>575</v>
      </c>
    </row>
    <row r="259" spans="1:7" x14ac:dyDescent="0.25">
      <c r="A259" t="str">
        <f t="shared" ref="A259:A279" si="4">+D259&amp;F259</f>
        <v>184</v>
      </c>
      <c r="B259">
        <v>4</v>
      </c>
      <c r="C259" t="s">
        <v>313</v>
      </c>
      <c r="D259" s="8">
        <v>18</v>
      </c>
      <c r="E259" t="s">
        <v>572</v>
      </c>
      <c r="F259" s="8">
        <v>4</v>
      </c>
      <c r="G259" t="s">
        <v>576</v>
      </c>
    </row>
    <row r="260" spans="1:7" x14ac:dyDescent="0.25">
      <c r="A260" t="str">
        <f t="shared" si="4"/>
        <v>185</v>
      </c>
      <c r="B260">
        <v>4</v>
      </c>
      <c r="C260" t="s">
        <v>313</v>
      </c>
      <c r="D260" s="8">
        <v>18</v>
      </c>
      <c r="E260" t="s">
        <v>572</v>
      </c>
      <c r="F260" s="8">
        <v>5</v>
      </c>
      <c r="G260" t="s">
        <v>577</v>
      </c>
    </row>
    <row r="261" spans="1:7" x14ac:dyDescent="0.25">
      <c r="A261" t="str">
        <f t="shared" si="4"/>
        <v>186</v>
      </c>
      <c r="B261">
        <v>4</v>
      </c>
      <c r="C261" t="s">
        <v>313</v>
      </c>
      <c r="D261" s="8">
        <v>18</v>
      </c>
      <c r="E261" t="s">
        <v>572</v>
      </c>
      <c r="F261" s="8">
        <v>6</v>
      </c>
      <c r="G261" t="s">
        <v>578</v>
      </c>
    </row>
    <row r="262" spans="1:7" x14ac:dyDescent="0.25">
      <c r="A262" t="str">
        <f t="shared" si="4"/>
        <v>187</v>
      </c>
      <c r="B262">
        <v>5</v>
      </c>
      <c r="C262" t="s">
        <v>365</v>
      </c>
      <c r="D262" s="8">
        <v>18</v>
      </c>
      <c r="E262" t="s">
        <v>572</v>
      </c>
      <c r="F262" s="8">
        <v>7</v>
      </c>
      <c r="G262" t="s">
        <v>579</v>
      </c>
    </row>
    <row r="263" spans="1:7" x14ac:dyDescent="0.25">
      <c r="A263" t="str">
        <f t="shared" si="4"/>
        <v>188</v>
      </c>
      <c r="B263">
        <v>4</v>
      </c>
      <c r="C263" t="s">
        <v>313</v>
      </c>
      <c r="D263" s="8">
        <v>18</v>
      </c>
      <c r="E263" t="s">
        <v>572</v>
      </c>
      <c r="F263" s="8">
        <v>8</v>
      </c>
      <c r="G263" t="s">
        <v>580</v>
      </c>
    </row>
    <row r="264" spans="1:7" x14ac:dyDescent="0.25">
      <c r="A264" t="str">
        <f t="shared" si="4"/>
        <v>189</v>
      </c>
      <c r="B264">
        <v>4</v>
      </c>
      <c r="C264" t="s">
        <v>313</v>
      </c>
      <c r="D264" s="8">
        <v>18</v>
      </c>
      <c r="E264" t="s">
        <v>572</v>
      </c>
      <c r="F264" s="8">
        <v>9</v>
      </c>
      <c r="G264" t="s">
        <v>581</v>
      </c>
    </row>
    <row r="265" spans="1:7" x14ac:dyDescent="0.25">
      <c r="A265" t="str">
        <f t="shared" si="4"/>
        <v>1810</v>
      </c>
      <c r="B265">
        <v>4</v>
      </c>
      <c r="C265" t="s">
        <v>313</v>
      </c>
      <c r="D265" s="8">
        <v>18</v>
      </c>
      <c r="E265" t="s">
        <v>572</v>
      </c>
      <c r="F265" s="8">
        <v>10</v>
      </c>
      <c r="G265" t="s">
        <v>582</v>
      </c>
    </row>
    <row r="266" spans="1:7" x14ac:dyDescent="0.25">
      <c r="A266" t="str">
        <f t="shared" si="4"/>
        <v>1811</v>
      </c>
      <c r="B266">
        <v>5</v>
      </c>
      <c r="C266" t="s">
        <v>365</v>
      </c>
      <c r="D266" s="8">
        <v>18</v>
      </c>
      <c r="E266" t="s">
        <v>572</v>
      </c>
      <c r="F266" s="8">
        <v>11</v>
      </c>
      <c r="G266" t="s">
        <v>583</v>
      </c>
    </row>
    <row r="267" spans="1:7" x14ac:dyDescent="0.25">
      <c r="A267" t="str">
        <f t="shared" si="4"/>
        <v>1812</v>
      </c>
      <c r="B267">
        <v>5</v>
      </c>
      <c r="C267" t="s">
        <v>365</v>
      </c>
      <c r="D267" s="8">
        <v>18</v>
      </c>
      <c r="E267" t="s">
        <v>572</v>
      </c>
      <c r="F267" s="8">
        <v>12</v>
      </c>
      <c r="G267" t="s">
        <v>584</v>
      </c>
    </row>
    <row r="268" spans="1:7" x14ac:dyDescent="0.25">
      <c r="A268" t="str">
        <f t="shared" si="4"/>
        <v>1813</v>
      </c>
      <c r="B268">
        <v>4</v>
      </c>
      <c r="C268" t="s">
        <v>313</v>
      </c>
      <c r="D268" s="8">
        <v>18</v>
      </c>
      <c r="E268" t="s">
        <v>572</v>
      </c>
      <c r="F268" s="8">
        <v>13</v>
      </c>
      <c r="G268" t="s">
        <v>585</v>
      </c>
    </row>
    <row r="269" spans="1:7" x14ac:dyDescent="0.25">
      <c r="A269" t="str">
        <f t="shared" si="4"/>
        <v>1814</v>
      </c>
      <c r="B269">
        <v>4</v>
      </c>
      <c r="C269" t="s">
        <v>313</v>
      </c>
      <c r="D269" s="8">
        <v>18</v>
      </c>
      <c r="E269" t="s">
        <v>572</v>
      </c>
      <c r="F269" s="8">
        <v>14</v>
      </c>
      <c r="G269" t="s">
        <v>586</v>
      </c>
    </row>
    <row r="270" spans="1:7" x14ac:dyDescent="0.25">
      <c r="A270" t="str">
        <f t="shared" si="4"/>
        <v>1815</v>
      </c>
      <c r="B270">
        <v>4</v>
      </c>
      <c r="C270" t="s">
        <v>313</v>
      </c>
      <c r="D270" s="8">
        <v>18</v>
      </c>
      <c r="E270" t="s">
        <v>572</v>
      </c>
      <c r="F270" s="8">
        <v>15</v>
      </c>
      <c r="G270" t="s">
        <v>587</v>
      </c>
    </row>
    <row r="271" spans="1:7" x14ac:dyDescent="0.25">
      <c r="A271" t="str">
        <f t="shared" si="4"/>
        <v>1816</v>
      </c>
      <c r="B271">
        <v>4</v>
      </c>
      <c r="C271" t="s">
        <v>313</v>
      </c>
      <c r="D271" s="8">
        <v>18</v>
      </c>
      <c r="E271" t="s">
        <v>572</v>
      </c>
      <c r="F271" s="8">
        <v>16</v>
      </c>
      <c r="G271" t="s">
        <v>588</v>
      </c>
    </row>
    <row r="272" spans="1:7" x14ac:dyDescent="0.25">
      <c r="A272" t="str">
        <f t="shared" si="4"/>
        <v>1817</v>
      </c>
      <c r="B272">
        <v>5</v>
      </c>
      <c r="C272" t="s">
        <v>365</v>
      </c>
      <c r="D272" s="8">
        <v>18</v>
      </c>
      <c r="E272" t="s">
        <v>572</v>
      </c>
      <c r="F272" s="8">
        <v>17</v>
      </c>
      <c r="G272" t="s">
        <v>589</v>
      </c>
    </row>
    <row r="273" spans="1:7" x14ac:dyDescent="0.25">
      <c r="A273" t="str">
        <f t="shared" si="4"/>
        <v>1818</v>
      </c>
      <c r="B273">
        <v>5</v>
      </c>
      <c r="C273" t="s">
        <v>365</v>
      </c>
      <c r="D273" s="8">
        <v>18</v>
      </c>
      <c r="E273" t="s">
        <v>572</v>
      </c>
      <c r="F273" s="8">
        <v>18</v>
      </c>
      <c r="G273" t="s">
        <v>590</v>
      </c>
    </row>
    <row r="274" spans="1:7" x14ac:dyDescent="0.25">
      <c r="A274" t="str">
        <f t="shared" si="4"/>
        <v>1819</v>
      </c>
      <c r="B274">
        <v>4</v>
      </c>
      <c r="C274" t="s">
        <v>313</v>
      </c>
      <c r="D274" s="8">
        <v>18</v>
      </c>
      <c r="E274" t="s">
        <v>572</v>
      </c>
      <c r="F274" s="8">
        <v>19</v>
      </c>
      <c r="G274" t="s">
        <v>591</v>
      </c>
    </row>
    <row r="275" spans="1:7" x14ac:dyDescent="0.25">
      <c r="A275" t="str">
        <f t="shared" si="4"/>
        <v>1820</v>
      </c>
      <c r="B275">
        <v>5</v>
      </c>
      <c r="C275" t="s">
        <v>365</v>
      </c>
      <c r="D275" s="8">
        <v>18</v>
      </c>
      <c r="E275" t="s">
        <v>572</v>
      </c>
      <c r="F275" s="8">
        <v>20</v>
      </c>
      <c r="G275" t="s">
        <v>592</v>
      </c>
    </row>
    <row r="276" spans="1:7" x14ac:dyDescent="0.25">
      <c r="A276" t="str">
        <f t="shared" si="4"/>
        <v>1821</v>
      </c>
      <c r="B276">
        <v>4</v>
      </c>
      <c r="C276" t="s">
        <v>313</v>
      </c>
      <c r="D276" s="8">
        <v>18</v>
      </c>
      <c r="E276" t="s">
        <v>572</v>
      </c>
      <c r="F276" s="8">
        <v>21</v>
      </c>
      <c r="G276" t="s">
        <v>593</v>
      </c>
    </row>
    <row r="277" spans="1:7" x14ac:dyDescent="0.25">
      <c r="A277" t="str">
        <f t="shared" si="4"/>
        <v>1822</v>
      </c>
      <c r="B277">
        <v>5</v>
      </c>
      <c r="C277" t="s">
        <v>365</v>
      </c>
      <c r="D277" s="8">
        <v>18</v>
      </c>
      <c r="E277" t="s">
        <v>572</v>
      </c>
      <c r="F277" s="8">
        <v>22</v>
      </c>
      <c r="G277" t="s">
        <v>594</v>
      </c>
    </row>
    <row r="278" spans="1:7" x14ac:dyDescent="0.25">
      <c r="A278" t="str">
        <f t="shared" si="4"/>
        <v>1823</v>
      </c>
      <c r="B278">
        <v>4</v>
      </c>
      <c r="C278" t="s">
        <v>313</v>
      </c>
      <c r="D278" s="8">
        <v>18</v>
      </c>
      <c r="E278" t="s">
        <v>572</v>
      </c>
      <c r="F278" s="8">
        <v>23</v>
      </c>
      <c r="G278" t="s">
        <v>572</v>
      </c>
    </row>
    <row r="279" spans="1:7" x14ac:dyDescent="0.25">
      <c r="A279" t="str">
        <f t="shared" si="4"/>
        <v>1824</v>
      </c>
      <c r="B279">
        <v>4</v>
      </c>
      <c r="C279" t="s">
        <v>313</v>
      </c>
      <c r="D279" s="8">
        <v>18</v>
      </c>
      <c r="E279" t="s">
        <v>572</v>
      </c>
      <c r="F279" s="8">
        <v>24</v>
      </c>
      <c r="G279" t="s"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Participação</vt:lpstr>
      <vt:lpstr>CP</vt:lpstr>
      <vt:lpstr>Pivot</vt:lpstr>
      <vt:lpstr>Candidatura_Tomador</vt:lpstr>
      <vt:lpstr>Candidatura_Seguros</vt:lpstr>
      <vt:lpstr>Variedades</vt:lpstr>
      <vt:lpstr>Tabelas</vt:lpstr>
      <vt:lpstr>Zonas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Lobo</dc:creator>
  <cp:lastModifiedBy>Beatriz Caldeira</cp:lastModifiedBy>
  <dcterms:created xsi:type="dcterms:W3CDTF">2021-03-12T16:16:56Z</dcterms:created>
  <dcterms:modified xsi:type="dcterms:W3CDTF">2021-11-17T17:44:25Z</dcterms:modified>
</cp:coreProperties>
</file>